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batt\OneDrive\Documents\Data_Science_Boot_Camp\Homework\Module_1\"/>
    </mc:Choice>
  </mc:AlternateContent>
  <xr:revisionPtr revIDLastSave="0" documentId="13_ncr:1_{5FDF7F47-4866-4853-A36A-FCF01AAAFF00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Kickstarter" sheetId="1" r:id="rId1"/>
    <sheet name="Outcomes Based on Goals" sheetId="17" r:id="rId2"/>
    <sheet name="Theater Outcome By Launch" sheetId="16" r:id="rId3"/>
  </sheets>
  <definedNames>
    <definedName name="_xlnm._FilterDatabase" localSheetId="0" hidden="1">Kickstarter!$A$1:$T$4115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D12" i="17"/>
  <c r="D11" i="17"/>
  <c r="D10" i="17"/>
  <c r="D9" i="17"/>
  <c r="D8" i="17"/>
  <c r="D7" i="17"/>
  <c r="D6" i="17"/>
  <c r="D5" i="17"/>
  <c r="D4" i="17"/>
  <c r="D3" i="17"/>
  <c r="C13" i="17"/>
  <c r="B13" i="17"/>
  <c r="C12" i="17"/>
  <c r="B12" i="17"/>
  <c r="B11" i="17"/>
  <c r="C11" i="17"/>
  <c r="C10" i="17"/>
  <c r="B10" i="17"/>
  <c r="C9" i="17"/>
  <c r="B9" i="17"/>
  <c r="C8" i="17"/>
  <c r="B8" i="17"/>
  <c r="C7" i="17"/>
  <c r="B7" i="17"/>
  <c r="C6" i="17"/>
  <c r="B6" i="17"/>
  <c r="C5" i="17"/>
  <c r="B5" i="17"/>
  <c r="C4" i="17"/>
  <c r="B4" i="17"/>
  <c r="C3" i="17"/>
  <c r="B3" i="17"/>
  <c r="D2" i="17"/>
  <c r="C2" i="17"/>
  <c r="B2" i="17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7" l="1"/>
  <c r="G2" i="17" s="1"/>
  <c r="E13" i="17"/>
  <c r="H13" i="17" s="1"/>
  <c r="E12" i="17"/>
  <c r="H12" i="17" s="1"/>
  <c r="E11" i="17"/>
  <c r="F11" i="17" s="1"/>
  <c r="E10" i="17"/>
  <c r="G10" i="17" s="1"/>
  <c r="E9" i="17"/>
  <c r="H9" i="17" s="1"/>
  <c r="E8" i="17"/>
  <c r="H8" i="17" s="1"/>
  <c r="E7" i="17"/>
  <c r="F7" i="17" s="1"/>
  <c r="E6" i="17"/>
  <c r="G6" i="17" s="1"/>
  <c r="E5" i="17"/>
  <c r="H5" i="17" s="1"/>
  <c r="E4" i="17"/>
  <c r="H4" i="17" s="1"/>
  <c r="E3" i="17"/>
  <c r="F3" i="17" s="1"/>
  <c r="G3" i="17" l="1"/>
  <c r="G13" i="17"/>
  <c r="G7" i="17"/>
  <c r="G5" i="17"/>
  <c r="G4" i="17"/>
  <c r="F4" i="17"/>
  <c r="H6" i="17"/>
  <c r="F5" i="17"/>
  <c r="F10" i="17"/>
  <c r="H2" i="17"/>
  <c r="H11" i="17"/>
  <c r="F2" i="17"/>
  <c r="F6" i="17"/>
  <c r="F13" i="17"/>
  <c r="H7" i="17"/>
  <c r="H10" i="17"/>
  <c r="G8" i="17"/>
  <c r="F8" i="17"/>
  <c r="G12" i="17"/>
  <c r="G11" i="17"/>
  <c r="H3" i="17"/>
  <c r="G9" i="17"/>
  <c r="F9" i="17"/>
  <c r="F12" i="17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<sst xmlns="http://schemas.openxmlformats.org/spreadsheetml/2006/main" count="32975" uniqueCount="8400">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</sst>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64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64D-9D8D-EC0F613AEE3F}"/>
            </c:ext>
          </c:extLst>
        </c:ser>
        <c:ser>
          <c:idx val="1"/>
          <c:order val="1"/>
          <c:tx>
            <c:strRef>
              <c:f>'Theater Outcome By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64D-9D8D-EC0F613AEE3F}"/>
            </c:ext>
          </c:extLst>
        </c:ser>
        <c:ser>
          <c:idx val="2"/>
          <c:order val="2"/>
          <c:tx>
            <c:strRef>
              <c:f>'Theater Outcome By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0D-464D-9D8D-EC0F613AE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0718848"/>
        <c:axId val="1490717600"/>
      </c:lineChart>
      <c:catAx>
        <c:axId val="1490718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717600"/>
        <c:crosses val="autoZero"/>
        <c:auto val="1"/>
        <c:lblAlgn val="ctr"/>
        <c:lblOffset val="100"/>
        <c:noMultiLvlLbl val="0"/>
      </c:catAx>
      <c:valAx>
        <c:axId val="149071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71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187324</xdr:colOff>
      <xdr:row>0</xdr:row>
      <xdr:rowOff>28574</xdr:rowOff>
    </xdr:from>
    <xdr:to>
      <xdr:col>16</xdr:col>
      <xdr:colOff>603250</xdr:colOff>
      <xdr:row>20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9C3EB-CD7C-4B5E-996D-9DAB89621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Batterman" refreshedDate="44604.681393981482" createdVersion="7" refreshedVersion="7" minRefreshableVersion="3" recordCount="4115" xr:uid="{02F608D1-0C5D-4874-B1E6-BFE7BBBDDBC9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20729-E1D6-4F87-9B80-6EB6B0C7E4FE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0000"/>
      </a:accent2>
      <a:accent3>
        <a:srgbClr val="FFC000"/>
      </a:accent3>
      <a:accent4>
        <a:srgbClr val="A5A5A5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F2" sqref="F2"/>
    </sheetView>
  </sheetViews>
  <sheetFormatPr defaultColWidth="8.81640625" defaultRowHeight="14.5" x14ac:dyDescent="0.35"/>
  <cols>
    <col min="2" max="2" width="38.453125" style="3" customWidth="1"/>
    <col min="3" max="3" width="40.36328125" style="12" customWidth="1"/>
    <col min="4" max="4" width="17.4531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style="10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customWidth="1"/>
    <col min="16" max="16" width="16.26953125" style="8" customWidth="1"/>
    <col min="17" max="17" width="41.1796875" customWidth="1"/>
    <col min="18" max="18" width="13.6328125" customWidth="1"/>
    <col min="19" max="19" width="23.453125" style="19" customWidth="1"/>
    <col min="20" max="20" width="22.7265625" customWidth="1"/>
    <col min="21" max="21" width="24.54296875" customWidth="1"/>
  </cols>
  <sheetData>
    <row r="1" spans="1:21" x14ac:dyDescent="0.35">
      <c r="A1" s="1" t="s">
        <v>0</v>
      </c>
      <c r="B1" s="2" t="s">
        <v>1</v>
      </c>
      <c r="C1" s="1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20" t="s">
        <v>8307</v>
      </c>
      <c r="Q1" s="14" t="s">
        <v>8358</v>
      </c>
      <c r="R1" s="13" t="s">
        <v>8359</v>
      </c>
      <c r="S1" s="18" t="s">
        <v>8365</v>
      </c>
      <c r="T1" s="13" t="s">
        <v>8366</v>
      </c>
      <c r="U1" s="1" t="s">
        <v>8379</v>
      </c>
    </row>
    <row r="2" spans="1:21" ht="43.5" x14ac:dyDescent="0.35">
      <c r="A2">
        <v>0</v>
      </c>
      <c r="B2" s="3" t="s">
        <v>2</v>
      </c>
      <c r="C2" s="12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5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>
        <f>YEAR(T2)</f>
        <v>2015</v>
      </c>
    </row>
    <row r="3" spans="1:21" ht="29" x14ac:dyDescent="0.35">
      <c r="A3">
        <v>1</v>
      </c>
      <c r="B3" s="3" t="s">
        <v>3</v>
      </c>
      <c r="C3" s="12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5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YEAR(T3)</f>
        <v>2017</v>
      </c>
    </row>
    <row r="4" spans="1:21" ht="43.5" x14ac:dyDescent="0.35">
      <c r="A4">
        <v>2</v>
      </c>
      <c r="B4" s="3" t="s">
        <v>4</v>
      </c>
      <c r="C4" s="12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5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12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5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12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5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12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5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12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5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12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5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12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5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12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5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12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5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12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5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12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5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12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5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12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5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12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5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12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5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12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5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12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5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12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5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12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5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12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5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12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5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  <c r="U24">
        <f t="shared" si="4"/>
        <v>2015</v>
      </c>
    </row>
    <row r="25" spans="1:21" ht="43.5" x14ac:dyDescent="0.35">
      <c r="A25">
        <v>23</v>
      </c>
      <c r="B25" s="3" t="s">
        <v>25</v>
      </c>
      <c r="C25" s="12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5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12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5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12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5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  <c r="U27">
        <f t="shared" si="4"/>
        <v>2016</v>
      </c>
    </row>
    <row r="28" spans="1:21" ht="43.5" x14ac:dyDescent="0.35">
      <c r="A28">
        <v>26</v>
      </c>
      <c r="B28" s="3" t="s">
        <v>28</v>
      </c>
      <c r="C28" s="12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5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12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5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12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5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12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5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12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5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12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5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12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5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12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5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12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5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12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5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12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5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12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5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12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5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12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5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12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5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12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5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12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5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12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5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12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5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12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5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12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5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12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5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12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5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12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5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12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5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  <c r="U52">
        <f t="shared" si="4"/>
        <v>2015</v>
      </c>
    </row>
    <row r="53" spans="1:21" ht="43.5" x14ac:dyDescent="0.35">
      <c r="A53">
        <v>51</v>
      </c>
      <c r="B53" s="3" t="s">
        <v>53</v>
      </c>
      <c r="C53" s="12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5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12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5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12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5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12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5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12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5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12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5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12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5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12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5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12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5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12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5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12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5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12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5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12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5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12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5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12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5" t="s">
        <v>8308</v>
      </c>
      <c r="R67" t="s">
        <v>8310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29" x14ac:dyDescent="0.35">
      <c r="A68">
        <v>66</v>
      </c>
      <c r="B68" s="3" t="s">
        <v>68</v>
      </c>
      <c r="C68" s="12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5" t="s">
        <v>8308</v>
      </c>
      <c r="R68" t="s">
        <v>8310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12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5" t="s">
        <v>8308</v>
      </c>
      <c r="R69" t="s">
        <v>8310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12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5" t="s">
        <v>8308</v>
      </c>
      <c r="R70" t="s">
        <v>8310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12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5" t="s">
        <v>8308</v>
      </c>
      <c r="R71" t="s">
        <v>8310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12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5" t="s">
        <v>8308</v>
      </c>
      <c r="R72" t="s">
        <v>8310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12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5" t="s">
        <v>8308</v>
      </c>
      <c r="R73" t="s">
        <v>8310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12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5" t="s">
        <v>8308</v>
      </c>
      <c r="R74" t="s">
        <v>8310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12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5" t="s">
        <v>8308</v>
      </c>
      <c r="R75" t="s">
        <v>8310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12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5" t="s">
        <v>8308</v>
      </c>
      <c r="R76" t="s">
        <v>8310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2016</v>
      </c>
    </row>
    <row r="77" spans="1:21" ht="43.5" x14ac:dyDescent="0.35">
      <c r="A77">
        <v>75</v>
      </c>
      <c r="B77" s="3" t="s">
        <v>77</v>
      </c>
      <c r="C77" s="12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5" t="s">
        <v>8308</v>
      </c>
      <c r="R77" t="s">
        <v>8310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12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5" t="s">
        <v>8308</v>
      </c>
      <c r="R78" t="s">
        <v>8310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12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5" t="s">
        <v>8308</v>
      </c>
      <c r="R79" t="s">
        <v>8310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12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5" t="s">
        <v>8308</v>
      </c>
      <c r="R80" t="s">
        <v>8310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12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5" t="s">
        <v>8308</v>
      </c>
      <c r="R81" t="s">
        <v>8310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12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5" t="s">
        <v>8308</v>
      </c>
      <c r="R82" t="s">
        <v>8310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12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5" t="s">
        <v>8308</v>
      </c>
      <c r="R83" t="s">
        <v>8310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12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5" t="s">
        <v>8308</v>
      </c>
      <c r="R84" t="s">
        <v>8310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12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5" t="s">
        <v>8308</v>
      </c>
      <c r="R85" t="s">
        <v>8310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12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5" t="s">
        <v>8308</v>
      </c>
      <c r="R86" t="s">
        <v>8310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12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5" t="s">
        <v>8308</v>
      </c>
      <c r="R87" t="s">
        <v>8310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12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5" t="s">
        <v>8308</v>
      </c>
      <c r="R88" t="s">
        <v>8310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12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5" t="s">
        <v>8308</v>
      </c>
      <c r="R89" t="s">
        <v>8310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12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5" t="s">
        <v>8308</v>
      </c>
      <c r="R90" t="s">
        <v>8310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12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5" t="s">
        <v>8308</v>
      </c>
      <c r="R91" t="s">
        <v>8310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12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5" t="s">
        <v>8308</v>
      </c>
      <c r="R92" t="s">
        <v>8310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12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5" t="s">
        <v>8308</v>
      </c>
      <c r="R93" t="s">
        <v>8310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12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5" t="s">
        <v>8308</v>
      </c>
      <c r="R94" t="s">
        <v>8310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2017</v>
      </c>
    </row>
    <row r="95" spans="1:21" ht="58" x14ac:dyDescent="0.35">
      <c r="A95">
        <v>93</v>
      </c>
      <c r="B95" s="3" t="s">
        <v>95</v>
      </c>
      <c r="C95" s="12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5" t="s">
        <v>8308</v>
      </c>
      <c r="R95" t="s">
        <v>8310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12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5" t="s">
        <v>8308</v>
      </c>
      <c r="R96" t="s">
        <v>8310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12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5" t="s">
        <v>8308</v>
      </c>
      <c r="R97" t="s">
        <v>8310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12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5" t="s">
        <v>8308</v>
      </c>
      <c r="R98" t="s">
        <v>8310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12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5" t="s">
        <v>8308</v>
      </c>
      <c r="R99" t="s">
        <v>8310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12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5" t="s">
        <v>8308</v>
      </c>
      <c r="R100" t="s">
        <v>8310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12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5" t="s">
        <v>8308</v>
      </c>
      <c r="R101" t="s">
        <v>8310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2014</v>
      </c>
    </row>
    <row r="102" spans="1:21" ht="43.5" x14ac:dyDescent="0.35">
      <c r="A102">
        <v>100</v>
      </c>
      <c r="B102" s="3" t="s">
        <v>102</v>
      </c>
      <c r="C102" s="12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5" t="s">
        <v>8308</v>
      </c>
      <c r="R102" t="s">
        <v>8310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12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5" t="s">
        <v>8308</v>
      </c>
      <c r="R103" t="s">
        <v>8310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2013</v>
      </c>
    </row>
    <row r="104" spans="1:21" ht="43.5" x14ac:dyDescent="0.35">
      <c r="A104">
        <v>102</v>
      </c>
      <c r="B104" s="3" t="s">
        <v>104</v>
      </c>
      <c r="C104" s="12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5" t="s">
        <v>8308</v>
      </c>
      <c r="R104" t="s">
        <v>8310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12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5" t="s">
        <v>8308</v>
      </c>
      <c r="R105" t="s">
        <v>8310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12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5" t="s">
        <v>8308</v>
      </c>
      <c r="R106" t="s">
        <v>8310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12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5" t="s">
        <v>8308</v>
      </c>
      <c r="R107" t="s">
        <v>8310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12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5" t="s">
        <v>8308</v>
      </c>
      <c r="R108" t="s">
        <v>8310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12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5" t="s">
        <v>8308</v>
      </c>
      <c r="R109" t="s">
        <v>8310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12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5" t="s">
        <v>8308</v>
      </c>
      <c r="R110" t="s">
        <v>8310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12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5" t="s">
        <v>8308</v>
      </c>
      <c r="R111" t="s">
        <v>8310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12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5" t="s">
        <v>8308</v>
      </c>
      <c r="R112" t="s">
        <v>8310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12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5" t="s">
        <v>8308</v>
      </c>
      <c r="R113" t="s">
        <v>8310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12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5" t="s">
        <v>8308</v>
      </c>
      <c r="R114" t="s">
        <v>8310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12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5" t="s">
        <v>8308</v>
      </c>
      <c r="R115" t="s">
        <v>8310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12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5" t="s">
        <v>8308</v>
      </c>
      <c r="R116" t="s">
        <v>8310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2012</v>
      </c>
    </row>
    <row r="117" spans="1:21" x14ac:dyDescent="0.35">
      <c r="A117">
        <v>115</v>
      </c>
      <c r="B117" s="3" t="s">
        <v>117</v>
      </c>
      <c r="C117" s="12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5" t="s">
        <v>8308</v>
      </c>
      <c r="R117" t="s">
        <v>8310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12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5" t="s">
        <v>8308</v>
      </c>
      <c r="R118" t="s">
        <v>8310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12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5" t="s">
        <v>8308</v>
      </c>
      <c r="R119" t="s">
        <v>8310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12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5" t="s">
        <v>8308</v>
      </c>
      <c r="R120" t="s">
        <v>8310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12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5" t="s">
        <v>8308</v>
      </c>
      <c r="R121" t="s">
        <v>8310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12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5" t="s">
        <v>8308</v>
      </c>
      <c r="R122" t="s">
        <v>8311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12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5" t="s">
        <v>8308</v>
      </c>
      <c r="R123" t="s">
        <v>8311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12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5" t="s">
        <v>8308</v>
      </c>
      <c r="R124" t="s">
        <v>8311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12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5" t="s">
        <v>8308</v>
      </c>
      <c r="R125" t="s">
        <v>8311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12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5" t="s">
        <v>8308</v>
      </c>
      <c r="R126" t="s">
        <v>8311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12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5" t="s">
        <v>8308</v>
      </c>
      <c r="R127" t="s">
        <v>8311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2017</v>
      </c>
    </row>
    <row r="128" spans="1:21" ht="43.5" x14ac:dyDescent="0.35">
      <c r="A128">
        <v>126</v>
      </c>
      <c r="B128" s="3" t="s">
        <v>128</v>
      </c>
      <c r="C128" s="12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5" t="s">
        <v>8308</v>
      </c>
      <c r="R128" t="s">
        <v>8311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12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5" t="s">
        <v>8308</v>
      </c>
      <c r="R129" t="s">
        <v>8311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12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5" t="s">
        <v>8308</v>
      </c>
      <c r="R130" t="s">
        <v>8311</v>
      </c>
      <c r="S130" s="19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12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5" t="s">
        <v>8308</v>
      </c>
      <c r="R131" t="s">
        <v>8311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3.5" x14ac:dyDescent="0.35">
      <c r="A132">
        <v>130</v>
      </c>
      <c r="B132" s="3" t="s">
        <v>132</v>
      </c>
      <c r="C132" s="12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5" t="s">
        <v>8308</v>
      </c>
      <c r="R132" t="s">
        <v>8311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12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5" t="s">
        <v>8308</v>
      </c>
      <c r="R133" t="s">
        <v>8311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12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5" t="s">
        <v>8308</v>
      </c>
      <c r="R134" t="s">
        <v>8311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12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5" t="s">
        <v>8308</v>
      </c>
      <c r="R135" t="s">
        <v>8311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12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5" t="s">
        <v>8308</v>
      </c>
      <c r="R136" t="s">
        <v>8311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12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5" t="s">
        <v>8308</v>
      </c>
      <c r="R137" t="s">
        <v>8311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12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5" t="s">
        <v>8308</v>
      </c>
      <c r="R138" t="s">
        <v>8311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12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5" t="s">
        <v>8308</v>
      </c>
      <c r="R139" t="s">
        <v>8311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12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5" t="s">
        <v>8308</v>
      </c>
      <c r="R140" t="s">
        <v>8311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12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5" t="s">
        <v>8308</v>
      </c>
      <c r="R141" t="s">
        <v>8311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12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5" t="s">
        <v>8308</v>
      </c>
      <c r="R142" t="s">
        <v>8311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12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5" t="s">
        <v>8308</v>
      </c>
      <c r="R143" t="s">
        <v>8311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12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5" t="s">
        <v>8308</v>
      </c>
      <c r="R144" t="s">
        <v>8311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12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5" t="s">
        <v>8308</v>
      </c>
      <c r="R145" t="s">
        <v>8311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12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5" t="s">
        <v>8308</v>
      </c>
      <c r="R146" t="s">
        <v>8311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12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5" t="s">
        <v>8308</v>
      </c>
      <c r="R147" t="s">
        <v>8311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12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5" t="s">
        <v>8308</v>
      </c>
      <c r="R148" t="s">
        <v>8311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2017</v>
      </c>
    </row>
    <row r="149" spans="1:21" ht="29" x14ac:dyDescent="0.35">
      <c r="A149">
        <v>147</v>
      </c>
      <c r="B149" s="3" t="s">
        <v>149</v>
      </c>
      <c r="C149" s="12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5" t="s">
        <v>8308</v>
      </c>
      <c r="R149" t="s">
        <v>8311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2015</v>
      </c>
    </row>
    <row r="150" spans="1:21" ht="43.5" x14ac:dyDescent="0.35">
      <c r="A150">
        <v>148</v>
      </c>
      <c r="B150" s="3" t="s">
        <v>150</v>
      </c>
      <c r="C150" s="12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5" t="s">
        <v>8308</v>
      </c>
      <c r="R150" t="s">
        <v>8311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12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5" t="s">
        <v>8308</v>
      </c>
      <c r="R151" t="s">
        <v>8311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12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5" t="s">
        <v>8308</v>
      </c>
      <c r="R152" t="s">
        <v>8311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12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5" t="s">
        <v>8308</v>
      </c>
      <c r="R153" t="s">
        <v>8311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12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5" t="s">
        <v>8308</v>
      </c>
      <c r="R154" t="s">
        <v>8311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12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5" t="s">
        <v>8308</v>
      </c>
      <c r="R155" t="s">
        <v>8311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12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5" t="s">
        <v>8308</v>
      </c>
      <c r="R156" t="s">
        <v>8311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12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5" t="s">
        <v>8308</v>
      </c>
      <c r="R157" t="s">
        <v>8311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12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5" t="s">
        <v>8308</v>
      </c>
      <c r="R158" t="s">
        <v>8311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12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5" t="s">
        <v>8308</v>
      </c>
      <c r="R159" t="s">
        <v>8311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12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5" t="s">
        <v>8308</v>
      </c>
      <c r="R160" t="s">
        <v>8311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12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5" t="s">
        <v>8308</v>
      </c>
      <c r="R161" t="s">
        <v>8311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12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5" t="s">
        <v>8308</v>
      </c>
      <c r="R162" t="s">
        <v>8312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12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5" t="s">
        <v>8308</v>
      </c>
      <c r="R163" t="s">
        <v>8312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12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5" t="s">
        <v>8308</v>
      </c>
      <c r="R164" t="s">
        <v>8312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12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5" t="s">
        <v>8308</v>
      </c>
      <c r="R165" t="s">
        <v>8312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12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5" t="s">
        <v>8308</v>
      </c>
      <c r="R166" t="s">
        <v>8312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12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5" t="s">
        <v>8308</v>
      </c>
      <c r="R167" t="s">
        <v>8312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2016</v>
      </c>
    </row>
    <row r="168" spans="1:21" ht="43.5" x14ac:dyDescent="0.35">
      <c r="A168">
        <v>166</v>
      </c>
      <c r="B168" s="3" t="s">
        <v>168</v>
      </c>
      <c r="C168" s="12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5" t="s">
        <v>8308</v>
      </c>
      <c r="R168" t="s">
        <v>8312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2017</v>
      </c>
    </row>
    <row r="169" spans="1:21" ht="43.5" x14ac:dyDescent="0.35">
      <c r="A169">
        <v>167</v>
      </c>
      <c r="B169" s="3" t="s">
        <v>169</v>
      </c>
      <c r="C169" s="12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5" t="s">
        <v>8308</v>
      </c>
      <c r="R169" t="s">
        <v>8312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12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5" t="s">
        <v>8308</v>
      </c>
      <c r="R170" t="s">
        <v>8312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12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5" t="s">
        <v>8308</v>
      </c>
      <c r="R171" t="s">
        <v>8312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12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5" t="s">
        <v>8308</v>
      </c>
      <c r="R172" t="s">
        <v>8312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12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5" t="s">
        <v>8308</v>
      </c>
      <c r="R173" t="s">
        <v>8312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12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5" t="s">
        <v>8308</v>
      </c>
      <c r="R174" t="s">
        <v>8312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12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5" t="s">
        <v>8308</v>
      </c>
      <c r="R175" t="s">
        <v>8312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12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5" t="s">
        <v>8308</v>
      </c>
      <c r="R176" t="s">
        <v>8312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12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5" t="s">
        <v>8308</v>
      </c>
      <c r="R177" t="s">
        <v>8312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12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5" t="s">
        <v>8308</v>
      </c>
      <c r="R178" t="s">
        <v>8312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12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5" t="s">
        <v>8308</v>
      </c>
      <c r="R179" t="s">
        <v>8312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12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5" t="s">
        <v>8308</v>
      </c>
      <c r="R180" t="s">
        <v>8312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12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5" t="s">
        <v>8308</v>
      </c>
      <c r="R181" t="s">
        <v>8312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12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5" t="s">
        <v>8308</v>
      </c>
      <c r="R182" t="s">
        <v>8312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12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5" t="s">
        <v>8308</v>
      </c>
      <c r="R183" t="s">
        <v>8312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12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5" t="s">
        <v>8308</v>
      </c>
      <c r="R184" t="s">
        <v>8312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2017</v>
      </c>
    </row>
    <row r="185" spans="1:21" x14ac:dyDescent="0.35">
      <c r="A185">
        <v>183</v>
      </c>
      <c r="B185" s="3" t="s">
        <v>185</v>
      </c>
      <c r="C185" s="12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5" t="s">
        <v>8308</v>
      </c>
      <c r="R185" t="s">
        <v>8312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12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5" t="s">
        <v>8308</v>
      </c>
      <c r="R186" t="s">
        <v>8312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12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5" t="s">
        <v>8308</v>
      </c>
      <c r="R187" t="s">
        <v>8312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12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5" t="s">
        <v>8308</v>
      </c>
      <c r="R188" t="s">
        <v>8312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12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5" t="s">
        <v>8308</v>
      </c>
      <c r="R189" t="s">
        <v>8312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12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5" t="s">
        <v>8308</v>
      </c>
      <c r="R190" t="s">
        <v>8312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12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5" t="s">
        <v>8308</v>
      </c>
      <c r="R191" t="s">
        <v>8312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12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5" t="s">
        <v>8308</v>
      </c>
      <c r="R192" t="s">
        <v>8312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12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5" t="s">
        <v>8308</v>
      </c>
      <c r="R193" t="s">
        <v>8312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12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5" t="s">
        <v>8308</v>
      </c>
      <c r="R194" t="s">
        <v>8312</v>
      </c>
      <c r="S194" s="19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12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5" t="s">
        <v>8308</v>
      </c>
      <c r="R195" t="s">
        <v>8312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3.5" x14ac:dyDescent="0.35">
      <c r="A196">
        <v>194</v>
      </c>
      <c r="B196" s="3" t="s">
        <v>196</v>
      </c>
      <c r="C196" s="12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5" t="s">
        <v>8308</v>
      </c>
      <c r="R196" t="s">
        <v>8312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12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5" t="s">
        <v>8308</v>
      </c>
      <c r="R197" t="s">
        <v>8312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12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5" t="s">
        <v>8308</v>
      </c>
      <c r="R198" t="s">
        <v>8312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12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5" t="s">
        <v>8308</v>
      </c>
      <c r="R199" t="s">
        <v>8312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12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5" t="s">
        <v>8308</v>
      </c>
      <c r="R200" t="s">
        <v>8312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12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5" t="s">
        <v>8308</v>
      </c>
      <c r="R201" t="s">
        <v>8312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12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5" t="s">
        <v>8308</v>
      </c>
      <c r="R202" t="s">
        <v>8312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12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5" t="s">
        <v>8308</v>
      </c>
      <c r="R203" t="s">
        <v>8312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12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5" t="s">
        <v>8308</v>
      </c>
      <c r="R204" t="s">
        <v>8312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12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5" t="s">
        <v>8308</v>
      </c>
      <c r="R205" t="s">
        <v>8312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2015</v>
      </c>
    </row>
    <row r="206" spans="1:21" ht="43.5" x14ac:dyDescent="0.35">
      <c r="A206">
        <v>204</v>
      </c>
      <c r="B206" s="3" t="s">
        <v>206</v>
      </c>
      <c r="C206" s="12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5" t="s">
        <v>8308</v>
      </c>
      <c r="R206" t="s">
        <v>8312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12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5" t="s">
        <v>8308</v>
      </c>
      <c r="R207" t="s">
        <v>8312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12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5" t="s">
        <v>8308</v>
      </c>
      <c r="R208" t="s">
        <v>8312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12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5" t="s">
        <v>8308</v>
      </c>
      <c r="R209" t="s">
        <v>8312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2015</v>
      </c>
    </row>
    <row r="210" spans="1:21" ht="58" x14ac:dyDescent="0.35">
      <c r="A210">
        <v>208</v>
      </c>
      <c r="B210" s="3" t="s">
        <v>210</v>
      </c>
      <c r="C210" s="12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5" t="s">
        <v>8308</v>
      </c>
      <c r="R210" t="s">
        <v>8312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12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5" t="s">
        <v>8308</v>
      </c>
      <c r="R211" t="s">
        <v>8312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12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5" t="s">
        <v>8308</v>
      </c>
      <c r="R212" t="s">
        <v>8312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12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5" t="s">
        <v>8308</v>
      </c>
      <c r="R213" t="s">
        <v>8312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12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5" t="s">
        <v>8308</v>
      </c>
      <c r="R214" t="s">
        <v>8312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12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5" t="s">
        <v>8308</v>
      </c>
      <c r="R215" t="s">
        <v>8312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12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5" t="s">
        <v>8308</v>
      </c>
      <c r="R216" t="s">
        <v>8312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12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5" t="s">
        <v>8308</v>
      </c>
      <c r="R217" t="s">
        <v>8312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12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5" t="s">
        <v>8308</v>
      </c>
      <c r="R218" t="s">
        <v>8312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12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5" t="s">
        <v>8308</v>
      </c>
      <c r="R219" t="s">
        <v>8312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12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5" t="s">
        <v>8308</v>
      </c>
      <c r="R220" t="s">
        <v>8312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12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5" t="s">
        <v>8308</v>
      </c>
      <c r="R221" t="s">
        <v>8312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12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5" t="s">
        <v>8308</v>
      </c>
      <c r="R222" t="s">
        <v>8312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12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5" t="s">
        <v>8308</v>
      </c>
      <c r="R223" t="s">
        <v>8312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12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5" t="s">
        <v>8308</v>
      </c>
      <c r="R224" t="s">
        <v>8312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12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5" t="s">
        <v>8308</v>
      </c>
      <c r="R225" t="s">
        <v>8312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12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5" t="s">
        <v>8308</v>
      </c>
      <c r="R226" t="s">
        <v>8312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12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5" t="s">
        <v>8308</v>
      </c>
      <c r="R227" t="s">
        <v>8312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12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5" t="s">
        <v>8308</v>
      </c>
      <c r="R228" t="s">
        <v>8312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12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5" t="s">
        <v>8308</v>
      </c>
      <c r="R229" t="s">
        <v>8312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12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5" t="s">
        <v>8308</v>
      </c>
      <c r="R230" t="s">
        <v>8312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12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5" t="s">
        <v>8308</v>
      </c>
      <c r="R231" t="s">
        <v>8312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12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5" t="s">
        <v>8308</v>
      </c>
      <c r="R232" t="s">
        <v>8312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12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5" t="s">
        <v>8308</v>
      </c>
      <c r="R233" t="s">
        <v>8312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2016</v>
      </c>
    </row>
    <row r="234" spans="1:21" ht="43.5" x14ac:dyDescent="0.35">
      <c r="A234">
        <v>232</v>
      </c>
      <c r="B234" s="3" t="s">
        <v>234</v>
      </c>
      <c r="C234" s="12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5" t="s">
        <v>8308</v>
      </c>
      <c r="R234" t="s">
        <v>8312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12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5" t="s">
        <v>8308</v>
      </c>
      <c r="R235" t="s">
        <v>8312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12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5" t="s">
        <v>8308</v>
      </c>
      <c r="R236" t="s">
        <v>8312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12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5" t="s">
        <v>8308</v>
      </c>
      <c r="R237" t="s">
        <v>8312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12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5" t="s">
        <v>8308</v>
      </c>
      <c r="R238" t="s">
        <v>8312</v>
      </c>
      <c r="S238" s="19">
        <f t="shared" si="17"/>
        <v>42321.08447916666</v>
      </c>
      <c r="T238" s="19">
        <f t="shared" si="18"/>
        <v>42374</v>
      </c>
      <c r="U238">
        <f t="shared" si="19"/>
        <v>2016</v>
      </c>
    </row>
    <row r="239" spans="1:21" ht="29" x14ac:dyDescent="0.35">
      <c r="A239">
        <v>237</v>
      </c>
      <c r="B239" s="3" t="s">
        <v>239</v>
      </c>
      <c r="C239" s="12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5" t="s">
        <v>8308</v>
      </c>
      <c r="R239" t="s">
        <v>8312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12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5" t="s">
        <v>8308</v>
      </c>
      <c r="R240" t="s">
        <v>8312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12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5" t="s">
        <v>8308</v>
      </c>
      <c r="R241" t="s">
        <v>8312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12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5" t="s">
        <v>8308</v>
      </c>
      <c r="R242" t="s">
        <v>8313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12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5" t="s">
        <v>8308</v>
      </c>
      <c r="R243" t="s">
        <v>8313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12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5" t="s">
        <v>8308</v>
      </c>
      <c r="R244" t="s">
        <v>8313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12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5" t="s">
        <v>8308</v>
      </c>
      <c r="R245" t="s">
        <v>8313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12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5" t="s">
        <v>8308</v>
      </c>
      <c r="R246" t="s">
        <v>8313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12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5" t="s">
        <v>8308</v>
      </c>
      <c r="R247" t="s">
        <v>8313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12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5" t="s">
        <v>8308</v>
      </c>
      <c r="R248" t="s">
        <v>8313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12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5" t="s">
        <v>8308</v>
      </c>
      <c r="R249" t="s">
        <v>8313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12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5" t="s">
        <v>8308</v>
      </c>
      <c r="R250" t="s">
        <v>8313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2012</v>
      </c>
    </row>
    <row r="251" spans="1:21" ht="58" x14ac:dyDescent="0.35">
      <c r="A251">
        <v>249</v>
      </c>
      <c r="B251" s="3" t="s">
        <v>250</v>
      </c>
      <c r="C251" s="12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5" t="s">
        <v>8308</v>
      </c>
      <c r="R251" t="s">
        <v>8313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12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5" t="s">
        <v>8308</v>
      </c>
      <c r="R252" t="s">
        <v>8313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12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5" t="s">
        <v>8308</v>
      </c>
      <c r="R253" t="s">
        <v>8313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12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5" t="s">
        <v>8308</v>
      </c>
      <c r="R254" t="s">
        <v>8313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12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5" t="s">
        <v>8308</v>
      </c>
      <c r="R255" t="s">
        <v>8313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12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5" t="s">
        <v>8308</v>
      </c>
      <c r="R256" t="s">
        <v>8313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12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5" t="s">
        <v>8308</v>
      </c>
      <c r="R257" t="s">
        <v>8313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12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5" t="s">
        <v>8308</v>
      </c>
      <c r="R258" t="s">
        <v>8313</v>
      </c>
      <c r="S258" s="19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12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5" t="s">
        <v>8308</v>
      </c>
      <c r="R259" t="s">
        <v>8313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58" x14ac:dyDescent="0.35">
      <c r="A260">
        <v>258</v>
      </c>
      <c r="B260" s="3" t="s">
        <v>259</v>
      </c>
      <c r="C260" s="12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5" t="s">
        <v>8308</v>
      </c>
      <c r="R260" t="s">
        <v>8313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12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5" t="s">
        <v>8308</v>
      </c>
      <c r="R261" t="s">
        <v>8313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12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5" t="s">
        <v>8308</v>
      </c>
      <c r="R262" t="s">
        <v>8313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12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5" t="s">
        <v>8308</v>
      </c>
      <c r="R263" t="s">
        <v>8313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12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5" t="s">
        <v>8308</v>
      </c>
      <c r="R264" t="s">
        <v>8313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12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5" t="s">
        <v>8308</v>
      </c>
      <c r="R265" t="s">
        <v>8313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12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5" t="s">
        <v>8308</v>
      </c>
      <c r="R266" t="s">
        <v>8313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12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5" t="s">
        <v>8308</v>
      </c>
      <c r="R267" t="s">
        <v>8313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12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5" t="s">
        <v>8308</v>
      </c>
      <c r="R268" t="s">
        <v>8313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12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5" t="s">
        <v>8308</v>
      </c>
      <c r="R269" t="s">
        <v>8313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12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5" t="s">
        <v>8308</v>
      </c>
      <c r="R270" t="s">
        <v>8313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12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5" t="s">
        <v>8308</v>
      </c>
      <c r="R271" t="s">
        <v>8313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12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5" t="s">
        <v>8308</v>
      </c>
      <c r="R272" t="s">
        <v>8313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12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5" t="s">
        <v>8308</v>
      </c>
      <c r="R273" t="s">
        <v>8313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2014</v>
      </c>
    </row>
    <row r="274" spans="1:21" ht="43.5" x14ac:dyDescent="0.35">
      <c r="A274">
        <v>272</v>
      </c>
      <c r="B274" s="3" t="s">
        <v>273</v>
      </c>
      <c r="C274" s="12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5" t="s">
        <v>8308</v>
      </c>
      <c r="R274" t="s">
        <v>8313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12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5" t="s">
        <v>8308</v>
      </c>
      <c r="R275" t="s">
        <v>8313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12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5" t="s">
        <v>8308</v>
      </c>
      <c r="R276" t="s">
        <v>8313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12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5" t="s">
        <v>8308</v>
      </c>
      <c r="R277" t="s">
        <v>8313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12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5" t="s">
        <v>8308</v>
      </c>
      <c r="R278" t="s">
        <v>8313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12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5" t="s">
        <v>8308</v>
      </c>
      <c r="R279" t="s">
        <v>8313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12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5" t="s">
        <v>8308</v>
      </c>
      <c r="R280" t="s">
        <v>8313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12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5" t="s">
        <v>8308</v>
      </c>
      <c r="R281" t="s">
        <v>8313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12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5" t="s">
        <v>8308</v>
      </c>
      <c r="R282" t="s">
        <v>8313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12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5" t="s">
        <v>8308</v>
      </c>
      <c r="R283" t="s">
        <v>8313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12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5" t="s">
        <v>8308</v>
      </c>
      <c r="R284" t="s">
        <v>8313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12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5" t="s">
        <v>8308</v>
      </c>
      <c r="R285" t="s">
        <v>8313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12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5" t="s">
        <v>8308</v>
      </c>
      <c r="R286" t="s">
        <v>8313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2012</v>
      </c>
    </row>
    <row r="287" spans="1:21" ht="43.5" x14ac:dyDescent="0.35">
      <c r="A287">
        <v>285</v>
      </c>
      <c r="B287" s="3" t="s">
        <v>286</v>
      </c>
      <c r="C287" s="12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5" t="s">
        <v>8308</v>
      </c>
      <c r="R287" t="s">
        <v>8313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12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5" t="s">
        <v>8308</v>
      </c>
      <c r="R288" t="s">
        <v>8313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12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5" t="s">
        <v>8308</v>
      </c>
      <c r="R289" t="s">
        <v>8313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12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5" t="s">
        <v>8308</v>
      </c>
      <c r="R290" t="s">
        <v>8313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12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5" t="s">
        <v>8308</v>
      </c>
      <c r="R291" t="s">
        <v>8313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12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5" t="s">
        <v>8308</v>
      </c>
      <c r="R292" t="s">
        <v>8313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2011</v>
      </c>
    </row>
    <row r="293" spans="1:21" ht="43.5" x14ac:dyDescent="0.35">
      <c r="A293">
        <v>291</v>
      </c>
      <c r="B293" s="3" t="s">
        <v>292</v>
      </c>
      <c r="C293" s="12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5" t="s">
        <v>8308</v>
      </c>
      <c r="R293" t="s">
        <v>8313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12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5" t="s">
        <v>8308</v>
      </c>
      <c r="R294" t="s">
        <v>8313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12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5" t="s">
        <v>8308</v>
      </c>
      <c r="R295" t="s">
        <v>8313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12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5" t="s">
        <v>8308</v>
      </c>
      <c r="R296" t="s">
        <v>8313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12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5" t="s">
        <v>8308</v>
      </c>
      <c r="R297" t="s">
        <v>8313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12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5" t="s">
        <v>8308</v>
      </c>
      <c r="R298" t="s">
        <v>8313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12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5" t="s">
        <v>8308</v>
      </c>
      <c r="R299" t="s">
        <v>8313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12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5" t="s">
        <v>8308</v>
      </c>
      <c r="R300" t="s">
        <v>8313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12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5" t="s">
        <v>8308</v>
      </c>
      <c r="R301" t="s">
        <v>8313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12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5" t="s">
        <v>8308</v>
      </c>
      <c r="R302" t="s">
        <v>8313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12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5" t="s">
        <v>8308</v>
      </c>
      <c r="R303" t="s">
        <v>8313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12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5" t="s">
        <v>8308</v>
      </c>
      <c r="R304" t="s">
        <v>8313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12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5" t="s">
        <v>8308</v>
      </c>
      <c r="R305" t="s">
        <v>8313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12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5" t="s">
        <v>8308</v>
      </c>
      <c r="R306" t="s">
        <v>8313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12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5" t="s">
        <v>8308</v>
      </c>
      <c r="R307" t="s">
        <v>8313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12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5" t="s">
        <v>8308</v>
      </c>
      <c r="R308" t="s">
        <v>8313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12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5" t="s">
        <v>8308</v>
      </c>
      <c r="R309" t="s">
        <v>8313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12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5" t="s">
        <v>8308</v>
      </c>
      <c r="R310" t="s">
        <v>8313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12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5" t="s">
        <v>8308</v>
      </c>
      <c r="R311" t="s">
        <v>8313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12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5" t="s">
        <v>8308</v>
      </c>
      <c r="R312" t="s">
        <v>8313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12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5" t="s">
        <v>8308</v>
      </c>
      <c r="R313" t="s">
        <v>8313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2012</v>
      </c>
    </row>
    <row r="314" spans="1:21" ht="58" x14ac:dyDescent="0.35">
      <c r="A314">
        <v>312</v>
      </c>
      <c r="B314" s="3" t="s">
        <v>313</v>
      </c>
      <c r="C314" s="12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5" t="s">
        <v>8308</v>
      </c>
      <c r="R314" t="s">
        <v>8313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12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5" t="s">
        <v>8308</v>
      </c>
      <c r="R315" t="s">
        <v>8313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12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5" t="s">
        <v>8308</v>
      </c>
      <c r="R316" t="s">
        <v>8313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12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5" t="s">
        <v>8308</v>
      </c>
      <c r="R317" t="s">
        <v>8313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12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5" t="s">
        <v>8308</v>
      </c>
      <c r="R318" t="s">
        <v>8313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12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5" t="s">
        <v>8308</v>
      </c>
      <c r="R319" t="s">
        <v>8313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12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5" t="s">
        <v>8308</v>
      </c>
      <c r="R320" t="s">
        <v>8313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12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5" t="s">
        <v>8308</v>
      </c>
      <c r="R321" t="s">
        <v>8313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2010</v>
      </c>
    </row>
    <row r="322" spans="1:21" ht="43.5" x14ac:dyDescent="0.35">
      <c r="A322">
        <v>320</v>
      </c>
      <c r="B322" s="3" t="s">
        <v>321</v>
      </c>
      <c r="C322" s="12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5" t="s">
        <v>8308</v>
      </c>
      <c r="R322" t="s">
        <v>8313</v>
      </c>
      <c r="S322" s="19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12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5" t="s">
        <v>8308</v>
      </c>
      <c r="R323" t="s">
        <v>8313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3.5" x14ac:dyDescent="0.35">
      <c r="A324">
        <v>322</v>
      </c>
      <c r="B324" s="3" t="s">
        <v>323</v>
      </c>
      <c r="C324" s="12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5" t="s">
        <v>8308</v>
      </c>
      <c r="R324" t="s">
        <v>8313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12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5" t="s">
        <v>8308</v>
      </c>
      <c r="R325" t="s">
        <v>8313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12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5" t="s">
        <v>8308</v>
      </c>
      <c r="R326" t="s">
        <v>8313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12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5" t="s">
        <v>8308</v>
      </c>
      <c r="R327" t="s">
        <v>8313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12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5" t="s">
        <v>8308</v>
      </c>
      <c r="R328" t="s">
        <v>8313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12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5" t="s">
        <v>8308</v>
      </c>
      <c r="R329" t="s">
        <v>8313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12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5" t="s">
        <v>8308</v>
      </c>
      <c r="R330" t="s">
        <v>8313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12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5" t="s">
        <v>8308</v>
      </c>
      <c r="R331" t="s">
        <v>8313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12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5" t="s">
        <v>8308</v>
      </c>
      <c r="R332" t="s">
        <v>8313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12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5" t="s">
        <v>8308</v>
      </c>
      <c r="R333" t="s">
        <v>8313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12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5" t="s">
        <v>8308</v>
      </c>
      <c r="R334" t="s">
        <v>8313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12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5" t="s">
        <v>8308</v>
      </c>
      <c r="R335" t="s">
        <v>8313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12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5" t="s">
        <v>8308</v>
      </c>
      <c r="R336" t="s">
        <v>8313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12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5" t="s">
        <v>8308</v>
      </c>
      <c r="R337" t="s">
        <v>8313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12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5" t="s">
        <v>8308</v>
      </c>
      <c r="R338" t="s">
        <v>8313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12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5" t="s">
        <v>8308</v>
      </c>
      <c r="R339" t="s">
        <v>8313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12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5" t="s">
        <v>8308</v>
      </c>
      <c r="R340" t="s">
        <v>8313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12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5" t="s">
        <v>8308</v>
      </c>
      <c r="R341" t="s">
        <v>8313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12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5" t="s">
        <v>8308</v>
      </c>
      <c r="R342" t="s">
        <v>8313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12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5" t="s">
        <v>8308</v>
      </c>
      <c r="R343" t="s">
        <v>8313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12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5" t="s">
        <v>8308</v>
      </c>
      <c r="R344" t="s">
        <v>8313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12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5" t="s">
        <v>8308</v>
      </c>
      <c r="R345" t="s">
        <v>8313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12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5" t="s">
        <v>8308</v>
      </c>
      <c r="R346" t="s">
        <v>8313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12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5" t="s">
        <v>8308</v>
      </c>
      <c r="R347" t="s">
        <v>8313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12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5" t="s">
        <v>8308</v>
      </c>
      <c r="R348" t="s">
        <v>8313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12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5" t="s">
        <v>8308</v>
      </c>
      <c r="R349" t="s">
        <v>8313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12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5" t="s">
        <v>8308</v>
      </c>
      <c r="R350" t="s">
        <v>8313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12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5" t="s">
        <v>8308</v>
      </c>
      <c r="R351" t="s">
        <v>8313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12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5" t="s">
        <v>8308</v>
      </c>
      <c r="R352" t="s">
        <v>8313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12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5" t="s">
        <v>8308</v>
      </c>
      <c r="R353" t="s">
        <v>8313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12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5" t="s">
        <v>8308</v>
      </c>
      <c r="R354" t="s">
        <v>8313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12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5" t="s">
        <v>8308</v>
      </c>
      <c r="R355" t="s">
        <v>8313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12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5" t="s">
        <v>8308</v>
      </c>
      <c r="R356" t="s">
        <v>8313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12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5" t="s">
        <v>8308</v>
      </c>
      <c r="R357" t="s">
        <v>8313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12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5" t="s">
        <v>8308</v>
      </c>
      <c r="R358" t="s">
        <v>8313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12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5" t="s">
        <v>8308</v>
      </c>
      <c r="R359" t="s">
        <v>8313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12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5" t="s">
        <v>8308</v>
      </c>
      <c r="R360" t="s">
        <v>8313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12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5" t="s">
        <v>8308</v>
      </c>
      <c r="R361" t="s">
        <v>8313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12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5" t="s">
        <v>8308</v>
      </c>
      <c r="R362" t="s">
        <v>8313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12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5" t="s">
        <v>8308</v>
      </c>
      <c r="R363" t="s">
        <v>8313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12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5" t="s">
        <v>8308</v>
      </c>
      <c r="R364" t="s">
        <v>8313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12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5" t="s">
        <v>8308</v>
      </c>
      <c r="R365" t="s">
        <v>8313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12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5" t="s">
        <v>8308</v>
      </c>
      <c r="R366" t="s">
        <v>8313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12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5" t="s">
        <v>8308</v>
      </c>
      <c r="R367" t="s">
        <v>8313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12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5" t="s">
        <v>8308</v>
      </c>
      <c r="R368" t="s">
        <v>8313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12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5" t="s">
        <v>8308</v>
      </c>
      <c r="R369" t="s">
        <v>8313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12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5" t="s">
        <v>8308</v>
      </c>
      <c r="R370" t="s">
        <v>8313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12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5" t="s">
        <v>8308</v>
      </c>
      <c r="R371" t="s">
        <v>8313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2012</v>
      </c>
    </row>
    <row r="372" spans="1:21" ht="43.5" x14ac:dyDescent="0.35">
      <c r="A372">
        <v>370</v>
      </c>
      <c r="B372" s="3" t="s">
        <v>371</v>
      </c>
      <c r="C372" s="12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5" t="s">
        <v>8308</v>
      </c>
      <c r="R372" t="s">
        <v>8313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2017</v>
      </c>
    </row>
    <row r="373" spans="1:21" ht="43.5" x14ac:dyDescent="0.35">
      <c r="A373">
        <v>371</v>
      </c>
      <c r="B373" s="3" t="s">
        <v>372</v>
      </c>
      <c r="C373" s="12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5" t="s">
        <v>8308</v>
      </c>
      <c r="R373" t="s">
        <v>8313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2013</v>
      </c>
    </row>
    <row r="374" spans="1:21" ht="29" x14ac:dyDescent="0.35">
      <c r="A374">
        <v>372</v>
      </c>
      <c r="B374" s="3" t="s">
        <v>373</v>
      </c>
      <c r="C374" s="12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5" t="s">
        <v>8308</v>
      </c>
      <c r="R374" t="s">
        <v>8313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12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5" t="s">
        <v>8308</v>
      </c>
      <c r="R375" t="s">
        <v>8313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12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5" t="s">
        <v>8308</v>
      </c>
      <c r="R376" t="s">
        <v>8313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12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5" t="s">
        <v>8308</v>
      </c>
      <c r="R377" t="s">
        <v>8313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12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5" t="s">
        <v>8308</v>
      </c>
      <c r="R378" t="s">
        <v>8313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12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5" t="s">
        <v>8308</v>
      </c>
      <c r="R379" t="s">
        <v>8313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12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5" t="s">
        <v>8308</v>
      </c>
      <c r="R380" t="s">
        <v>8313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12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5" t="s">
        <v>8308</v>
      </c>
      <c r="R381" t="s">
        <v>8313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12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5" t="s">
        <v>8308</v>
      </c>
      <c r="R382" t="s">
        <v>8313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2016</v>
      </c>
    </row>
    <row r="383" spans="1:21" ht="43.5" x14ac:dyDescent="0.35">
      <c r="A383">
        <v>381</v>
      </c>
      <c r="B383" s="3" t="s">
        <v>382</v>
      </c>
      <c r="C383" s="12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5" t="s">
        <v>8308</v>
      </c>
      <c r="R383" t="s">
        <v>8313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12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5" t="s">
        <v>8308</v>
      </c>
      <c r="R384" t="s">
        <v>8313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12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5" t="s">
        <v>8308</v>
      </c>
      <c r="R385" t="s">
        <v>8313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12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5" t="s">
        <v>8308</v>
      </c>
      <c r="R386" t="s">
        <v>8313</v>
      </c>
      <c r="S386" s="19">
        <f t="shared" si="27"/>
        <v>41980.781793981485</v>
      </c>
      <c r="T386" s="19">
        <f t="shared" si="28"/>
        <v>42010.781793981485</v>
      </c>
      <c r="U386">
        <f t="shared" si="29"/>
        <v>2015</v>
      </c>
    </row>
    <row r="387" spans="1:21" ht="43.5" x14ac:dyDescent="0.35">
      <c r="A387">
        <v>385</v>
      </c>
      <c r="B387" s="3" t="s">
        <v>386</v>
      </c>
      <c r="C387" s="12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5" t="s">
        <v>8308</v>
      </c>
      <c r="R387" t="s">
        <v>8313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3.5" x14ac:dyDescent="0.35">
      <c r="A388">
        <v>386</v>
      </c>
      <c r="B388" s="3" t="s">
        <v>387</v>
      </c>
      <c r="C388" s="12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5" t="s">
        <v>8308</v>
      </c>
      <c r="R388" t="s">
        <v>8313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12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5" t="s">
        <v>8308</v>
      </c>
      <c r="R389" t="s">
        <v>8313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12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5" t="s">
        <v>8308</v>
      </c>
      <c r="R390" t="s">
        <v>8313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12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5" t="s">
        <v>8308</v>
      </c>
      <c r="R391" t="s">
        <v>8313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12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5" t="s">
        <v>8308</v>
      </c>
      <c r="R392" t="s">
        <v>8313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12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5" t="s">
        <v>8308</v>
      </c>
      <c r="R393" t="s">
        <v>8313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12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5" t="s">
        <v>8308</v>
      </c>
      <c r="R394" t="s">
        <v>8313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12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5" t="s">
        <v>8308</v>
      </c>
      <c r="R395" t="s">
        <v>8313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12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5" t="s">
        <v>8308</v>
      </c>
      <c r="R396" t="s">
        <v>8313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12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5" t="s">
        <v>8308</v>
      </c>
      <c r="R397" t="s">
        <v>8313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12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5" t="s">
        <v>8308</v>
      </c>
      <c r="R398" t="s">
        <v>8313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12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5" t="s">
        <v>8308</v>
      </c>
      <c r="R399" t="s">
        <v>8313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12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5" t="s">
        <v>8308</v>
      </c>
      <c r="R400" t="s">
        <v>8313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12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5" t="s">
        <v>8308</v>
      </c>
      <c r="R401" t="s">
        <v>8313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12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5" t="s">
        <v>8308</v>
      </c>
      <c r="R402" t="s">
        <v>8313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12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5" t="s">
        <v>8308</v>
      </c>
      <c r="R403" t="s">
        <v>8313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12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5" t="s">
        <v>8308</v>
      </c>
      <c r="R404" t="s">
        <v>8313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12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5" t="s">
        <v>8308</v>
      </c>
      <c r="R405" t="s">
        <v>8313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12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5" t="s">
        <v>8308</v>
      </c>
      <c r="R406" t="s">
        <v>8313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12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5" t="s">
        <v>8308</v>
      </c>
      <c r="R407" t="s">
        <v>8313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12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5" t="s">
        <v>8308</v>
      </c>
      <c r="R408" t="s">
        <v>8313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12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5" t="s">
        <v>8308</v>
      </c>
      <c r="R409" t="s">
        <v>8313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12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5" t="s">
        <v>8308</v>
      </c>
      <c r="R410" t="s">
        <v>8313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12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5" t="s">
        <v>8308</v>
      </c>
      <c r="R411" t="s">
        <v>8313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12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5" t="s">
        <v>8308</v>
      </c>
      <c r="R412" t="s">
        <v>8313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12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5" t="s">
        <v>8308</v>
      </c>
      <c r="R413" t="s">
        <v>8313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12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5" t="s">
        <v>8308</v>
      </c>
      <c r="R414" t="s">
        <v>8313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12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5" t="s">
        <v>8308</v>
      </c>
      <c r="R415" t="s">
        <v>8313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12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5" t="s">
        <v>8308</v>
      </c>
      <c r="R416" t="s">
        <v>8313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12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5" t="s">
        <v>8308</v>
      </c>
      <c r="R417" t="s">
        <v>8313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12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5" t="s">
        <v>8308</v>
      </c>
      <c r="R418" t="s">
        <v>8313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12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5" t="s">
        <v>8308</v>
      </c>
      <c r="R419" t="s">
        <v>8313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12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5" t="s">
        <v>8308</v>
      </c>
      <c r="R420" t="s">
        <v>8313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12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5" t="s">
        <v>8308</v>
      </c>
      <c r="R421" t="s">
        <v>8313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12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5" t="s">
        <v>8308</v>
      </c>
      <c r="R422" t="s">
        <v>8314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12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5" t="s">
        <v>8308</v>
      </c>
      <c r="R423" t="s">
        <v>8314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12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5" t="s">
        <v>8308</v>
      </c>
      <c r="R424" t="s">
        <v>8314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12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5" t="s">
        <v>8308</v>
      </c>
      <c r="R425" t="s">
        <v>8314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12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5" t="s">
        <v>8308</v>
      </c>
      <c r="R426" t="s">
        <v>8314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12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5" t="s">
        <v>8308</v>
      </c>
      <c r="R427" t="s">
        <v>8314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12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5" t="s">
        <v>8308</v>
      </c>
      <c r="R428" t="s">
        <v>8314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12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5" t="s">
        <v>8308</v>
      </c>
      <c r="R429" t="s">
        <v>8314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12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5" t="s">
        <v>8308</v>
      </c>
      <c r="R430" t="s">
        <v>8314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12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5" t="s">
        <v>8308</v>
      </c>
      <c r="R431" t="s">
        <v>8314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12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5" t="s">
        <v>8308</v>
      </c>
      <c r="R432" t="s">
        <v>8314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12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5" t="s">
        <v>8308</v>
      </c>
      <c r="R433" t="s">
        <v>8314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12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5" t="s">
        <v>8308</v>
      </c>
      <c r="R434" t="s">
        <v>8314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12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5" t="s">
        <v>8308</v>
      </c>
      <c r="R435" t="s">
        <v>8314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12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5" t="s">
        <v>8308</v>
      </c>
      <c r="R436" t="s">
        <v>8314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12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5" t="s">
        <v>8308</v>
      </c>
      <c r="R437" t="s">
        <v>8314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12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5" t="s">
        <v>8308</v>
      </c>
      <c r="R438" t="s">
        <v>8314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12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5" t="s">
        <v>8308</v>
      </c>
      <c r="R439" t="s">
        <v>8314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12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5" t="s">
        <v>8308</v>
      </c>
      <c r="R440" t="s">
        <v>8314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12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5" t="s">
        <v>8308</v>
      </c>
      <c r="R441" t="s">
        <v>8314</v>
      </c>
      <c r="S441" s="19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12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5" t="s">
        <v>8308</v>
      </c>
      <c r="R442" t="s">
        <v>8314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12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5" t="s">
        <v>8308</v>
      </c>
      <c r="R443" t="s">
        <v>8314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12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5" t="s">
        <v>8308</v>
      </c>
      <c r="R444" t="s">
        <v>8314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12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5" t="s">
        <v>8308</v>
      </c>
      <c r="R445" t="s">
        <v>8314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12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5" t="s">
        <v>8308</v>
      </c>
      <c r="R446" t="s">
        <v>8314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2012</v>
      </c>
    </row>
    <row r="447" spans="1:21" ht="43.5" x14ac:dyDescent="0.35">
      <c r="A447">
        <v>445</v>
      </c>
      <c r="B447" s="3" t="s">
        <v>446</v>
      </c>
      <c r="C447" s="12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5" t="s">
        <v>8308</v>
      </c>
      <c r="R447" t="s">
        <v>8314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12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5" t="s">
        <v>8308</v>
      </c>
      <c r="R448" t="s">
        <v>8314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12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5" t="s">
        <v>8308</v>
      </c>
      <c r="R449" t="s">
        <v>8314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12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5" t="s">
        <v>8308</v>
      </c>
      <c r="R450" t="s">
        <v>8314</v>
      </c>
      <c r="S450" s="19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12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5" t="s">
        <v>8308</v>
      </c>
      <c r="R451" t="s">
        <v>8314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3.5" x14ac:dyDescent="0.35">
      <c r="A452">
        <v>450</v>
      </c>
      <c r="B452" s="3" t="s">
        <v>451</v>
      </c>
      <c r="C452" s="12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5" t="s">
        <v>8308</v>
      </c>
      <c r="R452" t="s">
        <v>8314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12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5" t="s">
        <v>8308</v>
      </c>
      <c r="R453" t="s">
        <v>8314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2014</v>
      </c>
    </row>
    <row r="454" spans="1:21" ht="29" x14ac:dyDescent="0.35">
      <c r="A454">
        <v>452</v>
      </c>
      <c r="B454" s="3" t="s">
        <v>453</v>
      </c>
      <c r="C454" s="12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5" t="s">
        <v>8308</v>
      </c>
      <c r="R454" t="s">
        <v>8314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12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5" t="s">
        <v>8308</v>
      </c>
      <c r="R455" t="s">
        <v>8314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12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5" t="s">
        <v>8308</v>
      </c>
      <c r="R456" t="s">
        <v>8314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12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5" t="s">
        <v>8308</v>
      </c>
      <c r="R457" t="s">
        <v>8314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12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5" t="s">
        <v>8308</v>
      </c>
      <c r="R458" t="s">
        <v>8314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12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5" t="s">
        <v>8308</v>
      </c>
      <c r="R459" t="s">
        <v>8314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12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5" t="s">
        <v>8308</v>
      </c>
      <c r="R460" t="s">
        <v>8314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12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5" t="s">
        <v>8308</v>
      </c>
      <c r="R461" t="s">
        <v>8314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12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5" t="s">
        <v>8308</v>
      </c>
      <c r="R462" t="s">
        <v>8314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12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5" t="s">
        <v>8308</v>
      </c>
      <c r="R463" t="s">
        <v>8314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12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5" t="s">
        <v>8308</v>
      </c>
      <c r="R464" t="s">
        <v>8314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12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5" t="s">
        <v>8308</v>
      </c>
      <c r="R465" t="s">
        <v>8314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12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5" t="s">
        <v>8308</v>
      </c>
      <c r="R466" t="s">
        <v>8314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12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5" t="s">
        <v>8308</v>
      </c>
      <c r="R467" t="s">
        <v>8314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12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5" t="s">
        <v>8308</v>
      </c>
      <c r="R468" t="s">
        <v>8314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12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5" t="s">
        <v>8308</v>
      </c>
      <c r="R469" t="s">
        <v>8314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12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5" t="s">
        <v>8308</v>
      </c>
      <c r="R470" t="s">
        <v>8314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12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5" t="s">
        <v>8308</v>
      </c>
      <c r="R471" t="s">
        <v>8314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12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5" t="s">
        <v>8308</v>
      </c>
      <c r="R472" t="s">
        <v>8314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2014</v>
      </c>
    </row>
    <row r="473" spans="1:21" ht="58" x14ac:dyDescent="0.35">
      <c r="A473">
        <v>471</v>
      </c>
      <c r="B473" s="3" t="s">
        <v>472</v>
      </c>
      <c r="C473" s="12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5" t="s">
        <v>8308</v>
      </c>
      <c r="R473" t="s">
        <v>8314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12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5" t="s">
        <v>8308</v>
      </c>
      <c r="R474" t="s">
        <v>8314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12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5" t="s">
        <v>8308</v>
      </c>
      <c r="R475" t="s">
        <v>8314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12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5" t="s">
        <v>8308</v>
      </c>
      <c r="R476" t="s">
        <v>8314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12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5" t="s">
        <v>8308</v>
      </c>
      <c r="R477" t="s">
        <v>8314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12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5" t="s">
        <v>8308</v>
      </c>
      <c r="R478" t="s">
        <v>8314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12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5" t="s">
        <v>8308</v>
      </c>
      <c r="R479" t="s">
        <v>8314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12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5" t="s">
        <v>8308</v>
      </c>
      <c r="R480" t="s">
        <v>8314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12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5" t="s">
        <v>8308</v>
      </c>
      <c r="R481" t="s">
        <v>8314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12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5" t="s">
        <v>8308</v>
      </c>
      <c r="R482" t="s">
        <v>8314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12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5" t="s">
        <v>8308</v>
      </c>
      <c r="R483" t="s">
        <v>8314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12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5" t="s">
        <v>8308</v>
      </c>
      <c r="R484" t="s">
        <v>8314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12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5" t="s">
        <v>8308</v>
      </c>
      <c r="R485" t="s">
        <v>8314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2013</v>
      </c>
    </row>
    <row r="486" spans="1:21" ht="58" x14ac:dyDescent="0.35">
      <c r="A486">
        <v>484</v>
      </c>
      <c r="B486" s="3" t="s">
        <v>485</v>
      </c>
      <c r="C486" s="12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5" t="s">
        <v>8308</v>
      </c>
      <c r="R486" t="s">
        <v>8314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12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5" t="s">
        <v>8308</v>
      </c>
      <c r="R487" t="s">
        <v>8314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12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5" t="s">
        <v>8308</v>
      </c>
      <c r="R488" t="s">
        <v>8314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12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5" t="s">
        <v>8308</v>
      </c>
      <c r="R489" t="s">
        <v>8314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12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5" t="s">
        <v>8308</v>
      </c>
      <c r="R490" t="s">
        <v>8314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2017</v>
      </c>
    </row>
    <row r="491" spans="1:21" ht="43.5" x14ac:dyDescent="0.35">
      <c r="A491">
        <v>489</v>
      </c>
      <c r="B491" s="3" t="s">
        <v>490</v>
      </c>
      <c r="C491" s="12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5" t="s">
        <v>8308</v>
      </c>
      <c r="R491" t="s">
        <v>8314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2012</v>
      </c>
    </row>
    <row r="492" spans="1:21" x14ac:dyDescent="0.35">
      <c r="A492">
        <v>490</v>
      </c>
      <c r="B492" s="3" t="s">
        <v>491</v>
      </c>
      <c r="C492" s="12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5" t="s">
        <v>8308</v>
      </c>
      <c r="R492" t="s">
        <v>8314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12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5" t="s">
        <v>8308</v>
      </c>
      <c r="R493" t="s">
        <v>8314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2016</v>
      </c>
    </row>
    <row r="494" spans="1:21" ht="43.5" x14ac:dyDescent="0.35">
      <c r="A494">
        <v>492</v>
      </c>
      <c r="B494" s="3" t="s">
        <v>493</v>
      </c>
      <c r="C494" s="12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5" t="s">
        <v>8308</v>
      </c>
      <c r="R494" t="s">
        <v>8314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12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5" t="s">
        <v>8308</v>
      </c>
      <c r="R495" t="s">
        <v>8314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12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5" t="s">
        <v>8308</v>
      </c>
      <c r="R496" t="s">
        <v>8314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12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5" t="s">
        <v>8308</v>
      </c>
      <c r="R497" t="s">
        <v>8314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12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5" t="s">
        <v>8308</v>
      </c>
      <c r="R498" t="s">
        <v>8314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2014</v>
      </c>
    </row>
    <row r="499" spans="1:21" x14ac:dyDescent="0.35">
      <c r="A499">
        <v>497</v>
      </c>
      <c r="B499" s="3" t="s">
        <v>498</v>
      </c>
      <c r="C499" s="12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5" t="s">
        <v>8308</v>
      </c>
      <c r="R499" t="s">
        <v>8314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12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5" t="s">
        <v>8308</v>
      </c>
      <c r="R500" t="s">
        <v>8314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12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5" t="s">
        <v>8308</v>
      </c>
      <c r="R501" t="s">
        <v>8314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12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5" t="s">
        <v>8308</v>
      </c>
      <c r="R502" t="s">
        <v>8314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12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5" t="s">
        <v>8308</v>
      </c>
      <c r="R503" t="s">
        <v>8314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12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5" t="s">
        <v>8308</v>
      </c>
      <c r="R504" t="s">
        <v>8314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12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5" t="s">
        <v>8308</v>
      </c>
      <c r="R505" t="s">
        <v>8314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2015</v>
      </c>
    </row>
    <row r="506" spans="1:21" ht="43.5" x14ac:dyDescent="0.35">
      <c r="A506">
        <v>504</v>
      </c>
      <c r="B506" s="3" t="s">
        <v>505</v>
      </c>
      <c r="C506" s="12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5" t="s">
        <v>8308</v>
      </c>
      <c r="R506" t="s">
        <v>8314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12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5" t="s">
        <v>8308</v>
      </c>
      <c r="R507" t="s">
        <v>8314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12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5" t="s">
        <v>8308</v>
      </c>
      <c r="R508" t="s">
        <v>8314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12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5" t="s">
        <v>8308</v>
      </c>
      <c r="R509" t="s">
        <v>8314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12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5" t="s">
        <v>8308</v>
      </c>
      <c r="R510" t="s">
        <v>8314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12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5" t="s">
        <v>8308</v>
      </c>
      <c r="R511" t="s">
        <v>8314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12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5" t="s">
        <v>8308</v>
      </c>
      <c r="R512" t="s">
        <v>8314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12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5" t="s">
        <v>8308</v>
      </c>
      <c r="R513" t="s">
        <v>8314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12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5" t="s">
        <v>8308</v>
      </c>
      <c r="R514" t="s">
        <v>8314</v>
      </c>
      <c r="S514" s="19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12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5" t="s">
        <v>8308</v>
      </c>
      <c r="R515" t="s">
        <v>8314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3.5" x14ac:dyDescent="0.35">
      <c r="A516">
        <v>514</v>
      </c>
      <c r="B516" s="3" t="s">
        <v>515</v>
      </c>
      <c r="C516" s="12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5" t="s">
        <v>8308</v>
      </c>
      <c r="R516" t="s">
        <v>8314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12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5" t="s">
        <v>8308</v>
      </c>
      <c r="R517" t="s">
        <v>8314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12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5" t="s">
        <v>8308</v>
      </c>
      <c r="R518" t="s">
        <v>8314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12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5" t="s">
        <v>8308</v>
      </c>
      <c r="R519" t="s">
        <v>8314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12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5" t="s">
        <v>8308</v>
      </c>
      <c r="R520" t="s">
        <v>8314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12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5" t="s">
        <v>8308</v>
      </c>
      <c r="R521" t="s">
        <v>8314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12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8">
        <f t="shared" si="41"/>
        <v>150.15</v>
      </c>
      <c r="Q522" s="15" t="s">
        <v>8315</v>
      </c>
      <c r="R522" t="s">
        <v>8316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12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8">
        <f t="shared" si="41"/>
        <v>93.43</v>
      </c>
      <c r="Q523" s="15" t="s">
        <v>8315</v>
      </c>
      <c r="R523" t="s">
        <v>8316</v>
      </c>
      <c r="S523" s="19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12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8">
        <f t="shared" si="41"/>
        <v>110.97</v>
      </c>
      <c r="Q524" s="15" t="s">
        <v>8315</v>
      </c>
      <c r="R524" t="s">
        <v>8316</v>
      </c>
      <c r="S524" s="19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12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8">
        <f t="shared" si="41"/>
        <v>71.790000000000006</v>
      </c>
      <c r="Q525" s="15" t="s">
        <v>8315</v>
      </c>
      <c r="R525" t="s">
        <v>8316</v>
      </c>
      <c r="S525" s="19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12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8">
        <f t="shared" si="41"/>
        <v>29.26</v>
      </c>
      <c r="Q526" s="15" t="s">
        <v>8315</v>
      </c>
      <c r="R526" t="s">
        <v>8316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12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8">
        <f t="shared" si="41"/>
        <v>1000</v>
      </c>
      <c r="Q527" s="15" t="s">
        <v>8315</v>
      </c>
      <c r="R527" t="s">
        <v>8316</v>
      </c>
      <c r="S527" s="19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12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8">
        <f t="shared" si="41"/>
        <v>74.349999999999994</v>
      </c>
      <c r="Q528" s="15" t="s">
        <v>8315</v>
      </c>
      <c r="R528" t="s">
        <v>8316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12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8">
        <f t="shared" si="41"/>
        <v>63.83</v>
      </c>
      <c r="Q529" s="15" t="s">
        <v>8315</v>
      </c>
      <c r="R529" t="s">
        <v>8316</v>
      </c>
      <c r="S529" s="19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12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8">
        <f t="shared" si="41"/>
        <v>44.33</v>
      </c>
      <c r="Q530" s="15" t="s">
        <v>8315</v>
      </c>
      <c r="R530" t="s">
        <v>8316</v>
      </c>
      <c r="S530" s="19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12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8">
        <f t="shared" si="41"/>
        <v>86.94</v>
      </c>
      <c r="Q531" s="15" t="s">
        <v>8315</v>
      </c>
      <c r="R531" t="s">
        <v>8316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2017</v>
      </c>
    </row>
    <row r="532" spans="1:21" ht="43.5" x14ac:dyDescent="0.35">
      <c r="A532">
        <v>530</v>
      </c>
      <c r="B532" s="3" t="s">
        <v>531</v>
      </c>
      <c r="C532" s="12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8">
        <f t="shared" si="41"/>
        <v>126.55</v>
      </c>
      <c r="Q532" s="15" t="s">
        <v>8315</v>
      </c>
      <c r="R532" t="s">
        <v>8316</v>
      </c>
      <c r="S532" s="19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12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8">
        <f t="shared" si="41"/>
        <v>129.03</v>
      </c>
      <c r="Q533" s="15" t="s">
        <v>8315</v>
      </c>
      <c r="R533" t="s">
        <v>8316</v>
      </c>
      <c r="S533" s="19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12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8">
        <f t="shared" si="41"/>
        <v>71.239999999999995</v>
      </c>
      <c r="Q534" s="15" t="s">
        <v>8315</v>
      </c>
      <c r="R534" t="s">
        <v>8316</v>
      </c>
      <c r="S534" s="19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12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8">
        <f t="shared" si="41"/>
        <v>117.88</v>
      </c>
      <c r="Q535" s="15" t="s">
        <v>8315</v>
      </c>
      <c r="R535" t="s">
        <v>8316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12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8">
        <f t="shared" si="41"/>
        <v>327.08</v>
      </c>
      <c r="Q536" s="15" t="s">
        <v>8315</v>
      </c>
      <c r="R536" t="s">
        <v>8316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12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8">
        <f t="shared" si="41"/>
        <v>34.75</v>
      </c>
      <c r="Q537" s="15" t="s">
        <v>8315</v>
      </c>
      <c r="R537" t="s">
        <v>8316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2017</v>
      </c>
    </row>
    <row r="538" spans="1:21" ht="58" x14ac:dyDescent="0.35">
      <c r="A538">
        <v>536</v>
      </c>
      <c r="B538" s="3" t="s">
        <v>537</v>
      </c>
      <c r="C538" s="12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8">
        <f t="shared" si="41"/>
        <v>100.06</v>
      </c>
      <c r="Q538" s="15" t="s">
        <v>8315</v>
      </c>
      <c r="R538" t="s">
        <v>8316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12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8">
        <f t="shared" si="41"/>
        <v>40.85</v>
      </c>
      <c r="Q539" s="15" t="s">
        <v>8315</v>
      </c>
      <c r="R539" t="s">
        <v>8316</v>
      </c>
      <c r="S539" s="19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12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8">
        <f t="shared" si="41"/>
        <v>252.02</v>
      </c>
      <c r="Q540" s="15" t="s">
        <v>8315</v>
      </c>
      <c r="R540" t="s">
        <v>8316</v>
      </c>
      <c r="S540" s="19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12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8">
        <f t="shared" si="41"/>
        <v>25.16</v>
      </c>
      <c r="Q541" s="15" t="s">
        <v>8315</v>
      </c>
      <c r="R541" t="s">
        <v>8316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12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5" t="s">
        <v>8317</v>
      </c>
      <c r="R542" t="s">
        <v>8318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12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5" t="s">
        <v>8317</v>
      </c>
      <c r="R543" t="s">
        <v>8318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12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5" t="s">
        <v>8317</v>
      </c>
      <c r="R544" t="s">
        <v>8318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12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5" t="s">
        <v>8317</v>
      </c>
      <c r="R545" t="s">
        <v>8318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12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5" t="s">
        <v>8317</v>
      </c>
      <c r="R546" t="s">
        <v>8318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12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5" t="s">
        <v>8317</v>
      </c>
      <c r="R547" t="s">
        <v>8318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12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5" t="s">
        <v>8317</v>
      </c>
      <c r="R548" t="s">
        <v>8318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12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5" t="s">
        <v>8317</v>
      </c>
      <c r="R549" t="s">
        <v>8318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12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5" t="s">
        <v>8317</v>
      </c>
      <c r="R550" t="s">
        <v>8318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12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5" t="s">
        <v>8317</v>
      </c>
      <c r="R551" t="s">
        <v>8318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12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5" t="s">
        <v>8317</v>
      </c>
      <c r="R552" t="s">
        <v>8318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12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5" t="s">
        <v>8317</v>
      </c>
      <c r="R553" t="s">
        <v>8318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12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5" t="s">
        <v>8317</v>
      </c>
      <c r="R554" t="s">
        <v>8318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2016</v>
      </c>
    </row>
    <row r="555" spans="1:21" ht="43.5" x14ac:dyDescent="0.35">
      <c r="A555">
        <v>553</v>
      </c>
      <c r="B555" s="3" t="s">
        <v>554</v>
      </c>
      <c r="C555" s="12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5" t="s">
        <v>8317</v>
      </c>
      <c r="R555" t="s">
        <v>8318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12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5" t="s">
        <v>8317</v>
      </c>
      <c r="R556" t="s">
        <v>8318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12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5" t="s">
        <v>8317</v>
      </c>
      <c r="R557" t="s">
        <v>8318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12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5" t="s">
        <v>8317</v>
      </c>
      <c r="R558" t="s">
        <v>8318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2016</v>
      </c>
    </row>
    <row r="559" spans="1:21" ht="43.5" x14ac:dyDescent="0.35">
      <c r="A559">
        <v>557</v>
      </c>
      <c r="B559" s="3" t="s">
        <v>558</v>
      </c>
      <c r="C559" s="12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5" t="s">
        <v>8317</v>
      </c>
      <c r="R559" t="s">
        <v>8318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12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5" t="s">
        <v>8317</v>
      </c>
      <c r="R560" t="s">
        <v>8318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12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5" t="s">
        <v>8317</v>
      </c>
      <c r="R561" t="s">
        <v>8318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12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5" t="s">
        <v>8317</v>
      </c>
      <c r="R562" t="s">
        <v>8318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12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5" t="s">
        <v>8317</v>
      </c>
      <c r="R563" t="s">
        <v>8318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12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5" t="s">
        <v>8317</v>
      </c>
      <c r="R564" t="s">
        <v>8318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12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5" t="s">
        <v>8317</v>
      </c>
      <c r="R565" t="s">
        <v>8318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12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5" t="s">
        <v>8317</v>
      </c>
      <c r="R566" t="s">
        <v>8318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12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5" t="s">
        <v>8317</v>
      </c>
      <c r="R567" t="s">
        <v>8318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12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5" t="s">
        <v>8317</v>
      </c>
      <c r="R568" t="s">
        <v>8318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12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5" t="s">
        <v>8317</v>
      </c>
      <c r="R569" t="s">
        <v>8318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2015</v>
      </c>
    </row>
    <row r="570" spans="1:21" ht="58" x14ac:dyDescent="0.35">
      <c r="A570">
        <v>568</v>
      </c>
      <c r="B570" s="3" t="s">
        <v>569</v>
      </c>
      <c r="C570" s="12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5" t="s">
        <v>8317</v>
      </c>
      <c r="R570" t="s">
        <v>8318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2016</v>
      </c>
    </row>
    <row r="571" spans="1:21" ht="43.5" x14ac:dyDescent="0.35">
      <c r="A571">
        <v>569</v>
      </c>
      <c r="B571" s="3" t="s">
        <v>570</v>
      </c>
      <c r="C571" s="12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5" t="s">
        <v>8317</v>
      </c>
      <c r="R571" t="s">
        <v>8318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2016</v>
      </c>
    </row>
    <row r="572" spans="1:21" ht="29" x14ac:dyDescent="0.35">
      <c r="A572">
        <v>570</v>
      </c>
      <c r="B572" s="3" t="s">
        <v>571</v>
      </c>
      <c r="C572" s="12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5" t="s">
        <v>8317</v>
      </c>
      <c r="R572" t="s">
        <v>8318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12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5" t="s">
        <v>8317</v>
      </c>
      <c r="R573" t="s">
        <v>8318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12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5" t="s">
        <v>8317</v>
      </c>
      <c r="R574" t="s">
        <v>8318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12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5" t="s">
        <v>8317</v>
      </c>
      <c r="R575" t="s">
        <v>8318</v>
      </c>
      <c r="S575" s="19">
        <f t="shared" si="42"/>
        <v>41963.050127314811</v>
      </c>
      <c r="T575" s="19">
        <f t="shared" si="43"/>
        <v>42022.05</v>
      </c>
      <c r="U575">
        <f t="shared" si="44"/>
        <v>2015</v>
      </c>
    </row>
    <row r="576" spans="1:21" ht="43.5" x14ac:dyDescent="0.35">
      <c r="A576">
        <v>574</v>
      </c>
      <c r="B576" s="3" t="s">
        <v>575</v>
      </c>
      <c r="C576" s="12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5" t="s">
        <v>8317</v>
      </c>
      <c r="R576" t="s">
        <v>8318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12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5" t="s">
        <v>8317</v>
      </c>
      <c r="R577" t="s">
        <v>8318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12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5" t="s">
        <v>8317</v>
      </c>
      <c r="R578" t="s">
        <v>8318</v>
      </c>
      <c r="S578" s="19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12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5" t="s">
        <v>8317</v>
      </c>
      <c r="R579" t="s">
        <v>8318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29" x14ac:dyDescent="0.35">
      <c r="A580">
        <v>578</v>
      </c>
      <c r="B580" s="3" t="s">
        <v>579</v>
      </c>
      <c r="C580" s="12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5" t="s">
        <v>8317</v>
      </c>
      <c r="R580" t="s">
        <v>8318</v>
      </c>
      <c r="S580" s="19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12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5" t="s">
        <v>8317</v>
      </c>
      <c r="R581" t="s">
        <v>8318</v>
      </c>
      <c r="S581" s="19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12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5" t="s">
        <v>8317</v>
      </c>
      <c r="R582" t="s">
        <v>8318</v>
      </c>
      <c r="S582" s="19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12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5" t="s">
        <v>8317</v>
      </c>
      <c r="R583" t="s">
        <v>8318</v>
      </c>
      <c r="S583" s="19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12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5" t="s">
        <v>8317</v>
      </c>
      <c r="R584" t="s">
        <v>8318</v>
      </c>
      <c r="S584" s="19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12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5" t="s">
        <v>8317</v>
      </c>
      <c r="R585" t="s">
        <v>8318</v>
      </c>
      <c r="S585" s="19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12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5" t="s">
        <v>8317</v>
      </c>
      <c r="R586" t="s">
        <v>8318</v>
      </c>
      <c r="S586" s="19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12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5" t="s">
        <v>8317</v>
      </c>
      <c r="R587" t="s">
        <v>8318</v>
      </c>
      <c r="S587" s="19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12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5" t="s">
        <v>8317</v>
      </c>
      <c r="R588" t="s">
        <v>8318</v>
      </c>
      <c r="S588" s="19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12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5" t="s">
        <v>8317</v>
      </c>
      <c r="R589" t="s">
        <v>8318</v>
      </c>
      <c r="S589" s="19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12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5" t="s">
        <v>8317</v>
      </c>
      <c r="R590" t="s">
        <v>8318</v>
      </c>
      <c r="S590" s="19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12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5" t="s">
        <v>8317</v>
      </c>
      <c r="R591" t="s">
        <v>8318</v>
      </c>
      <c r="S591" s="19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12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5" t="s">
        <v>8317</v>
      </c>
      <c r="R592" t="s">
        <v>8318</v>
      </c>
      <c r="S592" s="19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12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5" t="s">
        <v>8317</v>
      </c>
      <c r="R593" t="s">
        <v>8318</v>
      </c>
      <c r="S593" s="19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12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5" t="s">
        <v>8317</v>
      </c>
      <c r="R594" t="s">
        <v>8318</v>
      </c>
      <c r="S594" s="19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12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5" t="s">
        <v>8317</v>
      </c>
      <c r="R595" t="s">
        <v>8318</v>
      </c>
      <c r="S595" s="19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12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5" t="s">
        <v>8317</v>
      </c>
      <c r="R596" t="s">
        <v>8318</v>
      </c>
      <c r="S596" s="19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12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5" t="s">
        <v>8317</v>
      </c>
      <c r="R597" t="s">
        <v>8318</v>
      </c>
      <c r="S597" s="19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12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5" t="s">
        <v>8317</v>
      </c>
      <c r="R598" t="s">
        <v>8318</v>
      </c>
      <c r="S598" s="19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12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5" t="s">
        <v>8317</v>
      </c>
      <c r="R599" t="s">
        <v>8318</v>
      </c>
      <c r="S599" s="19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12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5" t="s">
        <v>8317</v>
      </c>
      <c r="R600" t="s">
        <v>8318</v>
      </c>
      <c r="S600" s="19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12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5" t="s">
        <v>8317</v>
      </c>
      <c r="R601" t="s">
        <v>8318</v>
      </c>
      <c r="S601" s="19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12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5" t="s">
        <v>8317</v>
      </c>
      <c r="R602" t="s">
        <v>8318</v>
      </c>
      <c r="S602" s="19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12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5" t="s">
        <v>8317</v>
      </c>
      <c r="R603" t="s">
        <v>8318</v>
      </c>
      <c r="S603" s="19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12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5" t="s">
        <v>8317</v>
      </c>
      <c r="R604" t="s">
        <v>8318</v>
      </c>
      <c r="S604" s="19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12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5" t="s">
        <v>8317</v>
      </c>
      <c r="R605" t="s">
        <v>8318</v>
      </c>
      <c r="S605" s="19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12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5" t="s">
        <v>8317</v>
      </c>
      <c r="R606" t="s">
        <v>8318</v>
      </c>
      <c r="S606" s="19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12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5" t="s">
        <v>8317</v>
      </c>
      <c r="R607" t="s">
        <v>8318</v>
      </c>
      <c r="S607" s="19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12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5" t="s">
        <v>8317</v>
      </c>
      <c r="R608" t="s">
        <v>8318</v>
      </c>
      <c r="S608" s="19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12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5" t="s">
        <v>8317</v>
      </c>
      <c r="R609" t="s">
        <v>8318</v>
      </c>
      <c r="S609" s="19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12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5" t="s">
        <v>8317</v>
      </c>
      <c r="R610" t="s">
        <v>8318</v>
      </c>
      <c r="S610" s="19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12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5" t="s">
        <v>8317</v>
      </c>
      <c r="R611" t="s">
        <v>8318</v>
      </c>
      <c r="S611" s="19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12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5" t="s">
        <v>8317</v>
      </c>
      <c r="R612" t="s">
        <v>8318</v>
      </c>
      <c r="S612" s="19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12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5" t="s">
        <v>8317</v>
      </c>
      <c r="R613" t="s">
        <v>8318</v>
      </c>
      <c r="S613" s="19">
        <f t="shared" si="47"/>
        <v>42328.560613425929</v>
      </c>
      <c r="T613" s="19">
        <f t="shared" si="48"/>
        <v>42388.560613425929</v>
      </c>
      <c r="U613">
        <f t="shared" si="49"/>
        <v>2016</v>
      </c>
    </row>
    <row r="614" spans="1:21" ht="29" x14ac:dyDescent="0.35">
      <c r="A614">
        <v>612</v>
      </c>
      <c r="B614" s="3" t="s">
        <v>613</v>
      </c>
      <c r="C614" s="12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5" t="s">
        <v>8317</v>
      </c>
      <c r="R614" t="s">
        <v>8318</v>
      </c>
      <c r="S614" s="19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12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5" t="s">
        <v>8317</v>
      </c>
      <c r="R615" t="s">
        <v>8318</v>
      </c>
      <c r="S615" s="19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12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5" t="s">
        <v>8317</v>
      </c>
      <c r="R616" t="s">
        <v>8318</v>
      </c>
      <c r="S616" s="19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12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5" t="s">
        <v>8317</v>
      </c>
      <c r="R617" t="s">
        <v>8318</v>
      </c>
      <c r="S617" s="19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12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5" t="s">
        <v>8317</v>
      </c>
      <c r="R618" t="s">
        <v>8318</v>
      </c>
      <c r="S618" s="19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12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5" t="s">
        <v>8317</v>
      </c>
      <c r="R619" t="s">
        <v>8318</v>
      </c>
      <c r="S619" s="19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12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5" t="s">
        <v>8317</v>
      </c>
      <c r="R620" t="s">
        <v>8318</v>
      </c>
      <c r="S620" s="19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12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5" t="s">
        <v>8317</v>
      </c>
      <c r="R621" t="s">
        <v>8318</v>
      </c>
      <c r="S621" s="19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12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5" t="s">
        <v>8317</v>
      </c>
      <c r="R622" t="s">
        <v>8318</v>
      </c>
      <c r="S622" s="19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12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5" t="s">
        <v>8317</v>
      </c>
      <c r="R623" t="s">
        <v>8318</v>
      </c>
      <c r="S623" s="19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12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5" t="s">
        <v>8317</v>
      </c>
      <c r="R624" t="s">
        <v>8318</v>
      </c>
      <c r="S624" s="19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12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5" t="s">
        <v>8317</v>
      </c>
      <c r="R625" t="s">
        <v>8318</v>
      </c>
      <c r="S625" s="19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12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5" t="s">
        <v>8317</v>
      </c>
      <c r="R626" t="s">
        <v>8318</v>
      </c>
      <c r="S626" s="19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12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5" t="s">
        <v>8317</v>
      </c>
      <c r="R627" t="s">
        <v>8318</v>
      </c>
      <c r="S627" s="19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12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5" t="s">
        <v>8317</v>
      </c>
      <c r="R628" t="s">
        <v>8318</v>
      </c>
      <c r="S628" s="19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12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5" t="s">
        <v>8317</v>
      </c>
      <c r="R629" t="s">
        <v>8318</v>
      </c>
      <c r="S629" s="19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12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5" t="s">
        <v>8317</v>
      </c>
      <c r="R630" t="s">
        <v>8318</v>
      </c>
      <c r="S630" s="19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12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5" t="s">
        <v>8317</v>
      </c>
      <c r="R631" t="s">
        <v>8318</v>
      </c>
      <c r="S631" s="19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12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5" t="s">
        <v>8317</v>
      </c>
      <c r="R632" t="s">
        <v>8318</v>
      </c>
      <c r="S632" s="19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12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5" t="s">
        <v>8317</v>
      </c>
      <c r="R633" t="s">
        <v>8318</v>
      </c>
      <c r="S633" s="19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12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5" t="s">
        <v>8317</v>
      </c>
      <c r="R634" t="s">
        <v>8318</v>
      </c>
      <c r="S634" s="19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12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5" t="s">
        <v>8317</v>
      </c>
      <c r="R635" t="s">
        <v>8318</v>
      </c>
      <c r="S635" s="19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12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5" t="s">
        <v>8317</v>
      </c>
      <c r="R636" t="s">
        <v>8318</v>
      </c>
      <c r="S636" s="19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12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5" t="s">
        <v>8317</v>
      </c>
      <c r="R637" t="s">
        <v>8318</v>
      </c>
      <c r="S637" s="19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12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5" t="s">
        <v>8317</v>
      </c>
      <c r="R638" t="s">
        <v>8318</v>
      </c>
      <c r="S638" s="19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12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5" t="s">
        <v>8317</v>
      </c>
      <c r="R639" t="s">
        <v>8318</v>
      </c>
      <c r="S639" s="19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12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5" t="s">
        <v>8317</v>
      </c>
      <c r="R640" t="s">
        <v>8318</v>
      </c>
      <c r="S640" s="19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12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5" t="s">
        <v>8317</v>
      </c>
      <c r="R641" t="s">
        <v>8318</v>
      </c>
      <c r="S641" s="19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12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5" t="s">
        <v>8317</v>
      </c>
      <c r="R642" t="s">
        <v>8319</v>
      </c>
      <c r="S642" s="19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12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5" t="s">
        <v>8317</v>
      </c>
      <c r="R643" t="s">
        <v>8319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3.5" x14ac:dyDescent="0.35">
      <c r="A644">
        <v>642</v>
      </c>
      <c r="B644" s="3" t="s">
        <v>643</v>
      </c>
      <c r="C644" s="12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5" t="s">
        <v>8317</v>
      </c>
      <c r="R644" t="s">
        <v>8319</v>
      </c>
      <c r="S644" s="19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12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5" t="s">
        <v>8317</v>
      </c>
      <c r="R645" t="s">
        <v>8319</v>
      </c>
      <c r="S645" s="19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12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5" t="s">
        <v>8317</v>
      </c>
      <c r="R646" t="s">
        <v>8319</v>
      </c>
      <c r="S646" s="19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12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5" t="s">
        <v>8317</v>
      </c>
      <c r="R647" t="s">
        <v>8319</v>
      </c>
      <c r="S647" s="19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12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5" t="s">
        <v>8317</v>
      </c>
      <c r="R648" t="s">
        <v>8319</v>
      </c>
      <c r="S648" s="19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12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5" t="s">
        <v>8317</v>
      </c>
      <c r="R649" t="s">
        <v>8319</v>
      </c>
      <c r="S649" s="19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12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5" t="s">
        <v>8317</v>
      </c>
      <c r="R650" t="s">
        <v>8319</v>
      </c>
      <c r="S650" s="19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12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5" t="s">
        <v>8317</v>
      </c>
      <c r="R651" t="s">
        <v>8319</v>
      </c>
      <c r="S651" s="19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12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5" t="s">
        <v>8317</v>
      </c>
      <c r="R652" t="s">
        <v>8319</v>
      </c>
      <c r="S652" s="19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12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5" t="s">
        <v>8317</v>
      </c>
      <c r="R653" t="s">
        <v>8319</v>
      </c>
      <c r="S653" s="19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12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5" t="s">
        <v>8317</v>
      </c>
      <c r="R654" t="s">
        <v>8319</v>
      </c>
      <c r="S654" s="19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12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5" t="s">
        <v>8317</v>
      </c>
      <c r="R655" t="s">
        <v>8319</v>
      </c>
      <c r="S655" s="19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12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5" t="s">
        <v>8317</v>
      </c>
      <c r="R656" t="s">
        <v>8319</v>
      </c>
      <c r="S656" s="19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12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5" t="s">
        <v>8317</v>
      </c>
      <c r="R657" t="s">
        <v>8319</v>
      </c>
      <c r="S657" s="19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12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5" t="s">
        <v>8317</v>
      </c>
      <c r="R658" t="s">
        <v>8319</v>
      </c>
      <c r="S658" s="19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12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5" t="s">
        <v>8317</v>
      </c>
      <c r="R659" t="s">
        <v>8319</v>
      </c>
      <c r="S659" s="19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12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5" t="s">
        <v>8317</v>
      </c>
      <c r="R660" t="s">
        <v>8319</v>
      </c>
      <c r="S660" s="19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12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5" t="s">
        <v>8317</v>
      </c>
      <c r="R661" t="s">
        <v>8319</v>
      </c>
      <c r="S661" s="19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12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5" t="s">
        <v>8317</v>
      </c>
      <c r="R662" t="s">
        <v>8319</v>
      </c>
      <c r="S662" s="19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12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5" t="s">
        <v>8317</v>
      </c>
      <c r="R663" t="s">
        <v>8319</v>
      </c>
      <c r="S663" s="19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12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5" t="s">
        <v>8317</v>
      </c>
      <c r="R664" t="s">
        <v>8319</v>
      </c>
      <c r="S664" s="19">
        <f t="shared" si="52"/>
        <v>41990.438043981485</v>
      </c>
      <c r="T664" s="19">
        <f t="shared" si="53"/>
        <v>42020.438043981485</v>
      </c>
      <c r="U664">
        <f t="shared" si="54"/>
        <v>2015</v>
      </c>
    </row>
    <row r="665" spans="1:21" ht="58" x14ac:dyDescent="0.35">
      <c r="A665">
        <v>663</v>
      </c>
      <c r="B665" s="3" t="s">
        <v>664</v>
      </c>
      <c r="C665" s="12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5" t="s">
        <v>8317</v>
      </c>
      <c r="R665" t="s">
        <v>8319</v>
      </c>
      <c r="S665" s="19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12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5" t="s">
        <v>8317</v>
      </c>
      <c r="R666" t="s">
        <v>8319</v>
      </c>
      <c r="S666" s="19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12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5" t="s">
        <v>8317</v>
      </c>
      <c r="R667" t="s">
        <v>8319</v>
      </c>
      <c r="S667" s="19">
        <f t="shared" si="52"/>
        <v>42688.711354166662</v>
      </c>
      <c r="T667" s="19">
        <f t="shared" si="53"/>
        <v>42748.711354166662</v>
      </c>
      <c r="U667">
        <f t="shared" si="54"/>
        <v>2017</v>
      </c>
    </row>
    <row r="668" spans="1:21" ht="43.5" x14ac:dyDescent="0.35">
      <c r="A668">
        <v>666</v>
      </c>
      <c r="B668" s="3" t="s">
        <v>667</v>
      </c>
      <c r="C668" s="12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5" t="s">
        <v>8317</v>
      </c>
      <c r="R668" t="s">
        <v>8319</v>
      </c>
      <c r="S668" s="19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12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5" t="s">
        <v>8317</v>
      </c>
      <c r="R669" t="s">
        <v>8319</v>
      </c>
      <c r="S669" s="19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12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5" t="s">
        <v>8317</v>
      </c>
      <c r="R670" t="s">
        <v>8319</v>
      </c>
      <c r="S670" s="19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12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5" t="s">
        <v>8317</v>
      </c>
      <c r="R671" t="s">
        <v>8319</v>
      </c>
      <c r="S671" s="19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12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5" t="s">
        <v>8317</v>
      </c>
      <c r="R672" t="s">
        <v>8319</v>
      </c>
      <c r="S672" s="19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12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5" t="s">
        <v>8317</v>
      </c>
      <c r="R673" t="s">
        <v>8319</v>
      </c>
      <c r="S673" s="19">
        <f t="shared" si="52"/>
        <v>41984.692731481482</v>
      </c>
      <c r="T673" s="19">
        <f t="shared" si="53"/>
        <v>42018.166666666672</v>
      </c>
      <c r="U673">
        <f t="shared" si="54"/>
        <v>2015</v>
      </c>
    </row>
    <row r="674" spans="1:21" ht="43.5" x14ac:dyDescent="0.35">
      <c r="A674">
        <v>672</v>
      </c>
      <c r="B674" s="3" t="s">
        <v>673</v>
      </c>
      <c r="C674" s="12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5" t="s">
        <v>8317</v>
      </c>
      <c r="R674" t="s">
        <v>8319</v>
      </c>
      <c r="S674" s="19">
        <f t="shared" si="52"/>
        <v>41974.219490740739</v>
      </c>
      <c r="T674" s="19">
        <f t="shared" si="53"/>
        <v>42005.207638888889</v>
      </c>
      <c r="U674">
        <f t="shared" si="54"/>
        <v>2015</v>
      </c>
    </row>
    <row r="675" spans="1:21" ht="58" x14ac:dyDescent="0.35">
      <c r="A675">
        <v>673</v>
      </c>
      <c r="B675" s="3" t="s">
        <v>674</v>
      </c>
      <c r="C675" s="12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5" t="s">
        <v>8317</v>
      </c>
      <c r="R675" t="s">
        <v>8319</v>
      </c>
      <c r="S675" s="19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12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5" t="s">
        <v>8317</v>
      </c>
      <c r="R676" t="s">
        <v>8319</v>
      </c>
      <c r="S676" s="19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12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5" t="s">
        <v>8317</v>
      </c>
      <c r="R677" t="s">
        <v>8319</v>
      </c>
      <c r="S677" s="19">
        <f t="shared" si="52"/>
        <v>41975.930601851855</v>
      </c>
      <c r="T677" s="19">
        <f t="shared" si="53"/>
        <v>42005.290972222225</v>
      </c>
      <c r="U677">
        <f t="shared" si="54"/>
        <v>2015</v>
      </c>
    </row>
    <row r="678" spans="1:21" ht="58" x14ac:dyDescent="0.35">
      <c r="A678">
        <v>676</v>
      </c>
      <c r="B678" s="3" t="s">
        <v>677</v>
      </c>
      <c r="C678" s="12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5" t="s">
        <v>8317</v>
      </c>
      <c r="R678" t="s">
        <v>8319</v>
      </c>
      <c r="S678" s="19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12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5" t="s">
        <v>8317</v>
      </c>
      <c r="R679" t="s">
        <v>8319</v>
      </c>
      <c r="S679" s="19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12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5" t="s">
        <v>8317</v>
      </c>
      <c r="R680" t="s">
        <v>8319</v>
      </c>
      <c r="S680" s="19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12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5" t="s">
        <v>8317</v>
      </c>
      <c r="R681" t="s">
        <v>8319</v>
      </c>
      <c r="S681" s="19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12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5" t="s">
        <v>8317</v>
      </c>
      <c r="R682" t="s">
        <v>8319</v>
      </c>
      <c r="S682" s="19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12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5" t="s">
        <v>8317</v>
      </c>
      <c r="R683" t="s">
        <v>8319</v>
      </c>
      <c r="S683" s="19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12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5" t="s">
        <v>8317</v>
      </c>
      <c r="R684" t="s">
        <v>8319</v>
      </c>
      <c r="S684" s="19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12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5" t="s">
        <v>8317</v>
      </c>
      <c r="R685" t="s">
        <v>8319</v>
      </c>
      <c r="S685" s="19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12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5" t="s">
        <v>8317</v>
      </c>
      <c r="R686" t="s">
        <v>8319</v>
      </c>
      <c r="S686" s="19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12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5" t="s">
        <v>8317</v>
      </c>
      <c r="R687" t="s">
        <v>8319</v>
      </c>
      <c r="S687" s="19">
        <f t="shared" si="52"/>
        <v>41971.866574074069</v>
      </c>
      <c r="T687" s="19">
        <f t="shared" si="53"/>
        <v>42016.866574074069</v>
      </c>
      <c r="U687">
        <f t="shared" si="54"/>
        <v>2015</v>
      </c>
    </row>
    <row r="688" spans="1:21" ht="58" x14ac:dyDescent="0.35">
      <c r="A688">
        <v>686</v>
      </c>
      <c r="B688" s="3" t="s">
        <v>687</v>
      </c>
      <c r="C688" s="12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5" t="s">
        <v>8317</v>
      </c>
      <c r="R688" t="s">
        <v>8319</v>
      </c>
      <c r="S688" s="19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12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5" t="s">
        <v>8317</v>
      </c>
      <c r="R689" t="s">
        <v>8319</v>
      </c>
      <c r="S689" s="19">
        <f t="shared" si="52"/>
        <v>42711.750613425931</v>
      </c>
      <c r="T689" s="19">
        <f t="shared" si="53"/>
        <v>42771.750613425931</v>
      </c>
      <c r="U689">
        <f t="shared" si="54"/>
        <v>2017</v>
      </c>
    </row>
    <row r="690" spans="1:21" ht="58" x14ac:dyDescent="0.35">
      <c r="A690">
        <v>688</v>
      </c>
      <c r="B690" s="3" t="s">
        <v>689</v>
      </c>
      <c r="C690" s="12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5" t="s">
        <v>8317</v>
      </c>
      <c r="R690" t="s">
        <v>8319</v>
      </c>
      <c r="S690" s="19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12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5" t="s">
        <v>8317</v>
      </c>
      <c r="R691" t="s">
        <v>8319</v>
      </c>
      <c r="S691" s="19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12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5" t="s">
        <v>8317</v>
      </c>
      <c r="R692" t="s">
        <v>8319</v>
      </c>
      <c r="S692" s="19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12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5" t="s">
        <v>8317</v>
      </c>
      <c r="R693" t="s">
        <v>8319</v>
      </c>
      <c r="S693" s="19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12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5" t="s">
        <v>8317</v>
      </c>
      <c r="R694" t="s">
        <v>8319</v>
      </c>
      <c r="S694" s="19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12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5" t="s">
        <v>8317</v>
      </c>
      <c r="R695" t="s">
        <v>8319</v>
      </c>
      <c r="S695" s="19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12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5" t="s">
        <v>8317</v>
      </c>
      <c r="R696" t="s">
        <v>8319</v>
      </c>
      <c r="S696" s="19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12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5" t="s">
        <v>8317</v>
      </c>
      <c r="R697" t="s">
        <v>8319</v>
      </c>
      <c r="S697" s="19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12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5" t="s">
        <v>8317</v>
      </c>
      <c r="R698" t="s">
        <v>8319</v>
      </c>
      <c r="S698" s="19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12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5" t="s">
        <v>8317</v>
      </c>
      <c r="R699" t="s">
        <v>8319</v>
      </c>
      <c r="S699" s="19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12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5" t="s">
        <v>8317</v>
      </c>
      <c r="R700" t="s">
        <v>8319</v>
      </c>
      <c r="S700" s="19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12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5" t="s">
        <v>8317</v>
      </c>
      <c r="R701" t="s">
        <v>8319</v>
      </c>
      <c r="S701" s="19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12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5" t="s">
        <v>8317</v>
      </c>
      <c r="R702" t="s">
        <v>8319</v>
      </c>
      <c r="S702" s="19">
        <f t="shared" si="52"/>
        <v>42715.688437500001</v>
      </c>
      <c r="T702" s="19">
        <f t="shared" si="53"/>
        <v>42745.688437500001</v>
      </c>
      <c r="U702">
        <f t="shared" si="54"/>
        <v>2017</v>
      </c>
    </row>
    <row r="703" spans="1:21" ht="43.5" x14ac:dyDescent="0.35">
      <c r="A703">
        <v>701</v>
      </c>
      <c r="B703" s="3" t="s">
        <v>702</v>
      </c>
      <c r="C703" s="12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5" t="s">
        <v>8317</v>
      </c>
      <c r="R703" t="s">
        <v>8319</v>
      </c>
      <c r="S703" s="19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12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5" t="s">
        <v>8317</v>
      </c>
      <c r="R704" t="s">
        <v>8319</v>
      </c>
      <c r="S704" s="19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12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5" t="s">
        <v>8317</v>
      </c>
      <c r="R705" t="s">
        <v>8319</v>
      </c>
      <c r="S705" s="19">
        <f t="shared" si="52"/>
        <v>42711.950798611113</v>
      </c>
      <c r="T705" s="19">
        <f t="shared" si="53"/>
        <v>42766.98055555555</v>
      </c>
      <c r="U705">
        <f t="shared" si="54"/>
        <v>2017</v>
      </c>
    </row>
    <row r="706" spans="1:21" ht="43.5" x14ac:dyDescent="0.35">
      <c r="A706">
        <v>704</v>
      </c>
      <c r="B706" s="3" t="s">
        <v>705</v>
      </c>
      <c r="C706" s="12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5" t="s">
        <v>8317</v>
      </c>
      <c r="R706" t="s">
        <v>8319</v>
      </c>
      <c r="S706" s="19">
        <f t="shared" si="52"/>
        <v>42726.192916666667</v>
      </c>
      <c r="T706" s="19">
        <f t="shared" si="53"/>
        <v>42786.192916666667</v>
      </c>
      <c r="U706">
        <f t="shared" si="54"/>
        <v>2017</v>
      </c>
    </row>
    <row r="707" spans="1:21" ht="29" x14ac:dyDescent="0.35">
      <c r="A707">
        <v>705</v>
      </c>
      <c r="B707" s="3" t="s">
        <v>706</v>
      </c>
      <c r="C707" s="12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5" t="s">
        <v>8317</v>
      </c>
      <c r="R707" t="s">
        <v>8319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3.5" x14ac:dyDescent="0.35">
      <c r="A708">
        <v>706</v>
      </c>
      <c r="B708" s="3" t="s">
        <v>707</v>
      </c>
      <c r="C708" s="12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5" t="s">
        <v>8317</v>
      </c>
      <c r="R708" t="s">
        <v>8319</v>
      </c>
      <c r="S708" s="19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12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5" t="s">
        <v>8317</v>
      </c>
      <c r="R709" t="s">
        <v>8319</v>
      </c>
      <c r="S709" s="19">
        <f t="shared" si="57"/>
        <v>42696.663506944446</v>
      </c>
      <c r="T709" s="19">
        <f t="shared" si="58"/>
        <v>42736.663506944446</v>
      </c>
      <c r="U709">
        <f t="shared" si="59"/>
        <v>2017</v>
      </c>
    </row>
    <row r="710" spans="1:21" ht="43.5" x14ac:dyDescent="0.35">
      <c r="A710">
        <v>708</v>
      </c>
      <c r="B710" s="3" t="s">
        <v>709</v>
      </c>
      <c r="C710" s="12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5" t="s">
        <v>8317</v>
      </c>
      <c r="R710" t="s">
        <v>8319</v>
      </c>
      <c r="S710" s="19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12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5" t="s">
        <v>8317</v>
      </c>
      <c r="R711" t="s">
        <v>8319</v>
      </c>
      <c r="S711" s="19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12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5" t="s">
        <v>8317</v>
      </c>
      <c r="R712" t="s">
        <v>8319</v>
      </c>
      <c r="S712" s="19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12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5" t="s">
        <v>8317</v>
      </c>
      <c r="R713" t="s">
        <v>8319</v>
      </c>
      <c r="S713" s="19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12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5" t="s">
        <v>8317</v>
      </c>
      <c r="R714" t="s">
        <v>8319</v>
      </c>
      <c r="S714" s="19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12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5" t="s">
        <v>8317</v>
      </c>
      <c r="R715" t="s">
        <v>8319</v>
      </c>
      <c r="S715" s="19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12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5" t="s">
        <v>8317</v>
      </c>
      <c r="R716" t="s">
        <v>8319</v>
      </c>
      <c r="S716" s="19">
        <f t="shared" si="57"/>
        <v>42734.787986111114</v>
      </c>
      <c r="T716" s="19">
        <f t="shared" si="58"/>
        <v>42794.787986111114</v>
      </c>
      <c r="U716">
        <f t="shared" si="59"/>
        <v>2017</v>
      </c>
    </row>
    <row r="717" spans="1:21" ht="58" x14ac:dyDescent="0.35">
      <c r="A717">
        <v>715</v>
      </c>
      <c r="B717" s="3" t="s">
        <v>716</v>
      </c>
      <c r="C717" s="12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5" t="s">
        <v>8317</v>
      </c>
      <c r="R717" t="s">
        <v>8319</v>
      </c>
      <c r="S717" s="19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12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5" t="s">
        <v>8317</v>
      </c>
      <c r="R718" t="s">
        <v>8319</v>
      </c>
      <c r="S718" s="19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12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5" t="s">
        <v>8317</v>
      </c>
      <c r="R719" t="s">
        <v>8319</v>
      </c>
      <c r="S719" s="19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12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5" t="s">
        <v>8317</v>
      </c>
      <c r="R720" t="s">
        <v>8319</v>
      </c>
      <c r="S720" s="19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12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5" t="s">
        <v>8317</v>
      </c>
      <c r="R721" t="s">
        <v>8319</v>
      </c>
      <c r="S721" s="19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12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5" t="s">
        <v>8320</v>
      </c>
      <c r="R722" t="s">
        <v>8321</v>
      </c>
      <c r="S722" s="19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12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5" t="s">
        <v>8320</v>
      </c>
      <c r="R723" t="s">
        <v>8321</v>
      </c>
      <c r="S723" s="19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12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5" t="s">
        <v>8320</v>
      </c>
      <c r="R724" t="s">
        <v>8321</v>
      </c>
      <c r="S724" s="19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12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5" t="s">
        <v>8320</v>
      </c>
      <c r="R725" t="s">
        <v>8321</v>
      </c>
      <c r="S725" s="19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12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5" t="s">
        <v>8320</v>
      </c>
      <c r="R726" t="s">
        <v>8321</v>
      </c>
      <c r="S726" s="19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12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5" t="s">
        <v>8320</v>
      </c>
      <c r="R727" t="s">
        <v>8321</v>
      </c>
      <c r="S727" s="19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12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5" t="s">
        <v>8320</v>
      </c>
      <c r="R728" t="s">
        <v>8321</v>
      </c>
      <c r="S728" s="19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12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5" t="s">
        <v>8320</v>
      </c>
      <c r="R729" t="s">
        <v>8321</v>
      </c>
      <c r="S729" s="19">
        <f t="shared" si="57"/>
        <v>41247.020243055551</v>
      </c>
      <c r="T729" s="19">
        <f t="shared" si="58"/>
        <v>41288.888888888891</v>
      </c>
      <c r="U729">
        <f t="shared" si="59"/>
        <v>2013</v>
      </c>
    </row>
    <row r="730" spans="1:21" ht="43.5" x14ac:dyDescent="0.35">
      <c r="A730">
        <v>728</v>
      </c>
      <c r="B730" s="3" t="s">
        <v>729</v>
      </c>
      <c r="C730" s="12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5" t="s">
        <v>8320</v>
      </c>
      <c r="R730" t="s">
        <v>8321</v>
      </c>
      <c r="S730" s="19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12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5" t="s">
        <v>8320</v>
      </c>
      <c r="R731" t="s">
        <v>8321</v>
      </c>
      <c r="S731" s="19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12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5" t="s">
        <v>8320</v>
      </c>
      <c r="R732" t="s">
        <v>8321</v>
      </c>
      <c r="S732" s="19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12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5" t="s">
        <v>8320</v>
      </c>
      <c r="R733" t="s">
        <v>8321</v>
      </c>
      <c r="S733" s="19">
        <f t="shared" si="57"/>
        <v>40879.795682870368</v>
      </c>
      <c r="T733" s="19">
        <f t="shared" si="58"/>
        <v>40930.25</v>
      </c>
      <c r="U733">
        <f t="shared" si="59"/>
        <v>2012</v>
      </c>
    </row>
    <row r="734" spans="1:21" ht="43.5" x14ac:dyDescent="0.35">
      <c r="A734">
        <v>732</v>
      </c>
      <c r="B734" s="3" t="s">
        <v>733</v>
      </c>
      <c r="C734" s="12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5" t="s">
        <v>8320</v>
      </c>
      <c r="R734" t="s">
        <v>8321</v>
      </c>
      <c r="S734" s="19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12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5" t="s">
        <v>8320</v>
      </c>
      <c r="R735" t="s">
        <v>8321</v>
      </c>
      <c r="S735" s="19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12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5" t="s">
        <v>8320</v>
      </c>
      <c r="R736" t="s">
        <v>8321</v>
      </c>
      <c r="S736" s="19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12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5" t="s">
        <v>8320</v>
      </c>
      <c r="R737" t="s">
        <v>8321</v>
      </c>
      <c r="S737" s="19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12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5" t="s">
        <v>8320</v>
      </c>
      <c r="R738" t="s">
        <v>8321</v>
      </c>
      <c r="S738" s="19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12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5" t="s">
        <v>8320</v>
      </c>
      <c r="R739" t="s">
        <v>8321</v>
      </c>
      <c r="S739" s="19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12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5" t="s">
        <v>8320</v>
      </c>
      <c r="R740" t="s">
        <v>8321</v>
      </c>
      <c r="S740" s="19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12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5" t="s">
        <v>8320</v>
      </c>
      <c r="R741" t="s">
        <v>8321</v>
      </c>
      <c r="S741" s="19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12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5" t="s">
        <v>8320</v>
      </c>
      <c r="R742" t="s">
        <v>8321</v>
      </c>
      <c r="S742" s="19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12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5" t="s">
        <v>8320</v>
      </c>
      <c r="R743" t="s">
        <v>8321</v>
      </c>
      <c r="S743" s="19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12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5" t="s">
        <v>8320</v>
      </c>
      <c r="R744" t="s">
        <v>8321</v>
      </c>
      <c r="S744" s="19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12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5" t="s">
        <v>8320</v>
      </c>
      <c r="R745" t="s">
        <v>8321</v>
      </c>
      <c r="S745" s="19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12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5" t="s">
        <v>8320</v>
      </c>
      <c r="R746" t="s">
        <v>8321</v>
      </c>
      <c r="S746" s="19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12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5" t="s">
        <v>8320</v>
      </c>
      <c r="R747" t="s">
        <v>8321</v>
      </c>
      <c r="S747" s="19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12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5" t="s">
        <v>8320</v>
      </c>
      <c r="R748" t="s">
        <v>8321</v>
      </c>
      <c r="S748" s="19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12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5" t="s">
        <v>8320</v>
      </c>
      <c r="R749" t="s">
        <v>8321</v>
      </c>
      <c r="S749" s="19">
        <f t="shared" si="57"/>
        <v>41988.548831018517</v>
      </c>
      <c r="T749" s="19">
        <f t="shared" si="58"/>
        <v>42019.454166666663</v>
      </c>
      <c r="U749">
        <f t="shared" si="59"/>
        <v>2015</v>
      </c>
    </row>
    <row r="750" spans="1:21" ht="43.5" x14ac:dyDescent="0.35">
      <c r="A750">
        <v>748</v>
      </c>
      <c r="B750" s="3" t="s">
        <v>749</v>
      </c>
      <c r="C750" s="12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5" t="s">
        <v>8320</v>
      </c>
      <c r="R750" t="s">
        <v>8321</v>
      </c>
      <c r="S750" s="19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12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5" t="s">
        <v>8320</v>
      </c>
      <c r="R751" t="s">
        <v>8321</v>
      </c>
      <c r="S751" s="19">
        <f t="shared" si="57"/>
        <v>42733.94131944445</v>
      </c>
      <c r="T751" s="19">
        <f t="shared" si="58"/>
        <v>42763.94131944445</v>
      </c>
      <c r="U751">
        <f t="shared" si="59"/>
        <v>2017</v>
      </c>
    </row>
    <row r="752" spans="1:21" ht="43.5" x14ac:dyDescent="0.35">
      <c r="A752">
        <v>750</v>
      </c>
      <c r="B752" s="3" t="s">
        <v>751</v>
      </c>
      <c r="C752" s="12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5" t="s">
        <v>8320</v>
      </c>
      <c r="R752" t="s">
        <v>8321</v>
      </c>
      <c r="S752" s="19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12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5" t="s">
        <v>8320</v>
      </c>
      <c r="R753" t="s">
        <v>8321</v>
      </c>
      <c r="S753" s="19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12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5" t="s">
        <v>8320</v>
      </c>
      <c r="R754" t="s">
        <v>8321</v>
      </c>
      <c r="S754" s="19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12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5" t="s">
        <v>8320</v>
      </c>
      <c r="R755" t="s">
        <v>8321</v>
      </c>
      <c r="S755" s="19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12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5" t="s">
        <v>8320</v>
      </c>
      <c r="R756" t="s">
        <v>8321</v>
      </c>
      <c r="S756" s="19">
        <f t="shared" si="57"/>
        <v>41249.749085648145</v>
      </c>
      <c r="T756" s="19">
        <f t="shared" si="58"/>
        <v>41279.749085648145</v>
      </c>
      <c r="U756">
        <f t="shared" si="59"/>
        <v>2013</v>
      </c>
    </row>
    <row r="757" spans="1:21" ht="43.5" x14ac:dyDescent="0.35">
      <c r="A757">
        <v>755</v>
      </c>
      <c r="B757" s="3" t="s">
        <v>756</v>
      </c>
      <c r="C757" s="12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5" t="s">
        <v>8320</v>
      </c>
      <c r="R757" t="s">
        <v>8321</v>
      </c>
      <c r="S757" s="19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12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5" t="s">
        <v>8320</v>
      </c>
      <c r="R758" t="s">
        <v>8321</v>
      </c>
      <c r="S758" s="19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12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5" t="s">
        <v>8320</v>
      </c>
      <c r="R759" t="s">
        <v>8321</v>
      </c>
      <c r="S759" s="19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12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5" t="s">
        <v>8320</v>
      </c>
      <c r="R760" t="s">
        <v>8321</v>
      </c>
      <c r="S760" s="19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12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5" t="s">
        <v>8320</v>
      </c>
      <c r="R761" t="s">
        <v>8321</v>
      </c>
      <c r="S761" s="19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12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5" t="s">
        <v>8320</v>
      </c>
      <c r="R762" t="s">
        <v>8322</v>
      </c>
      <c r="S762" s="19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12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5" t="s">
        <v>8320</v>
      </c>
      <c r="R763" t="s">
        <v>8322</v>
      </c>
      <c r="S763" s="19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12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5" t="s">
        <v>8320</v>
      </c>
      <c r="R764" t="s">
        <v>8322</v>
      </c>
      <c r="S764" s="19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12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5" t="s">
        <v>8320</v>
      </c>
      <c r="R765" t="s">
        <v>8322</v>
      </c>
      <c r="S765" s="19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12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5" t="s">
        <v>8320</v>
      </c>
      <c r="R766" t="s">
        <v>8322</v>
      </c>
      <c r="S766" s="19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12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5" t="s">
        <v>8320</v>
      </c>
      <c r="R767" t="s">
        <v>8322</v>
      </c>
      <c r="S767" s="19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12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5" t="s">
        <v>8320</v>
      </c>
      <c r="R768" t="s">
        <v>8322</v>
      </c>
      <c r="S768" s="19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12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5" t="s">
        <v>8320</v>
      </c>
      <c r="R769" t="s">
        <v>8322</v>
      </c>
      <c r="S769" s="19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12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5" t="s">
        <v>8320</v>
      </c>
      <c r="R770" t="s">
        <v>8322</v>
      </c>
      <c r="S770" s="19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12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5" t="s">
        <v>8320</v>
      </c>
      <c r="R771" t="s">
        <v>8322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3.5" x14ac:dyDescent="0.35">
      <c r="A772">
        <v>770</v>
      </c>
      <c r="B772" s="3" t="s">
        <v>771</v>
      </c>
      <c r="C772" s="12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5" t="s">
        <v>8320</v>
      </c>
      <c r="R772" t="s">
        <v>8322</v>
      </c>
      <c r="S772" s="19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12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5" t="s">
        <v>8320</v>
      </c>
      <c r="R773" t="s">
        <v>8322</v>
      </c>
      <c r="S773" s="19">
        <f t="shared" si="62"/>
        <v>42349.824097222227</v>
      </c>
      <c r="T773" s="19">
        <f t="shared" si="63"/>
        <v>42399.824097222227</v>
      </c>
      <c r="U773">
        <f t="shared" si="64"/>
        <v>2016</v>
      </c>
    </row>
    <row r="774" spans="1:21" ht="58" x14ac:dyDescent="0.35">
      <c r="A774">
        <v>772</v>
      </c>
      <c r="B774" s="3" t="s">
        <v>773</v>
      </c>
      <c r="C774" s="12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5" t="s">
        <v>8320</v>
      </c>
      <c r="R774" t="s">
        <v>8322</v>
      </c>
      <c r="S774" s="19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12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5" t="s">
        <v>8320</v>
      </c>
      <c r="R775" t="s">
        <v>8322</v>
      </c>
      <c r="S775" s="19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12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5" t="s">
        <v>8320</v>
      </c>
      <c r="R776" t="s">
        <v>8322</v>
      </c>
      <c r="S776" s="19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12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5" t="s">
        <v>8320</v>
      </c>
      <c r="R777" t="s">
        <v>8322</v>
      </c>
      <c r="S777" s="19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12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5" t="s">
        <v>8320</v>
      </c>
      <c r="R778" t="s">
        <v>8322</v>
      </c>
      <c r="S778" s="19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12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5" t="s">
        <v>8320</v>
      </c>
      <c r="R779" t="s">
        <v>8322</v>
      </c>
      <c r="S779" s="19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12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5" t="s">
        <v>8320</v>
      </c>
      <c r="R780" t="s">
        <v>8322</v>
      </c>
      <c r="S780" s="19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12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5" t="s">
        <v>8320</v>
      </c>
      <c r="R781" t="s">
        <v>8322</v>
      </c>
      <c r="S781" s="19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12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5" t="s">
        <v>8323</v>
      </c>
      <c r="R782" t="s">
        <v>8324</v>
      </c>
      <c r="S782" s="19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12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5" t="s">
        <v>8323</v>
      </c>
      <c r="R783" t="s">
        <v>8324</v>
      </c>
      <c r="S783" s="19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12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5" t="s">
        <v>8323</v>
      </c>
      <c r="R784" t="s">
        <v>8324</v>
      </c>
      <c r="S784" s="19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12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5" t="s">
        <v>8323</v>
      </c>
      <c r="R785" t="s">
        <v>8324</v>
      </c>
      <c r="S785" s="19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12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5" t="s">
        <v>8323</v>
      </c>
      <c r="R786" t="s">
        <v>8324</v>
      </c>
      <c r="S786" s="19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12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5" t="s">
        <v>8323</v>
      </c>
      <c r="R787" t="s">
        <v>8324</v>
      </c>
      <c r="S787" s="19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12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5" t="s">
        <v>8323</v>
      </c>
      <c r="R788" t="s">
        <v>8324</v>
      </c>
      <c r="S788" s="19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12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5" t="s">
        <v>8323</v>
      </c>
      <c r="R789" t="s">
        <v>8324</v>
      </c>
      <c r="S789" s="19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12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5" t="s">
        <v>8323</v>
      </c>
      <c r="R790" t="s">
        <v>8324</v>
      </c>
      <c r="S790" s="19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12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5" t="s">
        <v>8323</v>
      </c>
      <c r="R791" t="s">
        <v>8324</v>
      </c>
      <c r="S791" s="19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12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5" t="s">
        <v>8323</v>
      </c>
      <c r="R792" t="s">
        <v>8324</v>
      </c>
      <c r="S792" s="19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12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5" t="s">
        <v>8323</v>
      </c>
      <c r="R793" t="s">
        <v>8324</v>
      </c>
      <c r="S793" s="19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12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5" t="s">
        <v>8323</v>
      </c>
      <c r="R794" t="s">
        <v>8324</v>
      </c>
      <c r="S794" s="19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12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5" t="s">
        <v>8323</v>
      </c>
      <c r="R795" t="s">
        <v>8324</v>
      </c>
      <c r="S795" s="19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12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5" t="s">
        <v>8323</v>
      </c>
      <c r="R796" t="s">
        <v>8324</v>
      </c>
      <c r="S796" s="19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12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5" t="s">
        <v>8323</v>
      </c>
      <c r="R797" t="s">
        <v>8324</v>
      </c>
      <c r="S797" s="19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12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5" t="s">
        <v>8323</v>
      </c>
      <c r="R798" t="s">
        <v>8324</v>
      </c>
      <c r="S798" s="19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12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5" t="s">
        <v>8323</v>
      </c>
      <c r="R799" t="s">
        <v>8324</v>
      </c>
      <c r="S799" s="19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12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5" t="s">
        <v>8323</v>
      </c>
      <c r="R800" t="s">
        <v>8324</v>
      </c>
      <c r="S800" s="19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12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5" t="s">
        <v>8323</v>
      </c>
      <c r="R801" t="s">
        <v>8324</v>
      </c>
      <c r="S801" s="19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12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5" t="s">
        <v>8323</v>
      </c>
      <c r="R802" t="s">
        <v>8324</v>
      </c>
      <c r="S802" s="19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12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5" t="s">
        <v>8323</v>
      </c>
      <c r="R803" t="s">
        <v>8324</v>
      </c>
      <c r="S803" s="19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12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5" t="s">
        <v>8323</v>
      </c>
      <c r="R804" t="s">
        <v>8324</v>
      </c>
      <c r="S804" s="19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12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5" t="s">
        <v>8323</v>
      </c>
      <c r="R805" t="s">
        <v>8324</v>
      </c>
      <c r="S805" s="19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12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5" t="s">
        <v>8323</v>
      </c>
      <c r="R806" t="s">
        <v>8324</v>
      </c>
      <c r="S806" s="19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12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5" t="s">
        <v>8323</v>
      </c>
      <c r="R807" t="s">
        <v>8324</v>
      </c>
      <c r="S807" s="19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12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5" t="s">
        <v>8323</v>
      </c>
      <c r="R808" t="s">
        <v>8324</v>
      </c>
      <c r="S808" s="19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12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5" t="s">
        <v>8323</v>
      </c>
      <c r="R809" t="s">
        <v>8324</v>
      </c>
      <c r="S809" s="19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12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5" t="s">
        <v>8323</v>
      </c>
      <c r="R810" t="s">
        <v>8324</v>
      </c>
      <c r="S810" s="19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12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5" t="s">
        <v>8323</v>
      </c>
      <c r="R811" t="s">
        <v>8324</v>
      </c>
      <c r="S811" s="19">
        <f t="shared" si="62"/>
        <v>41628.833680555559</v>
      </c>
      <c r="T811" s="19">
        <f t="shared" si="63"/>
        <v>41658.833680555559</v>
      </c>
      <c r="U811">
        <f t="shared" si="64"/>
        <v>2014</v>
      </c>
    </row>
    <row r="812" spans="1:21" ht="43.5" x14ac:dyDescent="0.35">
      <c r="A812">
        <v>810</v>
      </c>
      <c r="B812" s="3" t="s">
        <v>811</v>
      </c>
      <c r="C812" s="12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5" t="s">
        <v>8323</v>
      </c>
      <c r="R812" t="s">
        <v>8324</v>
      </c>
      <c r="S812" s="19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12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5" t="s">
        <v>8323</v>
      </c>
      <c r="R813" t="s">
        <v>8324</v>
      </c>
      <c r="S813" s="19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12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5" t="s">
        <v>8323</v>
      </c>
      <c r="R814" t="s">
        <v>8324</v>
      </c>
      <c r="S814" s="19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12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5" t="s">
        <v>8323</v>
      </c>
      <c r="R815" t="s">
        <v>8324</v>
      </c>
      <c r="S815" s="19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12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5" t="s">
        <v>8323</v>
      </c>
      <c r="R816" t="s">
        <v>8324</v>
      </c>
      <c r="S816" s="19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12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5" t="s">
        <v>8323</v>
      </c>
      <c r="R817" t="s">
        <v>8324</v>
      </c>
      <c r="S817" s="19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12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5" t="s">
        <v>8323</v>
      </c>
      <c r="R818" t="s">
        <v>8324</v>
      </c>
      <c r="S818" s="19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12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5" t="s">
        <v>8323</v>
      </c>
      <c r="R819" t="s">
        <v>8324</v>
      </c>
      <c r="S819" s="19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12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5" t="s">
        <v>8323</v>
      </c>
      <c r="R820" t="s">
        <v>8324</v>
      </c>
      <c r="S820" s="19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12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5" t="s">
        <v>8323</v>
      </c>
      <c r="R821" t="s">
        <v>8324</v>
      </c>
      <c r="S821" s="19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12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5" t="s">
        <v>8323</v>
      </c>
      <c r="R822" t="s">
        <v>8324</v>
      </c>
      <c r="S822" s="19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12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5" t="s">
        <v>8323</v>
      </c>
      <c r="R823" t="s">
        <v>8324</v>
      </c>
      <c r="S823" s="19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12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5" t="s">
        <v>8323</v>
      </c>
      <c r="R824" t="s">
        <v>8324</v>
      </c>
      <c r="S824" s="19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12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5" t="s">
        <v>8323</v>
      </c>
      <c r="R825" t="s">
        <v>8324</v>
      </c>
      <c r="S825" s="19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12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5" t="s">
        <v>8323</v>
      </c>
      <c r="R826" t="s">
        <v>8324</v>
      </c>
      <c r="S826" s="19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12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5" t="s">
        <v>8323</v>
      </c>
      <c r="R827" t="s">
        <v>8324</v>
      </c>
      <c r="S827" s="19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12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5" t="s">
        <v>8323</v>
      </c>
      <c r="R828" t="s">
        <v>8324</v>
      </c>
      <c r="S828" s="19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12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5" t="s">
        <v>8323</v>
      </c>
      <c r="R829" t="s">
        <v>8324</v>
      </c>
      <c r="S829" s="19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12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5" t="s">
        <v>8323</v>
      </c>
      <c r="R830" t="s">
        <v>8324</v>
      </c>
      <c r="S830" s="19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12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5" t="s">
        <v>8323</v>
      </c>
      <c r="R831" t="s">
        <v>8324</v>
      </c>
      <c r="S831" s="19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12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5" t="s">
        <v>8323</v>
      </c>
      <c r="R832" t="s">
        <v>8324</v>
      </c>
      <c r="S832" s="19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12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5" t="s">
        <v>8323</v>
      </c>
      <c r="R833" t="s">
        <v>8324</v>
      </c>
      <c r="S833" s="19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12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5" t="s">
        <v>8323</v>
      </c>
      <c r="R834" t="s">
        <v>8324</v>
      </c>
      <c r="S834" s="19">
        <f t="shared" si="62"/>
        <v>40869.675173611111</v>
      </c>
      <c r="T834" s="19">
        <f t="shared" si="63"/>
        <v>40929.342361111114</v>
      </c>
      <c r="U834">
        <f t="shared" si="64"/>
        <v>2012</v>
      </c>
    </row>
    <row r="835" spans="1:21" x14ac:dyDescent="0.35">
      <c r="A835">
        <v>833</v>
      </c>
      <c r="B835" s="3" t="s">
        <v>834</v>
      </c>
      <c r="C835" s="12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5" t="s">
        <v>8323</v>
      </c>
      <c r="R835" t="s">
        <v>8324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58" x14ac:dyDescent="0.35">
      <c r="A836">
        <v>834</v>
      </c>
      <c r="B836" s="3" t="s">
        <v>835</v>
      </c>
      <c r="C836" s="12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5" t="s">
        <v>8323</v>
      </c>
      <c r="R836" t="s">
        <v>8324</v>
      </c>
      <c r="S836" s="19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12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5" t="s">
        <v>8323</v>
      </c>
      <c r="R837" t="s">
        <v>8324</v>
      </c>
      <c r="S837" s="19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12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5" t="s">
        <v>8323</v>
      </c>
      <c r="R838" t="s">
        <v>8324</v>
      </c>
      <c r="S838" s="19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12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5" t="s">
        <v>8323</v>
      </c>
      <c r="R839" t="s">
        <v>8324</v>
      </c>
      <c r="S839" s="19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12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5" t="s">
        <v>8323</v>
      </c>
      <c r="R840" t="s">
        <v>8324</v>
      </c>
      <c r="S840" s="19">
        <f t="shared" si="67"/>
        <v>40895.897974537038</v>
      </c>
      <c r="T840" s="19">
        <f t="shared" si="68"/>
        <v>40925.897974537038</v>
      </c>
      <c r="U840">
        <f t="shared" si="69"/>
        <v>2012</v>
      </c>
    </row>
    <row r="841" spans="1:21" ht="43.5" x14ac:dyDescent="0.35">
      <c r="A841">
        <v>839</v>
      </c>
      <c r="B841" s="3" t="s">
        <v>840</v>
      </c>
      <c r="C841" s="12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5" t="s">
        <v>8323</v>
      </c>
      <c r="R841" t="s">
        <v>8324</v>
      </c>
      <c r="S841" s="19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12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5" t="s">
        <v>8323</v>
      </c>
      <c r="R842" t="s">
        <v>8325</v>
      </c>
      <c r="S842" s="19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12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5" t="s">
        <v>8323</v>
      </c>
      <c r="R843" t="s">
        <v>8325</v>
      </c>
      <c r="S843" s="19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12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5" t="s">
        <v>8323</v>
      </c>
      <c r="R844" t="s">
        <v>8325</v>
      </c>
      <c r="S844" s="19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12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5" t="s">
        <v>8323</v>
      </c>
      <c r="R845" t="s">
        <v>8325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12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5" t="s">
        <v>8323</v>
      </c>
      <c r="R846" t="s">
        <v>8325</v>
      </c>
      <c r="S846" s="19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12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5" t="s">
        <v>8323</v>
      </c>
      <c r="R847" t="s">
        <v>8325</v>
      </c>
      <c r="S847" s="19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12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5" t="s">
        <v>8323</v>
      </c>
      <c r="R848" t="s">
        <v>8325</v>
      </c>
      <c r="S848" s="19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12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5" t="s">
        <v>8323</v>
      </c>
      <c r="R849" t="s">
        <v>8325</v>
      </c>
      <c r="S849" s="19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12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5" t="s">
        <v>8323</v>
      </c>
      <c r="R850" t="s">
        <v>8325</v>
      </c>
      <c r="S850" s="19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12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5" t="s">
        <v>8323</v>
      </c>
      <c r="R851" t="s">
        <v>8325</v>
      </c>
      <c r="S851" s="19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12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5" t="s">
        <v>8323</v>
      </c>
      <c r="R852" t="s">
        <v>8325</v>
      </c>
      <c r="S852" s="19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12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5" t="s">
        <v>8323</v>
      </c>
      <c r="R853" t="s">
        <v>8325</v>
      </c>
      <c r="S853" s="19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12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5" t="s">
        <v>8323</v>
      </c>
      <c r="R854" t="s">
        <v>8325</v>
      </c>
      <c r="S854" s="19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12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5" t="s">
        <v>8323</v>
      </c>
      <c r="R855" t="s">
        <v>8325</v>
      </c>
      <c r="S855" s="19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12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5" t="s">
        <v>8323</v>
      </c>
      <c r="R856" t="s">
        <v>8325</v>
      </c>
      <c r="S856" s="19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12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5" t="s">
        <v>8323</v>
      </c>
      <c r="R857" t="s">
        <v>8325</v>
      </c>
      <c r="S857" s="19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12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5" t="s">
        <v>8323</v>
      </c>
      <c r="R858" t="s">
        <v>8325</v>
      </c>
      <c r="S858" s="19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12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5" t="s">
        <v>8323</v>
      </c>
      <c r="R859" t="s">
        <v>8325</v>
      </c>
      <c r="S859" s="19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12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5" t="s">
        <v>8323</v>
      </c>
      <c r="R860" t="s">
        <v>8325</v>
      </c>
      <c r="S860" s="19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12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5" t="s">
        <v>8323</v>
      </c>
      <c r="R861" t="s">
        <v>8325</v>
      </c>
      <c r="S861" s="19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12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5" t="s">
        <v>8323</v>
      </c>
      <c r="R862" t="s">
        <v>8326</v>
      </c>
      <c r="S862" s="19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12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5" t="s">
        <v>8323</v>
      </c>
      <c r="R863" t="s">
        <v>8326</v>
      </c>
      <c r="S863" s="19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12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5" t="s">
        <v>8323</v>
      </c>
      <c r="R864" t="s">
        <v>8326</v>
      </c>
      <c r="S864" s="19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12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5" t="s">
        <v>8323</v>
      </c>
      <c r="R865" t="s">
        <v>8326</v>
      </c>
      <c r="S865" s="19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12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5" t="s">
        <v>8323</v>
      </c>
      <c r="R866" t="s">
        <v>8326</v>
      </c>
      <c r="S866" s="19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12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5" t="s">
        <v>8323</v>
      </c>
      <c r="R867" t="s">
        <v>8326</v>
      </c>
      <c r="S867" s="19">
        <f t="shared" si="67"/>
        <v>41230.77311342593</v>
      </c>
      <c r="T867" s="19">
        <f t="shared" si="68"/>
        <v>41290.77311342593</v>
      </c>
      <c r="U867">
        <f t="shared" si="69"/>
        <v>2013</v>
      </c>
    </row>
    <row r="868" spans="1:21" ht="43.5" x14ac:dyDescent="0.35">
      <c r="A868">
        <v>866</v>
      </c>
      <c r="B868" s="3" t="s">
        <v>867</v>
      </c>
      <c r="C868" s="12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5" t="s">
        <v>8323</v>
      </c>
      <c r="R868" t="s">
        <v>8326</v>
      </c>
      <c r="S868" s="19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12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5" t="s">
        <v>8323</v>
      </c>
      <c r="R869" t="s">
        <v>8326</v>
      </c>
      <c r="S869" s="19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12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5" t="s">
        <v>8323</v>
      </c>
      <c r="R870" t="s">
        <v>8326</v>
      </c>
      <c r="S870" s="19">
        <f t="shared" si="67"/>
        <v>41616.027754629627</v>
      </c>
      <c r="T870" s="19">
        <f t="shared" si="68"/>
        <v>41646.027754629627</v>
      </c>
      <c r="U870">
        <f t="shared" si="69"/>
        <v>2014</v>
      </c>
    </row>
    <row r="871" spans="1:21" ht="58" x14ac:dyDescent="0.35">
      <c r="A871">
        <v>869</v>
      </c>
      <c r="B871" s="3" t="s">
        <v>870</v>
      </c>
      <c r="C871" s="12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5" t="s">
        <v>8323</v>
      </c>
      <c r="R871" t="s">
        <v>8326</v>
      </c>
      <c r="S871" s="19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12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5" t="s">
        <v>8323</v>
      </c>
      <c r="R872" t="s">
        <v>8326</v>
      </c>
      <c r="S872" s="19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12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5" t="s">
        <v>8323</v>
      </c>
      <c r="R873" t="s">
        <v>8326</v>
      </c>
      <c r="S873" s="19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12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5" t="s">
        <v>8323</v>
      </c>
      <c r="R874" t="s">
        <v>8326</v>
      </c>
      <c r="S874" s="19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12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5" t="s">
        <v>8323</v>
      </c>
      <c r="R875" t="s">
        <v>8326</v>
      </c>
      <c r="S875" s="19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12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5" t="s">
        <v>8323</v>
      </c>
      <c r="R876" t="s">
        <v>8326</v>
      </c>
      <c r="S876" s="19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12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5" t="s">
        <v>8323</v>
      </c>
      <c r="R877" t="s">
        <v>8326</v>
      </c>
      <c r="S877" s="19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12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5" t="s">
        <v>8323</v>
      </c>
      <c r="R878" t="s">
        <v>8326</v>
      </c>
      <c r="S878" s="19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12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5" t="s">
        <v>8323</v>
      </c>
      <c r="R879" t="s">
        <v>8326</v>
      </c>
      <c r="S879" s="19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12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5" t="s">
        <v>8323</v>
      </c>
      <c r="R880" t="s">
        <v>8326</v>
      </c>
      <c r="S880" s="19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12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5" t="s">
        <v>8323</v>
      </c>
      <c r="R881" t="s">
        <v>8326</v>
      </c>
      <c r="S881" s="19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12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5" t="s">
        <v>8323</v>
      </c>
      <c r="R882" t="s">
        <v>8327</v>
      </c>
      <c r="S882" s="19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12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5" t="s">
        <v>8323</v>
      </c>
      <c r="R883" t="s">
        <v>8327</v>
      </c>
      <c r="S883" s="19">
        <f t="shared" si="67"/>
        <v>40877.25099537037</v>
      </c>
      <c r="T883" s="19">
        <f t="shared" si="68"/>
        <v>40922.25099537037</v>
      </c>
      <c r="U883">
        <f t="shared" si="69"/>
        <v>2012</v>
      </c>
    </row>
    <row r="884" spans="1:21" ht="43.5" x14ac:dyDescent="0.35">
      <c r="A884">
        <v>882</v>
      </c>
      <c r="B884" s="3" t="s">
        <v>883</v>
      </c>
      <c r="C884" s="12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5" t="s">
        <v>8323</v>
      </c>
      <c r="R884" t="s">
        <v>8327</v>
      </c>
      <c r="S884" s="19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12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5" t="s">
        <v>8323</v>
      </c>
      <c r="R885" t="s">
        <v>8327</v>
      </c>
      <c r="S885" s="19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12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5" t="s">
        <v>8323</v>
      </c>
      <c r="R886" t="s">
        <v>8327</v>
      </c>
      <c r="S886" s="19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12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5" t="s">
        <v>8323</v>
      </c>
      <c r="R887" t="s">
        <v>8327</v>
      </c>
      <c r="S887" s="19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12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5" t="s">
        <v>8323</v>
      </c>
      <c r="R888" t="s">
        <v>8327</v>
      </c>
      <c r="S888" s="19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12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5" t="s">
        <v>8323</v>
      </c>
      <c r="R889" t="s">
        <v>8327</v>
      </c>
      <c r="S889" s="19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12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5" t="s">
        <v>8323</v>
      </c>
      <c r="R890" t="s">
        <v>8327</v>
      </c>
      <c r="S890" s="19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12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5" t="s">
        <v>8323</v>
      </c>
      <c r="R891" t="s">
        <v>8327</v>
      </c>
      <c r="S891" s="19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12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5" t="s">
        <v>8323</v>
      </c>
      <c r="R892" t="s">
        <v>8327</v>
      </c>
      <c r="S892" s="19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12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5" t="s">
        <v>8323</v>
      </c>
      <c r="R893" t="s">
        <v>8327</v>
      </c>
      <c r="S893" s="19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12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5" t="s">
        <v>8323</v>
      </c>
      <c r="R894" t="s">
        <v>8327</v>
      </c>
      <c r="S894" s="19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12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5" t="s">
        <v>8323</v>
      </c>
      <c r="R895" t="s">
        <v>8327</v>
      </c>
      <c r="S895" s="19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12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5" t="s">
        <v>8323</v>
      </c>
      <c r="R896" t="s">
        <v>8327</v>
      </c>
      <c r="S896" s="19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12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5" t="s">
        <v>8323</v>
      </c>
      <c r="R897" t="s">
        <v>8327</v>
      </c>
      <c r="S897" s="19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12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5" t="s">
        <v>8323</v>
      </c>
      <c r="R898" t="s">
        <v>8327</v>
      </c>
      <c r="S898" s="19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12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5" t="s">
        <v>8323</v>
      </c>
      <c r="R899" t="s">
        <v>8327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3.5" x14ac:dyDescent="0.35">
      <c r="A900">
        <v>898</v>
      </c>
      <c r="B900" s="3" t="s">
        <v>899</v>
      </c>
      <c r="C900" s="12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5" t="s">
        <v>8323</v>
      </c>
      <c r="R900" t="s">
        <v>8327</v>
      </c>
      <c r="S900" s="19">
        <f t="shared" si="72"/>
        <v>40878.758217592593</v>
      </c>
      <c r="T900" s="19">
        <f t="shared" si="73"/>
        <v>40923.758217592593</v>
      </c>
      <c r="U900">
        <f t="shared" si="74"/>
        <v>2012</v>
      </c>
    </row>
    <row r="901" spans="1:21" ht="43.5" x14ac:dyDescent="0.35">
      <c r="A901">
        <v>899</v>
      </c>
      <c r="B901" s="3" t="s">
        <v>900</v>
      </c>
      <c r="C901" s="12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5" t="s">
        <v>8323</v>
      </c>
      <c r="R901" t="s">
        <v>8327</v>
      </c>
      <c r="S901" s="19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12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5" t="s">
        <v>8323</v>
      </c>
      <c r="R902" t="s">
        <v>8326</v>
      </c>
      <c r="S902" s="19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12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5" t="s">
        <v>8323</v>
      </c>
      <c r="R903" t="s">
        <v>8326</v>
      </c>
      <c r="S903" s="19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12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5" t="s">
        <v>8323</v>
      </c>
      <c r="R904" t="s">
        <v>8326</v>
      </c>
      <c r="S904" s="19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12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5" t="s">
        <v>8323</v>
      </c>
      <c r="R905" t="s">
        <v>8326</v>
      </c>
      <c r="S905" s="19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12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5" t="s">
        <v>8323</v>
      </c>
      <c r="R906" t="s">
        <v>8326</v>
      </c>
      <c r="S906" s="19">
        <f t="shared" si="72"/>
        <v>42342.080289351856</v>
      </c>
      <c r="T906" s="19">
        <f t="shared" si="73"/>
        <v>42372.080289351856</v>
      </c>
      <c r="U906">
        <f t="shared" si="74"/>
        <v>2016</v>
      </c>
    </row>
    <row r="907" spans="1:21" ht="43.5" x14ac:dyDescent="0.35">
      <c r="A907">
        <v>905</v>
      </c>
      <c r="B907" s="3" t="s">
        <v>906</v>
      </c>
      <c r="C907" s="12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5" t="s">
        <v>8323</v>
      </c>
      <c r="R907" t="s">
        <v>8326</v>
      </c>
      <c r="S907" s="19">
        <f t="shared" si="72"/>
        <v>40507.239884259259</v>
      </c>
      <c r="T907" s="19">
        <f t="shared" si="73"/>
        <v>40567.239884259259</v>
      </c>
      <c r="U907">
        <f t="shared" si="74"/>
        <v>2011</v>
      </c>
    </row>
    <row r="908" spans="1:21" ht="29" x14ac:dyDescent="0.35">
      <c r="A908">
        <v>906</v>
      </c>
      <c r="B908" s="3" t="s">
        <v>907</v>
      </c>
      <c r="C908" s="12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5" t="s">
        <v>8323</v>
      </c>
      <c r="R908" t="s">
        <v>8326</v>
      </c>
      <c r="S908" s="19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12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5" t="s">
        <v>8323</v>
      </c>
      <c r="R909" t="s">
        <v>8326</v>
      </c>
      <c r="S909" s="19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12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5" t="s">
        <v>8323</v>
      </c>
      <c r="R910" t="s">
        <v>8326</v>
      </c>
      <c r="S910" s="19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12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5" t="s">
        <v>8323</v>
      </c>
      <c r="R911" t="s">
        <v>8326</v>
      </c>
      <c r="S911" s="19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12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5" t="s">
        <v>8323</v>
      </c>
      <c r="R912" t="s">
        <v>8326</v>
      </c>
      <c r="S912" s="19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12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5" t="s">
        <v>8323</v>
      </c>
      <c r="R913" t="s">
        <v>8326</v>
      </c>
      <c r="S913" s="19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12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5" t="s">
        <v>8323</v>
      </c>
      <c r="R914" t="s">
        <v>8326</v>
      </c>
      <c r="S914" s="19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12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5" t="s">
        <v>8323</v>
      </c>
      <c r="R915" t="s">
        <v>8326</v>
      </c>
      <c r="S915" s="19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12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5" t="s">
        <v>8323</v>
      </c>
      <c r="R916" t="s">
        <v>8326</v>
      </c>
      <c r="S916" s="19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12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5" t="s">
        <v>8323</v>
      </c>
      <c r="R917" t="s">
        <v>8326</v>
      </c>
      <c r="S917" s="19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12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5" t="s">
        <v>8323</v>
      </c>
      <c r="R918" t="s">
        <v>8326</v>
      </c>
      <c r="S918" s="19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12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5" t="s">
        <v>8323</v>
      </c>
      <c r="R919" t="s">
        <v>8326</v>
      </c>
      <c r="S919" s="19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12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5" t="s">
        <v>8323</v>
      </c>
      <c r="R920" t="s">
        <v>8326</v>
      </c>
      <c r="S920" s="19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12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5" t="s">
        <v>8323</v>
      </c>
      <c r="R921" t="s">
        <v>8326</v>
      </c>
      <c r="S921" s="19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12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5" t="s">
        <v>8323</v>
      </c>
      <c r="R922" t="s">
        <v>8326</v>
      </c>
      <c r="S922" s="19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12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5" t="s">
        <v>8323</v>
      </c>
      <c r="R923" t="s">
        <v>8326</v>
      </c>
      <c r="S923" s="19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12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5" t="s">
        <v>8323</v>
      </c>
      <c r="R924" t="s">
        <v>8326</v>
      </c>
      <c r="S924" s="19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12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5" t="s">
        <v>8323</v>
      </c>
      <c r="R925" t="s">
        <v>8326</v>
      </c>
      <c r="S925" s="19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12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5" t="s">
        <v>8323</v>
      </c>
      <c r="R926" t="s">
        <v>8326</v>
      </c>
      <c r="S926" s="19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12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5" t="s">
        <v>8323</v>
      </c>
      <c r="R927" t="s">
        <v>8326</v>
      </c>
      <c r="S927" s="19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12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5" t="s">
        <v>8323</v>
      </c>
      <c r="R928" t="s">
        <v>8326</v>
      </c>
      <c r="S928" s="19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12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5" t="s">
        <v>8323</v>
      </c>
      <c r="R929" t="s">
        <v>8326</v>
      </c>
      <c r="S929" s="19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12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5" t="s">
        <v>8323</v>
      </c>
      <c r="R930" t="s">
        <v>8326</v>
      </c>
      <c r="S930" s="19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12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5" t="s">
        <v>8323</v>
      </c>
      <c r="R931" t="s">
        <v>8326</v>
      </c>
      <c r="S931" s="19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12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5" t="s">
        <v>8323</v>
      </c>
      <c r="R932" t="s">
        <v>8326</v>
      </c>
      <c r="S932" s="19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12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5" t="s">
        <v>8323</v>
      </c>
      <c r="R933" t="s">
        <v>8326</v>
      </c>
      <c r="S933" s="19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12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5" t="s">
        <v>8323</v>
      </c>
      <c r="R934" t="s">
        <v>8326</v>
      </c>
      <c r="S934" s="19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12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5" t="s">
        <v>8323</v>
      </c>
      <c r="R935" t="s">
        <v>8326</v>
      </c>
      <c r="S935" s="19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12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5" t="s">
        <v>8323</v>
      </c>
      <c r="R936" t="s">
        <v>8326</v>
      </c>
      <c r="S936" s="19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12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5" t="s">
        <v>8323</v>
      </c>
      <c r="R937" t="s">
        <v>8326</v>
      </c>
      <c r="S937" s="19">
        <f t="shared" si="72"/>
        <v>42368.333668981482</v>
      </c>
      <c r="T937" s="19">
        <f t="shared" si="73"/>
        <v>42398.333668981482</v>
      </c>
      <c r="U937">
        <f t="shared" si="74"/>
        <v>2016</v>
      </c>
    </row>
    <row r="938" spans="1:21" ht="43.5" x14ac:dyDescent="0.35">
      <c r="A938">
        <v>936</v>
      </c>
      <c r="B938" s="3" t="s">
        <v>937</v>
      </c>
      <c r="C938" s="12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5" t="s">
        <v>8323</v>
      </c>
      <c r="R938" t="s">
        <v>8326</v>
      </c>
      <c r="S938" s="19">
        <f t="shared" si="72"/>
        <v>40883.024178240739</v>
      </c>
      <c r="T938" s="19">
        <f t="shared" si="73"/>
        <v>40926.833333333336</v>
      </c>
      <c r="U938">
        <f t="shared" si="74"/>
        <v>2012</v>
      </c>
    </row>
    <row r="939" spans="1:21" ht="43.5" x14ac:dyDescent="0.35">
      <c r="A939">
        <v>937</v>
      </c>
      <c r="B939" s="3" t="s">
        <v>938</v>
      </c>
      <c r="C939" s="12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5" t="s">
        <v>8323</v>
      </c>
      <c r="R939" t="s">
        <v>8326</v>
      </c>
      <c r="S939" s="19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12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5" t="s">
        <v>8323</v>
      </c>
      <c r="R940" t="s">
        <v>8326</v>
      </c>
      <c r="S940" s="19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12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5" t="s">
        <v>8323</v>
      </c>
      <c r="R941" t="s">
        <v>8326</v>
      </c>
      <c r="S941" s="19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12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5" t="s">
        <v>8317</v>
      </c>
      <c r="R942" t="s">
        <v>8319</v>
      </c>
      <c r="S942" s="19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12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5" t="s">
        <v>8317</v>
      </c>
      <c r="R943" t="s">
        <v>8319</v>
      </c>
      <c r="S943" s="19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12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5" t="s">
        <v>8317</v>
      </c>
      <c r="R944" t="s">
        <v>8319</v>
      </c>
      <c r="S944" s="19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12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5" t="s">
        <v>8317</v>
      </c>
      <c r="R945" t="s">
        <v>8319</v>
      </c>
      <c r="S945" s="19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12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5" t="s">
        <v>8317</v>
      </c>
      <c r="R946" t="s">
        <v>8319</v>
      </c>
      <c r="S946" s="19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12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5" t="s">
        <v>8317</v>
      </c>
      <c r="R947" t="s">
        <v>8319</v>
      </c>
      <c r="S947" s="19">
        <f t="shared" si="72"/>
        <v>42732.872986111113</v>
      </c>
      <c r="T947" s="19">
        <f t="shared" si="73"/>
        <v>42784.999305555553</v>
      </c>
      <c r="U947">
        <f t="shared" si="74"/>
        <v>2017</v>
      </c>
    </row>
    <row r="948" spans="1:21" ht="43.5" x14ac:dyDescent="0.35">
      <c r="A948">
        <v>946</v>
      </c>
      <c r="B948" s="3" t="s">
        <v>947</v>
      </c>
      <c r="C948" s="12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5" t="s">
        <v>8317</v>
      </c>
      <c r="R948" t="s">
        <v>8319</v>
      </c>
      <c r="S948" s="19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12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5" t="s">
        <v>8317</v>
      </c>
      <c r="R949" t="s">
        <v>8319</v>
      </c>
      <c r="S949" s="19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12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5" t="s">
        <v>8317</v>
      </c>
      <c r="R950" t="s">
        <v>8319</v>
      </c>
      <c r="S950" s="19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12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5" t="s">
        <v>8317</v>
      </c>
      <c r="R951" t="s">
        <v>8319</v>
      </c>
      <c r="S951" s="19">
        <f t="shared" si="72"/>
        <v>42361.043703703705</v>
      </c>
      <c r="T951" s="19">
        <f t="shared" si="73"/>
        <v>42421.043703703705</v>
      </c>
      <c r="U951">
        <f t="shared" si="74"/>
        <v>2016</v>
      </c>
    </row>
    <row r="952" spans="1:21" ht="43.5" x14ac:dyDescent="0.35">
      <c r="A952">
        <v>950</v>
      </c>
      <c r="B952" s="3" t="s">
        <v>951</v>
      </c>
      <c r="C952" s="12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5" t="s">
        <v>8317</v>
      </c>
      <c r="R952" t="s">
        <v>8319</v>
      </c>
      <c r="S952" s="19">
        <f t="shared" si="72"/>
        <v>42356.750706018516</v>
      </c>
      <c r="T952" s="19">
        <f t="shared" si="73"/>
        <v>42386.750706018516</v>
      </c>
      <c r="U952">
        <f t="shared" si="74"/>
        <v>2016</v>
      </c>
    </row>
    <row r="953" spans="1:21" x14ac:dyDescent="0.35">
      <c r="A953">
        <v>951</v>
      </c>
      <c r="B953" s="3" t="s">
        <v>952</v>
      </c>
      <c r="C953" s="12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5" t="s">
        <v>8317</v>
      </c>
      <c r="R953" t="s">
        <v>8319</v>
      </c>
      <c r="S953" s="19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12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5" t="s">
        <v>8317</v>
      </c>
      <c r="R954" t="s">
        <v>8319</v>
      </c>
      <c r="S954" s="19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12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5" t="s">
        <v>8317</v>
      </c>
      <c r="R955" t="s">
        <v>8319</v>
      </c>
      <c r="S955" s="19">
        <f t="shared" si="72"/>
        <v>41999.164340277777</v>
      </c>
      <c r="T955" s="19">
        <f t="shared" si="73"/>
        <v>42029.164340277777</v>
      </c>
      <c r="U955">
        <f t="shared" si="74"/>
        <v>2015</v>
      </c>
    </row>
    <row r="956" spans="1:21" ht="43.5" x14ac:dyDescent="0.35">
      <c r="A956">
        <v>954</v>
      </c>
      <c r="B956" s="3" t="s">
        <v>955</v>
      </c>
      <c r="C956" s="12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5" t="s">
        <v>8317</v>
      </c>
      <c r="R956" t="s">
        <v>8319</v>
      </c>
      <c r="S956" s="19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12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5" t="s">
        <v>8317</v>
      </c>
      <c r="R957" t="s">
        <v>8319</v>
      </c>
      <c r="S957" s="19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12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5" t="s">
        <v>8317</v>
      </c>
      <c r="R958" t="s">
        <v>8319</v>
      </c>
      <c r="S958" s="19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12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5" t="s">
        <v>8317</v>
      </c>
      <c r="R959" t="s">
        <v>8319</v>
      </c>
      <c r="S959" s="19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12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5" t="s">
        <v>8317</v>
      </c>
      <c r="R960" t="s">
        <v>8319</v>
      </c>
      <c r="S960" s="19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12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5" t="s">
        <v>8317</v>
      </c>
      <c r="R961" t="s">
        <v>8319</v>
      </c>
      <c r="S961" s="19">
        <f t="shared" si="72"/>
        <v>41993.174363425926</v>
      </c>
      <c r="T961" s="19">
        <f t="shared" si="73"/>
        <v>42023.174363425926</v>
      </c>
      <c r="U961">
        <f t="shared" si="74"/>
        <v>2015</v>
      </c>
    </row>
    <row r="962" spans="1:21" ht="43.5" x14ac:dyDescent="0.35">
      <c r="A962">
        <v>960</v>
      </c>
      <c r="B962" s="3" t="s">
        <v>961</v>
      </c>
      <c r="C962" s="12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5" t="s">
        <v>8317</v>
      </c>
      <c r="R962" t="s">
        <v>8319</v>
      </c>
      <c r="S962" s="19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12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5" t="s">
        <v>8317</v>
      </c>
      <c r="R963" t="s">
        <v>8319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3.5" x14ac:dyDescent="0.35">
      <c r="A964">
        <v>962</v>
      </c>
      <c r="B964" s="3" t="s">
        <v>963</v>
      </c>
      <c r="C964" s="12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5" t="s">
        <v>8317</v>
      </c>
      <c r="R964" t="s">
        <v>8319</v>
      </c>
      <c r="S964" s="19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12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5" t="s">
        <v>8317</v>
      </c>
      <c r="R965" t="s">
        <v>8319</v>
      </c>
      <c r="S965" s="19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12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5" t="s">
        <v>8317</v>
      </c>
      <c r="R966" t="s">
        <v>8319</v>
      </c>
      <c r="S966" s="19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12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5" t="s">
        <v>8317</v>
      </c>
      <c r="R967" t="s">
        <v>8319</v>
      </c>
      <c r="S967" s="19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12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5" t="s">
        <v>8317</v>
      </c>
      <c r="R968" t="s">
        <v>8319</v>
      </c>
      <c r="S968" s="19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12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5" t="s">
        <v>8317</v>
      </c>
      <c r="R969" t="s">
        <v>8319</v>
      </c>
      <c r="S969" s="19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12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5" t="s">
        <v>8317</v>
      </c>
      <c r="R970" t="s">
        <v>8319</v>
      </c>
      <c r="S970" s="19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12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5" t="s">
        <v>8317</v>
      </c>
      <c r="R971" t="s">
        <v>8319</v>
      </c>
      <c r="S971" s="19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12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5" t="s">
        <v>8317</v>
      </c>
      <c r="R972" t="s">
        <v>8319</v>
      </c>
      <c r="S972" s="19">
        <f t="shared" si="77"/>
        <v>42721.220520833333</v>
      </c>
      <c r="T972" s="19">
        <f t="shared" si="78"/>
        <v>42758.207638888889</v>
      </c>
      <c r="U972">
        <f t="shared" si="79"/>
        <v>2017</v>
      </c>
    </row>
    <row r="973" spans="1:21" ht="43.5" x14ac:dyDescent="0.35">
      <c r="A973">
        <v>971</v>
      </c>
      <c r="B973" s="3" t="s">
        <v>972</v>
      </c>
      <c r="C973" s="12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5" t="s">
        <v>8317</v>
      </c>
      <c r="R973" t="s">
        <v>8319</v>
      </c>
      <c r="S973" s="19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12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5" t="s">
        <v>8317</v>
      </c>
      <c r="R974" t="s">
        <v>8319</v>
      </c>
      <c r="S974" s="19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12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5" t="s">
        <v>8317</v>
      </c>
      <c r="R975" t="s">
        <v>8319</v>
      </c>
      <c r="S975" s="19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12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5" t="s">
        <v>8317</v>
      </c>
      <c r="R976" t="s">
        <v>8319</v>
      </c>
      <c r="S976" s="19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12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5" t="s">
        <v>8317</v>
      </c>
      <c r="R977" t="s">
        <v>8319</v>
      </c>
      <c r="S977" s="19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12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5" t="s">
        <v>8317</v>
      </c>
      <c r="R978" t="s">
        <v>8319</v>
      </c>
      <c r="S978" s="19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12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5" t="s">
        <v>8317</v>
      </c>
      <c r="R979" t="s">
        <v>8319</v>
      </c>
      <c r="S979" s="19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12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5" t="s">
        <v>8317</v>
      </c>
      <c r="R980" t="s">
        <v>8319</v>
      </c>
      <c r="S980" s="19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12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5" t="s">
        <v>8317</v>
      </c>
      <c r="R981" t="s">
        <v>8319</v>
      </c>
      <c r="S981" s="19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12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5" t="s">
        <v>8317</v>
      </c>
      <c r="R982" t="s">
        <v>8319</v>
      </c>
      <c r="S982" s="19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12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5" t="s">
        <v>8317</v>
      </c>
      <c r="R983" t="s">
        <v>8319</v>
      </c>
      <c r="S983" s="19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12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5" t="s">
        <v>8317</v>
      </c>
      <c r="R984" t="s">
        <v>8319</v>
      </c>
      <c r="S984" s="19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12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5" t="s">
        <v>8317</v>
      </c>
      <c r="R985" t="s">
        <v>8319</v>
      </c>
      <c r="S985" s="19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12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5" t="s">
        <v>8317</v>
      </c>
      <c r="R986" t="s">
        <v>8319</v>
      </c>
      <c r="S986" s="19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12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5" t="s">
        <v>8317</v>
      </c>
      <c r="R987" t="s">
        <v>8319</v>
      </c>
      <c r="S987" s="19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12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5" t="s">
        <v>8317</v>
      </c>
      <c r="R988" t="s">
        <v>8319</v>
      </c>
      <c r="S988" s="19">
        <f t="shared" si="77"/>
        <v>42324.767361111109</v>
      </c>
      <c r="T988" s="19">
        <f t="shared" si="78"/>
        <v>42379</v>
      </c>
      <c r="U988">
        <f t="shared" si="79"/>
        <v>2016</v>
      </c>
    </row>
    <row r="989" spans="1:21" ht="43.5" x14ac:dyDescent="0.35">
      <c r="A989">
        <v>987</v>
      </c>
      <c r="B989" s="3" t="s">
        <v>988</v>
      </c>
      <c r="C989" s="12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5" t="s">
        <v>8317</v>
      </c>
      <c r="R989" t="s">
        <v>8319</v>
      </c>
      <c r="S989" s="19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12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5" t="s">
        <v>8317</v>
      </c>
      <c r="R990" t="s">
        <v>8319</v>
      </c>
      <c r="S990" s="19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12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5" t="s">
        <v>8317</v>
      </c>
      <c r="R991" t="s">
        <v>8319</v>
      </c>
      <c r="S991" s="19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12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5" t="s">
        <v>8317</v>
      </c>
      <c r="R992" t="s">
        <v>8319</v>
      </c>
      <c r="S992" s="19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12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5" t="s">
        <v>8317</v>
      </c>
      <c r="R993" t="s">
        <v>8319</v>
      </c>
      <c r="S993" s="19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12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5" t="s">
        <v>8317</v>
      </c>
      <c r="R994" t="s">
        <v>8319</v>
      </c>
      <c r="S994" s="19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12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5" t="s">
        <v>8317</v>
      </c>
      <c r="R995" t="s">
        <v>8319</v>
      </c>
      <c r="S995" s="19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12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5" t="s">
        <v>8317</v>
      </c>
      <c r="R996" t="s">
        <v>8319</v>
      </c>
      <c r="S996" s="19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12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5" t="s">
        <v>8317</v>
      </c>
      <c r="R997" t="s">
        <v>8319</v>
      </c>
      <c r="S997" s="19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12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5" t="s">
        <v>8317</v>
      </c>
      <c r="R998" t="s">
        <v>8319</v>
      </c>
      <c r="S998" s="19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12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5" t="s">
        <v>8317</v>
      </c>
      <c r="R999" t="s">
        <v>8319</v>
      </c>
      <c r="S999" s="19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12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5" t="s">
        <v>8317</v>
      </c>
      <c r="R1000" t="s">
        <v>8319</v>
      </c>
      <c r="S1000" s="19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12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5" t="s">
        <v>8317</v>
      </c>
      <c r="R1001" t="s">
        <v>8319</v>
      </c>
      <c r="S1001" s="19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12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5" t="s">
        <v>8317</v>
      </c>
      <c r="R1002" t="s">
        <v>8319</v>
      </c>
      <c r="S1002" s="19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12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5" t="s">
        <v>8317</v>
      </c>
      <c r="R1003" t="s">
        <v>8319</v>
      </c>
      <c r="S1003" s="19">
        <f t="shared" si="77"/>
        <v>42720.720057870371</v>
      </c>
      <c r="T1003" s="19">
        <f t="shared" si="78"/>
        <v>42765.720057870371</v>
      </c>
      <c r="U1003">
        <f t="shared" si="79"/>
        <v>2017</v>
      </c>
    </row>
    <row r="1004" spans="1:21" ht="43.5" x14ac:dyDescent="0.35">
      <c r="A1004">
        <v>1002</v>
      </c>
      <c r="B1004" s="3" t="s">
        <v>1003</v>
      </c>
      <c r="C1004" s="12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5" t="s">
        <v>8317</v>
      </c>
      <c r="R1004" t="s">
        <v>8319</v>
      </c>
      <c r="S1004" s="19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12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5" t="s">
        <v>8317</v>
      </c>
      <c r="R1005" t="s">
        <v>8319</v>
      </c>
      <c r="S1005" s="19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12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5" t="s">
        <v>8317</v>
      </c>
      <c r="R1006" t="s">
        <v>8319</v>
      </c>
      <c r="S1006" s="19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12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5" t="s">
        <v>8317</v>
      </c>
      <c r="R1007" t="s">
        <v>8319</v>
      </c>
      <c r="S1007" s="19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12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5" t="s">
        <v>8317</v>
      </c>
      <c r="R1008" t="s">
        <v>8319</v>
      </c>
      <c r="S1008" s="19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12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5" t="s">
        <v>8317</v>
      </c>
      <c r="R1009" t="s">
        <v>8319</v>
      </c>
      <c r="S1009" s="19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12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5" t="s">
        <v>8317</v>
      </c>
      <c r="R1010" t="s">
        <v>8319</v>
      </c>
      <c r="S1010" s="19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12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5" t="s">
        <v>8317</v>
      </c>
      <c r="R1011" t="s">
        <v>8319</v>
      </c>
      <c r="S1011" s="19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12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5" t="s">
        <v>8317</v>
      </c>
      <c r="R1012" t="s">
        <v>8319</v>
      </c>
      <c r="S1012" s="19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12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5" t="s">
        <v>8317</v>
      </c>
      <c r="R1013" t="s">
        <v>8319</v>
      </c>
      <c r="S1013" s="19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12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5" t="s">
        <v>8317</v>
      </c>
      <c r="R1014" t="s">
        <v>8319</v>
      </c>
      <c r="S1014" s="19">
        <f t="shared" si="77"/>
        <v>42714.440416666665</v>
      </c>
      <c r="T1014" s="19">
        <f t="shared" si="78"/>
        <v>42759.440416666665</v>
      </c>
      <c r="U1014">
        <f t="shared" si="79"/>
        <v>2017</v>
      </c>
    </row>
    <row r="1015" spans="1:21" ht="43.5" x14ac:dyDescent="0.35">
      <c r="A1015">
        <v>1013</v>
      </c>
      <c r="B1015" s="3" t="s">
        <v>1014</v>
      </c>
      <c r="C1015" s="12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5" t="s">
        <v>8317</v>
      </c>
      <c r="R1015" t="s">
        <v>8319</v>
      </c>
      <c r="S1015" s="19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12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5" t="s">
        <v>8317</v>
      </c>
      <c r="R1016" t="s">
        <v>8319</v>
      </c>
      <c r="S1016" s="19">
        <f t="shared" si="77"/>
        <v>41955.002488425926</v>
      </c>
      <c r="T1016" s="19">
        <f t="shared" si="78"/>
        <v>42005.002488425926</v>
      </c>
      <c r="U1016">
        <f t="shared" si="79"/>
        <v>2015</v>
      </c>
    </row>
    <row r="1017" spans="1:21" ht="29" x14ac:dyDescent="0.35">
      <c r="A1017">
        <v>1015</v>
      </c>
      <c r="B1017" s="3" t="s">
        <v>1016</v>
      </c>
      <c r="C1017" s="12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5" t="s">
        <v>8317</v>
      </c>
      <c r="R1017" t="s">
        <v>8319</v>
      </c>
      <c r="S1017" s="19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12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5" t="s">
        <v>8317</v>
      </c>
      <c r="R1018" t="s">
        <v>8319</v>
      </c>
      <c r="S1018" s="19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12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5" t="s">
        <v>8317</v>
      </c>
      <c r="R1019" t="s">
        <v>8319</v>
      </c>
      <c r="S1019" s="19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12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5" t="s">
        <v>8317</v>
      </c>
      <c r="R1020" t="s">
        <v>8319</v>
      </c>
      <c r="S1020" s="19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12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5" t="s">
        <v>8317</v>
      </c>
      <c r="R1021" t="s">
        <v>8319</v>
      </c>
      <c r="S1021" s="19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12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5" t="s">
        <v>8323</v>
      </c>
      <c r="R1022" t="s">
        <v>8328</v>
      </c>
      <c r="S1022" s="19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12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5" t="s">
        <v>8323</v>
      </c>
      <c r="R1023" t="s">
        <v>8328</v>
      </c>
      <c r="S1023" s="19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12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5" t="s">
        <v>8323</v>
      </c>
      <c r="R1024" t="s">
        <v>8328</v>
      </c>
      <c r="S1024" s="19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12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5" t="s">
        <v>8323</v>
      </c>
      <c r="R1025" t="s">
        <v>8328</v>
      </c>
      <c r="S1025" s="19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12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5" t="s">
        <v>8323</v>
      </c>
      <c r="R1026" t="s">
        <v>8328</v>
      </c>
      <c r="S1026" s="19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12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5" t="s">
        <v>8323</v>
      </c>
      <c r="R1027" t="s">
        <v>8328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58" x14ac:dyDescent="0.35">
      <c r="A1028">
        <v>1026</v>
      </c>
      <c r="B1028" s="3" t="s">
        <v>1027</v>
      </c>
      <c r="C1028" s="12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5" t="s">
        <v>8323</v>
      </c>
      <c r="R1028" t="s">
        <v>8328</v>
      </c>
      <c r="S1028" s="19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12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5" t="s">
        <v>8323</v>
      </c>
      <c r="R1029" t="s">
        <v>8328</v>
      </c>
      <c r="S1029" s="19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12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5" t="s">
        <v>8323</v>
      </c>
      <c r="R1030" t="s">
        <v>8328</v>
      </c>
      <c r="S1030" s="19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12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5" t="s">
        <v>8323</v>
      </c>
      <c r="R1031" t="s">
        <v>8328</v>
      </c>
      <c r="S1031" s="19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12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5" t="s">
        <v>8323</v>
      </c>
      <c r="R1032" t="s">
        <v>8328</v>
      </c>
      <c r="S1032" s="19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12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5" t="s">
        <v>8323</v>
      </c>
      <c r="R1033" t="s">
        <v>8328</v>
      </c>
      <c r="S1033" s="19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12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5" t="s">
        <v>8323</v>
      </c>
      <c r="R1034" t="s">
        <v>8328</v>
      </c>
      <c r="S1034" s="19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12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5" t="s">
        <v>8323</v>
      </c>
      <c r="R1035" t="s">
        <v>8328</v>
      </c>
      <c r="S1035" s="19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12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5" t="s">
        <v>8323</v>
      </c>
      <c r="R1036" t="s">
        <v>8328</v>
      </c>
      <c r="S1036" s="19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12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5" t="s">
        <v>8323</v>
      </c>
      <c r="R1037" t="s">
        <v>8328</v>
      </c>
      <c r="S1037" s="19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12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5" t="s">
        <v>8323</v>
      </c>
      <c r="R1038" t="s">
        <v>8328</v>
      </c>
      <c r="S1038" s="19">
        <f t="shared" si="82"/>
        <v>41249.448958333334</v>
      </c>
      <c r="T1038" s="19">
        <f t="shared" si="83"/>
        <v>41281.333333333336</v>
      </c>
      <c r="U1038">
        <f t="shared" si="84"/>
        <v>2013</v>
      </c>
    </row>
    <row r="1039" spans="1:21" ht="58" x14ac:dyDescent="0.35">
      <c r="A1039">
        <v>1037</v>
      </c>
      <c r="B1039" s="3" t="s">
        <v>1038</v>
      </c>
      <c r="C1039" s="12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5" t="s">
        <v>8323</v>
      </c>
      <c r="R1039" t="s">
        <v>8328</v>
      </c>
      <c r="S1039" s="19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12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5" t="s">
        <v>8323</v>
      </c>
      <c r="R1040" t="s">
        <v>8328</v>
      </c>
      <c r="S1040" s="19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12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5" t="s">
        <v>8323</v>
      </c>
      <c r="R1041" t="s">
        <v>8328</v>
      </c>
      <c r="S1041" s="19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12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5" t="s">
        <v>8329</v>
      </c>
      <c r="R1042" t="s">
        <v>8330</v>
      </c>
      <c r="S1042" s="19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12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5" t="s">
        <v>8329</v>
      </c>
      <c r="R1043" t="s">
        <v>8330</v>
      </c>
      <c r="S1043" s="19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12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5" t="s">
        <v>8329</v>
      </c>
      <c r="R1044" t="s">
        <v>8330</v>
      </c>
      <c r="S1044" s="19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12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5" t="s">
        <v>8329</v>
      </c>
      <c r="R1045" t="s">
        <v>8330</v>
      </c>
      <c r="S1045" s="19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12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5" t="s">
        <v>8329</v>
      </c>
      <c r="R1046" t="s">
        <v>8330</v>
      </c>
      <c r="S1046" s="19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12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5" t="s">
        <v>8329</v>
      </c>
      <c r="R1047" t="s">
        <v>8330</v>
      </c>
      <c r="S1047" s="19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12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5" t="s">
        <v>8329</v>
      </c>
      <c r="R1048" t="s">
        <v>8330</v>
      </c>
      <c r="S1048" s="19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12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5" t="s">
        <v>8329</v>
      </c>
      <c r="R1049" t="s">
        <v>8330</v>
      </c>
      <c r="S1049" s="19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12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5" t="s">
        <v>8329</v>
      </c>
      <c r="R1050" t="s">
        <v>8330</v>
      </c>
      <c r="S1050" s="19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12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5" t="s">
        <v>8329</v>
      </c>
      <c r="R1051" t="s">
        <v>8330</v>
      </c>
      <c r="S1051" s="19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12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5" t="s">
        <v>8329</v>
      </c>
      <c r="R1052" t="s">
        <v>8330</v>
      </c>
      <c r="S1052" s="19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12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5" t="s">
        <v>8329</v>
      </c>
      <c r="R1053" t="s">
        <v>8330</v>
      </c>
      <c r="S1053" s="19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12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5" t="s">
        <v>8329</v>
      </c>
      <c r="R1054" t="s">
        <v>8330</v>
      </c>
      <c r="S1054" s="19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12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5" t="s">
        <v>8329</v>
      </c>
      <c r="R1055" t="s">
        <v>8330</v>
      </c>
      <c r="S1055" s="19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12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5" t="s">
        <v>8329</v>
      </c>
      <c r="R1056" t="s">
        <v>8330</v>
      </c>
      <c r="S1056" s="19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12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5" t="s">
        <v>8329</v>
      </c>
      <c r="R1057" t="s">
        <v>8330</v>
      </c>
      <c r="S1057" s="19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12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5" t="s">
        <v>8329</v>
      </c>
      <c r="R1058" t="s">
        <v>8330</v>
      </c>
      <c r="S1058" s="19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12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5" t="s">
        <v>8329</v>
      </c>
      <c r="R1059" t="s">
        <v>8330</v>
      </c>
      <c r="S1059" s="19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12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5" t="s">
        <v>8329</v>
      </c>
      <c r="R1060" t="s">
        <v>8330</v>
      </c>
      <c r="S1060" s="19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12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5" t="s">
        <v>8329</v>
      </c>
      <c r="R1061" t="s">
        <v>8330</v>
      </c>
      <c r="S1061" s="19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12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5" t="s">
        <v>8329</v>
      </c>
      <c r="R1062" t="s">
        <v>8330</v>
      </c>
      <c r="S1062" s="19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12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5" t="s">
        <v>8329</v>
      </c>
      <c r="R1063" t="s">
        <v>8330</v>
      </c>
      <c r="S1063" s="19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12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5" t="s">
        <v>8329</v>
      </c>
      <c r="R1064" t="s">
        <v>8330</v>
      </c>
      <c r="S1064" s="19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12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5" t="s">
        <v>8329</v>
      </c>
      <c r="R1065" t="s">
        <v>8330</v>
      </c>
      <c r="S1065" s="19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12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5" t="s">
        <v>8331</v>
      </c>
      <c r="R1066" t="s">
        <v>8332</v>
      </c>
      <c r="S1066" s="19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12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5" t="s">
        <v>8331</v>
      </c>
      <c r="R1067" t="s">
        <v>8332</v>
      </c>
      <c r="S1067" s="19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12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5" t="s">
        <v>8331</v>
      </c>
      <c r="R1068" t="s">
        <v>8332</v>
      </c>
      <c r="S1068" s="19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12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5" t="s">
        <v>8331</v>
      </c>
      <c r="R1069" t="s">
        <v>8332</v>
      </c>
      <c r="S1069" s="19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12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5" t="s">
        <v>8331</v>
      </c>
      <c r="R1070" t="s">
        <v>8332</v>
      </c>
      <c r="S1070" s="19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12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5" t="s">
        <v>8331</v>
      </c>
      <c r="R1071" t="s">
        <v>8332</v>
      </c>
      <c r="S1071" s="19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12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5" t="s">
        <v>8331</v>
      </c>
      <c r="R1072" t="s">
        <v>8332</v>
      </c>
      <c r="S1072" s="19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12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5" t="s">
        <v>8331</v>
      </c>
      <c r="R1073" t="s">
        <v>8332</v>
      </c>
      <c r="S1073" s="19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12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5" t="s">
        <v>8331</v>
      </c>
      <c r="R1074" t="s">
        <v>8332</v>
      </c>
      <c r="S1074" s="19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12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5" t="s">
        <v>8331</v>
      </c>
      <c r="R1075" t="s">
        <v>8332</v>
      </c>
      <c r="S1075" s="19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12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5" t="s">
        <v>8331</v>
      </c>
      <c r="R1076" t="s">
        <v>8332</v>
      </c>
      <c r="S1076" s="19">
        <f t="shared" si="82"/>
        <v>41613.172974537039</v>
      </c>
      <c r="T1076" s="19">
        <f t="shared" si="83"/>
        <v>41643.172974537039</v>
      </c>
      <c r="U1076">
        <f t="shared" si="84"/>
        <v>2014</v>
      </c>
    </row>
    <row r="1077" spans="1:21" ht="29" x14ac:dyDescent="0.35">
      <c r="A1077">
        <v>1075</v>
      </c>
      <c r="B1077" s="3" t="s">
        <v>1076</v>
      </c>
      <c r="C1077" s="12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5" t="s">
        <v>8331</v>
      </c>
      <c r="R1077" t="s">
        <v>8332</v>
      </c>
      <c r="S1077" s="19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12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5" t="s">
        <v>8331</v>
      </c>
      <c r="R1078" t="s">
        <v>8332</v>
      </c>
      <c r="S1078" s="19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12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5" t="s">
        <v>8331</v>
      </c>
      <c r="R1079" t="s">
        <v>8332</v>
      </c>
      <c r="S1079" s="19">
        <f t="shared" si="82"/>
        <v>42353.16679398148</v>
      </c>
      <c r="T1079" s="19">
        <f t="shared" si="83"/>
        <v>42383.16679398148</v>
      </c>
      <c r="U1079">
        <f t="shared" si="84"/>
        <v>2016</v>
      </c>
    </row>
    <row r="1080" spans="1:21" ht="58" x14ac:dyDescent="0.35">
      <c r="A1080">
        <v>1078</v>
      </c>
      <c r="B1080" s="3" t="s">
        <v>1079</v>
      </c>
      <c r="C1080" s="12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5" t="s">
        <v>8331</v>
      </c>
      <c r="R1080" t="s">
        <v>8332</v>
      </c>
      <c r="S1080" s="19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12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5" t="s">
        <v>8331</v>
      </c>
      <c r="R1081" t="s">
        <v>8332</v>
      </c>
      <c r="S1081" s="19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12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5" t="s">
        <v>8331</v>
      </c>
      <c r="R1082" t="s">
        <v>8332</v>
      </c>
      <c r="S1082" s="19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12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5" t="s">
        <v>8331</v>
      </c>
      <c r="R1083" t="s">
        <v>8332</v>
      </c>
      <c r="S1083" s="19">
        <f t="shared" si="82"/>
        <v>42002.926990740743</v>
      </c>
      <c r="T1083" s="19">
        <f t="shared" si="83"/>
        <v>42032.926990740743</v>
      </c>
      <c r="U1083">
        <f t="shared" si="84"/>
        <v>2015</v>
      </c>
    </row>
    <row r="1084" spans="1:21" ht="43.5" x14ac:dyDescent="0.35">
      <c r="A1084">
        <v>1082</v>
      </c>
      <c r="B1084" s="3" t="s">
        <v>1083</v>
      </c>
      <c r="C1084" s="12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5" t="s">
        <v>8331</v>
      </c>
      <c r="R1084" t="s">
        <v>8332</v>
      </c>
      <c r="S1084" s="19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12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5" t="s">
        <v>8331</v>
      </c>
      <c r="R1085" t="s">
        <v>8332</v>
      </c>
      <c r="S1085" s="19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12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5" t="s">
        <v>8331</v>
      </c>
      <c r="R1086" t="s">
        <v>8332</v>
      </c>
      <c r="S1086" s="19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12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5" t="s">
        <v>8331</v>
      </c>
      <c r="R1087" t="s">
        <v>8332</v>
      </c>
      <c r="S1087" s="19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12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5" t="s">
        <v>8331</v>
      </c>
      <c r="R1088" t="s">
        <v>8332</v>
      </c>
      <c r="S1088" s="19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12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5" t="s">
        <v>8331</v>
      </c>
      <c r="R1089" t="s">
        <v>8332</v>
      </c>
      <c r="S1089" s="19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12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5" t="s">
        <v>8331</v>
      </c>
      <c r="R1090" t="s">
        <v>8332</v>
      </c>
      <c r="S1090" s="19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12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5" t="s">
        <v>8331</v>
      </c>
      <c r="R1091" t="s">
        <v>8332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3.5" x14ac:dyDescent="0.35">
      <c r="A1092">
        <v>1090</v>
      </c>
      <c r="B1092" s="3" t="s">
        <v>1091</v>
      </c>
      <c r="C1092" s="12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5" t="s">
        <v>8331</v>
      </c>
      <c r="R1092" t="s">
        <v>8332</v>
      </c>
      <c r="S1092" s="19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12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5" t="s">
        <v>8331</v>
      </c>
      <c r="R1093" t="s">
        <v>8332</v>
      </c>
      <c r="S1093" s="19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12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5" t="s">
        <v>8331</v>
      </c>
      <c r="R1094" t="s">
        <v>8332</v>
      </c>
      <c r="S1094" s="19">
        <f t="shared" si="87"/>
        <v>41250.025902777779</v>
      </c>
      <c r="T1094" s="19">
        <f t="shared" si="88"/>
        <v>41280.025902777779</v>
      </c>
      <c r="U1094">
        <f t="shared" si="89"/>
        <v>2013</v>
      </c>
    </row>
    <row r="1095" spans="1:21" ht="43.5" x14ac:dyDescent="0.35">
      <c r="A1095">
        <v>1093</v>
      </c>
      <c r="B1095" s="3" t="s">
        <v>1094</v>
      </c>
      <c r="C1095" s="12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5" t="s">
        <v>8331</v>
      </c>
      <c r="R1095" t="s">
        <v>8332</v>
      </c>
      <c r="S1095" s="19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12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5" t="s">
        <v>8331</v>
      </c>
      <c r="R1096" t="s">
        <v>8332</v>
      </c>
      <c r="S1096" s="19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12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5" t="s">
        <v>8331</v>
      </c>
      <c r="R1097" t="s">
        <v>8332</v>
      </c>
      <c r="S1097" s="19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12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5" t="s">
        <v>8331</v>
      </c>
      <c r="R1098" t="s">
        <v>8332</v>
      </c>
      <c r="S1098" s="19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12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5" t="s">
        <v>8331</v>
      </c>
      <c r="R1099" t="s">
        <v>8332</v>
      </c>
      <c r="S1099" s="19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12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5" t="s">
        <v>8331</v>
      </c>
      <c r="R1100" t="s">
        <v>8332</v>
      </c>
      <c r="S1100" s="19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12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5" t="s">
        <v>8331</v>
      </c>
      <c r="R1101" t="s">
        <v>8332</v>
      </c>
      <c r="S1101" s="19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12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5" t="s">
        <v>8331</v>
      </c>
      <c r="R1102" t="s">
        <v>8332</v>
      </c>
      <c r="S1102" s="19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12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5" t="s">
        <v>8331</v>
      </c>
      <c r="R1103" t="s">
        <v>8332</v>
      </c>
      <c r="S1103" s="19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12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5" t="s">
        <v>8331</v>
      </c>
      <c r="R1104" t="s">
        <v>8332</v>
      </c>
      <c r="S1104" s="19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12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5" t="s">
        <v>8331</v>
      </c>
      <c r="R1105" t="s">
        <v>8332</v>
      </c>
      <c r="S1105" s="19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12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5" t="s">
        <v>8331</v>
      </c>
      <c r="R1106" t="s">
        <v>8332</v>
      </c>
      <c r="S1106" s="19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12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5" t="s">
        <v>8331</v>
      </c>
      <c r="R1107" t="s">
        <v>8332</v>
      </c>
      <c r="S1107" s="19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12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5" t="s">
        <v>8331</v>
      </c>
      <c r="R1108" t="s">
        <v>8332</v>
      </c>
      <c r="S1108" s="19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12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5" t="s">
        <v>8331</v>
      </c>
      <c r="R1109" t="s">
        <v>8332</v>
      </c>
      <c r="S1109" s="19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12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5" t="s">
        <v>8331</v>
      </c>
      <c r="R1110" t="s">
        <v>8332</v>
      </c>
      <c r="S1110" s="19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12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5" t="s">
        <v>8331</v>
      </c>
      <c r="R1111" t="s">
        <v>8332</v>
      </c>
      <c r="S1111" s="19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12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5" t="s">
        <v>8331</v>
      </c>
      <c r="R1112" t="s">
        <v>8332</v>
      </c>
      <c r="S1112" s="19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12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5" t="s">
        <v>8331</v>
      </c>
      <c r="R1113" t="s">
        <v>8332</v>
      </c>
      <c r="S1113" s="19">
        <f t="shared" si="87"/>
        <v>42347.203587962969</v>
      </c>
      <c r="T1113" s="19">
        <f t="shared" si="88"/>
        <v>42377.203587962969</v>
      </c>
      <c r="U1113">
        <f t="shared" si="89"/>
        <v>2016</v>
      </c>
    </row>
    <row r="1114" spans="1:21" ht="43.5" x14ac:dyDescent="0.35">
      <c r="A1114">
        <v>1112</v>
      </c>
      <c r="B1114" s="3" t="s">
        <v>1113</v>
      </c>
      <c r="C1114" s="12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5" t="s">
        <v>8331</v>
      </c>
      <c r="R1114" t="s">
        <v>8332</v>
      </c>
      <c r="S1114" s="19">
        <f t="shared" si="87"/>
        <v>41963.759386574078</v>
      </c>
      <c r="T1114" s="19">
        <f t="shared" si="88"/>
        <v>42023.354166666672</v>
      </c>
      <c r="U1114">
        <f t="shared" si="89"/>
        <v>2015</v>
      </c>
    </row>
    <row r="1115" spans="1:21" ht="43.5" x14ac:dyDescent="0.35">
      <c r="A1115">
        <v>1113</v>
      </c>
      <c r="B1115" s="3" t="s">
        <v>1114</v>
      </c>
      <c r="C1115" s="12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5" t="s">
        <v>8331</v>
      </c>
      <c r="R1115" t="s">
        <v>8332</v>
      </c>
      <c r="S1115" s="19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12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5" t="s">
        <v>8331</v>
      </c>
      <c r="R1116" t="s">
        <v>8332</v>
      </c>
      <c r="S1116" s="19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12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5" t="s">
        <v>8331</v>
      </c>
      <c r="R1117" t="s">
        <v>8332</v>
      </c>
      <c r="S1117" s="19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12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5" t="s">
        <v>8331</v>
      </c>
      <c r="R1118" t="s">
        <v>8332</v>
      </c>
      <c r="S1118" s="19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12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5" t="s">
        <v>8331</v>
      </c>
      <c r="R1119" t="s">
        <v>8332</v>
      </c>
      <c r="S1119" s="19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12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5" t="s">
        <v>8331</v>
      </c>
      <c r="R1120" t="s">
        <v>8332</v>
      </c>
      <c r="S1120" s="19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12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5" t="s">
        <v>8331</v>
      </c>
      <c r="R1121" t="s">
        <v>8332</v>
      </c>
      <c r="S1121" s="19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12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5" t="s">
        <v>8331</v>
      </c>
      <c r="R1122" t="s">
        <v>8332</v>
      </c>
      <c r="S1122" s="19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12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5" t="s">
        <v>8331</v>
      </c>
      <c r="R1123" t="s">
        <v>8332</v>
      </c>
      <c r="S1123" s="19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12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5" t="s">
        <v>8331</v>
      </c>
      <c r="R1124" t="s">
        <v>8332</v>
      </c>
      <c r="S1124" s="19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12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5" t="s">
        <v>8331</v>
      </c>
      <c r="R1125" t="s">
        <v>8332</v>
      </c>
      <c r="S1125" s="19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12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5" t="s">
        <v>8331</v>
      </c>
      <c r="R1126" t="s">
        <v>8333</v>
      </c>
      <c r="S1126" s="19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12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5" t="s">
        <v>8331</v>
      </c>
      <c r="R1127" t="s">
        <v>8333</v>
      </c>
      <c r="S1127" s="19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12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5" t="s">
        <v>8331</v>
      </c>
      <c r="R1128" t="s">
        <v>8333</v>
      </c>
      <c r="S1128" s="19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12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5" t="s">
        <v>8331</v>
      </c>
      <c r="R1129" t="s">
        <v>8333</v>
      </c>
      <c r="S1129" s="19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12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5" t="s">
        <v>8331</v>
      </c>
      <c r="R1130" t="s">
        <v>8333</v>
      </c>
      <c r="S1130" s="19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12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5" t="s">
        <v>8331</v>
      </c>
      <c r="R1131" t="s">
        <v>8333</v>
      </c>
      <c r="S1131" s="19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12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5" t="s">
        <v>8331</v>
      </c>
      <c r="R1132" t="s">
        <v>8333</v>
      </c>
      <c r="S1132" s="19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12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5" t="s">
        <v>8331</v>
      </c>
      <c r="R1133" t="s">
        <v>8333</v>
      </c>
      <c r="S1133" s="19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12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5" t="s">
        <v>8331</v>
      </c>
      <c r="R1134" t="s">
        <v>8333</v>
      </c>
      <c r="S1134" s="19">
        <f t="shared" si="87"/>
        <v>42706.115405092598</v>
      </c>
      <c r="T1134" s="19">
        <f t="shared" si="88"/>
        <v>42736.115405092598</v>
      </c>
      <c r="U1134">
        <f t="shared" si="89"/>
        <v>2017</v>
      </c>
    </row>
    <row r="1135" spans="1:21" ht="43.5" x14ac:dyDescent="0.35">
      <c r="A1135">
        <v>1133</v>
      </c>
      <c r="B1135" s="3" t="s">
        <v>1134</v>
      </c>
      <c r="C1135" s="12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5" t="s">
        <v>8331</v>
      </c>
      <c r="R1135" t="s">
        <v>8333</v>
      </c>
      <c r="S1135" s="19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12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5" t="s">
        <v>8331</v>
      </c>
      <c r="R1136" t="s">
        <v>8333</v>
      </c>
      <c r="S1136" s="19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12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5" t="s">
        <v>8331</v>
      </c>
      <c r="R1137" t="s">
        <v>8333</v>
      </c>
      <c r="S1137" s="19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12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5" t="s">
        <v>8331</v>
      </c>
      <c r="R1138" t="s">
        <v>8333</v>
      </c>
      <c r="S1138" s="19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12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5" t="s">
        <v>8331</v>
      </c>
      <c r="R1139" t="s">
        <v>8333</v>
      </c>
      <c r="S1139" s="19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12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5" t="s">
        <v>8331</v>
      </c>
      <c r="R1140" t="s">
        <v>8333</v>
      </c>
      <c r="S1140" s="19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12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5" t="s">
        <v>8331</v>
      </c>
      <c r="R1141" t="s">
        <v>8333</v>
      </c>
      <c r="S1141" s="19">
        <f t="shared" si="87"/>
        <v>41975.347523148142</v>
      </c>
      <c r="T1141" s="19">
        <f t="shared" si="88"/>
        <v>42005.347523148142</v>
      </c>
      <c r="U1141">
        <f t="shared" si="89"/>
        <v>2015</v>
      </c>
    </row>
    <row r="1142" spans="1:21" ht="43.5" x14ac:dyDescent="0.35">
      <c r="A1142">
        <v>1140</v>
      </c>
      <c r="B1142" s="3" t="s">
        <v>1141</v>
      </c>
      <c r="C1142" s="12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5" t="s">
        <v>8331</v>
      </c>
      <c r="R1142" t="s">
        <v>8333</v>
      </c>
      <c r="S1142" s="19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12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5" t="s">
        <v>8331</v>
      </c>
      <c r="R1143" t="s">
        <v>8333</v>
      </c>
      <c r="S1143" s="19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12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5" t="s">
        <v>8331</v>
      </c>
      <c r="R1144" t="s">
        <v>8333</v>
      </c>
      <c r="S1144" s="19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12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5" t="s">
        <v>8331</v>
      </c>
      <c r="R1145" t="s">
        <v>8333</v>
      </c>
      <c r="S1145" s="19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12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5" t="s">
        <v>8334</v>
      </c>
      <c r="R1146" t="s">
        <v>8335</v>
      </c>
      <c r="S1146" s="19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12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5" t="s">
        <v>8334</v>
      </c>
      <c r="R1147" t="s">
        <v>8335</v>
      </c>
      <c r="S1147" s="19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12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5" t="s">
        <v>8334</v>
      </c>
      <c r="R1148" t="s">
        <v>8335</v>
      </c>
      <c r="S1148" s="19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12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5" t="s">
        <v>8334</v>
      </c>
      <c r="R1149" t="s">
        <v>8335</v>
      </c>
      <c r="S1149" s="19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12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5" t="s">
        <v>8334</v>
      </c>
      <c r="R1150" t="s">
        <v>8335</v>
      </c>
      <c r="S1150" s="19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12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5" t="s">
        <v>8334</v>
      </c>
      <c r="R1151" t="s">
        <v>8335</v>
      </c>
      <c r="S1151" s="19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12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5" t="s">
        <v>8334</v>
      </c>
      <c r="R1152" t="s">
        <v>8335</v>
      </c>
      <c r="S1152" s="19">
        <f t="shared" si="87"/>
        <v>42317.954571759255</v>
      </c>
      <c r="T1152" s="19">
        <f t="shared" si="88"/>
        <v>42377.954571759255</v>
      </c>
      <c r="U1152">
        <f t="shared" si="89"/>
        <v>2016</v>
      </c>
    </row>
    <row r="1153" spans="1:21" ht="58" x14ac:dyDescent="0.35">
      <c r="A1153">
        <v>1151</v>
      </c>
      <c r="B1153" s="3" t="s">
        <v>1152</v>
      </c>
      <c r="C1153" s="12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5" t="s">
        <v>8334</v>
      </c>
      <c r="R1153" t="s">
        <v>8335</v>
      </c>
      <c r="S1153" s="19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12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5" t="s">
        <v>8334</v>
      </c>
      <c r="R1154" t="s">
        <v>8335</v>
      </c>
      <c r="S1154" s="19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12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5" t="s">
        <v>8334</v>
      </c>
      <c r="R1155" t="s">
        <v>8335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3.5" x14ac:dyDescent="0.35">
      <c r="A1156">
        <v>1154</v>
      </c>
      <c r="B1156" s="3" t="s">
        <v>1155</v>
      </c>
      <c r="C1156" s="12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5" t="s">
        <v>8334</v>
      </c>
      <c r="R1156" t="s">
        <v>8335</v>
      </c>
      <c r="S1156" s="19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12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5" t="s">
        <v>8334</v>
      </c>
      <c r="R1157" t="s">
        <v>8335</v>
      </c>
      <c r="S1157" s="19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12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5" t="s">
        <v>8334</v>
      </c>
      <c r="R1158" t="s">
        <v>8335</v>
      </c>
      <c r="S1158" s="19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12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5" t="s">
        <v>8334</v>
      </c>
      <c r="R1159" t="s">
        <v>8335</v>
      </c>
      <c r="S1159" s="19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12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5" t="s">
        <v>8334</v>
      </c>
      <c r="R1160" t="s">
        <v>8335</v>
      </c>
      <c r="S1160" s="19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12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5" t="s">
        <v>8334</v>
      </c>
      <c r="R1161" t="s">
        <v>8335</v>
      </c>
      <c r="S1161" s="19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12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5" t="s">
        <v>8334</v>
      </c>
      <c r="R1162" t="s">
        <v>8335</v>
      </c>
      <c r="S1162" s="19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12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5" t="s">
        <v>8334</v>
      </c>
      <c r="R1163" t="s">
        <v>8335</v>
      </c>
      <c r="S1163" s="19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12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5" t="s">
        <v>8334</v>
      </c>
      <c r="R1164" t="s">
        <v>8335</v>
      </c>
      <c r="S1164" s="19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12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5" t="s">
        <v>8334</v>
      </c>
      <c r="R1165" t="s">
        <v>8335</v>
      </c>
      <c r="S1165" s="19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12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5" t="s">
        <v>8334</v>
      </c>
      <c r="R1166" t="s">
        <v>8335</v>
      </c>
      <c r="S1166" s="19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12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5" t="s">
        <v>8334</v>
      </c>
      <c r="R1167" t="s">
        <v>8335</v>
      </c>
      <c r="S1167" s="19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12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5" t="s">
        <v>8334</v>
      </c>
      <c r="R1168" t="s">
        <v>8335</v>
      </c>
      <c r="S1168" s="19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12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5" t="s">
        <v>8334</v>
      </c>
      <c r="R1169" t="s">
        <v>8335</v>
      </c>
      <c r="S1169" s="19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12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5" t="s">
        <v>8334</v>
      </c>
      <c r="R1170" t="s">
        <v>8335</v>
      </c>
      <c r="S1170" s="19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12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5" t="s">
        <v>8334</v>
      </c>
      <c r="R1171" t="s">
        <v>8335</v>
      </c>
      <c r="S1171" s="19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12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5" t="s">
        <v>8334</v>
      </c>
      <c r="R1172" t="s">
        <v>8335</v>
      </c>
      <c r="S1172" s="19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12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5" t="s">
        <v>8334</v>
      </c>
      <c r="R1173" t="s">
        <v>8335</v>
      </c>
      <c r="S1173" s="19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12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5" t="s">
        <v>8334</v>
      </c>
      <c r="R1174" t="s">
        <v>8335</v>
      </c>
      <c r="S1174" s="19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12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5" t="s">
        <v>8334</v>
      </c>
      <c r="R1175" t="s">
        <v>8335</v>
      </c>
      <c r="S1175" s="19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12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5" t="s">
        <v>8334</v>
      </c>
      <c r="R1176" t="s">
        <v>8335</v>
      </c>
      <c r="S1176" s="19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12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5" t="s">
        <v>8334</v>
      </c>
      <c r="R1177" t="s">
        <v>8335</v>
      </c>
      <c r="S1177" s="19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12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5" t="s">
        <v>8334</v>
      </c>
      <c r="R1178" t="s">
        <v>8335</v>
      </c>
      <c r="S1178" s="19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12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5" t="s">
        <v>8334</v>
      </c>
      <c r="R1179" t="s">
        <v>8335</v>
      </c>
      <c r="S1179" s="19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12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5" t="s">
        <v>8334</v>
      </c>
      <c r="R1180" t="s">
        <v>8335</v>
      </c>
      <c r="S1180" s="19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12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5" t="s">
        <v>8334</v>
      </c>
      <c r="R1181" t="s">
        <v>8335</v>
      </c>
      <c r="S1181" s="19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12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5" t="s">
        <v>8334</v>
      </c>
      <c r="R1182" t="s">
        <v>8335</v>
      </c>
      <c r="S1182" s="19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12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5" t="s">
        <v>8334</v>
      </c>
      <c r="R1183" t="s">
        <v>8335</v>
      </c>
      <c r="S1183" s="19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12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5" t="s">
        <v>8334</v>
      </c>
      <c r="R1184" t="s">
        <v>8335</v>
      </c>
      <c r="S1184" s="19">
        <f t="shared" si="92"/>
        <v>42728.827407407407</v>
      </c>
      <c r="T1184" s="19">
        <f t="shared" si="93"/>
        <v>42747.695833333331</v>
      </c>
      <c r="U1184">
        <f t="shared" si="94"/>
        <v>2017</v>
      </c>
    </row>
    <row r="1185" spans="1:21" ht="43.5" x14ac:dyDescent="0.35">
      <c r="A1185">
        <v>1183</v>
      </c>
      <c r="B1185" s="3" t="s">
        <v>1184</v>
      </c>
      <c r="C1185" s="12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5" t="s">
        <v>8334</v>
      </c>
      <c r="R1185" t="s">
        <v>8335</v>
      </c>
      <c r="S1185" s="19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12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5" t="s">
        <v>8336</v>
      </c>
      <c r="R1186" t="s">
        <v>8337</v>
      </c>
      <c r="S1186" s="19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12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5" t="s">
        <v>8336</v>
      </c>
      <c r="R1187" t="s">
        <v>8337</v>
      </c>
      <c r="S1187" s="19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12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5" t="s">
        <v>8336</v>
      </c>
      <c r="R1188" t="s">
        <v>8337</v>
      </c>
      <c r="S1188" s="19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12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5" t="s">
        <v>8336</v>
      </c>
      <c r="R1189" t="s">
        <v>8337</v>
      </c>
      <c r="S1189" s="19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12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5" t="s">
        <v>8336</v>
      </c>
      <c r="R1190" t="s">
        <v>8337</v>
      </c>
      <c r="S1190" s="19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12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5" t="s">
        <v>8336</v>
      </c>
      <c r="R1191" t="s">
        <v>8337</v>
      </c>
      <c r="S1191" s="19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12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5" t="s">
        <v>8336</v>
      </c>
      <c r="R1192" t="s">
        <v>8337</v>
      </c>
      <c r="S1192" s="19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12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5" t="s">
        <v>8336</v>
      </c>
      <c r="R1193" t="s">
        <v>8337</v>
      </c>
      <c r="S1193" s="19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12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5" t="s">
        <v>8336</v>
      </c>
      <c r="R1194" t="s">
        <v>8337</v>
      </c>
      <c r="S1194" s="19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12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5" t="s">
        <v>8336</v>
      </c>
      <c r="R1195" t="s">
        <v>8337</v>
      </c>
      <c r="S1195" s="19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12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5" t="s">
        <v>8336</v>
      </c>
      <c r="R1196" t="s">
        <v>8337</v>
      </c>
      <c r="S1196" s="19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12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5" t="s">
        <v>8336</v>
      </c>
      <c r="R1197" t="s">
        <v>8337</v>
      </c>
      <c r="S1197" s="19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12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5" t="s">
        <v>8336</v>
      </c>
      <c r="R1198" t="s">
        <v>8337</v>
      </c>
      <c r="S1198" s="19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12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5" t="s">
        <v>8336</v>
      </c>
      <c r="R1199" t="s">
        <v>8337</v>
      </c>
      <c r="S1199" s="19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12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5" t="s">
        <v>8336</v>
      </c>
      <c r="R1200" t="s">
        <v>8337</v>
      </c>
      <c r="S1200" s="19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12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5" t="s">
        <v>8336</v>
      </c>
      <c r="R1201" t="s">
        <v>8337</v>
      </c>
      <c r="S1201" s="19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12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5" t="s">
        <v>8336</v>
      </c>
      <c r="R1202" t="s">
        <v>8337</v>
      </c>
      <c r="S1202" s="19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12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5" t="s">
        <v>8336</v>
      </c>
      <c r="R1203" t="s">
        <v>8337</v>
      </c>
      <c r="S1203" s="19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12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5" t="s">
        <v>8336</v>
      </c>
      <c r="R1204" t="s">
        <v>8337</v>
      </c>
      <c r="S1204" s="19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12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5" t="s">
        <v>8336</v>
      </c>
      <c r="R1205" t="s">
        <v>8337</v>
      </c>
      <c r="S1205" s="19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12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5" t="s">
        <v>8336</v>
      </c>
      <c r="R1206" t="s">
        <v>8337</v>
      </c>
      <c r="S1206" s="19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12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5" t="s">
        <v>8336</v>
      </c>
      <c r="R1207" t="s">
        <v>8337</v>
      </c>
      <c r="S1207" s="19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12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5" t="s">
        <v>8336</v>
      </c>
      <c r="R1208" t="s">
        <v>8337</v>
      </c>
      <c r="S1208" s="19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12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5" t="s">
        <v>8336</v>
      </c>
      <c r="R1209" t="s">
        <v>8337</v>
      </c>
      <c r="S1209" s="19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12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5" t="s">
        <v>8336</v>
      </c>
      <c r="R1210" t="s">
        <v>8337</v>
      </c>
      <c r="S1210" s="19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12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5" t="s">
        <v>8336</v>
      </c>
      <c r="R1211" t="s">
        <v>8337</v>
      </c>
      <c r="S1211" s="19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12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5" t="s">
        <v>8336</v>
      </c>
      <c r="R1212" t="s">
        <v>8337</v>
      </c>
      <c r="S1212" s="19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12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5" t="s">
        <v>8336</v>
      </c>
      <c r="R1213" t="s">
        <v>8337</v>
      </c>
      <c r="S1213" s="19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12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5" t="s">
        <v>8336</v>
      </c>
      <c r="R1214" t="s">
        <v>8337</v>
      </c>
      <c r="S1214" s="19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12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5" t="s">
        <v>8336</v>
      </c>
      <c r="R1215" t="s">
        <v>8337</v>
      </c>
      <c r="S1215" s="19">
        <f t="shared" si="92"/>
        <v>42731.755787037036</v>
      </c>
      <c r="T1215" s="19">
        <f t="shared" si="93"/>
        <v>42766.755787037036</v>
      </c>
      <c r="U1215">
        <f t="shared" si="94"/>
        <v>2017</v>
      </c>
    </row>
    <row r="1216" spans="1:21" ht="58" x14ac:dyDescent="0.35">
      <c r="A1216">
        <v>1214</v>
      </c>
      <c r="B1216" s="3" t="s">
        <v>1215</v>
      </c>
      <c r="C1216" s="12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5" t="s">
        <v>8336</v>
      </c>
      <c r="R1216" t="s">
        <v>8337</v>
      </c>
      <c r="S1216" s="19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12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5" t="s">
        <v>8336</v>
      </c>
      <c r="R1217" t="s">
        <v>8337</v>
      </c>
      <c r="S1217" s="19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12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5" t="s">
        <v>8336</v>
      </c>
      <c r="R1218" t="s">
        <v>8337</v>
      </c>
      <c r="S1218" s="19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12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5" t="s">
        <v>8336</v>
      </c>
      <c r="R1219" t="s">
        <v>8337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58" x14ac:dyDescent="0.35">
      <c r="A1220">
        <v>1218</v>
      </c>
      <c r="B1220" s="3" t="s">
        <v>1219</v>
      </c>
      <c r="C1220" s="12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5" t="s">
        <v>8336</v>
      </c>
      <c r="R1220" t="s">
        <v>8337</v>
      </c>
      <c r="S1220" s="19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12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5" t="s">
        <v>8336</v>
      </c>
      <c r="R1221" t="s">
        <v>8337</v>
      </c>
      <c r="S1221" s="19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12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5" t="s">
        <v>8336</v>
      </c>
      <c r="R1222" t="s">
        <v>8337</v>
      </c>
      <c r="S1222" s="19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12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5" t="s">
        <v>8336</v>
      </c>
      <c r="R1223" t="s">
        <v>8337</v>
      </c>
      <c r="S1223" s="19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12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5" t="s">
        <v>8336</v>
      </c>
      <c r="R1224" t="s">
        <v>8337</v>
      </c>
      <c r="S1224" s="19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12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5" t="s">
        <v>8336</v>
      </c>
      <c r="R1225" t="s">
        <v>8337</v>
      </c>
      <c r="S1225" s="19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12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5" t="s">
        <v>8323</v>
      </c>
      <c r="R1226" t="s">
        <v>8338</v>
      </c>
      <c r="S1226" s="19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12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5" t="s">
        <v>8323</v>
      </c>
      <c r="R1227" t="s">
        <v>8338</v>
      </c>
      <c r="S1227" s="19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12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5" t="s">
        <v>8323</v>
      </c>
      <c r="R1228" t="s">
        <v>8338</v>
      </c>
      <c r="S1228" s="19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12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5" t="s">
        <v>8323</v>
      </c>
      <c r="R1229" t="s">
        <v>8338</v>
      </c>
      <c r="S1229" s="19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12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5" t="s">
        <v>8323</v>
      </c>
      <c r="R1230" t="s">
        <v>8338</v>
      </c>
      <c r="S1230" s="19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12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5" t="s">
        <v>8323</v>
      </c>
      <c r="R1231" t="s">
        <v>8338</v>
      </c>
      <c r="S1231" s="19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12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5" t="s">
        <v>8323</v>
      </c>
      <c r="R1232" t="s">
        <v>8338</v>
      </c>
      <c r="S1232" s="19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12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5" t="s">
        <v>8323</v>
      </c>
      <c r="R1233" t="s">
        <v>8338</v>
      </c>
      <c r="S1233" s="19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12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5" t="s">
        <v>8323</v>
      </c>
      <c r="R1234" t="s">
        <v>8338</v>
      </c>
      <c r="S1234" s="19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12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5" t="s">
        <v>8323</v>
      </c>
      <c r="R1235" t="s">
        <v>8338</v>
      </c>
      <c r="S1235" s="19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12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5" t="s">
        <v>8323</v>
      </c>
      <c r="R1236" t="s">
        <v>8338</v>
      </c>
      <c r="S1236" s="19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12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5" t="s">
        <v>8323</v>
      </c>
      <c r="R1237" t="s">
        <v>8338</v>
      </c>
      <c r="S1237" s="19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12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5" t="s">
        <v>8323</v>
      </c>
      <c r="R1238" t="s">
        <v>8338</v>
      </c>
      <c r="S1238" s="19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12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5" t="s">
        <v>8323</v>
      </c>
      <c r="R1239" t="s">
        <v>8338</v>
      </c>
      <c r="S1239" s="19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12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5" t="s">
        <v>8323</v>
      </c>
      <c r="R1240" t="s">
        <v>8338</v>
      </c>
      <c r="S1240" s="19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12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5" t="s">
        <v>8323</v>
      </c>
      <c r="R1241" t="s">
        <v>8338</v>
      </c>
      <c r="S1241" s="19">
        <f t="shared" si="97"/>
        <v>40883.962581018517</v>
      </c>
      <c r="T1241" s="19">
        <f t="shared" si="98"/>
        <v>40913.962581018517</v>
      </c>
      <c r="U1241">
        <f t="shared" si="99"/>
        <v>2012</v>
      </c>
    </row>
    <row r="1242" spans="1:21" ht="43.5" x14ac:dyDescent="0.35">
      <c r="A1242">
        <v>1240</v>
      </c>
      <c r="B1242" s="3" t="s">
        <v>1241</v>
      </c>
      <c r="C1242" s="12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5" t="s">
        <v>8323</v>
      </c>
      <c r="R1242" t="s">
        <v>8338</v>
      </c>
      <c r="S1242" s="19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12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5" t="s">
        <v>8323</v>
      </c>
      <c r="R1243" t="s">
        <v>8338</v>
      </c>
      <c r="S1243" s="19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12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5" t="s">
        <v>8323</v>
      </c>
      <c r="R1244" t="s">
        <v>8338</v>
      </c>
      <c r="S1244" s="19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12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5" t="s">
        <v>8323</v>
      </c>
      <c r="R1245" t="s">
        <v>8338</v>
      </c>
      <c r="S1245" s="19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12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5" t="s">
        <v>8323</v>
      </c>
      <c r="R1246" t="s">
        <v>8324</v>
      </c>
      <c r="S1246" s="19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12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5" t="s">
        <v>8323</v>
      </c>
      <c r="R1247" t="s">
        <v>8324</v>
      </c>
      <c r="S1247" s="19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12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5" t="s">
        <v>8323</v>
      </c>
      <c r="R1248" t="s">
        <v>8324</v>
      </c>
      <c r="S1248" s="19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12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5" t="s">
        <v>8323</v>
      </c>
      <c r="R1249" t="s">
        <v>8324</v>
      </c>
      <c r="S1249" s="19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12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5" t="s">
        <v>8323</v>
      </c>
      <c r="R1250" t="s">
        <v>8324</v>
      </c>
      <c r="S1250" s="19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12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5" t="s">
        <v>8323</v>
      </c>
      <c r="R1251" t="s">
        <v>8324</v>
      </c>
      <c r="S1251" s="19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12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5" t="s">
        <v>8323</v>
      </c>
      <c r="R1252" t="s">
        <v>8324</v>
      </c>
      <c r="S1252" s="19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12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5" t="s">
        <v>8323</v>
      </c>
      <c r="R1253" t="s">
        <v>8324</v>
      </c>
      <c r="S1253" s="19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12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5" t="s">
        <v>8323</v>
      </c>
      <c r="R1254" t="s">
        <v>8324</v>
      </c>
      <c r="S1254" s="19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12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5" t="s">
        <v>8323</v>
      </c>
      <c r="R1255" t="s">
        <v>8324</v>
      </c>
      <c r="S1255" s="19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12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5" t="s">
        <v>8323</v>
      </c>
      <c r="R1256" t="s">
        <v>8324</v>
      </c>
      <c r="S1256" s="19">
        <f t="shared" si="97"/>
        <v>40487.621365740742</v>
      </c>
      <c r="T1256" s="19">
        <f t="shared" si="98"/>
        <v>40544.207638888889</v>
      </c>
      <c r="U1256">
        <f t="shared" si="99"/>
        <v>2011</v>
      </c>
    </row>
    <row r="1257" spans="1:21" ht="43.5" x14ac:dyDescent="0.35">
      <c r="A1257">
        <v>1255</v>
      </c>
      <c r="B1257" s="3" t="s">
        <v>1256</v>
      </c>
      <c r="C1257" s="12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5" t="s">
        <v>8323</v>
      </c>
      <c r="R1257" t="s">
        <v>8324</v>
      </c>
      <c r="S1257" s="19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12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5" t="s">
        <v>8323</v>
      </c>
      <c r="R1258" t="s">
        <v>8324</v>
      </c>
      <c r="S1258" s="19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12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5" t="s">
        <v>8323</v>
      </c>
      <c r="R1259" t="s">
        <v>8324</v>
      </c>
      <c r="S1259" s="19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12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5" t="s">
        <v>8323</v>
      </c>
      <c r="R1260" t="s">
        <v>8324</v>
      </c>
      <c r="S1260" s="19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12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5" t="s">
        <v>8323</v>
      </c>
      <c r="R1261" t="s">
        <v>8324</v>
      </c>
      <c r="S1261" s="19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12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5" t="s">
        <v>8323</v>
      </c>
      <c r="R1262" t="s">
        <v>8324</v>
      </c>
      <c r="S1262" s="19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12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5" t="s">
        <v>8323</v>
      </c>
      <c r="R1263" t="s">
        <v>8324</v>
      </c>
      <c r="S1263" s="19">
        <f t="shared" si="97"/>
        <v>41638.342905092592</v>
      </c>
      <c r="T1263" s="19">
        <f t="shared" si="98"/>
        <v>41668.342905092592</v>
      </c>
      <c r="U1263">
        <f t="shared" si="99"/>
        <v>2014</v>
      </c>
    </row>
    <row r="1264" spans="1:21" ht="43.5" x14ac:dyDescent="0.35">
      <c r="A1264">
        <v>1262</v>
      </c>
      <c r="B1264" s="3" t="s">
        <v>1263</v>
      </c>
      <c r="C1264" s="12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5" t="s">
        <v>8323</v>
      </c>
      <c r="R1264" t="s">
        <v>8324</v>
      </c>
      <c r="S1264" s="19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12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5" t="s">
        <v>8323</v>
      </c>
      <c r="R1265" t="s">
        <v>8324</v>
      </c>
      <c r="S1265" s="19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12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5" t="s">
        <v>8323</v>
      </c>
      <c r="R1266" t="s">
        <v>8324</v>
      </c>
      <c r="S1266" s="19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12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5" t="s">
        <v>8323</v>
      </c>
      <c r="R1267" t="s">
        <v>8324</v>
      </c>
      <c r="S1267" s="19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12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5" t="s">
        <v>8323</v>
      </c>
      <c r="R1268" t="s">
        <v>8324</v>
      </c>
      <c r="S1268" s="19">
        <f t="shared" si="97"/>
        <v>41620.87667824074</v>
      </c>
      <c r="T1268" s="19">
        <f t="shared" si="98"/>
        <v>41650.87667824074</v>
      </c>
      <c r="U1268">
        <f t="shared" si="99"/>
        <v>2014</v>
      </c>
    </row>
    <row r="1269" spans="1:21" ht="43.5" x14ac:dyDescent="0.35">
      <c r="A1269">
        <v>1267</v>
      </c>
      <c r="B1269" s="3" t="s">
        <v>1268</v>
      </c>
      <c r="C1269" s="12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5" t="s">
        <v>8323</v>
      </c>
      <c r="R1269" t="s">
        <v>8324</v>
      </c>
      <c r="S1269" s="19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12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5" t="s">
        <v>8323</v>
      </c>
      <c r="R1270" t="s">
        <v>8324</v>
      </c>
      <c r="S1270" s="19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12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5" t="s">
        <v>8323</v>
      </c>
      <c r="R1271" t="s">
        <v>8324</v>
      </c>
      <c r="S1271" s="19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12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5" t="s">
        <v>8323</v>
      </c>
      <c r="R1272" t="s">
        <v>8324</v>
      </c>
      <c r="S1272" s="19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12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5" t="s">
        <v>8323</v>
      </c>
      <c r="R1273" t="s">
        <v>8324</v>
      </c>
      <c r="S1273" s="19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12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5" t="s">
        <v>8323</v>
      </c>
      <c r="R1274" t="s">
        <v>8324</v>
      </c>
      <c r="S1274" s="19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12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5" t="s">
        <v>8323</v>
      </c>
      <c r="R1275" t="s">
        <v>8324</v>
      </c>
      <c r="S1275" s="19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12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5" t="s">
        <v>8323</v>
      </c>
      <c r="R1276" t="s">
        <v>8324</v>
      </c>
      <c r="S1276" s="19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12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5" t="s">
        <v>8323</v>
      </c>
      <c r="R1277" t="s">
        <v>8324</v>
      </c>
      <c r="S1277" s="19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12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5" t="s">
        <v>8323</v>
      </c>
      <c r="R1278" t="s">
        <v>8324</v>
      </c>
      <c r="S1278" s="19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12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5" t="s">
        <v>8323</v>
      </c>
      <c r="R1279" t="s">
        <v>8324</v>
      </c>
      <c r="S1279" s="19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12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5" t="s">
        <v>8323</v>
      </c>
      <c r="R1280" t="s">
        <v>8324</v>
      </c>
      <c r="S1280" s="19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12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5" t="s">
        <v>8323</v>
      </c>
      <c r="R1281" t="s">
        <v>8324</v>
      </c>
      <c r="S1281" s="19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12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5" t="s">
        <v>8323</v>
      </c>
      <c r="R1282" t="s">
        <v>8324</v>
      </c>
      <c r="S1282" s="19">
        <f t="shared" si="97"/>
        <v>40513.757569444446</v>
      </c>
      <c r="T1282" s="19">
        <f t="shared" si="98"/>
        <v>40603.757569444446</v>
      </c>
      <c r="U1282">
        <f t="shared" si="99"/>
        <v>2011</v>
      </c>
    </row>
    <row r="1283" spans="1:21" ht="43.5" x14ac:dyDescent="0.35">
      <c r="A1283">
        <v>1281</v>
      </c>
      <c r="B1283" s="3" t="s">
        <v>1282</v>
      </c>
      <c r="C1283" s="12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5" t="s">
        <v>8323</v>
      </c>
      <c r="R1283" t="s">
        <v>8324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58" x14ac:dyDescent="0.35">
      <c r="A1284">
        <v>1282</v>
      </c>
      <c r="B1284" s="3" t="s">
        <v>1283</v>
      </c>
      <c r="C1284" s="12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5" t="s">
        <v>8323</v>
      </c>
      <c r="R1284" t="s">
        <v>8324</v>
      </c>
      <c r="S1284" s="19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12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5" t="s">
        <v>8323</v>
      </c>
      <c r="R1285" t="s">
        <v>8324</v>
      </c>
      <c r="S1285" s="19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12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8">
        <f t="shared" si="101"/>
        <v>65.16</v>
      </c>
      <c r="Q1286" s="15" t="s">
        <v>8315</v>
      </c>
      <c r="R1286" t="s">
        <v>8316</v>
      </c>
      <c r="S1286" s="19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12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8">
        <f t="shared" si="101"/>
        <v>32.270000000000003</v>
      </c>
      <c r="Q1287" s="15" t="s">
        <v>8315</v>
      </c>
      <c r="R1287" t="s">
        <v>8316</v>
      </c>
      <c r="S1287" s="19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12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8">
        <f t="shared" si="101"/>
        <v>81.25</v>
      </c>
      <c r="Q1288" s="15" t="s">
        <v>8315</v>
      </c>
      <c r="R1288" t="s">
        <v>8316</v>
      </c>
      <c r="S1288" s="19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12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8">
        <f t="shared" si="101"/>
        <v>24.2</v>
      </c>
      <c r="Q1289" s="15" t="s">
        <v>8315</v>
      </c>
      <c r="R1289" t="s">
        <v>8316</v>
      </c>
      <c r="S1289" s="19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12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8">
        <f t="shared" si="101"/>
        <v>65.87</v>
      </c>
      <c r="Q1290" s="15" t="s">
        <v>8315</v>
      </c>
      <c r="R1290" t="s">
        <v>8316</v>
      </c>
      <c r="S1290" s="19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12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8">
        <f t="shared" si="101"/>
        <v>36.08</v>
      </c>
      <c r="Q1291" s="15" t="s">
        <v>8315</v>
      </c>
      <c r="R1291" t="s">
        <v>8316</v>
      </c>
      <c r="S1291" s="19">
        <f t="shared" si="102"/>
        <v>42709.134780092587</v>
      </c>
      <c r="T1291" s="19">
        <f t="shared" si="103"/>
        <v>42739.134780092587</v>
      </c>
      <c r="U1291">
        <f t="shared" si="104"/>
        <v>2017</v>
      </c>
    </row>
    <row r="1292" spans="1:21" ht="29" x14ac:dyDescent="0.35">
      <c r="A1292">
        <v>1290</v>
      </c>
      <c r="B1292" s="3" t="s">
        <v>1291</v>
      </c>
      <c r="C1292" s="12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8">
        <f t="shared" si="101"/>
        <v>44.19</v>
      </c>
      <c r="Q1292" s="15" t="s">
        <v>8315</v>
      </c>
      <c r="R1292" t="s">
        <v>8316</v>
      </c>
      <c r="S1292" s="19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12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8">
        <f t="shared" si="101"/>
        <v>104.07</v>
      </c>
      <c r="Q1293" s="15" t="s">
        <v>8315</v>
      </c>
      <c r="R1293" t="s">
        <v>8316</v>
      </c>
      <c r="S1293" s="19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12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8">
        <f t="shared" si="101"/>
        <v>35.96</v>
      </c>
      <c r="Q1294" s="15" t="s">
        <v>8315</v>
      </c>
      <c r="R1294" t="s">
        <v>8316</v>
      </c>
      <c r="S1294" s="19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12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8">
        <f t="shared" si="101"/>
        <v>127.79</v>
      </c>
      <c r="Q1295" s="15" t="s">
        <v>8315</v>
      </c>
      <c r="R1295" t="s">
        <v>8316</v>
      </c>
      <c r="S1295" s="19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12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8">
        <f t="shared" si="101"/>
        <v>27.73</v>
      </c>
      <c r="Q1296" s="15" t="s">
        <v>8315</v>
      </c>
      <c r="R1296" t="s">
        <v>8316</v>
      </c>
      <c r="S1296" s="19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12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8">
        <f t="shared" si="101"/>
        <v>39.83</v>
      </c>
      <c r="Q1297" s="15" t="s">
        <v>8315</v>
      </c>
      <c r="R1297" t="s">
        <v>8316</v>
      </c>
      <c r="S1297" s="19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12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8">
        <f t="shared" si="101"/>
        <v>52.17</v>
      </c>
      <c r="Q1298" s="15" t="s">
        <v>8315</v>
      </c>
      <c r="R1298" t="s">
        <v>8316</v>
      </c>
      <c r="S1298" s="19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12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8">
        <f t="shared" si="101"/>
        <v>92.04</v>
      </c>
      <c r="Q1299" s="15" t="s">
        <v>8315</v>
      </c>
      <c r="R1299" t="s">
        <v>8316</v>
      </c>
      <c r="S1299" s="19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12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8">
        <f t="shared" si="101"/>
        <v>63.42</v>
      </c>
      <c r="Q1300" s="15" t="s">
        <v>8315</v>
      </c>
      <c r="R1300" t="s">
        <v>8316</v>
      </c>
      <c r="S1300" s="19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12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8">
        <f t="shared" si="101"/>
        <v>135.63</v>
      </c>
      <c r="Q1301" s="15" t="s">
        <v>8315</v>
      </c>
      <c r="R1301" t="s">
        <v>8316</v>
      </c>
      <c r="S1301" s="19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12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8">
        <f t="shared" si="101"/>
        <v>168.75</v>
      </c>
      <c r="Q1302" s="15" t="s">
        <v>8315</v>
      </c>
      <c r="R1302" t="s">
        <v>8316</v>
      </c>
      <c r="S1302" s="19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12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8">
        <f t="shared" si="101"/>
        <v>70.86</v>
      </c>
      <c r="Q1303" s="15" t="s">
        <v>8315</v>
      </c>
      <c r="R1303" t="s">
        <v>8316</v>
      </c>
      <c r="S1303" s="19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12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8">
        <f t="shared" si="101"/>
        <v>50</v>
      </c>
      <c r="Q1304" s="15" t="s">
        <v>8315</v>
      </c>
      <c r="R1304" t="s">
        <v>8316</v>
      </c>
      <c r="S1304" s="19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12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8">
        <f t="shared" si="101"/>
        <v>42.21</v>
      </c>
      <c r="Q1305" s="15" t="s">
        <v>8315</v>
      </c>
      <c r="R1305" t="s">
        <v>8316</v>
      </c>
      <c r="S1305" s="19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12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5" t="s">
        <v>8317</v>
      </c>
      <c r="R1306" t="s">
        <v>8319</v>
      </c>
      <c r="S1306" s="19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12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5" t="s">
        <v>8317</v>
      </c>
      <c r="R1307" t="s">
        <v>8319</v>
      </c>
      <c r="S1307" s="19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12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5" t="s">
        <v>8317</v>
      </c>
      <c r="R1308" t="s">
        <v>8319</v>
      </c>
      <c r="S1308" s="19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12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5" t="s">
        <v>8317</v>
      </c>
      <c r="R1309" t="s">
        <v>8319</v>
      </c>
      <c r="S1309" s="19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12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5" t="s">
        <v>8317</v>
      </c>
      <c r="R1310" t="s">
        <v>8319</v>
      </c>
      <c r="S1310" s="19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12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5" t="s">
        <v>8317</v>
      </c>
      <c r="R1311" t="s">
        <v>8319</v>
      </c>
      <c r="S1311" s="19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12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5" t="s">
        <v>8317</v>
      </c>
      <c r="R1312" t="s">
        <v>8319</v>
      </c>
      <c r="S1312" s="19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12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5" t="s">
        <v>8317</v>
      </c>
      <c r="R1313" t="s">
        <v>8319</v>
      </c>
      <c r="S1313" s="19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12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5" t="s">
        <v>8317</v>
      </c>
      <c r="R1314" t="s">
        <v>8319</v>
      </c>
      <c r="S1314" s="19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12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5" t="s">
        <v>8317</v>
      </c>
      <c r="R1315" t="s">
        <v>8319</v>
      </c>
      <c r="S1315" s="19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12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5" t="s">
        <v>8317</v>
      </c>
      <c r="R1316" t="s">
        <v>8319</v>
      </c>
      <c r="S1316" s="19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12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5" t="s">
        <v>8317</v>
      </c>
      <c r="R1317" t="s">
        <v>8319</v>
      </c>
      <c r="S1317" s="19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12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5" t="s">
        <v>8317</v>
      </c>
      <c r="R1318" t="s">
        <v>8319</v>
      </c>
      <c r="S1318" s="19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12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5" t="s">
        <v>8317</v>
      </c>
      <c r="R1319" t="s">
        <v>8319</v>
      </c>
      <c r="S1319" s="19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12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5" t="s">
        <v>8317</v>
      </c>
      <c r="R1320" t="s">
        <v>8319</v>
      </c>
      <c r="S1320" s="19">
        <f t="shared" si="102"/>
        <v>41985.043657407412</v>
      </c>
      <c r="T1320" s="19">
        <f t="shared" si="103"/>
        <v>42015.043657407412</v>
      </c>
      <c r="U1320">
        <f t="shared" si="104"/>
        <v>2015</v>
      </c>
    </row>
    <row r="1321" spans="1:21" ht="43.5" x14ac:dyDescent="0.35">
      <c r="A1321">
        <v>1319</v>
      </c>
      <c r="B1321" s="3" t="s">
        <v>1320</v>
      </c>
      <c r="C1321" s="12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5" t="s">
        <v>8317</v>
      </c>
      <c r="R1321" t="s">
        <v>8319</v>
      </c>
      <c r="S1321" s="19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12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5" t="s">
        <v>8317</v>
      </c>
      <c r="R1322" t="s">
        <v>8319</v>
      </c>
      <c r="S1322" s="19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12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5" t="s">
        <v>8317</v>
      </c>
      <c r="R1323" t="s">
        <v>8319</v>
      </c>
      <c r="S1323" s="19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12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5" t="s">
        <v>8317</v>
      </c>
      <c r="R1324" t="s">
        <v>8319</v>
      </c>
      <c r="S1324" s="19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12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5" t="s">
        <v>8317</v>
      </c>
      <c r="R1325" t="s">
        <v>8319</v>
      </c>
      <c r="S1325" s="19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12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5" t="s">
        <v>8317</v>
      </c>
      <c r="R1326" t="s">
        <v>8319</v>
      </c>
      <c r="S1326" s="19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12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5" t="s">
        <v>8317</v>
      </c>
      <c r="R1327" t="s">
        <v>8319</v>
      </c>
      <c r="S1327" s="19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12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5" t="s">
        <v>8317</v>
      </c>
      <c r="R1328" t="s">
        <v>8319</v>
      </c>
      <c r="S1328" s="19">
        <f t="shared" si="102"/>
        <v>41974.791990740734</v>
      </c>
      <c r="T1328" s="19">
        <f t="shared" si="103"/>
        <v>42019.791990740734</v>
      </c>
      <c r="U1328">
        <f t="shared" si="104"/>
        <v>2015</v>
      </c>
    </row>
    <row r="1329" spans="1:21" ht="43.5" x14ac:dyDescent="0.35">
      <c r="A1329">
        <v>1327</v>
      </c>
      <c r="B1329" s="3" t="s">
        <v>1328</v>
      </c>
      <c r="C1329" s="12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5" t="s">
        <v>8317</v>
      </c>
      <c r="R1329" t="s">
        <v>8319</v>
      </c>
      <c r="S1329" s="19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12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5" t="s">
        <v>8317</v>
      </c>
      <c r="R1330" t="s">
        <v>8319</v>
      </c>
      <c r="S1330" s="19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12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5" t="s">
        <v>8317</v>
      </c>
      <c r="R1331" t="s">
        <v>8319</v>
      </c>
      <c r="S1331" s="19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12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5" t="s">
        <v>8317</v>
      </c>
      <c r="R1332" t="s">
        <v>8319</v>
      </c>
      <c r="S1332" s="19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12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5" t="s">
        <v>8317</v>
      </c>
      <c r="R1333" t="s">
        <v>8319</v>
      </c>
      <c r="S1333" s="19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12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5" t="s">
        <v>8317</v>
      </c>
      <c r="R1334" t="s">
        <v>8319</v>
      </c>
      <c r="S1334" s="19">
        <f t="shared" si="102"/>
        <v>42732.060277777782</v>
      </c>
      <c r="T1334" s="19">
        <f t="shared" si="103"/>
        <v>42762.060277777782</v>
      </c>
      <c r="U1334">
        <f t="shared" si="104"/>
        <v>2017</v>
      </c>
    </row>
    <row r="1335" spans="1:21" ht="43.5" x14ac:dyDescent="0.35">
      <c r="A1335">
        <v>1333</v>
      </c>
      <c r="B1335" s="3" t="s">
        <v>1334</v>
      </c>
      <c r="C1335" s="12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5" t="s">
        <v>8317</v>
      </c>
      <c r="R1335" t="s">
        <v>8319</v>
      </c>
      <c r="S1335" s="19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12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5" t="s">
        <v>8317</v>
      </c>
      <c r="R1336" t="s">
        <v>8319</v>
      </c>
      <c r="S1336" s="19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12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5" t="s">
        <v>8317</v>
      </c>
      <c r="R1337" t="s">
        <v>8319</v>
      </c>
      <c r="S1337" s="19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12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5" t="s">
        <v>8317</v>
      </c>
      <c r="R1338" t="s">
        <v>8319</v>
      </c>
      <c r="S1338" s="19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12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5" t="s">
        <v>8317</v>
      </c>
      <c r="R1339" t="s">
        <v>8319</v>
      </c>
      <c r="S1339" s="19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12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5" t="s">
        <v>8317</v>
      </c>
      <c r="R1340" t="s">
        <v>8319</v>
      </c>
      <c r="S1340" s="19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12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5" t="s">
        <v>8317</v>
      </c>
      <c r="R1341" t="s">
        <v>8319</v>
      </c>
      <c r="S1341" s="19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12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5" t="s">
        <v>8317</v>
      </c>
      <c r="R1342" t="s">
        <v>8319</v>
      </c>
      <c r="S1342" s="19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12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5" t="s">
        <v>8317</v>
      </c>
      <c r="R1343" t="s">
        <v>8319</v>
      </c>
      <c r="S1343" s="19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12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5" t="s">
        <v>8317</v>
      </c>
      <c r="R1344" t="s">
        <v>8319</v>
      </c>
      <c r="S1344" s="19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12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5" t="s">
        <v>8317</v>
      </c>
      <c r="R1345" t="s">
        <v>8319</v>
      </c>
      <c r="S1345" s="19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12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5" t="s">
        <v>8320</v>
      </c>
      <c r="R1346" t="s">
        <v>8321</v>
      </c>
      <c r="S1346" s="19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12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5" t="s">
        <v>8320</v>
      </c>
      <c r="R1347" t="s">
        <v>8321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3.5" x14ac:dyDescent="0.35">
      <c r="A1348">
        <v>1346</v>
      </c>
      <c r="B1348" s="3" t="s">
        <v>1347</v>
      </c>
      <c r="C1348" s="12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5" t="s">
        <v>8320</v>
      </c>
      <c r="R1348" t="s">
        <v>8321</v>
      </c>
      <c r="S1348" s="19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12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5" t="s">
        <v>8320</v>
      </c>
      <c r="R1349" t="s">
        <v>8321</v>
      </c>
      <c r="S1349" s="19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12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5" t="s">
        <v>8320</v>
      </c>
      <c r="R1350" t="s">
        <v>8321</v>
      </c>
      <c r="S1350" s="19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12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5" t="s">
        <v>8320</v>
      </c>
      <c r="R1351" t="s">
        <v>8321</v>
      </c>
      <c r="S1351" s="19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12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5" t="s">
        <v>8320</v>
      </c>
      <c r="R1352" t="s">
        <v>8321</v>
      </c>
      <c r="S1352" s="19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12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5" t="s">
        <v>8320</v>
      </c>
      <c r="R1353" t="s">
        <v>8321</v>
      </c>
      <c r="S1353" s="19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12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5" t="s">
        <v>8320</v>
      </c>
      <c r="R1354" t="s">
        <v>8321</v>
      </c>
      <c r="S1354" s="19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12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5" t="s">
        <v>8320</v>
      </c>
      <c r="R1355" t="s">
        <v>8321</v>
      </c>
      <c r="S1355" s="19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12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5" t="s">
        <v>8320</v>
      </c>
      <c r="R1356" t="s">
        <v>8321</v>
      </c>
      <c r="S1356" s="19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12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5" t="s">
        <v>8320</v>
      </c>
      <c r="R1357" t="s">
        <v>8321</v>
      </c>
      <c r="S1357" s="19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12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5" t="s">
        <v>8320</v>
      </c>
      <c r="R1358" t="s">
        <v>8321</v>
      </c>
      <c r="S1358" s="19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12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5" t="s">
        <v>8320</v>
      </c>
      <c r="R1359" t="s">
        <v>8321</v>
      </c>
      <c r="S1359" s="19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12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5" t="s">
        <v>8320</v>
      </c>
      <c r="R1360" t="s">
        <v>8321</v>
      </c>
      <c r="S1360" s="19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12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5" t="s">
        <v>8320</v>
      </c>
      <c r="R1361" t="s">
        <v>8321</v>
      </c>
      <c r="S1361" s="19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12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5" t="s">
        <v>8320</v>
      </c>
      <c r="R1362" t="s">
        <v>8321</v>
      </c>
      <c r="S1362" s="19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12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5" t="s">
        <v>8320</v>
      </c>
      <c r="R1363" t="s">
        <v>8321</v>
      </c>
      <c r="S1363" s="19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12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5" t="s">
        <v>8320</v>
      </c>
      <c r="R1364" t="s">
        <v>8321</v>
      </c>
      <c r="S1364" s="19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12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5" t="s">
        <v>8320</v>
      </c>
      <c r="R1365" t="s">
        <v>8321</v>
      </c>
      <c r="S1365" s="19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12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5" t="s">
        <v>8323</v>
      </c>
      <c r="R1366" t="s">
        <v>8324</v>
      </c>
      <c r="S1366" s="19">
        <f t="shared" si="107"/>
        <v>41951.695671296293</v>
      </c>
      <c r="T1366" s="19">
        <f t="shared" si="108"/>
        <v>42011.6956712963</v>
      </c>
      <c r="U1366">
        <f t="shared" si="109"/>
        <v>2015</v>
      </c>
    </row>
    <row r="1367" spans="1:21" ht="43.5" x14ac:dyDescent="0.35">
      <c r="A1367">
        <v>1365</v>
      </c>
      <c r="B1367" s="3" t="s">
        <v>1366</v>
      </c>
      <c r="C1367" s="12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5" t="s">
        <v>8323</v>
      </c>
      <c r="R1367" t="s">
        <v>8324</v>
      </c>
      <c r="S1367" s="19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12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5" t="s">
        <v>8323</v>
      </c>
      <c r="R1368" t="s">
        <v>8324</v>
      </c>
      <c r="S1368" s="19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12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5" t="s">
        <v>8323</v>
      </c>
      <c r="R1369" t="s">
        <v>8324</v>
      </c>
      <c r="S1369" s="19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12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5" t="s">
        <v>8323</v>
      </c>
      <c r="R1370" t="s">
        <v>8324</v>
      </c>
      <c r="S1370" s="19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12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5" t="s">
        <v>8323</v>
      </c>
      <c r="R1371" t="s">
        <v>8324</v>
      </c>
      <c r="S1371" s="19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12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5" t="s">
        <v>8323</v>
      </c>
      <c r="R1372" t="s">
        <v>8324</v>
      </c>
      <c r="S1372" s="19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12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5" t="s">
        <v>8323</v>
      </c>
      <c r="R1373" t="s">
        <v>8324</v>
      </c>
      <c r="S1373" s="19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12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5" t="s">
        <v>8323</v>
      </c>
      <c r="R1374" t="s">
        <v>8324</v>
      </c>
      <c r="S1374" s="19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12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5" t="s">
        <v>8323</v>
      </c>
      <c r="R1375" t="s">
        <v>8324</v>
      </c>
      <c r="S1375" s="19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12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5" t="s">
        <v>8323</v>
      </c>
      <c r="R1376" t="s">
        <v>8324</v>
      </c>
      <c r="S1376" s="19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12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5" t="s">
        <v>8323</v>
      </c>
      <c r="R1377" t="s">
        <v>8324</v>
      </c>
      <c r="S1377" s="19">
        <f t="shared" si="107"/>
        <v>42720.066192129627</v>
      </c>
      <c r="T1377" s="19">
        <f t="shared" si="108"/>
        <v>42750.066192129627</v>
      </c>
      <c r="U1377">
        <f t="shared" si="109"/>
        <v>2017</v>
      </c>
    </row>
    <row r="1378" spans="1:21" ht="29" x14ac:dyDescent="0.35">
      <c r="A1378">
        <v>1376</v>
      </c>
      <c r="B1378" s="3" t="s">
        <v>1377</v>
      </c>
      <c r="C1378" s="12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5" t="s">
        <v>8323</v>
      </c>
      <c r="R1378" t="s">
        <v>8324</v>
      </c>
      <c r="S1378" s="19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12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5" t="s">
        <v>8323</v>
      </c>
      <c r="R1379" t="s">
        <v>8324</v>
      </c>
      <c r="S1379" s="19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12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5" t="s">
        <v>8323</v>
      </c>
      <c r="R1380" t="s">
        <v>8324</v>
      </c>
      <c r="S1380" s="19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12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5" t="s">
        <v>8323</v>
      </c>
      <c r="R1381" t="s">
        <v>8324</v>
      </c>
      <c r="S1381" s="19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12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5" t="s">
        <v>8323</v>
      </c>
      <c r="R1382" t="s">
        <v>8324</v>
      </c>
      <c r="S1382" s="19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12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5" t="s">
        <v>8323</v>
      </c>
      <c r="R1383" t="s">
        <v>8324</v>
      </c>
      <c r="S1383" s="19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12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5" t="s">
        <v>8323</v>
      </c>
      <c r="R1384" t="s">
        <v>8324</v>
      </c>
      <c r="S1384" s="19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12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5" t="s">
        <v>8323</v>
      </c>
      <c r="R1385" t="s">
        <v>8324</v>
      </c>
      <c r="S1385" s="19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12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5" t="s">
        <v>8323</v>
      </c>
      <c r="R1386" t="s">
        <v>8324</v>
      </c>
      <c r="S1386" s="19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12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5" t="s">
        <v>8323</v>
      </c>
      <c r="R1387" t="s">
        <v>8324</v>
      </c>
      <c r="S1387" s="19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12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5" t="s">
        <v>8323</v>
      </c>
      <c r="R1388" t="s">
        <v>8324</v>
      </c>
      <c r="S1388" s="19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12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5" t="s">
        <v>8323</v>
      </c>
      <c r="R1389" t="s">
        <v>8324</v>
      </c>
      <c r="S1389" s="19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12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5" t="s">
        <v>8323</v>
      </c>
      <c r="R1390" t="s">
        <v>8324</v>
      </c>
      <c r="S1390" s="19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12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5" t="s">
        <v>8323</v>
      </c>
      <c r="R1391" t="s">
        <v>8324</v>
      </c>
      <c r="S1391" s="19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12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5" t="s">
        <v>8323</v>
      </c>
      <c r="R1392" t="s">
        <v>8324</v>
      </c>
      <c r="S1392" s="19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12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5" t="s">
        <v>8323</v>
      </c>
      <c r="R1393" t="s">
        <v>8324</v>
      </c>
      <c r="S1393" s="19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12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5" t="s">
        <v>8323</v>
      </c>
      <c r="R1394" t="s">
        <v>8324</v>
      </c>
      <c r="S1394" s="19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12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5" t="s">
        <v>8323</v>
      </c>
      <c r="R1395" t="s">
        <v>8324</v>
      </c>
      <c r="S1395" s="19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12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5" t="s">
        <v>8323</v>
      </c>
      <c r="R1396" t="s">
        <v>8324</v>
      </c>
      <c r="S1396" s="19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12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5" t="s">
        <v>8323</v>
      </c>
      <c r="R1397" t="s">
        <v>8324</v>
      </c>
      <c r="S1397" s="19">
        <f t="shared" si="107"/>
        <v>42719.90834490741</v>
      </c>
      <c r="T1397" s="19">
        <f t="shared" si="108"/>
        <v>42749.90834490741</v>
      </c>
      <c r="U1397">
        <f t="shared" si="109"/>
        <v>2017</v>
      </c>
    </row>
    <row r="1398" spans="1:21" ht="58" x14ac:dyDescent="0.35">
      <c r="A1398">
        <v>1396</v>
      </c>
      <c r="B1398" s="3" t="s">
        <v>1397</v>
      </c>
      <c r="C1398" s="12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5" t="s">
        <v>8323</v>
      </c>
      <c r="R1398" t="s">
        <v>8324</v>
      </c>
      <c r="S1398" s="19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12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5" t="s">
        <v>8323</v>
      </c>
      <c r="R1399" t="s">
        <v>8324</v>
      </c>
      <c r="S1399" s="19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12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5" t="s">
        <v>8323</v>
      </c>
      <c r="R1400" t="s">
        <v>8324</v>
      </c>
      <c r="S1400" s="19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12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5" t="s">
        <v>8323</v>
      </c>
      <c r="R1401" t="s">
        <v>8324</v>
      </c>
      <c r="S1401" s="19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12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5" t="s">
        <v>8323</v>
      </c>
      <c r="R1402" t="s">
        <v>8324</v>
      </c>
      <c r="S1402" s="19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12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5" t="s">
        <v>8323</v>
      </c>
      <c r="R1403" t="s">
        <v>8324</v>
      </c>
      <c r="S1403" s="19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12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5" t="s">
        <v>8323</v>
      </c>
      <c r="R1404" t="s">
        <v>8324</v>
      </c>
      <c r="S1404" s="19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12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5" t="s">
        <v>8323</v>
      </c>
      <c r="R1405" t="s">
        <v>8324</v>
      </c>
      <c r="S1405" s="19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12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5" t="s">
        <v>8320</v>
      </c>
      <c r="R1406" t="s">
        <v>8339</v>
      </c>
      <c r="S1406" s="19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12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5" t="s">
        <v>8320</v>
      </c>
      <c r="R1407" t="s">
        <v>8339</v>
      </c>
      <c r="S1407" s="19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12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5" t="s">
        <v>8320</v>
      </c>
      <c r="R1408" t="s">
        <v>8339</v>
      </c>
      <c r="S1408" s="19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12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5" t="s">
        <v>8320</v>
      </c>
      <c r="R1409" t="s">
        <v>8339</v>
      </c>
      <c r="S1409" s="19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12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5" t="s">
        <v>8320</v>
      </c>
      <c r="R1410" t="s">
        <v>8339</v>
      </c>
      <c r="S1410" s="19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12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5" t="s">
        <v>8320</v>
      </c>
      <c r="R1411" t="s">
        <v>8339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3.5" x14ac:dyDescent="0.35">
      <c r="A1412">
        <v>1410</v>
      </c>
      <c r="B1412" s="3" t="s">
        <v>1411</v>
      </c>
      <c r="C1412" s="12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5" t="s">
        <v>8320</v>
      </c>
      <c r="R1412" t="s">
        <v>8339</v>
      </c>
      <c r="S1412" s="19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12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5" t="s">
        <v>8320</v>
      </c>
      <c r="R1413" t="s">
        <v>8339</v>
      </c>
      <c r="S1413" s="19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12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5" t="s">
        <v>8320</v>
      </c>
      <c r="R1414" t="s">
        <v>8339</v>
      </c>
      <c r="S1414" s="19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12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5" t="s">
        <v>8320</v>
      </c>
      <c r="R1415" t="s">
        <v>8339</v>
      </c>
      <c r="S1415" s="19">
        <f t="shared" si="112"/>
        <v>42360.437152777777</v>
      </c>
      <c r="T1415" s="19">
        <f t="shared" si="113"/>
        <v>42420.437152777777</v>
      </c>
      <c r="U1415">
        <f t="shared" si="114"/>
        <v>2016</v>
      </c>
    </row>
    <row r="1416" spans="1:21" ht="43.5" x14ac:dyDescent="0.35">
      <c r="A1416">
        <v>1414</v>
      </c>
      <c r="B1416" s="3" t="s">
        <v>1415</v>
      </c>
      <c r="C1416" s="12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5" t="s">
        <v>8320</v>
      </c>
      <c r="R1416" t="s">
        <v>8339</v>
      </c>
      <c r="S1416" s="19">
        <f t="shared" si="112"/>
        <v>42708.25309027778</v>
      </c>
      <c r="T1416" s="19">
        <f t="shared" si="113"/>
        <v>42738.25309027778</v>
      </c>
      <c r="U1416">
        <f t="shared" si="114"/>
        <v>2017</v>
      </c>
    </row>
    <row r="1417" spans="1:21" ht="43.5" x14ac:dyDescent="0.35">
      <c r="A1417">
        <v>1415</v>
      </c>
      <c r="B1417" s="3" t="s">
        <v>1416</v>
      </c>
      <c r="C1417" s="12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5" t="s">
        <v>8320</v>
      </c>
      <c r="R1417" t="s">
        <v>8339</v>
      </c>
      <c r="S1417" s="19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12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5" t="s">
        <v>8320</v>
      </c>
      <c r="R1418" t="s">
        <v>8339</v>
      </c>
      <c r="S1418" s="19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12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5" t="s">
        <v>8320</v>
      </c>
      <c r="R1419" t="s">
        <v>8339</v>
      </c>
      <c r="S1419" s="19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12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5" t="s">
        <v>8320</v>
      </c>
      <c r="R1420" t="s">
        <v>8339</v>
      </c>
      <c r="S1420" s="19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12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5" t="s">
        <v>8320</v>
      </c>
      <c r="R1421" t="s">
        <v>8339</v>
      </c>
      <c r="S1421" s="19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12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5" t="s">
        <v>8320</v>
      </c>
      <c r="R1422" t="s">
        <v>8339</v>
      </c>
      <c r="S1422" s="19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12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5" t="s">
        <v>8320</v>
      </c>
      <c r="R1423" t="s">
        <v>8339</v>
      </c>
      <c r="S1423" s="19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12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5" t="s">
        <v>8320</v>
      </c>
      <c r="R1424" t="s">
        <v>8339</v>
      </c>
      <c r="S1424" s="19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12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5" t="s">
        <v>8320</v>
      </c>
      <c r="R1425" t="s">
        <v>8339</v>
      </c>
      <c r="S1425" s="19">
        <f t="shared" si="112"/>
        <v>42340.360312500001</v>
      </c>
      <c r="T1425" s="19">
        <f t="shared" si="113"/>
        <v>42370.360312500001</v>
      </c>
      <c r="U1425">
        <f t="shared" si="114"/>
        <v>2016</v>
      </c>
    </row>
    <row r="1426" spans="1:21" ht="43.5" x14ac:dyDescent="0.35">
      <c r="A1426">
        <v>1424</v>
      </c>
      <c r="B1426" s="3" t="s">
        <v>1425</v>
      </c>
      <c r="C1426" s="12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5" t="s">
        <v>8320</v>
      </c>
      <c r="R1426" t="s">
        <v>8339</v>
      </c>
      <c r="S1426" s="19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12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5" t="s">
        <v>8320</v>
      </c>
      <c r="R1427" t="s">
        <v>8339</v>
      </c>
      <c r="S1427" s="19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12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5" t="s">
        <v>8320</v>
      </c>
      <c r="R1428" t="s">
        <v>8339</v>
      </c>
      <c r="S1428" s="19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12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5" t="s">
        <v>8320</v>
      </c>
      <c r="R1429" t="s">
        <v>8339</v>
      </c>
      <c r="S1429" s="19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12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5" t="s">
        <v>8320</v>
      </c>
      <c r="R1430" t="s">
        <v>8339</v>
      </c>
      <c r="S1430" s="19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12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5" t="s">
        <v>8320</v>
      </c>
      <c r="R1431" t="s">
        <v>8339</v>
      </c>
      <c r="S1431" s="19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12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5" t="s">
        <v>8320</v>
      </c>
      <c r="R1432" t="s">
        <v>8339</v>
      </c>
      <c r="S1432" s="19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12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5" t="s">
        <v>8320</v>
      </c>
      <c r="R1433" t="s">
        <v>8339</v>
      </c>
      <c r="S1433" s="19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12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5" t="s">
        <v>8320</v>
      </c>
      <c r="R1434" t="s">
        <v>8339</v>
      </c>
      <c r="S1434" s="19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12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5" t="s">
        <v>8320</v>
      </c>
      <c r="R1435" t="s">
        <v>8339</v>
      </c>
      <c r="S1435" s="19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12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5" t="s">
        <v>8320</v>
      </c>
      <c r="R1436" t="s">
        <v>8339</v>
      </c>
      <c r="S1436" s="19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12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5" t="s">
        <v>8320</v>
      </c>
      <c r="R1437" t="s">
        <v>8339</v>
      </c>
      <c r="S1437" s="19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12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5" t="s">
        <v>8320</v>
      </c>
      <c r="R1438" t="s">
        <v>8339</v>
      </c>
      <c r="S1438" s="19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12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5" t="s">
        <v>8320</v>
      </c>
      <c r="R1439" t="s">
        <v>8339</v>
      </c>
      <c r="S1439" s="19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12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5" t="s">
        <v>8320</v>
      </c>
      <c r="R1440" t="s">
        <v>8339</v>
      </c>
      <c r="S1440" s="19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12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5" t="s">
        <v>8320</v>
      </c>
      <c r="R1441" t="s">
        <v>8339</v>
      </c>
      <c r="S1441" s="19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12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5" t="s">
        <v>8320</v>
      </c>
      <c r="R1442" t="s">
        <v>8339</v>
      </c>
      <c r="S1442" s="19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12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5" t="s">
        <v>8320</v>
      </c>
      <c r="R1443" t="s">
        <v>8339</v>
      </c>
      <c r="S1443" s="19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12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5" t="s">
        <v>8320</v>
      </c>
      <c r="R1444" t="s">
        <v>8339</v>
      </c>
      <c r="S1444" s="19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12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5" t="s">
        <v>8320</v>
      </c>
      <c r="R1445" t="s">
        <v>8339</v>
      </c>
      <c r="S1445" s="19">
        <f t="shared" si="112"/>
        <v>42707.926030092596</v>
      </c>
      <c r="T1445" s="19">
        <f t="shared" si="113"/>
        <v>42737.926030092596</v>
      </c>
      <c r="U1445">
        <f t="shared" si="114"/>
        <v>2017</v>
      </c>
    </row>
    <row r="1446" spans="1:21" ht="43.5" x14ac:dyDescent="0.35">
      <c r="A1446">
        <v>1444</v>
      </c>
      <c r="B1446" s="3" t="s">
        <v>1445</v>
      </c>
      <c r="C1446" s="12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5" t="s">
        <v>8320</v>
      </c>
      <c r="R1446" t="s">
        <v>8339</v>
      </c>
      <c r="S1446" s="19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12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5" t="s">
        <v>8320</v>
      </c>
      <c r="R1447" t="s">
        <v>8339</v>
      </c>
      <c r="S1447" s="19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12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5" t="s">
        <v>8320</v>
      </c>
      <c r="R1448" t="s">
        <v>8339</v>
      </c>
      <c r="S1448" s="19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12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5" t="s">
        <v>8320</v>
      </c>
      <c r="R1449" t="s">
        <v>8339</v>
      </c>
      <c r="S1449" s="19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12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5" t="s">
        <v>8320</v>
      </c>
      <c r="R1450" t="s">
        <v>8339</v>
      </c>
      <c r="S1450" s="19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12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5" t="s">
        <v>8320</v>
      </c>
      <c r="R1451" t="s">
        <v>8339</v>
      </c>
      <c r="S1451" s="19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12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5" t="s">
        <v>8320</v>
      </c>
      <c r="R1452" t="s">
        <v>8339</v>
      </c>
      <c r="S1452" s="19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12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5" t="s">
        <v>8320</v>
      </c>
      <c r="R1453" t="s">
        <v>8339</v>
      </c>
      <c r="S1453" s="19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12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5" t="s">
        <v>8320</v>
      </c>
      <c r="R1454" t="s">
        <v>8339</v>
      </c>
      <c r="S1454" s="19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12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5" t="s">
        <v>8320</v>
      </c>
      <c r="R1455" t="s">
        <v>8339</v>
      </c>
      <c r="S1455" s="19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12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5" t="s">
        <v>8320</v>
      </c>
      <c r="R1456" t="s">
        <v>8339</v>
      </c>
      <c r="S1456" s="19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12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5" t="s">
        <v>8320</v>
      </c>
      <c r="R1457" t="s">
        <v>8339</v>
      </c>
      <c r="S1457" s="19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12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5" t="s">
        <v>8320</v>
      </c>
      <c r="R1458" t="s">
        <v>8339</v>
      </c>
      <c r="S1458" s="19">
        <f t="shared" si="112"/>
        <v>42708.668576388889</v>
      </c>
      <c r="T1458" s="19">
        <f t="shared" si="113"/>
        <v>42738.668576388889</v>
      </c>
      <c r="U1458">
        <f t="shared" si="114"/>
        <v>2017</v>
      </c>
    </row>
    <row r="1459" spans="1:21" ht="29" x14ac:dyDescent="0.35">
      <c r="A1459">
        <v>1457</v>
      </c>
      <c r="B1459" s="3" t="s">
        <v>1458</v>
      </c>
      <c r="C1459" s="12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5" t="s">
        <v>8320</v>
      </c>
      <c r="R1459" t="s">
        <v>8339</v>
      </c>
      <c r="S1459" s="19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12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5" t="s">
        <v>8320</v>
      </c>
      <c r="R1460" t="s">
        <v>8339</v>
      </c>
      <c r="S1460" s="19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12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5" t="s">
        <v>8320</v>
      </c>
      <c r="R1461" t="s">
        <v>8339</v>
      </c>
      <c r="S1461" s="19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12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5" t="s">
        <v>8320</v>
      </c>
      <c r="R1462" t="s">
        <v>8339</v>
      </c>
      <c r="S1462" s="19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12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5" t="s">
        <v>8320</v>
      </c>
      <c r="R1463" t="s">
        <v>8340</v>
      </c>
      <c r="S1463" s="19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12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5" t="s">
        <v>8320</v>
      </c>
      <c r="R1464" t="s">
        <v>8340</v>
      </c>
      <c r="S1464" s="19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12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5" t="s">
        <v>8320</v>
      </c>
      <c r="R1465" t="s">
        <v>8340</v>
      </c>
      <c r="S1465" s="19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12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5" t="s">
        <v>8320</v>
      </c>
      <c r="R1466" t="s">
        <v>8340</v>
      </c>
      <c r="S1466" s="19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12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5" t="s">
        <v>8320</v>
      </c>
      <c r="R1467" t="s">
        <v>8340</v>
      </c>
      <c r="S1467" s="19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12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5" t="s">
        <v>8320</v>
      </c>
      <c r="R1468" t="s">
        <v>8340</v>
      </c>
      <c r="S1468" s="19">
        <f t="shared" si="112"/>
        <v>42340.172060185185</v>
      </c>
      <c r="T1468" s="19">
        <f t="shared" si="113"/>
        <v>42381.208333333328</v>
      </c>
      <c r="U1468">
        <f t="shared" si="114"/>
        <v>2016</v>
      </c>
    </row>
    <row r="1469" spans="1:21" ht="29" x14ac:dyDescent="0.35">
      <c r="A1469">
        <v>1467</v>
      </c>
      <c r="B1469" s="3" t="s">
        <v>1468</v>
      </c>
      <c r="C1469" s="12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5" t="s">
        <v>8320</v>
      </c>
      <c r="R1469" t="s">
        <v>8340</v>
      </c>
      <c r="S1469" s="19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12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5" t="s">
        <v>8320</v>
      </c>
      <c r="R1470" t="s">
        <v>8340</v>
      </c>
      <c r="S1470" s="19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12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5" t="s">
        <v>8320</v>
      </c>
      <c r="R1471" t="s">
        <v>8340</v>
      </c>
      <c r="S1471" s="19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12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5" t="s">
        <v>8320</v>
      </c>
      <c r="R1472" t="s">
        <v>8340</v>
      </c>
      <c r="S1472" s="19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12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5" t="s">
        <v>8320</v>
      </c>
      <c r="R1473" t="s">
        <v>8340</v>
      </c>
      <c r="S1473" s="19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12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5" t="s">
        <v>8320</v>
      </c>
      <c r="R1474" t="s">
        <v>8340</v>
      </c>
      <c r="S1474" s="19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12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5" t="s">
        <v>8320</v>
      </c>
      <c r="R1475" t="s">
        <v>8340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3.5" x14ac:dyDescent="0.35">
      <c r="A1476">
        <v>1474</v>
      </c>
      <c r="B1476" s="3" t="s">
        <v>1475</v>
      </c>
      <c r="C1476" s="12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5" t="s">
        <v>8320</v>
      </c>
      <c r="R1476" t="s">
        <v>8340</v>
      </c>
      <c r="S1476" s="19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12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5" t="s">
        <v>8320</v>
      </c>
      <c r="R1477" t="s">
        <v>8340</v>
      </c>
      <c r="S1477" s="19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12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5" t="s">
        <v>8320</v>
      </c>
      <c r="R1478" t="s">
        <v>8340</v>
      </c>
      <c r="S1478" s="19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12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5" t="s">
        <v>8320</v>
      </c>
      <c r="R1479" t="s">
        <v>8340</v>
      </c>
      <c r="S1479" s="19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12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5" t="s">
        <v>8320</v>
      </c>
      <c r="R1480" t="s">
        <v>8340</v>
      </c>
      <c r="S1480" s="19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12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5" t="s">
        <v>8320</v>
      </c>
      <c r="R1481" t="s">
        <v>8340</v>
      </c>
      <c r="S1481" s="19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12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5" t="s">
        <v>8320</v>
      </c>
      <c r="R1482" t="s">
        <v>8340</v>
      </c>
      <c r="S1482" s="19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12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5" t="s">
        <v>8320</v>
      </c>
      <c r="R1483" t="s">
        <v>8322</v>
      </c>
      <c r="S1483" s="19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12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5" t="s">
        <v>8320</v>
      </c>
      <c r="R1484" t="s">
        <v>8322</v>
      </c>
      <c r="S1484" s="19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12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5" t="s">
        <v>8320</v>
      </c>
      <c r="R1485" t="s">
        <v>8322</v>
      </c>
      <c r="S1485" s="19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12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5" t="s">
        <v>8320</v>
      </c>
      <c r="R1486" t="s">
        <v>8322</v>
      </c>
      <c r="S1486" s="19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12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5" t="s">
        <v>8320</v>
      </c>
      <c r="R1487" t="s">
        <v>8322</v>
      </c>
      <c r="S1487" s="19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12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5" t="s">
        <v>8320</v>
      </c>
      <c r="R1488" t="s">
        <v>8322</v>
      </c>
      <c r="S1488" s="19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12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5" t="s">
        <v>8320</v>
      </c>
      <c r="R1489" t="s">
        <v>8322</v>
      </c>
      <c r="S1489" s="19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12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5" t="s">
        <v>8320</v>
      </c>
      <c r="R1490" t="s">
        <v>8322</v>
      </c>
      <c r="S1490" s="19">
        <f t="shared" si="117"/>
        <v>41614.563194444447</v>
      </c>
      <c r="T1490" s="19">
        <f t="shared" si="118"/>
        <v>41644.563194444447</v>
      </c>
      <c r="U1490">
        <f t="shared" si="119"/>
        <v>2014</v>
      </c>
    </row>
    <row r="1491" spans="1:21" ht="43.5" x14ac:dyDescent="0.35">
      <c r="A1491">
        <v>1489</v>
      </c>
      <c r="B1491" s="3" t="s">
        <v>1490</v>
      </c>
      <c r="C1491" s="12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5" t="s">
        <v>8320</v>
      </c>
      <c r="R1491" t="s">
        <v>8322</v>
      </c>
      <c r="S1491" s="19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12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5" t="s">
        <v>8320</v>
      </c>
      <c r="R1492" t="s">
        <v>8322</v>
      </c>
      <c r="S1492" s="19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12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5" t="s">
        <v>8320</v>
      </c>
      <c r="R1493" t="s">
        <v>8322</v>
      </c>
      <c r="S1493" s="19">
        <f t="shared" si="117"/>
        <v>41991.713460648149</v>
      </c>
      <c r="T1493" s="19">
        <f t="shared" si="118"/>
        <v>42050.651388888888</v>
      </c>
      <c r="U1493">
        <f t="shared" si="119"/>
        <v>2015</v>
      </c>
    </row>
    <row r="1494" spans="1:21" ht="58" x14ac:dyDescent="0.35">
      <c r="A1494">
        <v>1492</v>
      </c>
      <c r="B1494" s="3" t="s">
        <v>1493</v>
      </c>
      <c r="C1494" s="12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5" t="s">
        <v>8320</v>
      </c>
      <c r="R1494" t="s">
        <v>8322</v>
      </c>
      <c r="S1494" s="19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12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5" t="s">
        <v>8320</v>
      </c>
      <c r="R1495" t="s">
        <v>8322</v>
      </c>
      <c r="S1495" s="19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12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5" t="s">
        <v>8320</v>
      </c>
      <c r="R1496" t="s">
        <v>8322</v>
      </c>
      <c r="S1496" s="19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12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5" t="s">
        <v>8320</v>
      </c>
      <c r="R1497" t="s">
        <v>8322</v>
      </c>
      <c r="S1497" s="19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12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5" t="s">
        <v>8320</v>
      </c>
      <c r="R1498" t="s">
        <v>8322</v>
      </c>
      <c r="S1498" s="19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12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5" t="s">
        <v>8320</v>
      </c>
      <c r="R1499" t="s">
        <v>8322</v>
      </c>
      <c r="S1499" s="19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12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5" t="s">
        <v>8320</v>
      </c>
      <c r="R1500" t="s">
        <v>8322</v>
      </c>
      <c r="S1500" s="19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12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5" t="s">
        <v>8320</v>
      </c>
      <c r="R1501" t="s">
        <v>8322</v>
      </c>
      <c r="S1501" s="19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12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5" t="s">
        <v>8320</v>
      </c>
      <c r="R1502" t="s">
        <v>8322</v>
      </c>
      <c r="S1502" s="19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12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5" t="s">
        <v>8336</v>
      </c>
      <c r="R1503" t="s">
        <v>8337</v>
      </c>
      <c r="S1503" s="19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12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5" t="s">
        <v>8336</v>
      </c>
      <c r="R1504" t="s">
        <v>8337</v>
      </c>
      <c r="S1504" s="19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12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5" t="s">
        <v>8336</v>
      </c>
      <c r="R1505" t="s">
        <v>8337</v>
      </c>
      <c r="S1505" s="19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12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5" t="s">
        <v>8336</v>
      </c>
      <c r="R1506" t="s">
        <v>8337</v>
      </c>
      <c r="S1506" s="19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12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5" t="s">
        <v>8336</v>
      </c>
      <c r="R1507" t="s">
        <v>8337</v>
      </c>
      <c r="S1507" s="19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12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5" t="s">
        <v>8336</v>
      </c>
      <c r="R1508" t="s">
        <v>8337</v>
      </c>
      <c r="S1508" s="19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12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5" t="s">
        <v>8336</v>
      </c>
      <c r="R1509" t="s">
        <v>8337</v>
      </c>
      <c r="S1509" s="19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12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5" t="s">
        <v>8336</v>
      </c>
      <c r="R1510" t="s">
        <v>8337</v>
      </c>
      <c r="S1510" s="19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12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5" t="s">
        <v>8336</v>
      </c>
      <c r="R1511" t="s">
        <v>8337</v>
      </c>
      <c r="S1511" s="19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12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5" t="s">
        <v>8336</v>
      </c>
      <c r="R1512" t="s">
        <v>8337</v>
      </c>
      <c r="S1512" s="19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12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5" t="s">
        <v>8336</v>
      </c>
      <c r="R1513" t="s">
        <v>8337</v>
      </c>
      <c r="S1513" s="19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12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5" t="s">
        <v>8336</v>
      </c>
      <c r="R1514" t="s">
        <v>8337</v>
      </c>
      <c r="S1514" s="19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12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5" t="s">
        <v>8336</v>
      </c>
      <c r="R1515" t="s">
        <v>8337</v>
      </c>
      <c r="S1515" s="19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12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5" t="s">
        <v>8336</v>
      </c>
      <c r="R1516" t="s">
        <v>8337</v>
      </c>
      <c r="S1516" s="19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12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5" t="s">
        <v>8336</v>
      </c>
      <c r="R1517" t="s">
        <v>8337</v>
      </c>
      <c r="S1517" s="19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12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5" t="s">
        <v>8336</v>
      </c>
      <c r="R1518" t="s">
        <v>8337</v>
      </c>
      <c r="S1518" s="19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12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5" t="s">
        <v>8336</v>
      </c>
      <c r="R1519" t="s">
        <v>8337</v>
      </c>
      <c r="S1519" s="19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12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5" t="s">
        <v>8336</v>
      </c>
      <c r="R1520" t="s">
        <v>8337</v>
      </c>
      <c r="S1520" s="19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12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5" t="s">
        <v>8336</v>
      </c>
      <c r="R1521" t="s">
        <v>8337</v>
      </c>
      <c r="S1521" s="19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12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5" t="s">
        <v>8336</v>
      </c>
      <c r="R1522" t="s">
        <v>8337</v>
      </c>
      <c r="S1522" s="19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12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5" t="s">
        <v>8336</v>
      </c>
      <c r="R1523" t="s">
        <v>8337</v>
      </c>
      <c r="S1523" s="19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12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5" t="s">
        <v>8336</v>
      </c>
      <c r="R1524" t="s">
        <v>8337</v>
      </c>
      <c r="S1524" s="19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12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5" t="s">
        <v>8336</v>
      </c>
      <c r="R1525" t="s">
        <v>8337</v>
      </c>
      <c r="S1525" s="19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12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5" t="s">
        <v>8336</v>
      </c>
      <c r="R1526" t="s">
        <v>8337</v>
      </c>
      <c r="S1526" s="19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12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5" t="s">
        <v>8336</v>
      </c>
      <c r="R1527" t="s">
        <v>8337</v>
      </c>
      <c r="S1527" s="19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12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5" t="s">
        <v>8336</v>
      </c>
      <c r="R1528" t="s">
        <v>8337</v>
      </c>
      <c r="S1528" s="19">
        <f t="shared" si="117"/>
        <v>42339.276006944448</v>
      </c>
      <c r="T1528" s="19">
        <f t="shared" si="118"/>
        <v>42388.276006944448</v>
      </c>
      <c r="U1528">
        <f t="shared" si="119"/>
        <v>2016</v>
      </c>
    </row>
    <row r="1529" spans="1:21" ht="43.5" x14ac:dyDescent="0.35">
      <c r="A1529">
        <v>1527</v>
      </c>
      <c r="B1529" s="3" t="s">
        <v>1528</v>
      </c>
      <c r="C1529" s="12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5" t="s">
        <v>8336</v>
      </c>
      <c r="R1529" t="s">
        <v>8337</v>
      </c>
      <c r="S1529" s="19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12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5" t="s">
        <v>8336</v>
      </c>
      <c r="R1530" t="s">
        <v>8337</v>
      </c>
      <c r="S1530" s="19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12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5" t="s">
        <v>8336</v>
      </c>
      <c r="R1531" t="s">
        <v>8337</v>
      </c>
      <c r="S1531" s="19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12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5" t="s">
        <v>8336</v>
      </c>
      <c r="R1532" t="s">
        <v>8337</v>
      </c>
      <c r="S1532" s="19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12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5" t="s">
        <v>8336</v>
      </c>
      <c r="R1533" t="s">
        <v>8337</v>
      </c>
      <c r="S1533" s="19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12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5" t="s">
        <v>8336</v>
      </c>
      <c r="R1534" t="s">
        <v>8337</v>
      </c>
      <c r="S1534" s="19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12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5" t="s">
        <v>8336</v>
      </c>
      <c r="R1535" t="s">
        <v>8337</v>
      </c>
      <c r="S1535" s="19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12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5" t="s">
        <v>8336</v>
      </c>
      <c r="R1536" t="s">
        <v>8337</v>
      </c>
      <c r="S1536" s="19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12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5" t="s">
        <v>8336</v>
      </c>
      <c r="R1537" t="s">
        <v>8337</v>
      </c>
      <c r="S1537" s="19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12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5" t="s">
        <v>8336</v>
      </c>
      <c r="R1538" t="s">
        <v>8337</v>
      </c>
      <c r="S1538" s="19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12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5" t="s">
        <v>8336</v>
      </c>
      <c r="R1539" t="s">
        <v>8337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3.5" x14ac:dyDescent="0.35">
      <c r="A1540">
        <v>1538</v>
      </c>
      <c r="B1540" s="3" t="s">
        <v>1539</v>
      </c>
      <c r="C1540" s="12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5" t="s">
        <v>8336</v>
      </c>
      <c r="R1540" t="s">
        <v>8337</v>
      </c>
      <c r="S1540" s="19">
        <f t="shared" si="122"/>
        <v>41981.782060185185</v>
      </c>
      <c r="T1540" s="19">
        <f t="shared" si="123"/>
        <v>42026.782060185185</v>
      </c>
      <c r="U1540">
        <f t="shared" si="124"/>
        <v>2015</v>
      </c>
    </row>
    <row r="1541" spans="1:21" ht="43.5" x14ac:dyDescent="0.35">
      <c r="A1541">
        <v>1539</v>
      </c>
      <c r="B1541" s="3" t="s">
        <v>1540</v>
      </c>
      <c r="C1541" s="12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5" t="s">
        <v>8336</v>
      </c>
      <c r="R1541" t="s">
        <v>8337</v>
      </c>
      <c r="S1541" s="19">
        <f t="shared" si="122"/>
        <v>42705.919201388882</v>
      </c>
      <c r="T1541" s="19">
        <f t="shared" si="123"/>
        <v>42738.919201388882</v>
      </c>
      <c r="U1541">
        <f t="shared" si="124"/>
        <v>2017</v>
      </c>
    </row>
    <row r="1542" spans="1:21" ht="43.5" x14ac:dyDescent="0.35">
      <c r="A1542">
        <v>1540</v>
      </c>
      <c r="B1542" s="3" t="s">
        <v>1541</v>
      </c>
      <c r="C1542" s="12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5" t="s">
        <v>8336</v>
      </c>
      <c r="R1542" t="s">
        <v>8337</v>
      </c>
      <c r="S1542" s="19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12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5" t="s">
        <v>8336</v>
      </c>
      <c r="R1543" t="s">
        <v>8341</v>
      </c>
      <c r="S1543" s="19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12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5" t="s">
        <v>8336</v>
      </c>
      <c r="R1544" t="s">
        <v>8341</v>
      </c>
      <c r="S1544" s="19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12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5" t="s">
        <v>8336</v>
      </c>
      <c r="R1545" t="s">
        <v>8341</v>
      </c>
      <c r="S1545" s="19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12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5" t="s">
        <v>8336</v>
      </c>
      <c r="R1546" t="s">
        <v>8341</v>
      </c>
      <c r="S1546" s="19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12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5" t="s">
        <v>8336</v>
      </c>
      <c r="R1547" t="s">
        <v>8341</v>
      </c>
      <c r="S1547" s="19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12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5" t="s">
        <v>8336</v>
      </c>
      <c r="R1548" t="s">
        <v>8341</v>
      </c>
      <c r="S1548" s="19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12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5" t="s">
        <v>8336</v>
      </c>
      <c r="R1549" t="s">
        <v>8341</v>
      </c>
      <c r="S1549" s="19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12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5" t="s">
        <v>8336</v>
      </c>
      <c r="R1550" t="s">
        <v>8341</v>
      </c>
      <c r="S1550" s="19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12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5" t="s">
        <v>8336</v>
      </c>
      <c r="R1551" t="s">
        <v>8341</v>
      </c>
      <c r="S1551" s="19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12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5" t="s">
        <v>8336</v>
      </c>
      <c r="R1552" t="s">
        <v>8341</v>
      </c>
      <c r="S1552" s="19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12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5" t="s">
        <v>8336</v>
      </c>
      <c r="R1553" t="s">
        <v>8341</v>
      </c>
      <c r="S1553" s="19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12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5" t="s">
        <v>8336</v>
      </c>
      <c r="R1554" t="s">
        <v>8341</v>
      </c>
      <c r="S1554" s="19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12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5" t="s">
        <v>8336</v>
      </c>
      <c r="R1555" t="s">
        <v>8341</v>
      </c>
      <c r="S1555" s="19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12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5" t="s">
        <v>8336</v>
      </c>
      <c r="R1556" t="s">
        <v>8341</v>
      </c>
      <c r="S1556" s="19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12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5" t="s">
        <v>8336</v>
      </c>
      <c r="R1557" t="s">
        <v>8341</v>
      </c>
      <c r="S1557" s="19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12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5" t="s">
        <v>8336</v>
      </c>
      <c r="R1558" t="s">
        <v>8341</v>
      </c>
      <c r="S1558" s="19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12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5" t="s">
        <v>8336</v>
      </c>
      <c r="R1559" t="s">
        <v>8341</v>
      </c>
      <c r="S1559" s="19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12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5" t="s">
        <v>8336</v>
      </c>
      <c r="R1560" t="s">
        <v>8341</v>
      </c>
      <c r="S1560" s="19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12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5" t="s">
        <v>8336</v>
      </c>
      <c r="R1561" t="s">
        <v>8341</v>
      </c>
      <c r="S1561" s="19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12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5" t="s">
        <v>8336</v>
      </c>
      <c r="R1562" t="s">
        <v>8341</v>
      </c>
      <c r="S1562" s="19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12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5" t="s">
        <v>8320</v>
      </c>
      <c r="R1563" t="s">
        <v>8342</v>
      </c>
      <c r="S1563" s="19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12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5" t="s">
        <v>8320</v>
      </c>
      <c r="R1564" t="s">
        <v>8342</v>
      </c>
      <c r="S1564" s="19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12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5" t="s">
        <v>8320</v>
      </c>
      <c r="R1565" t="s">
        <v>8342</v>
      </c>
      <c r="S1565" s="19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12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5" t="s">
        <v>8320</v>
      </c>
      <c r="R1566" t="s">
        <v>8342</v>
      </c>
      <c r="S1566" s="19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12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5" t="s">
        <v>8320</v>
      </c>
      <c r="R1567" t="s">
        <v>8342</v>
      </c>
      <c r="S1567" s="19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12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5" t="s">
        <v>8320</v>
      </c>
      <c r="R1568" t="s">
        <v>8342</v>
      </c>
      <c r="S1568" s="19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12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5" t="s">
        <v>8320</v>
      </c>
      <c r="R1569" t="s">
        <v>8342</v>
      </c>
      <c r="S1569" s="19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12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5" t="s">
        <v>8320</v>
      </c>
      <c r="R1570" t="s">
        <v>8342</v>
      </c>
      <c r="S1570" s="19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12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5" t="s">
        <v>8320</v>
      </c>
      <c r="R1571" t="s">
        <v>8342</v>
      </c>
      <c r="S1571" s="19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12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5" t="s">
        <v>8320</v>
      </c>
      <c r="R1572" t="s">
        <v>8342</v>
      </c>
      <c r="S1572" s="19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12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5" t="s">
        <v>8320</v>
      </c>
      <c r="R1573" t="s">
        <v>8342</v>
      </c>
      <c r="S1573" s="19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12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5" t="s">
        <v>8320</v>
      </c>
      <c r="R1574" t="s">
        <v>8342</v>
      </c>
      <c r="S1574" s="19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12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5" t="s">
        <v>8320</v>
      </c>
      <c r="R1575" t="s">
        <v>8342</v>
      </c>
      <c r="S1575" s="19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12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5" t="s">
        <v>8320</v>
      </c>
      <c r="R1576" t="s">
        <v>8342</v>
      </c>
      <c r="S1576" s="19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12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5" t="s">
        <v>8320</v>
      </c>
      <c r="R1577" t="s">
        <v>8342</v>
      </c>
      <c r="S1577" s="19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12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5" t="s">
        <v>8320</v>
      </c>
      <c r="R1578" t="s">
        <v>8342</v>
      </c>
      <c r="S1578" s="19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12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5" t="s">
        <v>8320</v>
      </c>
      <c r="R1579" t="s">
        <v>8342</v>
      </c>
      <c r="S1579" s="19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12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5" t="s">
        <v>8320</v>
      </c>
      <c r="R1580" t="s">
        <v>8342</v>
      </c>
      <c r="S1580" s="19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12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5" t="s">
        <v>8320</v>
      </c>
      <c r="R1581" t="s">
        <v>8342</v>
      </c>
      <c r="S1581" s="19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12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5" t="s">
        <v>8320</v>
      </c>
      <c r="R1582" t="s">
        <v>8342</v>
      </c>
      <c r="S1582" s="19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12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5" t="s">
        <v>8336</v>
      </c>
      <c r="R1583" t="s">
        <v>8343</v>
      </c>
      <c r="S1583" s="19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12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5" t="s">
        <v>8336</v>
      </c>
      <c r="R1584" t="s">
        <v>8343</v>
      </c>
      <c r="S1584" s="19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12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5" t="s">
        <v>8336</v>
      </c>
      <c r="R1585" t="s">
        <v>8343</v>
      </c>
      <c r="S1585" s="19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12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5" t="s">
        <v>8336</v>
      </c>
      <c r="R1586" t="s">
        <v>8343</v>
      </c>
      <c r="S1586" s="19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12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5" t="s">
        <v>8336</v>
      </c>
      <c r="R1587" t="s">
        <v>8343</v>
      </c>
      <c r="S1587" s="19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12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5" t="s">
        <v>8336</v>
      </c>
      <c r="R1588" t="s">
        <v>8343</v>
      </c>
      <c r="S1588" s="19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12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5" t="s">
        <v>8336</v>
      </c>
      <c r="R1589" t="s">
        <v>8343</v>
      </c>
      <c r="S1589" s="19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12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5" t="s">
        <v>8336</v>
      </c>
      <c r="R1590" t="s">
        <v>8343</v>
      </c>
      <c r="S1590" s="19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12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5" t="s">
        <v>8336</v>
      </c>
      <c r="R1591" t="s">
        <v>8343</v>
      </c>
      <c r="S1591" s="19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12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5" t="s">
        <v>8336</v>
      </c>
      <c r="R1592" t="s">
        <v>8343</v>
      </c>
      <c r="S1592" s="19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12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5" t="s">
        <v>8336</v>
      </c>
      <c r="R1593" t="s">
        <v>8343</v>
      </c>
      <c r="S1593" s="19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12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5" t="s">
        <v>8336</v>
      </c>
      <c r="R1594" t="s">
        <v>8343</v>
      </c>
      <c r="S1594" s="19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12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5" t="s">
        <v>8336</v>
      </c>
      <c r="R1595" t="s">
        <v>8343</v>
      </c>
      <c r="S1595" s="19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12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5" t="s">
        <v>8336</v>
      </c>
      <c r="R1596" t="s">
        <v>8343</v>
      </c>
      <c r="S1596" s="19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12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5" t="s">
        <v>8336</v>
      </c>
      <c r="R1597" t="s">
        <v>8343</v>
      </c>
      <c r="S1597" s="19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12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5" t="s">
        <v>8336</v>
      </c>
      <c r="R1598" t="s">
        <v>8343</v>
      </c>
      <c r="S1598" s="19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12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5" t="s">
        <v>8336</v>
      </c>
      <c r="R1599" t="s">
        <v>8343</v>
      </c>
      <c r="S1599" s="19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12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5" t="s">
        <v>8336</v>
      </c>
      <c r="R1600" t="s">
        <v>8343</v>
      </c>
      <c r="S1600" s="19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12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5" t="s">
        <v>8336</v>
      </c>
      <c r="R1601" t="s">
        <v>8343</v>
      </c>
      <c r="S1601" s="19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12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5" t="s">
        <v>8336</v>
      </c>
      <c r="R1602" t="s">
        <v>8343</v>
      </c>
      <c r="S1602" s="19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12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5" t="s">
        <v>8323</v>
      </c>
      <c r="R1603" t="s">
        <v>8324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3.5" x14ac:dyDescent="0.35">
      <c r="A1604">
        <v>1602</v>
      </c>
      <c r="B1604" s="3" t="s">
        <v>1603</v>
      </c>
      <c r="C1604" s="12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5" t="s">
        <v>8323</v>
      </c>
      <c r="R1604" t="s">
        <v>8324</v>
      </c>
      <c r="S1604" s="19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12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5" t="s">
        <v>8323</v>
      </c>
      <c r="R1605" t="s">
        <v>8324</v>
      </c>
      <c r="S1605" s="19">
        <f t="shared" si="127"/>
        <v>40876.169664351852</v>
      </c>
      <c r="T1605" s="19">
        <f t="shared" si="128"/>
        <v>40936.169664351852</v>
      </c>
      <c r="U1605">
        <f t="shared" si="129"/>
        <v>2012</v>
      </c>
    </row>
    <row r="1606" spans="1:21" ht="43.5" x14ac:dyDescent="0.35">
      <c r="A1606">
        <v>1604</v>
      </c>
      <c r="B1606" s="3" t="s">
        <v>1605</v>
      </c>
      <c r="C1606" s="12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5" t="s">
        <v>8323</v>
      </c>
      <c r="R1606" t="s">
        <v>8324</v>
      </c>
      <c r="S1606" s="19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12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5" t="s">
        <v>8323</v>
      </c>
      <c r="R1607" t="s">
        <v>8324</v>
      </c>
      <c r="S1607" s="19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12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5" t="s">
        <v>8323</v>
      </c>
      <c r="R1608" t="s">
        <v>8324</v>
      </c>
      <c r="S1608" s="19">
        <f t="shared" si="127"/>
        <v>40536.111550925925</v>
      </c>
      <c r="T1608" s="19">
        <f t="shared" si="128"/>
        <v>40626.069884259261</v>
      </c>
      <c r="U1608">
        <f t="shared" si="129"/>
        <v>2011</v>
      </c>
    </row>
    <row r="1609" spans="1:21" ht="43.5" x14ac:dyDescent="0.35">
      <c r="A1609">
        <v>1607</v>
      </c>
      <c r="B1609" s="3" t="s">
        <v>1608</v>
      </c>
      <c r="C1609" s="12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5" t="s">
        <v>8323</v>
      </c>
      <c r="R1609" t="s">
        <v>8324</v>
      </c>
      <c r="S1609" s="19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12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5" t="s">
        <v>8323</v>
      </c>
      <c r="R1610" t="s">
        <v>8324</v>
      </c>
      <c r="S1610" s="19">
        <f t="shared" si="127"/>
        <v>41607.83085648148</v>
      </c>
      <c r="T1610" s="19">
        <f t="shared" si="128"/>
        <v>41640.226388888892</v>
      </c>
      <c r="U1610">
        <f t="shared" si="129"/>
        <v>2014</v>
      </c>
    </row>
    <row r="1611" spans="1:21" ht="43.5" x14ac:dyDescent="0.35">
      <c r="A1611">
        <v>1609</v>
      </c>
      <c r="B1611" s="3" t="s">
        <v>1610</v>
      </c>
      <c r="C1611" s="12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5" t="s">
        <v>8323</v>
      </c>
      <c r="R1611" t="s">
        <v>8324</v>
      </c>
      <c r="S1611" s="19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12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5" t="s">
        <v>8323</v>
      </c>
      <c r="R1612" t="s">
        <v>8324</v>
      </c>
      <c r="S1612" s="19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12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5" t="s">
        <v>8323</v>
      </c>
      <c r="R1613" t="s">
        <v>8324</v>
      </c>
      <c r="S1613" s="19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12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5" t="s">
        <v>8323</v>
      </c>
      <c r="R1614" t="s">
        <v>8324</v>
      </c>
      <c r="S1614" s="19">
        <f t="shared" si="127"/>
        <v>41246.874814814815</v>
      </c>
      <c r="T1614" s="19">
        <f t="shared" si="128"/>
        <v>41276.874814814815</v>
      </c>
      <c r="U1614">
        <f t="shared" si="129"/>
        <v>2013</v>
      </c>
    </row>
    <row r="1615" spans="1:21" ht="43.5" x14ac:dyDescent="0.35">
      <c r="A1615">
        <v>1613</v>
      </c>
      <c r="B1615" s="3" t="s">
        <v>1614</v>
      </c>
      <c r="C1615" s="12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5" t="s">
        <v>8323</v>
      </c>
      <c r="R1615" t="s">
        <v>8324</v>
      </c>
      <c r="S1615" s="19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12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5" t="s">
        <v>8323</v>
      </c>
      <c r="R1616" t="s">
        <v>8324</v>
      </c>
      <c r="S1616" s="19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12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5" t="s">
        <v>8323</v>
      </c>
      <c r="R1617" t="s">
        <v>8324</v>
      </c>
      <c r="S1617" s="19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12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5" t="s">
        <v>8323</v>
      </c>
      <c r="R1618" t="s">
        <v>8324</v>
      </c>
      <c r="S1618" s="19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12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5" t="s">
        <v>8323</v>
      </c>
      <c r="R1619" t="s">
        <v>8324</v>
      </c>
      <c r="S1619" s="19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12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5" t="s">
        <v>8323</v>
      </c>
      <c r="R1620" t="s">
        <v>8324</v>
      </c>
      <c r="S1620" s="19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12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5" t="s">
        <v>8323</v>
      </c>
      <c r="R1621" t="s">
        <v>8324</v>
      </c>
      <c r="S1621" s="19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12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5" t="s">
        <v>8323</v>
      </c>
      <c r="R1622" t="s">
        <v>8324</v>
      </c>
      <c r="S1622" s="19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12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5" t="s">
        <v>8323</v>
      </c>
      <c r="R1623" t="s">
        <v>8324</v>
      </c>
      <c r="S1623" s="19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12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5" t="s">
        <v>8323</v>
      </c>
      <c r="R1624" t="s">
        <v>8324</v>
      </c>
      <c r="S1624" s="19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12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5" t="s">
        <v>8323</v>
      </c>
      <c r="R1625" t="s">
        <v>8324</v>
      </c>
      <c r="S1625" s="19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12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5" t="s">
        <v>8323</v>
      </c>
      <c r="R1626" t="s">
        <v>8324</v>
      </c>
      <c r="S1626" s="19">
        <f t="shared" si="127"/>
        <v>41243.367303240739</v>
      </c>
      <c r="T1626" s="19">
        <f t="shared" si="128"/>
        <v>41283.367303240739</v>
      </c>
      <c r="U1626">
        <f t="shared" si="129"/>
        <v>2013</v>
      </c>
    </row>
    <row r="1627" spans="1:21" ht="58" x14ac:dyDescent="0.35">
      <c r="A1627">
        <v>1625</v>
      </c>
      <c r="B1627" s="3" t="s">
        <v>1626</v>
      </c>
      <c r="C1627" s="12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5" t="s">
        <v>8323</v>
      </c>
      <c r="R1627" t="s">
        <v>8324</v>
      </c>
      <c r="S1627" s="19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12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5" t="s">
        <v>8323</v>
      </c>
      <c r="R1628" t="s">
        <v>8324</v>
      </c>
      <c r="S1628" s="19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12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5" t="s">
        <v>8323</v>
      </c>
      <c r="R1629" t="s">
        <v>8324</v>
      </c>
      <c r="S1629" s="19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12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5" t="s">
        <v>8323</v>
      </c>
      <c r="R1630" t="s">
        <v>8324</v>
      </c>
      <c r="S1630" s="19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12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5" t="s">
        <v>8323</v>
      </c>
      <c r="R1631" t="s">
        <v>8324</v>
      </c>
      <c r="S1631" s="19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12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5" t="s">
        <v>8323</v>
      </c>
      <c r="R1632" t="s">
        <v>8324</v>
      </c>
      <c r="S1632" s="19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12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5" t="s">
        <v>8323</v>
      </c>
      <c r="R1633" t="s">
        <v>8324</v>
      </c>
      <c r="S1633" s="19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12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5" t="s">
        <v>8323</v>
      </c>
      <c r="R1634" t="s">
        <v>8324</v>
      </c>
      <c r="S1634" s="19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12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5" t="s">
        <v>8323</v>
      </c>
      <c r="R1635" t="s">
        <v>8324</v>
      </c>
      <c r="S1635" s="19">
        <f t="shared" si="127"/>
        <v>40896.883750000001</v>
      </c>
      <c r="T1635" s="19">
        <f t="shared" si="128"/>
        <v>40924.208333333336</v>
      </c>
      <c r="U1635">
        <f t="shared" si="129"/>
        <v>2012</v>
      </c>
    </row>
    <row r="1636" spans="1:21" ht="43.5" x14ac:dyDescent="0.35">
      <c r="A1636">
        <v>1634</v>
      </c>
      <c r="B1636" s="3" t="s">
        <v>1635</v>
      </c>
      <c r="C1636" s="12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5" t="s">
        <v>8323</v>
      </c>
      <c r="R1636" t="s">
        <v>8324</v>
      </c>
      <c r="S1636" s="19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12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5" t="s">
        <v>8323</v>
      </c>
      <c r="R1637" t="s">
        <v>8324</v>
      </c>
      <c r="S1637" s="19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12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5" t="s">
        <v>8323</v>
      </c>
      <c r="R1638" t="s">
        <v>8324</v>
      </c>
      <c r="S1638" s="19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12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5" t="s">
        <v>8323</v>
      </c>
      <c r="R1639" t="s">
        <v>8324</v>
      </c>
      <c r="S1639" s="19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12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5" t="s">
        <v>8323</v>
      </c>
      <c r="R1640" t="s">
        <v>8324</v>
      </c>
      <c r="S1640" s="19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12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5" t="s">
        <v>8323</v>
      </c>
      <c r="R1641" t="s">
        <v>8324</v>
      </c>
      <c r="S1641" s="19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12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5" t="s">
        <v>8323</v>
      </c>
      <c r="R1642" t="s">
        <v>8324</v>
      </c>
      <c r="S1642" s="19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12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5" t="s">
        <v>8323</v>
      </c>
      <c r="R1643" t="s">
        <v>8344</v>
      </c>
      <c r="S1643" s="19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12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5" t="s">
        <v>8323</v>
      </c>
      <c r="R1644" t="s">
        <v>8344</v>
      </c>
      <c r="S1644" s="19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12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5" t="s">
        <v>8323</v>
      </c>
      <c r="R1645" t="s">
        <v>8344</v>
      </c>
      <c r="S1645" s="19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12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5" t="s">
        <v>8323</v>
      </c>
      <c r="R1646" t="s">
        <v>8344</v>
      </c>
      <c r="S1646" s="19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12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5" t="s">
        <v>8323</v>
      </c>
      <c r="R1647" t="s">
        <v>8344</v>
      </c>
      <c r="S1647" s="19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12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5" t="s">
        <v>8323</v>
      </c>
      <c r="R1648" t="s">
        <v>8344</v>
      </c>
      <c r="S1648" s="19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12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5" t="s">
        <v>8323</v>
      </c>
      <c r="R1649" t="s">
        <v>8344</v>
      </c>
      <c r="S1649" s="19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12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5" t="s">
        <v>8323</v>
      </c>
      <c r="R1650" t="s">
        <v>8344</v>
      </c>
      <c r="S1650" s="19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12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5" t="s">
        <v>8323</v>
      </c>
      <c r="R1651" t="s">
        <v>8344</v>
      </c>
      <c r="S1651" s="19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12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5" t="s">
        <v>8323</v>
      </c>
      <c r="R1652" t="s">
        <v>8344</v>
      </c>
      <c r="S1652" s="19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12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5" t="s">
        <v>8323</v>
      </c>
      <c r="R1653" t="s">
        <v>8344</v>
      </c>
      <c r="S1653" s="19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12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5" t="s">
        <v>8323</v>
      </c>
      <c r="R1654" t="s">
        <v>8344</v>
      </c>
      <c r="S1654" s="19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12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5" t="s">
        <v>8323</v>
      </c>
      <c r="R1655" t="s">
        <v>8344</v>
      </c>
      <c r="S1655" s="19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12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5" t="s">
        <v>8323</v>
      </c>
      <c r="R1656" t="s">
        <v>8344</v>
      </c>
      <c r="S1656" s="19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12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5" t="s">
        <v>8323</v>
      </c>
      <c r="R1657" t="s">
        <v>8344</v>
      </c>
      <c r="S1657" s="19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12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5" t="s">
        <v>8323</v>
      </c>
      <c r="R1658" t="s">
        <v>8344</v>
      </c>
      <c r="S1658" s="19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12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5" t="s">
        <v>8323</v>
      </c>
      <c r="R1659" t="s">
        <v>8344</v>
      </c>
      <c r="S1659" s="19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12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5" t="s">
        <v>8323</v>
      </c>
      <c r="R1660" t="s">
        <v>8344</v>
      </c>
      <c r="S1660" s="19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12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5" t="s">
        <v>8323</v>
      </c>
      <c r="R1661" t="s">
        <v>8344</v>
      </c>
      <c r="S1661" s="19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12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5" t="s">
        <v>8323</v>
      </c>
      <c r="R1662" t="s">
        <v>8344</v>
      </c>
      <c r="S1662" s="19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12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5" t="s">
        <v>8323</v>
      </c>
      <c r="R1663" t="s">
        <v>8344</v>
      </c>
      <c r="S1663" s="19">
        <f t="shared" si="127"/>
        <v>42343.998043981483</v>
      </c>
      <c r="T1663" s="19">
        <f t="shared" si="128"/>
        <v>42386.875</v>
      </c>
      <c r="U1663">
        <f t="shared" si="129"/>
        <v>2016</v>
      </c>
    </row>
    <row r="1664" spans="1:21" ht="58" x14ac:dyDescent="0.35">
      <c r="A1664">
        <v>1662</v>
      </c>
      <c r="B1664" s="3" t="s">
        <v>1663</v>
      </c>
      <c r="C1664" s="12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5" t="s">
        <v>8323</v>
      </c>
      <c r="R1664" t="s">
        <v>8344</v>
      </c>
      <c r="S1664" s="19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12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5" t="s">
        <v>8323</v>
      </c>
      <c r="R1665" t="s">
        <v>8344</v>
      </c>
      <c r="S1665" s="19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12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5" t="s">
        <v>8323</v>
      </c>
      <c r="R1666" t="s">
        <v>8344</v>
      </c>
      <c r="S1666" s="19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12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5" t="s">
        <v>8323</v>
      </c>
      <c r="R1667" t="s">
        <v>8344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3.5" x14ac:dyDescent="0.35">
      <c r="A1668">
        <v>1666</v>
      </c>
      <c r="B1668" s="3" t="s">
        <v>1667</v>
      </c>
      <c r="C1668" s="12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5" t="s">
        <v>8323</v>
      </c>
      <c r="R1668" t="s">
        <v>8344</v>
      </c>
      <c r="S1668" s="19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12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5" t="s">
        <v>8323</v>
      </c>
      <c r="R1669" t="s">
        <v>8344</v>
      </c>
      <c r="S1669" s="19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12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5" t="s">
        <v>8323</v>
      </c>
      <c r="R1670" t="s">
        <v>8344</v>
      </c>
      <c r="S1670" s="19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12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5" t="s">
        <v>8323</v>
      </c>
      <c r="R1671" t="s">
        <v>8344</v>
      </c>
      <c r="S1671" s="19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12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5" t="s">
        <v>8323</v>
      </c>
      <c r="R1672" t="s">
        <v>8344</v>
      </c>
      <c r="S1672" s="19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12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5" t="s">
        <v>8323</v>
      </c>
      <c r="R1673" t="s">
        <v>8344</v>
      </c>
      <c r="S1673" s="19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12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5" t="s">
        <v>8323</v>
      </c>
      <c r="R1674" t="s">
        <v>8344</v>
      </c>
      <c r="S1674" s="19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12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5" t="s">
        <v>8323</v>
      </c>
      <c r="R1675" t="s">
        <v>8344</v>
      </c>
      <c r="S1675" s="19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12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5" t="s">
        <v>8323</v>
      </c>
      <c r="R1676" t="s">
        <v>8344</v>
      </c>
      <c r="S1676" s="19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12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5" t="s">
        <v>8323</v>
      </c>
      <c r="R1677" t="s">
        <v>8344</v>
      </c>
      <c r="S1677" s="19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12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5" t="s">
        <v>8323</v>
      </c>
      <c r="R1678" t="s">
        <v>8344</v>
      </c>
      <c r="S1678" s="19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12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5" t="s">
        <v>8323</v>
      </c>
      <c r="R1679" t="s">
        <v>8344</v>
      </c>
      <c r="S1679" s="19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12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5" t="s">
        <v>8323</v>
      </c>
      <c r="R1680" t="s">
        <v>8344</v>
      </c>
      <c r="S1680" s="19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12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5" t="s">
        <v>8323</v>
      </c>
      <c r="R1681" t="s">
        <v>8344</v>
      </c>
      <c r="S1681" s="19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12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5" t="s">
        <v>8323</v>
      </c>
      <c r="R1682" t="s">
        <v>8344</v>
      </c>
      <c r="S1682" s="19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12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5" t="s">
        <v>8323</v>
      </c>
      <c r="R1683" t="s">
        <v>8345</v>
      </c>
      <c r="S1683" s="19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12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5" t="s">
        <v>8323</v>
      </c>
      <c r="R1684" t="s">
        <v>8345</v>
      </c>
      <c r="S1684" s="19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12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5" t="s">
        <v>8323</v>
      </c>
      <c r="R1685" t="s">
        <v>8345</v>
      </c>
      <c r="S1685" s="19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12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5" t="s">
        <v>8323</v>
      </c>
      <c r="R1686" t="s">
        <v>8345</v>
      </c>
      <c r="S1686" s="19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12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5" t="s">
        <v>8323</v>
      </c>
      <c r="R1687" t="s">
        <v>8345</v>
      </c>
      <c r="S1687" s="19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12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5" t="s">
        <v>8323</v>
      </c>
      <c r="R1688" t="s">
        <v>8345</v>
      </c>
      <c r="S1688" s="19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12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5" t="s">
        <v>8323</v>
      </c>
      <c r="R1689" t="s">
        <v>8345</v>
      </c>
      <c r="S1689" s="19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12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5" t="s">
        <v>8323</v>
      </c>
      <c r="R1690" t="s">
        <v>8345</v>
      </c>
      <c r="S1690" s="19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12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5" t="s">
        <v>8323</v>
      </c>
      <c r="R1691" t="s">
        <v>8345</v>
      </c>
      <c r="S1691" s="19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12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5" t="s">
        <v>8323</v>
      </c>
      <c r="R1692" t="s">
        <v>8345</v>
      </c>
      <c r="S1692" s="19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12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5" t="s">
        <v>8323</v>
      </c>
      <c r="R1693" t="s">
        <v>8345</v>
      </c>
      <c r="S1693" s="19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12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5" t="s">
        <v>8323</v>
      </c>
      <c r="R1694" t="s">
        <v>8345</v>
      </c>
      <c r="S1694" s="19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12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5" t="s">
        <v>8323</v>
      </c>
      <c r="R1695" t="s">
        <v>8345</v>
      </c>
      <c r="S1695" s="19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12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5" t="s">
        <v>8323</v>
      </c>
      <c r="R1696" t="s">
        <v>8345</v>
      </c>
      <c r="S1696" s="19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12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5" t="s">
        <v>8323</v>
      </c>
      <c r="R1697" t="s">
        <v>8345</v>
      </c>
      <c r="S1697" s="19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12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5" t="s">
        <v>8323</v>
      </c>
      <c r="R1698" t="s">
        <v>8345</v>
      </c>
      <c r="S1698" s="19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12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5" t="s">
        <v>8323</v>
      </c>
      <c r="R1699" t="s">
        <v>8345</v>
      </c>
      <c r="S1699" s="19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12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5" t="s">
        <v>8323</v>
      </c>
      <c r="R1700" t="s">
        <v>8345</v>
      </c>
      <c r="S1700" s="19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12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5" t="s">
        <v>8323</v>
      </c>
      <c r="R1701" t="s">
        <v>8345</v>
      </c>
      <c r="S1701" s="19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12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5" t="s">
        <v>8323</v>
      </c>
      <c r="R1702" t="s">
        <v>8345</v>
      </c>
      <c r="S1702" s="19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12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5" t="s">
        <v>8323</v>
      </c>
      <c r="R1703" t="s">
        <v>8345</v>
      </c>
      <c r="S1703" s="19">
        <f t="shared" si="132"/>
        <v>41989.664409722223</v>
      </c>
      <c r="T1703" s="19">
        <f t="shared" si="133"/>
        <v>42019.664409722223</v>
      </c>
      <c r="U1703">
        <f t="shared" si="134"/>
        <v>2015</v>
      </c>
    </row>
    <row r="1704" spans="1:21" ht="29" x14ac:dyDescent="0.35">
      <c r="A1704">
        <v>1702</v>
      </c>
      <c r="B1704" s="3" t="s">
        <v>1703</v>
      </c>
      <c r="C1704" s="12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5" t="s">
        <v>8323</v>
      </c>
      <c r="R1704" t="s">
        <v>8345</v>
      </c>
      <c r="S1704" s="19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12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5" t="s">
        <v>8323</v>
      </c>
      <c r="R1705" t="s">
        <v>8345</v>
      </c>
      <c r="S1705" s="19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12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5" t="s">
        <v>8323</v>
      </c>
      <c r="R1706" t="s">
        <v>8345</v>
      </c>
      <c r="S1706" s="19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12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5" t="s">
        <v>8323</v>
      </c>
      <c r="R1707" t="s">
        <v>8345</v>
      </c>
      <c r="S1707" s="19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12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5" t="s">
        <v>8323</v>
      </c>
      <c r="R1708" t="s">
        <v>8345</v>
      </c>
      <c r="S1708" s="19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12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5" t="s">
        <v>8323</v>
      </c>
      <c r="R1709" t="s">
        <v>8345</v>
      </c>
      <c r="S1709" s="19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12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5" t="s">
        <v>8323</v>
      </c>
      <c r="R1710" t="s">
        <v>8345</v>
      </c>
      <c r="S1710" s="19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12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5" t="s">
        <v>8323</v>
      </c>
      <c r="R1711" t="s">
        <v>8345</v>
      </c>
      <c r="S1711" s="19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12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5" t="s">
        <v>8323</v>
      </c>
      <c r="R1712" t="s">
        <v>8345</v>
      </c>
      <c r="S1712" s="19">
        <f t="shared" si="132"/>
        <v>42341.59129629629</v>
      </c>
      <c r="T1712" s="19">
        <f t="shared" si="133"/>
        <v>42387.541666666672</v>
      </c>
      <c r="U1712">
        <f t="shared" si="134"/>
        <v>2016</v>
      </c>
    </row>
    <row r="1713" spans="1:21" ht="43.5" x14ac:dyDescent="0.35">
      <c r="A1713">
        <v>1711</v>
      </c>
      <c r="B1713" s="3" t="s">
        <v>1712</v>
      </c>
      <c r="C1713" s="12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5" t="s">
        <v>8323</v>
      </c>
      <c r="R1713" t="s">
        <v>8345</v>
      </c>
      <c r="S1713" s="19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12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5" t="s">
        <v>8323</v>
      </c>
      <c r="R1714" t="s">
        <v>8345</v>
      </c>
      <c r="S1714" s="19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12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5" t="s">
        <v>8323</v>
      </c>
      <c r="R1715" t="s">
        <v>8345</v>
      </c>
      <c r="S1715" s="19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12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5" t="s">
        <v>8323</v>
      </c>
      <c r="R1716" t="s">
        <v>8345</v>
      </c>
      <c r="S1716" s="19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12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5" t="s">
        <v>8323</v>
      </c>
      <c r="R1717" t="s">
        <v>8345</v>
      </c>
      <c r="S1717" s="19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12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5" t="s">
        <v>8323</v>
      </c>
      <c r="R1718" t="s">
        <v>8345</v>
      </c>
      <c r="S1718" s="19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12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5" t="s">
        <v>8323</v>
      </c>
      <c r="R1719" t="s">
        <v>8345</v>
      </c>
      <c r="S1719" s="19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12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5" t="s">
        <v>8323</v>
      </c>
      <c r="R1720" t="s">
        <v>8345</v>
      </c>
      <c r="S1720" s="19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12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5" t="s">
        <v>8323</v>
      </c>
      <c r="R1721" t="s">
        <v>8345</v>
      </c>
      <c r="S1721" s="19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12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5" t="s">
        <v>8323</v>
      </c>
      <c r="R1722" t="s">
        <v>8345</v>
      </c>
      <c r="S1722" s="19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12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5" t="s">
        <v>8323</v>
      </c>
      <c r="R1723" t="s">
        <v>8345</v>
      </c>
      <c r="S1723" s="19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12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5" t="s">
        <v>8323</v>
      </c>
      <c r="R1724" t="s">
        <v>8345</v>
      </c>
      <c r="S1724" s="19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12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5" t="s">
        <v>8323</v>
      </c>
      <c r="R1725" t="s">
        <v>8345</v>
      </c>
      <c r="S1725" s="19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12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5" t="s">
        <v>8323</v>
      </c>
      <c r="R1726" t="s">
        <v>8345</v>
      </c>
      <c r="S1726" s="19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12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5" t="s">
        <v>8323</v>
      </c>
      <c r="R1727" t="s">
        <v>8345</v>
      </c>
      <c r="S1727" s="19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12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5" t="s">
        <v>8323</v>
      </c>
      <c r="R1728" t="s">
        <v>8345</v>
      </c>
      <c r="S1728" s="19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12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5" t="s">
        <v>8323</v>
      </c>
      <c r="R1729" t="s">
        <v>8345</v>
      </c>
      <c r="S1729" s="19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12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5" t="s">
        <v>8323</v>
      </c>
      <c r="R1730" t="s">
        <v>8345</v>
      </c>
      <c r="S1730" s="19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12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5" t="s">
        <v>8323</v>
      </c>
      <c r="R1731" t="s">
        <v>8345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3.5" x14ac:dyDescent="0.35">
      <c r="A1732">
        <v>1730</v>
      </c>
      <c r="B1732" s="3" t="s">
        <v>1731</v>
      </c>
      <c r="C1732" s="12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5" t="s">
        <v>8323</v>
      </c>
      <c r="R1732" t="s">
        <v>8345</v>
      </c>
      <c r="S1732" s="19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12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5" t="s">
        <v>8323</v>
      </c>
      <c r="R1733" t="s">
        <v>8345</v>
      </c>
      <c r="S1733" s="19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12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5" t="s">
        <v>8323</v>
      </c>
      <c r="R1734" t="s">
        <v>8345</v>
      </c>
      <c r="S1734" s="19">
        <f t="shared" si="137"/>
        <v>42325.683807870373</v>
      </c>
      <c r="T1734" s="19">
        <f t="shared" si="138"/>
        <v>42385.208333333328</v>
      </c>
      <c r="U1734">
        <f t="shared" si="139"/>
        <v>2016</v>
      </c>
    </row>
    <row r="1735" spans="1:21" ht="43.5" x14ac:dyDescent="0.35">
      <c r="A1735">
        <v>1733</v>
      </c>
      <c r="B1735" s="3" t="s">
        <v>1734</v>
      </c>
      <c r="C1735" s="12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5" t="s">
        <v>8323</v>
      </c>
      <c r="R1735" t="s">
        <v>8345</v>
      </c>
      <c r="S1735" s="19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12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5" t="s">
        <v>8323</v>
      </c>
      <c r="R1736" t="s">
        <v>8345</v>
      </c>
      <c r="S1736" s="19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12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5" t="s">
        <v>8323</v>
      </c>
      <c r="R1737" t="s">
        <v>8345</v>
      </c>
      <c r="S1737" s="19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12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5" t="s">
        <v>8323</v>
      </c>
      <c r="R1738" t="s">
        <v>8345</v>
      </c>
      <c r="S1738" s="19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12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5" t="s">
        <v>8323</v>
      </c>
      <c r="R1739" t="s">
        <v>8345</v>
      </c>
      <c r="S1739" s="19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12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5" t="s">
        <v>8323</v>
      </c>
      <c r="R1740" t="s">
        <v>8345</v>
      </c>
      <c r="S1740" s="19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12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5" t="s">
        <v>8323</v>
      </c>
      <c r="R1741" t="s">
        <v>8345</v>
      </c>
      <c r="S1741" s="19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12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5" t="s">
        <v>8323</v>
      </c>
      <c r="R1742" t="s">
        <v>8345</v>
      </c>
      <c r="S1742" s="19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12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5" t="s">
        <v>8336</v>
      </c>
      <c r="R1743" t="s">
        <v>8337</v>
      </c>
      <c r="S1743" s="19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12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5" t="s">
        <v>8336</v>
      </c>
      <c r="R1744" t="s">
        <v>8337</v>
      </c>
      <c r="S1744" s="19">
        <f t="shared" si="137"/>
        <v>42710.876967592587</v>
      </c>
      <c r="T1744" s="19">
        <f t="shared" si="138"/>
        <v>42742.875</v>
      </c>
      <c r="U1744">
        <f t="shared" si="139"/>
        <v>2017</v>
      </c>
    </row>
    <row r="1745" spans="1:21" ht="43.5" x14ac:dyDescent="0.35">
      <c r="A1745">
        <v>1743</v>
      </c>
      <c r="B1745" s="3" t="s">
        <v>1744</v>
      </c>
      <c r="C1745" s="12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5" t="s">
        <v>8336</v>
      </c>
      <c r="R1745" t="s">
        <v>8337</v>
      </c>
      <c r="S1745" s="19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12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5" t="s">
        <v>8336</v>
      </c>
      <c r="R1746" t="s">
        <v>8337</v>
      </c>
      <c r="S1746" s="19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12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5" t="s">
        <v>8336</v>
      </c>
      <c r="R1747" t="s">
        <v>8337</v>
      </c>
      <c r="S1747" s="19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12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5" t="s">
        <v>8336</v>
      </c>
      <c r="R1748" t="s">
        <v>8337</v>
      </c>
      <c r="S1748" s="19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12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5" t="s">
        <v>8336</v>
      </c>
      <c r="R1749" t="s">
        <v>8337</v>
      </c>
      <c r="S1749" s="19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12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5" t="s">
        <v>8336</v>
      </c>
      <c r="R1750" t="s">
        <v>8337</v>
      </c>
      <c r="S1750" s="19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12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5" t="s">
        <v>8336</v>
      </c>
      <c r="R1751" t="s">
        <v>8337</v>
      </c>
      <c r="S1751" s="19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12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5" t="s">
        <v>8336</v>
      </c>
      <c r="R1752" t="s">
        <v>8337</v>
      </c>
      <c r="S1752" s="19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12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5" t="s">
        <v>8336</v>
      </c>
      <c r="R1753" t="s">
        <v>8337</v>
      </c>
      <c r="S1753" s="19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12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5" t="s">
        <v>8336</v>
      </c>
      <c r="R1754" t="s">
        <v>8337</v>
      </c>
      <c r="S1754" s="19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12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5" t="s">
        <v>8336</v>
      </c>
      <c r="R1755" t="s">
        <v>8337</v>
      </c>
      <c r="S1755" s="19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12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5" t="s">
        <v>8336</v>
      </c>
      <c r="R1756" t="s">
        <v>8337</v>
      </c>
      <c r="S1756" s="19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12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5" t="s">
        <v>8336</v>
      </c>
      <c r="R1757" t="s">
        <v>8337</v>
      </c>
      <c r="S1757" s="19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12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5" t="s">
        <v>8336</v>
      </c>
      <c r="R1758" t="s">
        <v>8337</v>
      </c>
      <c r="S1758" s="19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12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5" t="s">
        <v>8336</v>
      </c>
      <c r="R1759" t="s">
        <v>8337</v>
      </c>
      <c r="S1759" s="19">
        <f t="shared" si="137"/>
        <v>42733.827349537038</v>
      </c>
      <c r="T1759" s="19">
        <f t="shared" si="138"/>
        <v>42763.811805555553</v>
      </c>
      <c r="U1759">
        <f t="shared" si="139"/>
        <v>2017</v>
      </c>
    </row>
    <row r="1760" spans="1:21" ht="58" x14ac:dyDescent="0.35">
      <c r="A1760">
        <v>1758</v>
      </c>
      <c r="B1760" s="3" t="s">
        <v>1759</v>
      </c>
      <c r="C1760" s="12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5" t="s">
        <v>8336</v>
      </c>
      <c r="R1760" t="s">
        <v>8337</v>
      </c>
      <c r="S1760" s="19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12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5" t="s">
        <v>8336</v>
      </c>
      <c r="R1761" t="s">
        <v>8337</v>
      </c>
      <c r="S1761" s="19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12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5" t="s">
        <v>8336</v>
      </c>
      <c r="R1762" t="s">
        <v>8337</v>
      </c>
      <c r="S1762" s="19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12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5" t="s">
        <v>8336</v>
      </c>
      <c r="R1763" t="s">
        <v>8337</v>
      </c>
      <c r="S1763" s="19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12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5" t="s">
        <v>8336</v>
      </c>
      <c r="R1764" t="s">
        <v>8337</v>
      </c>
      <c r="S1764" s="19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12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5" t="s">
        <v>8336</v>
      </c>
      <c r="R1765" t="s">
        <v>8337</v>
      </c>
      <c r="S1765" s="19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12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5" t="s">
        <v>8336</v>
      </c>
      <c r="R1766" t="s">
        <v>8337</v>
      </c>
      <c r="S1766" s="19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12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5" t="s">
        <v>8336</v>
      </c>
      <c r="R1767" t="s">
        <v>8337</v>
      </c>
      <c r="S1767" s="19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12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5" t="s">
        <v>8336</v>
      </c>
      <c r="R1768" t="s">
        <v>8337</v>
      </c>
      <c r="S1768" s="19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12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5" t="s">
        <v>8336</v>
      </c>
      <c r="R1769" t="s">
        <v>8337</v>
      </c>
      <c r="S1769" s="19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12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5" t="s">
        <v>8336</v>
      </c>
      <c r="R1770" t="s">
        <v>8337</v>
      </c>
      <c r="S1770" s="19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12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5" t="s">
        <v>8336</v>
      </c>
      <c r="R1771" t="s">
        <v>8337</v>
      </c>
      <c r="S1771" s="19">
        <f t="shared" si="137"/>
        <v>41987.818969907406</v>
      </c>
      <c r="T1771" s="19">
        <f t="shared" si="138"/>
        <v>42017.818969907406</v>
      </c>
      <c r="U1771">
        <f t="shared" si="139"/>
        <v>2015</v>
      </c>
    </row>
    <row r="1772" spans="1:21" ht="43.5" x14ac:dyDescent="0.35">
      <c r="A1772">
        <v>1770</v>
      </c>
      <c r="B1772" s="3" t="s">
        <v>1771</v>
      </c>
      <c r="C1772" s="12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5" t="s">
        <v>8336</v>
      </c>
      <c r="R1772" t="s">
        <v>8337</v>
      </c>
      <c r="S1772" s="19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12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5" t="s">
        <v>8336</v>
      </c>
      <c r="R1773" t="s">
        <v>8337</v>
      </c>
      <c r="S1773" s="19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12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5" t="s">
        <v>8336</v>
      </c>
      <c r="R1774" t="s">
        <v>8337</v>
      </c>
      <c r="S1774" s="19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12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5" t="s">
        <v>8336</v>
      </c>
      <c r="R1775" t="s">
        <v>8337</v>
      </c>
      <c r="S1775" s="19">
        <f t="shared" si="137"/>
        <v>41978.760393518518</v>
      </c>
      <c r="T1775" s="19">
        <f t="shared" si="138"/>
        <v>42023.760393518518</v>
      </c>
      <c r="U1775">
        <f t="shared" si="139"/>
        <v>2015</v>
      </c>
    </row>
    <row r="1776" spans="1:21" ht="43.5" x14ac:dyDescent="0.35">
      <c r="A1776">
        <v>1774</v>
      </c>
      <c r="B1776" s="3" t="s">
        <v>1775</v>
      </c>
      <c r="C1776" s="12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5" t="s">
        <v>8336</v>
      </c>
      <c r="R1776" t="s">
        <v>8337</v>
      </c>
      <c r="S1776" s="19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12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5" t="s">
        <v>8336</v>
      </c>
      <c r="R1777" t="s">
        <v>8337</v>
      </c>
      <c r="S1777" s="19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12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5" t="s">
        <v>8336</v>
      </c>
      <c r="R1778" t="s">
        <v>8337</v>
      </c>
      <c r="S1778" s="19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12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5" t="s">
        <v>8336</v>
      </c>
      <c r="R1779" t="s">
        <v>8337</v>
      </c>
      <c r="S1779" s="19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12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5" t="s">
        <v>8336</v>
      </c>
      <c r="R1780" t="s">
        <v>8337</v>
      </c>
      <c r="S1780" s="19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12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5" t="s">
        <v>8336</v>
      </c>
      <c r="R1781" t="s">
        <v>8337</v>
      </c>
      <c r="S1781" s="19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12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5" t="s">
        <v>8336</v>
      </c>
      <c r="R1782" t="s">
        <v>8337</v>
      </c>
      <c r="S1782" s="19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12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5" t="s">
        <v>8336</v>
      </c>
      <c r="R1783" t="s">
        <v>8337</v>
      </c>
      <c r="S1783" s="19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12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5" t="s">
        <v>8336</v>
      </c>
      <c r="R1784" t="s">
        <v>8337</v>
      </c>
      <c r="S1784" s="19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12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5" t="s">
        <v>8336</v>
      </c>
      <c r="R1785" t="s">
        <v>8337</v>
      </c>
      <c r="S1785" s="19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12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5" t="s">
        <v>8336</v>
      </c>
      <c r="R1786" t="s">
        <v>8337</v>
      </c>
      <c r="S1786" s="19">
        <f t="shared" si="137"/>
        <v>42003.655555555553</v>
      </c>
      <c r="T1786" s="19">
        <f t="shared" si="138"/>
        <v>42035.142361111109</v>
      </c>
      <c r="U1786">
        <f t="shared" si="139"/>
        <v>2015</v>
      </c>
    </row>
    <row r="1787" spans="1:21" ht="43.5" x14ac:dyDescent="0.35">
      <c r="A1787">
        <v>1785</v>
      </c>
      <c r="B1787" s="3" t="s">
        <v>1786</v>
      </c>
      <c r="C1787" s="12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5" t="s">
        <v>8336</v>
      </c>
      <c r="R1787" t="s">
        <v>8337</v>
      </c>
      <c r="S1787" s="19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12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5" t="s">
        <v>8336</v>
      </c>
      <c r="R1788" t="s">
        <v>8337</v>
      </c>
      <c r="S1788" s="19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12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5" t="s">
        <v>8336</v>
      </c>
      <c r="R1789" t="s">
        <v>8337</v>
      </c>
      <c r="S1789" s="19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12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5" t="s">
        <v>8336</v>
      </c>
      <c r="R1790" t="s">
        <v>8337</v>
      </c>
      <c r="S1790" s="19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12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5" t="s">
        <v>8336</v>
      </c>
      <c r="R1791" t="s">
        <v>8337</v>
      </c>
      <c r="S1791" s="19">
        <f t="shared" si="137"/>
        <v>41956.250034722223</v>
      </c>
      <c r="T1791" s="19">
        <f t="shared" si="138"/>
        <v>42016.250034722223</v>
      </c>
      <c r="U1791">
        <f t="shared" si="139"/>
        <v>2015</v>
      </c>
    </row>
    <row r="1792" spans="1:21" ht="43.5" x14ac:dyDescent="0.35">
      <c r="A1792">
        <v>1790</v>
      </c>
      <c r="B1792" s="3" t="s">
        <v>1791</v>
      </c>
      <c r="C1792" s="12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5" t="s">
        <v>8336</v>
      </c>
      <c r="R1792" t="s">
        <v>8337</v>
      </c>
      <c r="S1792" s="19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12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5" t="s">
        <v>8336</v>
      </c>
      <c r="R1793" t="s">
        <v>8337</v>
      </c>
      <c r="S1793" s="19">
        <f t="shared" si="137"/>
        <v>41973.740335648152</v>
      </c>
      <c r="T1793" s="19">
        <f t="shared" si="138"/>
        <v>42033.740335648152</v>
      </c>
      <c r="U1793">
        <f t="shared" si="139"/>
        <v>2015</v>
      </c>
    </row>
    <row r="1794" spans="1:21" ht="29" x14ac:dyDescent="0.35">
      <c r="A1794">
        <v>1792</v>
      </c>
      <c r="B1794" s="3" t="s">
        <v>1793</v>
      </c>
      <c r="C1794" s="12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5" t="s">
        <v>8336</v>
      </c>
      <c r="R1794" t="s">
        <v>8337</v>
      </c>
      <c r="S1794" s="19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12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5" t="s">
        <v>8336</v>
      </c>
      <c r="R1795" t="s">
        <v>8337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3.5" x14ac:dyDescent="0.35">
      <c r="A1796">
        <v>1794</v>
      </c>
      <c r="B1796" s="3" t="s">
        <v>1795</v>
      </c>
      <c r="C1796" s="12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5" t="s">
        <v>8336</v>
      </c>
      <c r="R1796" t="s">
        <v>8337</v>
      </c>
      <c r="S1796" s="19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12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5" t="s">
        <v>8336</v>
      </c>
      <c r="R1797" t="s">
        <v>8337</v>
      </c>
      <c r="S1797" s="19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12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5" t="s">
        <v>8336</v>
      </c>
      <c r="R1798" t="s">
        <v>8337</v>
      </c>
      <c r="S1798" s="19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12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5" t="s">
        <v>8336</v>
      </c>
      <c r="R1799" t="s">
        <v>8337</v>
      </c>
      <c r="S1799" s="19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12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5" t="s">
        <v>8336</v>
      </c>
      <c r="R1800" t="s">
        <v>8337</v>
      </c>
      <c r="S1800" s="19">
        <f t="shared" si="142"/>
        <v>42344.32677083333</v>
      </c>
      <c r="T1800" s="19">
        <f t="shared" si="143"/>
        <v>42404.32677083333</v>
      </c>
      <c r="U1800">
        <f t="shared" si="144"/>
        <v>2016</v>
      </c>
    </row>
    <row r="1801" spans="1:21" ht="29" x14ac:dyDescent="0.35">
      <c r="A1801">
        <v>1799</v>
      </c>
      <c r="B1801" s="3" t="s">
        <v>1800</v>
      </c>
      <c r="C1801" s="12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5" t="s">
        <v>8336</v>
      </c>
      <c r="R1801" t="s">
        <v>8337</v>
      </c>
      <c r="S1801" s="19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12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5" t="s">
        <v>8336</v>
      </c>
      <c r="R1802" t="s">
        <v>8337</v>
      </c>
      <c r="S1802" s="19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12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5" t="s">
        <v>8336</v>
      </c>
      <c r="R1803" t="s">
        <v>8337</v>
      </c>
      <c r="S1803" s="19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12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5" t="s">
        <v>8336</v>
      </c>
      <c r="R1804" t="s">
        <v>8337</v>
      </c>
      <c r="S1804" s="19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12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5" t="s">
        <v>8336</v>
      </c>
      <c r="R1805" t="s">
        <v>8337</v>
      </c>
      <c r="S1805" s="19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12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5" t="s">
        <v>8336</v>
      </c>
      <c r="R1806" t="s">
        <v>8337</v>
      </c>
      <c r="S1806" s="19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12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5" t="s">
        <v>8336</v>
      </c>
      <c r="R1807" t="s">
        <v>8337</v>
      </c>
      <c r="S1807" s="19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12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5" t="s">
        <v>8336</v>
      </c>
      <c r="R1808" t="s">
        <v>8337</v>
      </c>
      <c r="S1808" s="19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12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5" t="s">
        <v>8336</v>
      </c>
      <c r="R1809" t="s">
        <v>8337</v>
      </c>
      <c r="S1809" s="19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12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5" t="s">
        <v>8336</v>
      </c>
      <c r="R1810" t="s">
        <v>8337</v>
      </c>
      <c r="S1810" s="19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12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5" t="s">
        <v>8336</v>
      </c>
      <c r="R1811" t="s">
        <v>8337</v>
      </c>
      <c r="S1811" s="19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12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5" t="s">
        <v>8336</v>
      </c>
      <c r="R1812" t="s">
        <v>8337</v>
      </c>
      <c r="S1812" s="19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12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5" t="s">
        <v>8336</v>
      </c>
      <c r="R1813" t="s">
        <v>8337</v>
      </c>
      <c r="S1813" s="19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12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5" t="s">
        <v>8336</v>
      </c>
      <c r="R1814" t="s">
        <v>8337</v>
      </c>
      <c r="S1814" s="19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12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5" t="s">
        <v>8336</v>
      </c>
      <c r="R1815" t="s">
        <v>8337</v>
      </c>
      <c r="S1815" s="19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12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5" t="s">
        <v>8336</v>
      </c>
      <c r="R1816" t="s">
        <v>8337</v>
      </c>
      <c r="S1816" s="19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12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5" t="s">
        <v>8336</v>
      </c>
      <c r="R1817" t="s">
        <v>8337</v>
      </c>
      <c r="S1817" s="19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12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5" t="s">
        <v>8336</v>
      </c>
      <c r="R1818" t="s">
        <v>8337</v>
      </c>
      <c r="S1818" s="19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12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5" t="s">
        <v>8336</v>
      </c>
      <c r="R1819" t="s">
        <v>8337</v>
      </c>
      <c r="S1819" s="19">
        <f t="shared" si="142"/>
        <v>42705.662118055552</v>
      </c>
      <c r="T1819" s="19">
        <f t="shared" si="143"/>
        <v>42765.290972222225</v>
      </c>
      <c r="U1819">
        <f t="shared" si="144"/>
        <v>2017</v>
      </c>
    </row>
    <row r="1820" spans="1:21" ht="29" x14ac:dyDescent="0.35">
      <c r="A1820">
        <v>1818</v>
      </c>
      <c r="B1820" s="3" t="s">
        <v>1819</v>
      </c>
      <c r="C1820" s="12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5" t="s">
        <v>8336</v>
      </c>
      <c r="R1820" t="s">
        <v>8337</v>
      </c>
      <c r="S1820" s="19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12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5" t="s">
        <v>8336</v>
      </c>
      <c r="R1821" t="s">
        <v>8337</v>
      </c>
      <c r="S1821" s="19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12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5" t="s">
        <v>8336</v>
      </c>
      <c r="R1822" t="s">
        <v>8337</v>
      </c>
      <c r="S1822" s="19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12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5" t="s">
        <v>8323</v>
      </c>
      <c r="R1823" t="s">
        <v>8324</v>
      </c>
      <c r="S1823" s="19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12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5" t="s">
        <v>8323</v>
      </c>
      <c r="R1824" t="s">
        <v>8324</v>
      </c>
      <c r="S1824" s="19">
        <f t="shared" si="142"/>
        <v>41634.797013888885</v>
      </c>
      <c r="T1824" s="19">
        <f t="shared" si="143"/>
        <v>41670.792361111111</v>
      </c>
      <c r="U1824">
        <f t="shared" si="144"/>
        <v>2014</v>
      </c>
    </row>
    <row r="1825" spans="1:21" ht="43.5" x14ac:dyDescent="0.35">
      <c r="A1825">
        <v>1823</v>
      </c>
      <c r="B1825" s="3" t="s">
        <v>1824</v>
      </c>
      <c r="C1825" s="12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5" t="s">
        <v>8323</v>
      </c>
      <c r="R1825" t="s">
        <v>8324</v>
      </c>
      <c r="S1825" s="19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12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5" t="s">
        <v>8323</v>
      </c>
      <c r="R1826" t="s">
        <v>8324</v>
      </c>
      <c r="S1826" s="19">
        <f t="shared" si="142"/>
        <v>41626.916284722225</v>
      </c>
      <c r="T1826" s="19">
        <f t="shared" si="143"/>
        <v>41647.088888888888</v>
      </c>
      <c r="U1826">
        <f t="shared" si="144"/>
        <v>2014</v>
      </c>
    </row>
    <row r="1827" spans="1:21" ht="43.5" x14ac:dyDescent="0.35">
      <c r="A1827">
        <v>1825</v>
      </c>
      <c r="B1827" s="3" t="s">
        <v>1826</v>
      </c>
      <c r="C1827" s="12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5" t="s">
        <v>8323</v>
      </c>
      <c r="R1827" t="s">
        <v>8324</v>
      </c>
      <c r="S1827" s="19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12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5" t="s">
        <v>8323</v>
      </c>
      <c r="R1828" t="s">
        <v>8324</v>
      </c>
      <c r="S1828" s="19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12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5" t="s">
        <v>8323</v>
      </c>
      <c r="R1829" t="s">
        <v>8324</v>
      </c>
      <c r="S1829" s="19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12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5" t="s">
        <v>8323</v>
      </c>
      <c r="R1830" t="s">
        <v>8324</v>
      </c>
      <c r="S1830" s="19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12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5" t="s">
        <v>8323</v>
      </c>
      <c r="R1831" t="s">
        <v>8324</v>
      </c>
      <c r="S1831" s="19">
        <f t="shared" si="142"/>
        <v>40516.087627314817</v>
      </c>
      <c r="T1831" s="19">
        <f t="shared" si="143"/>
        <v>40564.916666666664</v>
      </c>
      <c r="U1831">
        <f t="shared" si="144"/>
        <v>2011</v>
      </c>
    </row>
    <row r="1832" spans="1:21" ht="43.5" x14ac:dyDescent="0.35">
      <c r="A1832">
        <v>1830</v>
      </c>
      <c r="B1832" s="3" t="s">
        <v>1831</v>
      </c>
      <c r="C1832" s="12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5" t="s">
        <v>8323</v>
      </c>
      <c r="R1832" t="s">
        <v>8324</v>
      </c>
      <c r="S1832" s="19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12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5" t="s">
        <v>8323</v>
      </c>
      <c r="R1833" t="s">
        <v>8324</v>
      </c>
      <c r="S1833" s="19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12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5" t="s">
        <v>8323</v>
      </c>
      <c r="R1834" t="s">
        <v>8324</v>
      </c>
      <c r="S1834" s="19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12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5" t="s">
        <v>8323</v>
      </c>
      <c r="R1835" t="s">
        <v>8324</v>
      </c>
      <c r="S1835" s="19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12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5" t="s">
        <v>8323</v>
      </c>
      <c r="R1836" t="s">
        <v>8324</v>
      </c>
      <c r="S1836" s="19">
        <f t="shared" si="142"/>
        <v>41988.964062500003</v>
      </c>
      <c r="T1836" s="19">
        <f t="shared" si="143"/>
        <v>42028.964062500003</v>
      </c>
      <c r="U1836">
        <f t="shared" si="144"/>
        <v>2015</v>
      </c>
    </row>
    <row r="1837" spans="1:21" ht="58" x14ac:dyDescent="0.35">
      <c r="A1837">
        <v>1835</v>
      </c>
      <c r="B1837" s="3" t="s">
        <v>1836</v>
      </c>
      <c r="C1837" s="12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5" t="s">
        <v>8323</v>
      </c>
      <c r="R1837" t="s">
        <v>8324</v>
      </c>
      <c r="S1837" s="19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12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5" t="s">
        <v>8323</v>
      </c>
      <c r="R1838" t="s">
        <v>8324</v>
      </c>
      <c r="S1838" s="19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12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5" t="s">
        <v>8323</v>
      </c>
      <c r="R1839" t="s">
        <v>8324</v>
      </c>
      <c r="S1839" s="19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12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5" t="s">
        <v>8323</v>
      </c>
      <c r="R1840" t="s">
        <v>8324</v>
      </c>
      <c r="S1840" s="19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12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5" t="s">
        <v>8323</v>
      </c>
      <c r="R1841" t="s">
        <v>8324</v>
      </c>
      <c r="S1841" s="19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12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5" t="s">
        <v>8323</v>
      </c>
      <c r="R1842" t="s">
        <v>8324</v>
      </c>
      <c r="S1842" s="19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12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5" t="s">
        <v>8323</v>
      </c>
      <c r="R1843" t="s">
        <v>8324</v>
      </c>
      <c r="S1843" s="19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12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5" t="s">
        <v>8323</v>
      </c>
      <c r="R1844" t="s">
        <v>8324</v>
      </c>
      <c r="S1844" s="19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12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5" t="s">
        <v>8323</v>
      </c>
      <c r="R1845" t="s">
        <v>8324</v>
      </c>
      <c r="S1845" s="19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12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5" t="s">
        <v>8323</v>
      </c>
      <c r="R1846" t="s">
        <v>8324</v>
      </c>
      <c r="S1846" s="19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12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5" t="s">
        <v>8323</v>
      </c>
      <c r="R1847" t="s">
        <v>8324</v>
      </c>
      <c r="S1847" s="19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12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5" t="s">
        <v>8323</v>
      </c>
      <c r="R1848" t="s">
        <v>8324</v>
      </c>
      <c r="S1848" s="19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12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5" t="s">
        <v>8323</v>
      </c>
      <c r="R1849" t="s">
        <v>8324</v>
      </c>
      <c r="S1849" s="19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12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5" t="s">
        <v>8323</v>
      </c>
      <c r="R1850" t="s">
        <v>8324</v>
      </c>
      <c r="S1850" s="19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12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5" t="s">
        <v>8323</v>
      </c>
      <c r="R1851" t="s">
        <v>8324</v>
      </c>
      <c r="S1851" s="19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12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5" t="s">
        <v>8323</v>
      </c>
      <c r="R1852" t="s">
        <v>8324</v>
      </c>
      <c r="S1852" s="19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12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5" t="s">
        <v>8323</v>
      </c>
      <c r="R1853" t="s">
        <v>8324</v>
      </c>
      <c r="S1853" s="19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12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5" t="s">
        <v>8323</v>
      </c>
      <c r="R1854" t="s">
        <v>8324</v>
      </c>
      <c r="S1854" s="19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12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5" t="s">
        <v>8323</v>
      </c>
      <c r="R1855" t="s">
        <v>8324</v>
      </c>
      <c r="S1855" s="19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12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5" t="s">
        <v>8323</v>
      </c>
      <c r="R1856" t="s">
        <v>8324</v>
      </c>
      <c r="S1856" s="19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12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5" t="s">
        <v>8323</v>
      </c>
      <c r="R1857" t="s">
        <v>8324</v>
      </c>
      <c r="S1857" s="19">
        <f t="shared" si="142"/>
        <v>41600.538657407407</v>
      </c>
      <c r="T1857" s="19">
        <f t="shared" si="143"/>
        <v>41645.538657407407</v>
      </c>
      <c r="U1857">
        <f t="shared" si="144"/>
        <v>2014</v>
      </c>
    </row>
    <row r="1858" spans="1:21" ht="58" x14ac:dyDescent="0.35">
      <c r="A1858">
        <v>1856</v>
      </c>
      <c r="B1858" s="3" t="s">
        <v>1857</v>
      </c>
      <c r="C1858" s="12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5" t="s">
        <v>8323</v>
      </c>
      <c r="R1858" t="s">
        <v>8324</v>
      </c>
      <c r="S1858" s="19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12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5" t="s">
        <v>8323</v>
      </c>
      <c r="R1859" t="s">
        <v>8324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58" x14ac:dyDescent="0.35">
      <c r="A1860">
        <v>1858</v>
      </c>
      <c r="B1860" s="3" t="s">
        <v>1859</v>
      </c>
      <c r="C1860" s="12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5" t="s">
        <v>8323</v>
      </c>
      <c r="R1860" t="s">
        <v>8324</v>
      </c>
      <c r="S1860" s="19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12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5" t="s">
        <v>8323</v>
      </c>
      <c r="R1861" t="s">
        <v>8324</v>
      </c>
      <c r="S1861" s="19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12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5" t="s">
        <v>8323</v>
      </c>
      <c r="R1862" t="s">
        <v>8324</v>
      </c>
      <c r="S1862" s="19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12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5" t="s">
        <v>8331</v>
      </c>
      <c r="R1863" t="s">
        <v>8333</v>
      </c>
      <c r="S1863" s="19">
        <f t="shared" si="147"/>
        <v>42000.300243055557</v>
      </c>
      <c r="T1863" s="19">
        <f t="shared" si="148"/>
        <v>42030.300243055557</v>
      </c>
      <c r="U1863">
        <f t="shared" si="149"/>
        <v>2015</v>
      </c>
    </row>
    <row r="1864" spans="1:21" ht="43.5" x14ac:dyDescent="0.35">
      <c r="A1864">
        <v>1862</v>
      </c>
      <c r="B1864" s="3" t="s">
        <v>1863</v>
      </c>
      <c r="C1864" s="12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5" t="s">
        <v>8331</v>
      </c>
      <c r="R1864" t="s">
        <v>8333</v>
      </c>
      <c r="S1864" s="19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12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5" t="s">
        <v>8331</v>
      </c>
      <c r="R1865" t="s">
        <v>8333</v>
      </c>
      <c r="S1865" s="19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12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5" t="s">
        <v>8331</v>
      </c>
      <c r="R1866" t="s">
        <v>8333</v>
      </c>
      <c r="S1866" s="19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12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5" t="s">
        <v>8331</v>
      </c>
      <c r="R1867" t="s">
        <v>8333</v>
      </c>
      <c r="S1867" s="19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12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5" t="s">
        <v>8331</v>
      </c>
      <c r="R1868" t="s">
        <v>8333</v>
      </c>
      <c r="S1868" s="19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12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5" t="s">
        <v>8331</v>
      </c>
      <c r="R1869" t="s">
        <v>8333</v>
      </c>
      <c r="S1869" s="19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12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5" t="s">
        <v>8331</v>
      </c>
      <c r="R1870" t="s">
        <v>8333</v>
      </c>
      <c r="S1870" s="19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12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5" t="s">
        <v>8331</v>
      </c>
      <c r="R1871" t="s">
        <v>8333</v>
      </c>
      <c r="S1871" s="19">
        <f t="shared" si="147"/>
        <v>42709.002881944441</v>
      </c>
      <c r="T1871" s="19">
        <f t="shared" si="148"/>
        <v>42739.002881944441</v>
      </c>
      <c r="U1871">
        <f t="shared" si="149"/>
        <v>2017</v>
      </c>
    </row>
    <row r="1872" spans="1:21" ht="43.5" x14ac:dyDescent="0.35">
      <c r="A1872">
        <v>1870</v>
      </c>
      <c r="B1872" s="3" t="s">
        <v>1871</v>
      </c>
      <c r="C1872" s="12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5" t="s">
        <v>8331</v>
      </c>
      <c r="R1872" t="s">
        <v>8333</v>
      </c>
      <c r="S1872" s="19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12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5" t="s">
        <v>8331</v>
      </c>
      <c r="R1873" t="s">
        <v>8333</v>
      </c>
      <c r="S1873" s="19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12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5" t="s">
        <v>8331</v>
      </c>
      <c r="R1874" t="s">
        <v>8333</v>
      </c>
      <c r="S1874" s="19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12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5" t="s">
        <v>8331</v>
      </c>
      <c r="R1875" t="s">
        <v>8333</v>
      </c>
      <c r="S1875" s="19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12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5" t="s">
        <v>8331</v>
      </c>
      <c r="R1876" t="s">
        <v>8333</v>
      </c>
      <c r="S1876" s="19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12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5" t="s">
        <v>8331</v>
      </c>
      <c r="R1877" t="s">
        <v>8333</v>
      </c>
      <c r="S1877" s="19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12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5" t="s">
        <v>8331</v>
      </c>
      <c r="R1878" t="s">
        <v>8333</v>
      </c>
      <c r="S1878" s="19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12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5" t="s">
        <v>8331</v>
      </c>
      <c r="R1879" t="s">
        <v>8333</v>
      </c>
      <c r="S1879" s="19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12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5" t="s">
        <v>8331</v>
      </c>
      <c r="R1880" t="s">
        <v>8333</v>
      </c>
      <c r="S1880" s="19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12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5" t="s">
        <v>8331</v>
      </c>
      <c r="R1881" t="s">
        <v>8333</v>
      </c>
      <c r="S1881" s="19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12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5" t="s">
        <v>8331</v>
      </c>
      <c r="R1882" t="s">
        <v>8333</v>
      </c>
      <c r="S1882" s="19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12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5" t="s">
        <v>8323</v>
      </c>
      <c r="R1883" t="s">
        <v>8327</v>
      </c>
      <c r="S1883" s="19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12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5" t="s">
        <v>8323</v>
      </c>
      <c r="R1884" t="s">
        <v>8327</v>
      </c>
      <c r="S1884" s="19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12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5" t="s">
        <v>8323</v>
      </c>
      <c r="R1885" t="s">
        <v>8327</v>
      </c>
      <c r="S1885" s="19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12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5" t="s">
        <v>8323</v>
      </c>
      <c r="R1886" t="s">
        <v>8327</v>
      </c>
      <c r="S1886" s="19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12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5" t="s">
        <v>8323</v>
      </c>
      <c r="R1887" t="s">
        <v>8327</v>
      </c>
      <c r="S1887" s="19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12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5" t="s">
        <v>8323</v>
      </c>
      <c r="R1888" t="s">
        <v>8327</v>
      </c>
      <c r="S1888" s="19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12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5" t="s">
        <v>8323</v>
      </c>
      <c r="R1889" t="s">
        <v>8327</v>
      </c>
      <c r="S1889" s="19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12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5" t="s">
        <v>8323</v>
      </c>
      <c r="R1890" t="s">
        <v>8327</v>
      </c>
      <c r="S1890" s="19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12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5" t="s">
        <v>8323</v>
      </c>
      <c r="R1891" t="s">
        <v>8327</v>
      </c>
      <c r="S1891" s="19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12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5" t="s">
        <v>8323</v>
      </c>
      <c r="R1892" t="s">
        <v>8327</v>
      </c>
      <c r="S1892" s="19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12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5" t="s">
        <v>8323</v>
      </c>
      <c r="R1893" t="s">
        <v>8327</v>
      </c>
      <c r="S1893" s="19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12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5" t="s">
        <v>8323</v>
      </c>
      <c r="R1894" t="s">
        <v>8327</v>
      </c>
      <c r="S1894" s="19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12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5" t="s">
        <v>8323</v>
      </c>
      <c r="R1895" t="s">
        <v>8327</v>
      </c>
      <c r="S1895" s="19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12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5" t="s">
        <v>8323</v>
      </c>
      <c r="R1896" t="s">
        <v>8327</v>
      </c>
      <c r="S1896" s="19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12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5" t="s">
        <v>8323</v>
      </c>
      <c r="R1897" t="s">
        <v>8327</v>
      </c>
      <c r="S1897" s="19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12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5" t="s">
        <v>8323</v>
      </c>
      <c r="R1898" t="s">
        <v>8327</v>
      </c>
      <c r="S1898" s="19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12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5" t="s">
        <v>8323</v>
      </c>
      <c r="R1899" t="s">
        <v>8327</v>
      </c>
      <c r="S1899" s="19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12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5" t="s">
        <v>8323</v>
      </c>
      <c r="R1900" t="s">
        <v>8327</v>
      </c>
      <c r="S1900" s="19">
        <f t="shared" si="147"/>
        <v>42366.192974537036</v>
      </c>
      <c r="T1900" s="19">
        <f t="shared" si="148"/>
        <v>42401.75</v>
      </c>
      <c r="U1900">
        <f t="shared" si="149"/>
        <v>2016</v>
      </c>
    </row>
    <row r="1901" spans="1:21" ht="43.5" x14ac:dyDescent="0.35">
      <c r="A1901">
        <v>1899</v>
      </c>
      <c r="B1901" s="3" t="s">
        <v>1900</v>
      </c>
      <c r="C1901" s="12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5" t="s">
        <v>8323</v>
      </c>
      <c r="R1901" t="s">
        <v>8327</v>
      </c>
      <c r="S1901" s="19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12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5" t="s">
        <v>8323</v>
      </c>
      <c r="R1902" t="s">
        <v>8327</v>
      </c>
      <c r="S1902" s="19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12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5" t="s">
        <v>8317</v>
      </c>
      <c r="R1903" t="s">
        <v>8346</v>
      </c>
      <c r="S1903" s="19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12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5" t="s">
        <v>8317</v>
      </c>
      <c r="R1904" t="s">
        <v>8346</v>
      </c>
      <c r="S1904" s="19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12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5" t="s">
        <v>8317</v>
      </c>
      <c r="R1905" t="s">
        <v>8346</v>
      </c>
      <c r="S1905" s="19">
        <f t="shared" si="147"/>
        <v>42702.770729166667</v>
      </c>
      <c r="T1905" s="19">
        <f t="shared" si="148"/>
        <v>42762.770729166667</v>
      </c>
      <c r="U1905">
        <f t="shared" si="149"/>
        <v>2017</v>
      </c>
    </row>
    <row r="1906" spans="1:21" ht="43.5" x14ac:dyDescent="0.35">
      <c r="A1906">
        <v>1904</v>
      </c>
      <c r="B1906" s="3" t="s">
        <v>1905</v>
      </c>
      <c r="C1906" s="12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5" t="s">
        <v>8317</v>
      </c>
      <c r="R1906" t="s">
        <v>8346</v>
      </c>
      <c r="S1906" s="19">
        <f t="shared" si="147"/>
        <v>42326.685428240744</v>
      </c>
      <c r="T1906" s="19">
        <f t="shared" si="148"/>
        <v>42371.685428240744</v>
      </c>
      <c r="U1906">
        <f t="shared" si="149"/>
        <v>2016</v>
      </c>
    </row>
    <row r="1907" spans="1:21" ht="58" x14ac:dyDescent="0.35">
      <c r="A1907">
        <v>1905</v>
      </c>
      <c r="B1907" s="3" t="s">
        <v>1906</v>
      </c>
      <c r="C1907" s="12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5" t="s">
        <v>8317</v>
      </c>
      <c r="R1907" t="s">
        <v>8346</v>
      </c>
      <c r="S1907" s="19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12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5" t="s">
        <v>8317</v>
      </c>
      <c r="R1908" t="s">
        <v>8346</v>
      </c>
      <c r="S1908" s="19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12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5" t="s">
        <v>8317</v>
      </c>
      <c r="R1909" t="s">
        <v>8346</v>
      </c>
      <c r="S1909" s="19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12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5" t="s">
        <v>8317</v>
      </c>
      <c r="R1910" t="s">
        <v>8346</v>
      </c>
      <c r="S1910" s="19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12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5" t="s">
        <v>8317</v>
      </c>
      <c r="R1911" t="s">
        <v>8346</v>
      </c>
      <c r="S1911" s="19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12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5" t="s">
        <v>8317</v>
      </c>
      <c r="R1912" t="s">
        <v>8346</v>
      </c>
      <c r="S1912" s="19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12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5" t="s">
        <v>8317</v>
      </c>
      <c r="R1913" t="s">
        <v>8346</v>
      </c>
      <c r="S1913" s="19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12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5" t="s">
        <v>8317</v>
      </c>
      <c r="R1914" t="s">
        <v>8346</v>
      </c>
      <c r="S1914" s="19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12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5" t="s">
        <v>8317</v>
      </c>
      <c r="R1915" t="s">
        <v>8346</v>
      </c>
      <c r="S1915" s="19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12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5" t="s">
        <v>8317</v>
      </c>
      <c r="R1916" t="s">
        <v>8346</v>
      </c>
      <c r="S1916" s="19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12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5" t="s">
        <v>8317</v>
      </c>
      <c r="R1917" t="s">
        <v>8346</v>
      </c>
      <c r="S1917" s="19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12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5" t="s">
        <v>8317</v>
      </c>
      <c r="R1918" t="s">
        <v>8346</v>
      </c>
      <c r="S1918" s="19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12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5" t="s">
        <v>8317</v>
      </c>
      <c r="R1919" t="s">
        <v>8346</v>
      </c>
      <c r="S1919" s="19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12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5" t="s">
        <v>8317</v>
      </c>
      <c r="R1920" t="s">
        <v>8346</v>
      </c>
      <c r="S1920" s="19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12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5" t="s">
        <v>8317</v>
      </c>
      <c r="R1921" t="s">
        <v>8346</v>
      </c>
      <c r="S1921" s="19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12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5" t="s">
        <v>8317</v>
      </c>
      <c r="R1922" t="s">
        <v>8346</v>
      </c>
      <c r="S1922" s="19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12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5" t="s">
        <v>8323</v>
      </c>
      <c r="R1923" t="s">
        <v>8327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3.5" x14ac:dyDescent="0.35">
      <c r="A1924">
        <v>1922</v>
      </c>
      <c r="B1924" s="3" t="s">
        <v>1923</v>
      </c>
      <c r="C1924" s="12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5" t="s">
        <v>8323</v>
      </c>
      <c r="R1924" t="s">
        <v>8327</v>
      </c>
      <c r="S1924" s="19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12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5" t="s">
        <v>8323</v>
      </c>
      <c r="R1925" t="s">
        <v>8327</v>
      </c>
      <c r="S1925" s="19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12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5" t="s">
        <v>8323</v>
      </c>
      <c r="R1926" t="s">
        <v>8327</v>
      </c>
      <c r="S1926" s="19">
        <f t="shared" si="152"/>
        <v>41626.761053240742</v>
      </c>
      <c r="T1926" s="19">
        <f t="shared" si="153"/>
        <v>41654.814583333333</v>
      </c>
      <c r="U1926">
        <f t="shared" si="154"/>
        <v>2014</v>
      </c>
    </row>
    <row r="1927" spans="1:21" ht="43.5" x14ac:dyDescent="0.35">
      <c r="A1927">
        <v>1925</v>
      </c>
      <c r="B1927" s="3" t="s">
        <v>1926</v>
      </c>
      <c r="C1927" s="12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5" t="s">
        <v>8323</v>
      </c>
      <c r="R1927" t="s">
        <v>8327</v>
      </c>
      <c r="S1927" s="19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12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5" t="s">
        <v>8323</v>
      </c>
      <c r="R1928" t="s">
        <v>8327</v>
      </c>
      <c r="S1928" s="19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12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5" t="s">
        <v>8323</v>
      </c>
      <c r="R1929" t="s">
        <v>8327</v>
      </c>
      <c r="S1929" s="19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12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5" t="s">
        <v>8323</v>
      </c>
      <c r="R1930" t="s">
        <v>8327</v>
      </c>
      <c r="S1930" s="19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12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5" t="s">
        <v>8323</v>
      </c>
      <c r="R1931" t="s">
        <v>8327</v>
      </c>
      <c r="S1931" s="19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12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5" t="s">
        <v>8323</v>
      </c>
      <c r="R1932" t="s">
        <v>8327</v>
      </c>
      <c r="S1932" s="19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12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5" t="s">
        <v>8323</v>
      </c>
      <c r="R1933" t="s">
        <v>8327</v>
      </c>
      <c r="S1933" s="19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12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5" t="s">
        <v>8323</v>
      </c>
      <c r="R1934" t="s">
        <v>8327</v>
      </c>
      <c r="S1934" s="19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12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5" t="s">
        <v>8323</v>
      </c>
      <c r="R1935" t="s">
        <v>8327</v>
      </c>
      <c r="S1935" s="19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12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5" t="s">
        <v>8323</v>
      </c>
      <c r="R1936" t="s">
        <v>8327</v>
      </c>
      <c r="S1936" s="19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12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5" t="s">
        <v>8323</v>
      </c>
      <c r="R1937" t="s">
        <v>8327</v>
      </c>
      <c r="S1937" s="19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12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5" t="s">
        <v>8323</v>
      </c>
      <c r="R1938" t="s">
        <v>8327</v>
      </c>
      <c r="S1938" s="19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12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5" t="s">
        <v>8323</v>
      </c>
      <c r="R1939" t="s">
        <v>8327</v>
      </c>
      <c r="S1939" s="19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12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5" t="s">
        <v>8323</v>
      </c>
      <c r="R1940" t="s">
        <v>8327</v>
      </c>
      <c r="S1940" s="19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12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5" t="s">
        <v>8323</v>
      </c>
      <c r="R1941" t="s">
        <v>8327</v>
      </c>
      <c r="S1941" s="19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12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5" t="s">
        <v>8323</v>
      </c>
      <c r="R1942" t="s">
        <v>8327</v>
      </c>
      <c r="S1942" s="19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12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5" t="s">
        <v>8317</v>
      </c>
      <c r="R1943" t="s">
        <v>8347</v>
      </c>
      <c r="S1943" s="19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12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5" t="s">
        <v>8317</v>
      </c>
      <c r="R1944" t="s">
        <v>8347</v>
      </c>
      <c r="S1944" s="19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12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5" t="s">
        <v>8317</v>
      </c>
      <c r="R1945" t="s">
        <v>8347</v>
      </c>
      <c r="S1945" s="19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12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5" t="s">
        <v>8317</v>
      </c>
      <c r="R1946" t="s">
        <v>8347</v>
      </c>
      <c r="S1946" s="19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12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5" t="s">
        <v>8317</v>
      </c>
      <c r="R1947" t="s">
        <v>8347</v>
      </c>
      <c r="S1947" s="19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12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5" t="s">
        <v>8317</v>
      </c>
      <c r="R1948" t="s">
        <v>8347</v>
      </c>
      <c r="S1948" s="19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12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5" t="s">
        <v>8317</v>
      </c>
      <c r="R1949" t="s">
        <v>8347</v>
      </c>
      <c r="S1949" s="19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12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5" t="s">
        <v>8317</v>
      </c>
      <c r="R1950" t="s">
        <v>8347</v>
      </c>
      <c r="S1950" s="19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12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5" t="s">
        <v>8317</v>
      </c>
      <c r="R1951" t="s">
        <v>8347</v>
      </c>
      <c r="S1951" s="19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12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5" t="s">
        <v>8317</v>
      </c>
      <c r="R1952" t="s">
        <v>8347</v>
      </c>
      <c r="S1952" s="19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12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5" t="s">
        <v>8317</v>
      </c>
      <c r="R1953" t="s">
        <v>8347</v>
      </c>
      <c r="S1953" s="19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12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5" t="s">
        <v>8317</v>
      </c>
      <c r="R1954" t="s">
        <v>8347</v>
      </c>
      <c r="S1954" s="19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12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5" t="s">
        <v>8317</v>
      </c>
      <c r="R1955" t="s">
        <v>8347</v>
      </c>
      <c r="S1955" s="19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12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5" t="s">
        <v>8317</v>
      </c>
      <c r="R1956" t="s">
        <v>8347</v>
      </c>
      <c r="S1956" s="19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12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5" t="s">
        <v>8317</v>
      </c>
      <c r="R1957" t="s">
        <v>8347</v>
      </c>
      <c r="S1957" s="19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12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5" t="s">
        <v>8317</v>
      </c>
      <c r="R1958" t="s">
        <v>8347</v>
      </c>
      <c r="S1958" s="19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12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5" t="s">
        <v>8317</v>
      </c>
      <c r="R1959" t="s">
        <v>8347</v>
      </c>
      <c r="S1959" s="19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12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5" t="s">
        <v>8317</v>
      </c>
      <c r="R1960" t="s">
        <v>8347</v>
      </c>
      <c r="S1960" s="19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12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5" t="s">
        <v>8317</v>
      </c>
      <c r="R1961" t="s">
        <v>8347</v>
      </c>
      <c r="S1961" s="19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12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5" t="s">
        <v>8317</v>
      </c>
      <c r="R1962" t="s">
        <v>8347</v>
      </c>
      <c r="S1962" s="19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12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5" t="s">
        <v>8317</v>
      </c>
      <c r="R1963" t="s">
        <v>8347</v>
      </c>
      <c r="S1963" s="19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12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5" t="s">
        <v>8317</v>
      </c>
      <c r="R1964" t="s">
        <v>8347</v>
      </c>
      <c r="S1964" s="19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12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5" t="s">
        <v>8317</v>
      </c>
      <c r="R1965" t="s">
        <v>8347</v>
      </c>
      <c r="S1965" s="19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12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5" t="s">
        <v>8317</v>
      </c>
      <c r="R1966" t="s">
        <v>8347</v>
      </c>
      <c r="S1966" s="19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12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5" t="s">
        <v>8317</v>
      </c>
      <c r="R1967" t="s">
        <v>8347</v>
      </c>
      <c r="S1967" s="19">
        <f t="shared" si="152"/>
        <v>40898.089236111111</v>
      </c>
      <c r="T1967" s="19">
        <f t="shared" si="153"/>
        <v>40920.041666666664</v>
      </c>
      <c r="U1967">
        <f t="shared" si="154"/>
        <v>2012</v>
      </c>
    </row>
    <row r="1968" spans="1:21" ht="43.5" x14ac:dyDescent="0.35">
      <c r="A1968">
        <v>1966</v>
      </c>
      <c r="B1968" s="3" t="s">
        <v>1967</v>
      </c>
      <c r="C1968" s="12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5" t="s">
        <v>8317</v>
      </c>
      <c r="R1968" t="s">
        <v>8347</v>
      </c>
      <c r="S1968" s="19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12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5" t="s">
        <v>8317</v>
      </c>
      <c r="R1969" t="s">
        <v>8347</v>
      </c>
      <c r="S1969" s="19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12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5" t="s">
        <v>8317</v>
      </c>
      <c r="R1970" t="s">
        <v>8347</v>
      </c>
      <c r="S1970" s="19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12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5" t="s">
        <v>8317</v>
      </c>
      <c r="R1971" t="s">
        <v>8347</v>
      </c>
      <c r="S1971" s="19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12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5" t="s">
        <v>8317</v>
      </c>
      <c r="R1972" t="s">
        <v>8347</v>
      </c>
      <c r="S1972" s="19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12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5" t="s">
        <v>8317</v>
      </c>
      <c r="R1973" t="s">
        <v>8347</v>
      </c>
      <c r="S1973" s="19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12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5" t="s">
        <v>8317</v>
      </c>
      <c r="R1974" t="s">
        <v>8347</v>
      </c>
      <c r="S1974" s="19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12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5" t="s">
        <v>8317</v>
      </c>
      <c r="R1975" t="s">
        <v>8347</v>
      </c>
      <c r="S1975" s="19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12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5" t="s">
        <v>8317</v>
      </c>
      <c r="R1976" t="s">
        <v>8347</v>
      </c>
      <c r="S1976" s="19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12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5" t="s">
        <v>8317</v>
      </c>
      <c r="R1977" t="s">
        <v>8347</v>
      </c>
      <c r="S1977" s="19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12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5" t="s">
        <v>8317</v>
      </c>
      <c r="R1978" t="s">
        <v>8347</v>
      </c>
      <c r="S1978" s="19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12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5" t="s">
        <v>8317</v>
      </c>
      <c r="R1979" t="s">
        <v>8347</v>
      </c>
      <c r="S1979" s="19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12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5" t="s">
        <v>8317</v>
      </c>
      <c r="R1980" t="s">
        <v>8347</v>
      </c>
      <c r="S1980" s="19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12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5" t="s">
        <v>8317</v>
      </c>
      <c r="R1981" t="s">
        <v>8347</v>
      </c>
      <c r="S1981" s="19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12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5" t="s">
        <v>8317</v>
      </c>
      <c r="R1982" t="s">
        <v>8347</v>
      </c>
      <c r="S1982" s="19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12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5" t="s">
        <v>8336</v>
      </c>
      <c r="R1983" t="s">
        <v>8348</v>
      </c>
      <c r="S1983" s="19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12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5" t="s">
        <v>8336</v>
      </c>
      <c r="R1984" t="s">
        <v>8348</v>
      </c>
      <c r="S1984" s="19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12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5" t="s">
        <v>8336</v>
      </c>
      <c r="R1985" t="s">
        <v>8348</v>
      </c>
      <c r="S1985" s="19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12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5" t="s">
        <v>8336</v>
      </c>
      <c r="R1986" t="s">
        <v>8348</v>
      </c>
      <c r="S1986" s="19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12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5" t="s">
        <v>8336</v>
      </c>
      <c r="R1987" t="s">
        <v>8348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3.5" x14ac:dyDescent="0.35">
      <c r="A1988">
        <v>1986</v>
      </c>
      <c r="B1988" s="3" t="s">
        <v>1987</v>
      </c>
      <c r="C1988" s="12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5" t="s">
        <v>8336</v>
      </c>
      <c r="R1988" t="s">
        <v>8348</v>
      </c>
      <c r="S1988" s="19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12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5" t="s">
        <v>8336</v>
      </c>
      <c r="R1989" t="s">
        <v>8348</v>
      </c>
      <c r="S1989" s="19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12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5" t="s">
        <v>8336</v>
      </c>
      <c r="R1990" t="s">
        <v>8348</v>
      </c>
      <c r="S1990" s="19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12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5" t="s">
        <v>8336</v>
      </c>
      <c r="R1991" t="s">
        <v>8348</v>
      </c>
      <c r="S1991" s="19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12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5" t="s">
        <v>8336</v>
      </c>
      <c r="R1992" t="s">
        <v>8348</v>
      </c>
      <c r="S1992" s="19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12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5" t="s">
        <v>8336</v>
      </c>
      <c r="R1993" t="s">
        <v>8348</v>
      </c>
      <c r="S1993" s="19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12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5" t="s">
        <v>8336</v>
      </c>
      <c r="R1994" t="s">
        <v>8348</v>
      </c>
      <c r="S1994" s="19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12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5" t="s">
        <v>8336</v>
      </c>
      <c r="R1995" t="s">
        <v>8348</v>
      </c>
      <c r="S1995" s="19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12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5" t="s">
        <v>8336</v>
      </c>
      <c r="R1996" t="s">
        <v>8348</v>
      </c>
      <c r="S1996" s="19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12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5" t="s">
        <v>8336</v>
      </c>
      <c r="R1997" t="s">
        <v>8348</v>
      </c>
      <c r="S1997" s="19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12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5" t="s">
        <v>8336</v>
      </c>
      <c r="R1998" t="s">
        <v>8348</v>
      </c>
      <c r="S1998" s="19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12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5" t="s">
        <v>8336</v>
      </c>
      <c r="R1999" t="s">
        <v>8348</v>
      </c>
      <c r="S1999" s="19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12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5" t="s">
        <v>8336</v>
      </c>
      <c r="R2000" t="s">
        <v>8348</v>
      </c>
      <c r="S2000" s="19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12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5" t="s">
        <v>8336</v>
      </c>
      <c r="R2001" t="s">
        <v>8348</v>
      </c>
      <c r="S2001" s="19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12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5" t="s">
        <v>8336</v>
      </c>
      <c r="R2002" t="s">
        <v>8348</v>
      </c>
      <c r="S2002" s="19">
        <f t="shared" si="157"/>
        <v>42345.951539351852</v>
      </c>
      <c r="T2002" s="19">
        <f t="shared" si="158"/>
        <v>42375.951539351852</v>
      </c>
      <c r="U2002">
        <f t="shared" si="159"/>
        <v>2016</v>
      </c>
    </row>
    <row r="2003" spans="1:21" ht="43.5" x14ac:dyDescent="0.35">
      <c r="A2003">
        <v>2001</v>
      </c>
      <c r="B2003" s="3" t="s">
        <v>2002</v>
      </c>
      <c r="C2003" s="12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5" t="s">
        <v>8317</v>
      </c>
      <c r="R2003" t="s">
        <v>8347</v>
      </c>
      <c r="S2003" s="19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12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5" t="s">
        <v>8317</v>
      </c>
      <c r="R2004" t="s">
        <v>8347</v>
      </c>
      <c r="S2004" s="19">
        <f t="shared" si="157"/>
        <v>42728.71230324074</v>
      </c>
      <c r="T2004" s="19">
        <f t="shared" si="158"/>
        <v>42758.71230324074</v>
      </c>
      <c r="U2004">
        <f t="shared" si="159"/>
        <v>2017</v>
      </c>
    </row>
    <row r="2005" spans="1:21" ht="58" x14ac:dyDescent="0.35">
      <c r="A2005">
        <v>2003</v>
      </c>
      <c r="B2005" s="3" t="s">
        <v>2004</v>
      </c>
      <c r="C2005" s="12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5" t="s">
        <v>8317</v>
      </c>
      <c r="R2005" t="s">
        <v>8347</v>
      </c>
      <c r="S2005" s="19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12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5" t="s">
        <v>8317</v>
      </c>
      <c r="R2006" t="s">
        <v>8347</v>
      </c>
      <c r="S2006" s="19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12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5" t="s">
        <v>8317</v>
      </c>
      <c r="R2007" t="s">
        <v>8347</v>
      </c>
      <c r="S2007" s="19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12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5" t="s">
        <v>8317</v>
      </c>
      <c r="R2008" t="s">
        <v>8347</v>
      </c>
      <c r="S2008" s="19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12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5" t="s">
        <v>8317</v>
      </c>
      <c r="R2009" t="s">
        <v>8347</v>
      </c>
      <c r="S2009" s="19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12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5" t="s">
        <v>8317</v>
      </c>
      <c r="R2010" t="s">
        <v>8347</v>
      </c>
      <c r="S2010" s="19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12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5" t="s">
        <v>8317</v>
      </c>
      <c r="R2011" t="s">
        <v>8347</v>
      </c>
      <c r="S2011" s="19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12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5" t="s">
        <v>8317</v>
      </c>
      <c r="R2012" t="s">
        <v>8347</v>
      </c>
      <c r="S2012" s="19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12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5" t="s">
        <v>8317</v>
      </c>
      <c r="R2013" t="s">
        <v>8347</v>
      </c>
      <c r="S2013" s="19">
        <f t="shared" si="157"/>
        <v>42347.358483796299</v>
      </c>
      <c r="T2013" s="19">
        <f t="shared" si="158"/>
        <v>42380.958333333328</v>
      </c>
      <c r="U2013">
        <f t="shared" si="159"/>
        <v>2016</v>
      </c>
    </row>
    <row r="2014" spans="1:21" ht="43.5" x14ac:dyDescent="0.35">
      <c r="A2014">
        <v>2012</v>
      </c>
      <c r="B2014" s="3" t="s">
        <v>2013</v>
      </c>
      <c r="C2014" s="12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5" t="s">
        <v>8317</v>
      </c>
      <c r="R2014" t="s">
        <v>8347</v>
      </c>
      <c r="S2014" s="19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12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5" t="s">
        <v>8317</v>
      </c>
      <c r="R2015" t="s">
        <v>8347</v>
      </c>
      <c r="S2015" s="19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12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5" t="s">
        <v>8317</v>
      </c>
      <c r="R2016" t="s">
        <v>8347</v>
      </c>
      <c r="S2016" s="19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12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5" t="s">
        <v>8317</v>
      </c>
      <c r="R2017" t="s">
        <v>8347</v>
      </c>
      <c r="S2017" s="19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12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5" t="s">
        <v>8317</v>
      </c>
      <c r="R2018" t="s">
        <v>8347</v>
      </c>
      <c r="S2018" s="19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12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5" t="s">
        <v>8317</v>
      </c>
      <c r="R2019" t="s">
        <v>8347</v>
      </c>
      <c r="S2019" s="19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12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5" t="s">
        <v>8317</v>
      </c>
      <c r="R2020" t="s">
        <v>8347</v>
      </c>
      <c r="S2020" s="19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12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5" t="s">
        <v>8317</v>
      </c>
      <c r="R2021" t="s">
        <v>8347</v>
      </c>
      <c r="S2021" s="19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12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5" t="s">
        <v>8317</v>
      </c>
      <c r="R2022" t="s">
        <v>8347</v>
      </c>
      <c r="S2022" s="19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12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5" t="s">
        <v>8317</v>
      </c>
      <c r="R2023" t="s">
        <v>8347</v>
      </c>
      <c r="S2023" s="19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12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5" t="s">
        <v>8317</v>
      </c>
      <c r="R2024" t="s">
        <v>8347</v>
      </c>
      <c r="S2024" s="19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12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5" t="s">
        <v>8317</v>
      </c>
      <c r="R2025" t="s">
        <v>8347</v>
      </c>
      <c r="S2025" s="19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12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5" t="s">
        <v>8317</v>
      </c>
      <c r="R2026" t="s">
        <v>8347</v>
      </c>
      <c r="S2026" s="19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12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5" t="s">
        <v>8317</v>
      </c>
      <c r="R2027" t="s">
        <v>8347</v>
      </c>
      <c r="S2027" s="19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12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5" t="s">
        <v>8317</v>
      </c>
      <c r="R2028" t="s">
        <v>8347</v>
      </c>
      <c r="S2028" s="19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12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5" t="s">
        <v>8317</v>
      </c>
      <c r="R2029" t="s">
        <v>8347</v>
      </c>
      <c r="S2029" s="19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12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5" t="s">
        <v>8317</v>
      </c>
      <c r="R2030" t="s">
        <v>8347</v>
      </c>
      <c r="S2030" s="19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12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5" t="s">
        <v>8317</v>
      </c>
      <c r="R2031" t="s">
        <v>8347</v>
      </c>
      <c r="S2031" s="19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12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5" t="s">
        <v>8317</v>
      </c>
      <c r="R2032" t="s">
        <v>8347</v>
      </c>
      <c r="S2032" s="19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12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5" t="s">
        <v>8317</v>
      </c>
      <c r="R2033" t="s">
        <v>8347</v>
      </c>
      <c r="S2033" s="19">
        <f t="shared" si="157"/>
        <v>41975.329317129625</v>
      </c>
      <c r="T2033" s="19">
        <f t="shared" si="158"/>
        <v>42013.041666666672</v>
      </c>
      <c r="U2033">
        <f t="shared" si="159"/>
        <v>2015</v>
      </c>
    </row>
    <row r="2034" spans="1:21" ht="43.5" x14ac:dyDescent="0.35">
      <c r="A2034">
        <v>2032</v>
      </c>
      <c r="B2034" s="3" t="s">
        <v>2033</v>
      </c>
      <c r="C2034" s="12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5" t="s">
        <v>8317</v>
      </c>
      <c r="R2034" t="s">
        <v>8347</v>
      </c>
      <c r="S2034" s="19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12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5" t="s">
        <v>8317</v>
      </c>
      <c r="R2035" t="s">
        <v>8347</v>
      </c>
      <c r="S2035" s="19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12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5" t="s">
        <v>8317</v>
      </c>
      <c r="R2036" t="s">
        <v>8347</v>
      </c>
      <c r="S2036" s="19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12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5" t="s">
        <v>8317</v>
      </c>
      <c r="R2037" t="s">
        <v>8347</v>
      </c>
      <c r="S2037" s="19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12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5" t="s">
        <v>8317</v>
      </c>
      <c r="R2038" t="s">
        <v>8347</v>
      </c>
      <c r="S2038" s="19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12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5" t="s">
        <v>8317</v>
      </c>
      <c r="R2039" t="s">
        <v>8347</v>
      </c>
      <c r="S2039" s="19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12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5" t="s">
        <v>8317</v>
      </c>
      <c r="R2040" t="s">
        <v>8347</v>
      </c>
      <c r="S2040" s="19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12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5" t="s">
        <v>8317</v>
      </c>
      <c r="R2041" t="s">
        <v>8347</v>
      </c>
      <c r="S2041" s="19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12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5" t="s">
        <v>8317</v>
      </c>
      <c r="R2042" t="s">
        <v>8347</v>
      </c>
      <c r="S2042" s="19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12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5" t="s">
        <v>8317</v>
      </c>
      <c r="R2043" t="s">
        <v>8347</v>
      </c>
      <c r="S2043" s="19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12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5" t="s">
        <v>8317</v>
      </c>
      <c r="R2044" t="s">
        <v>8347</v>
      </c>
      <c r="S2044" s="19">
        <f t="shared" si="157"/>
        <v>42331.708032407405</v>
      </c>
      <c r="T2044" s="19">
        <f t="shared" si="158"/>
        <v>42391.708032407405</v>
      </c>
      <c r="U2044">
        <f t="shared" si="159"/>
        <v>2016</v>
      </c>
    </row>
    <row r="2045" spans="1:21" ht="43.5" x14ac:dyDescent="0.35">
      <c r="A2045">
        <v>2043</v>
      </c>
      <c r="B2045" s="3" t="s">
        <v>2044</v>
      </c>
      <c r="C2045" s="12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5" t="s">
        <v>8317</v>
      </c>
      <c r="R2045" t="s">
        <v>8347</v>
      </c>
      <c r="S2045" s="19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12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5" t="s">
        <v>8317</v>
      </c>
      <c r="R2046" t="s">
        <v>8347</v>
      </c>
      <c r="S2046" s="19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12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5" t="s">
        <v>8317</v>
      </c>
      <c r="R2047" t="s">
        <v>8347</v>
      </c>
      <c r="S2047" s="19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12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5" t="s">
        <v>8317</v>
      </c>
      <c r="R2048" t="s">
        <v>8347</v>
      </c>
      <c r="S2048" s="19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12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5" t="s">
        <v>8317</v>
      </c>
      <c r="R2049" t="s">
        <v>8347</v>
      </c>
      <c r="S2049" s="19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12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5" t="s">
        <v>8317</v>
      </c>
      <c r="R2050" t="s">
        <v>8347</v>
      </c>
      <c r="S2050" s="19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12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5" t="s">
        <v>8317</v>
      </c>
      <c r="R2051" t="s">
        <v>8347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3.5" x14ac:dyDescent="0.35">
      <c r="A2052">
        <v>2050</v>
      </c>
      <c r="B2052" s="3" t="s">
        <v>2051</v>
      </c>
      <c r="C2052" s="12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5" t="s">
        <v>8317</v>
      </c>
      <c r="R2052" t="s">
        <v>8347</v>
      </c>
      <c r="S2052" s="19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12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5" t="s">
        <v>8317</v>
      </c>
      <c r="R2053" t="s">
        <v>8347</v>
      </c>
      <c r="S2053" s="19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12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5" t="s">
        <v>8317</v>
      </c>
      <c r="R2054" t="s">
        <v>8347</v>
      </c>
      <c r="S2054" s="19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12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5" t="s">
        <v>8317</v>
      </c>
      <c r="R2055" t="s">
        <v>8347</v>
      </c>
      <c r="S2055" s="19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12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5" t="s">
        <v>8317</v>
      </c>
      <c r="R2056" t="s">
        <v>8347</v>
      </c>
      <c r="S2056" s="19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12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5" t="s">
        <v>8317</v>
      </c>
      <c r="R2057" t="s">
        <v>8347</v>
      </c>
      <c r="S2057" s="19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12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5" t="s">
        <v>8317</v>
      </c>
      <c r="R2058" t="s">
        <v>8347</v>
      </c>
      <c r="S2058" s="19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12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5" t="s">
        <v>8317</v>
      </c>
      <c r="R2059" t="s">
        <v>8347</v>
      </c>
      <c r="S2059" s="19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12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5" t="s">
        <v>8317</v>
      </c>
      <c r="R2060" t="s">
        <v>8347</v>
      </c>
      <c r="S2060" s="19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12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5" t="s">
        <v>8317</v>
      </c>
      <c r="R2061" t="s">
        <v>8347</v>
      </c>
      <c r="S2061" s="19">
        <f t="shared" si="162"/>
        <v>42361.602476851855</v>
      </c>
      <c r="T2061" s="19">
        <f t="shared" si="163"/>
        <v>42400.915972222225</v>
      </c>
      <c r="U2061">
        <f t="shared" si="164"/>
        <v>2016</v>
      </c>
    </row>
    <row r="2062" spans="1:21" ht="43.5" x14ac:dyDescent="0.35">
      <c r="A2062">
        <v>2060</v>
      </c>
      <c r="B2062" s="3" t="s">
        <v>2061</v>
      </c>
      <c r="C2062" s="12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5" t="s">
        <v>8317</v>
      </c>
      <c r="R2062" t="s">
        <v>8347</v>
      </c>
      <c r="S2062" s="19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12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5" t="s">
        <v>8317</v>
      </c>
      <c r="R2063" t="s">
        <v>8347</v>
      </c>
      <c r="S2063" s="19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12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5" t="s">
        <v>8317</v>
      </c>
      <c r="R2064" t="s">
        <v>8347</v>
      </c>
      <c r="S2064" s="19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12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5" t="s">
        <v>8317</v>
      </c>
      <c r="R2065" t="s">
        <v>8347</v>
      </c>
      <c r="S2065" s="19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12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5" t="s">
        <v>8317</v>
      </c>
      <c r="R2066" t="s">
        <v>8347</v>
      </c>
      <c r="S2066" s="19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12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5" t="s">
        <v>8317</v>
      </c>
      <c r="R2067" t="s">
        <v>8347</v>
      </c>
      <c r="S2067" s="19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12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5" t="s">
        <v>8317</v>
      </c>
      <c r="R2068" t="s">
        <v>8347</v>
      </c>
      <c r="S2068" s="19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12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5" t="s">
        <v>8317</v>
      </c>
      <c r="R2069" t="s">
        <v>8347</v>
      </c>
      <c r="S2069" s="19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12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5" t="s">
        <v>8317</v>
      </c>
      <c r="R2070" t="s">
        <v>8347</v>
      </c>
      <c r="S2070" s="19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12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5" t="s">
        <v>8317</v>
      </c>
      <c r="R2071" t="s">
        <v>8347</v>
      </c>
      <c r="S2071" s="19">
        <f t="shared" si="162"/>
        <v>42340.972118055557</v>
      </c>
      <c r="T2071" s="19">
        <f t="shared" si="163"/>
        <v>42371.972118055557</v>
      </c>
      <c r="U2071">
        <f t="shared" si="164"/>
        <v>2016</v>
      </c>
    </row>
    <row r="2072" spans="1:21" ht="43.5" x14ac:dyDescent="0.35">
      <c r="A2072">
        <v>2070</v>
      </c>
      <c r="B2072" s="3" t="s">
        <v>2071</v>
      </c>
      <c r="C2072" s="12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5" t="s">
        <v>8317</v>
      </c>
      <c r="R2072" t="s">
        <v>8347</v>
      </c>
      <c r="S2072" s="19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12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5" t="s">
        <v>8317</v>
      </c>
      <c r="R2073" t="s">
        <v>8347</v>
      </c>
      <c r="S2073" s="19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12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5" t="s">
        <v>8317</v>
      </c>
      <c r="R2074" t="s">
        <v>8347</v>
      </c>
      <c r="S2074" s="19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12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5" t="s">
        <v>8317</v>
      </c>
      <c r="R2075" t="s">
        <v>8347</v>
      </c>
      <c r="S2075" s="19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12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5" t="s">
        <v>8317</v>
      </c>
      <c r="R2076" t="s">
        <v>8347</v>
      </c>
      <c r="S2076" s="19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12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5" t="s">
        <v>8317</v>
      </c>
      <c r="R2077" t="s">
        <v>8347</v>
      </c>
      <c r="S2077" s="19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12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5" t="s">
        <v>8317</v>
      </c>
      <c r="R2078" t="s">
        <v>8347</v>
      </c>
      <c r="S2078" s="19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12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5" t="s">
        <v>8317</v>
      </c>
      <c r="R2079" t="s">
        <v>8347</v>
      </c>
      <c r="S2079" s="19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12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5" t="s">
        <v>8317</v>
      </c>
      <c r="R2080" t="s">
        <v>8347</v>
      </c>
      <c r="S2080" s="19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12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5" t="s">
        <v>8317</v>
      </c>
      <c r="R2081" t="s">
        <v>8347</v>
      </c>
      <c r="S2081" s="19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12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5" t="s">
        <v>8317</v>
      </c>
      <c r="R2082" t="s">
        <v>8347</v>
      </c>
      <c r="S2082" s="19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12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5" t="s">
        <v>8323</v>
      </c>
      <c r="R2083" t="s">
        <v>8327</v>
      </c>
      <c r="S2083" s="19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12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5" t="s">
        <v>8323</v>
      </c>
      <c r="R2084" t="s">
        <v>8327</v>
      </c>
      <c r="S2084" s="19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12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5" t="s">
        <v>8323</v>
      </c>
      <c r="R2085" t="s">
        <v>8327</v>
      </c>
      <c r="S2085" s="19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12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5" t="s">
        <v>8323</v>
      </c>
      <c r="R2086" t="s">
        <v>8327</v>
      </c>
      <c r="S2086" s="19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12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5" t="s">
        <v>8323</v>
      </c>
      <c r="R2087" t="s">
        <v>8327</v>
      </c>
      <c r="S2087" s="19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12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5" t="s">
        <v>8323</v>
      </c>
      <c r="R2088" t="s">
        <v>8327</v>
      </c>
      <c r="S2088" s="19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12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5" t="s">
        <v>8323</v>
      </c>
      <c r="R2089" t="s">
        <v>8327</v>
      </c>
      <c r="S2089" s="19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12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5" t="s">
        <v>8323</v>
      </c>
      <c r="R2090" t="s">
        <v>8327</v>
      </c>
      <c r="S2090" s="19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12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5" t="s">
        <v>8323</v>
      </c>
      <c r="R2091" t="s">
        <v>8327</v>
      </c>
      <c r="S2091" s="19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12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5" t="s">
        <v>8323</v>
      </c>
      <c r="R2092" t="s">
        <v>8327</v>
      </c>
      <c r="S2092" s="19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12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5" t="s">
        <v>8323</v>
      </c>
      <c r="R2093" t="s">
        <v>8327</v>
      </c>
      <c r="S2093" s="19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12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5" t="s">
        <v>8323</v>
      </c>
      <c r="R2094" t="s">
        <v>8327</v>
      </c>
      <c r="S2094" s="19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12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5" t="s">
        <v>8323</v>
      </c>
      <c r="R2095" t="s">
        <v>8327</v>
      </c>
      <c r="S2095" s="19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12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5" t="s">
        <v>8323</v>
      </c>
      <c r="R2096" t="s">
        <v>8327</v>
      </c>
      <c r="S2096" s="19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12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5" t="s">
        <v>8323</v>
      </c>
      <c r="R2097" t="s">
        <v>8327</v>
      </c>
      <c r="S2097" s="19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12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5" t="s">
        <v>8323</v>
      </c>
      <c r="R2098" t="s">
        <v>8327</v>
      </c>
      <c r="S2098" s="19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12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5" t="s">
        <v>8323</v>
      </c>
      <c r="R2099" t="s">
        <v>8327</v>
      </c>
      <c r="S2099" s="19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12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5" t="s">
        <v>8323</v>
      </c>
      <c r="R2100" t="s">
        <v>8327</v>
      </c>
      <c r="S2100" s="19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12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5" t="s">
        <v>8323</v>
      </c>
      <c r="R2101" t="s">
        <v>8327</v>
      </c>
      <c r="S2101" s="19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12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5" t="s">
        <v>8323</v>
      </c>
      <c r="R2102" t="s">
        <v>8327</v>
      </c>
      <c r="S2102" s="19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12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5" t="s">
        <v>8323</v>
      </c>
      <c r="R2103" t="s">
        <v>8327</v>
      </c>
      <c r="S2103" s="19">
        <f t="shared" si="162"/>
        <v>40892.149467592593</v>
      </c>
      <c r="T2103" s="19">
        <f t="shared" si="163"/>
        <v>40952.149467592593</v>
      </c>
      <c r="U2103">
        <f t="shared" si="164"/>
        <v>2012</v>
      </c>
    </row>
    <row r="2104" spans="1:21" ht="43.5" x14ac:dyDescent="0.35">
      <c r="A2104">
        <v>2102</v>
      </c>
      <c r="B2104" s="3" t="s">
        <v>2103</v>
      </c>
      <c r="C2104" s="12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5" t="s">
        <v>8323</v>
      </c>
      <c r="R2104" t="s">
        <v>8327</v>
      </c>
      <c r="S2104" s="19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12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5" t="s">
        <v>8323</v>
      </c>
      <c r="R2105" t="s">
        <v>8327</v>
      </c>
      <c r="S2105" s="19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12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5" t="s">
        <v>8323</v>
      </c>
      <c r="R2106" t="s">
        <v>8327</v>
      </c>
      <c r="S2106" s="19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12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5" t="s">
        <v>8323</v>
      </c>
      <c r="R2107" t="s">
        <v>8327</v>
      </c>
      <c r="S2107" s="19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12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5" t="s">
        <v>8323</v>
      </c>
      <c r="R2108" t="s">
        <v>8327</v>
      </c>
      <c r="S2108" s="19">
        <f t="shared" si="162"/>
        <v>41270.21497685185</v>
      </c>
      <c r="T2108" s="19">
        <f t="shared" si="163"/>
        <v>41300.21497685185</v>
      </c>
      <c r="U2108">
        <f t="shared" si="164"/>
        <v>2013</v>
      </c>
    </row>
    <row r="2109" spans="1:21" ht="43.5" x14ac:dyDescent="0.35">
      <c r="A2109">
        <v>2107</v>
      </c>
      <c r="B2109" s="3" t="s">
        <v>2108</v>
      </c>
      <c r="C2109" s="12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5" t="s">
        <v>8323</v>
      </c>
      <c r="R2109" t="s">
        <v>8327</v>
      </c>
      <c r="S2109" s="19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12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5" t="s">
        <v>8323</v>
      </c>
      <c r="R2110" t="s">
        <v>8327</v>
      </c>
      <c r="S2110" s="19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12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5" t="s">
        <v>8323</v>
      </c>
      <c r="R2111" t="s">
        <v>8327</v>
      </c>
      <c r="S2111" s="19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12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5" t="s">
        <v>8323</v>
      </c>
      <c r="R2112" t="s">
        <v>8327</v>
      </c>
      <c r="S2112" s="19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12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5" t="s">
        <v>8323</v>
      </c>
      <c r="R2113" t="s">
        <v>8327</v>
      </c>
      <c r="S2113" s="19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12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5" t="s">
        <v>8323</v>
      </c>
      <c r="R2114" t="s">
        <v>8327</v>
      </c>
      <c r="S2114" s="19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12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5" t="s">
        <v>8323</v>
      </c>
      <c r="R2115" t="s">
        <v>8327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3.5" x14ac:dyDescent="0.35">
      <c r="A2116">
        <v>2114</v>
      </c>
      <c r="B2116" s="3" t="s">
        <v>2115</v>
      </c>
      <c r="C2116" s="12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5" t="s">
        <v>8323</v>
      </c>
      <c r="R2116" t="s">
        <v>8327</v>
      </c>
      <c r="S2116" s="19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12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5" t="s">
        <v>8323</v>
      </c>
      <c r="R2117" t="s">
        <v>8327</v>
      </c>
      <c r="S2117" s="19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12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5" t="s">
        <v>8323</v>
      </c>
      <c r="R2118" t="s">
        <v>8327</v>
      </c>
      <c r="S2118" s="19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12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5" t="s">
        <v>8323</v>
      </c>
      <c r="R2119" t="s">
        <v>8327</v>
      </c>
      <c r="S2119" s="19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12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5" t="s">
        <v>8323</v>
      </c>
      <c r="R2120" t="s">
        <v>8327</v>
      </c>
      <c r="S2120" s="19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12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5" t="s">
        <v>8323</v>
      </c>
      <c r="R2121" t="s">
        <v>8327</v>
      </c>
      <c r="S2121" s="19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12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5" t="s">
        <v>8323</v>
      </c>
      <c r="R2122" t="s">
        <v>8327</v>
      </c>
      <c r="S2122" s="19">
        <f t="shared" si="167"/>
        <v>41591.964537037034</v>
      </c>
      <c r="T2122" s="19">
        <f t="shared" si="168"/>
        <v>41640.964537037034</v>
      </c>
      <c r="U2122">
        <f t="shared" si="169"/>
        <v>2014</v>
      </c>
    </row>
    <row r="2123" spans="1:21" ht="43.5" x14ac:dyDescent="0.35">
      <c r="A2123">
        <v>2121</v>
      </c>
      <c r="B2123" s="3" t="s">
        <v>2122</v>
      </c>
      <c r="C2123" s="12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5" t="s">
        <v>8331</v>
      </c>
      <c r="R2123" t="s">
        <v>8332</v>
      </c>
      <c r="S2123" s="19">
        <f t="shared" si="167"/>
        <v>42716.7424537037</v>
      </c>
      <c r="T2123" s="19">
        <f t="shared" si="168"/>
        <v>42746.7424537037</v>
      </c>
      <c r="U2123">
        <f t="shared" si="169"/>
        <v>2017</v>
      </c>
    </row>
    <row r="2124" spans="1:21" ht="43.5" x14ac:dyDescent="0.35">
      <c r="A2124">
        <v>2122</v>
      </c>
      <c r="B2124" s="3" t="s">
        <v>2123</v>
      </c>
      <c r="C2124" s="12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5" t="s">
        <v>8331</v>
      </c>
      <c r="R2124" t="s">
        <v>8332</v>
      </c>
      <c r="S2124" s="19">
        <f t="shared" si="167"/>
        <v>42712.300567129627</v>
      </c>
      <c r="T2124" s="19">
        <f t="shared" si="168"/>
        <v>42742.300567129627</v>
      </c>
      <c r="U2124">
        <f t="shared" si="169"/>
        <v>2017</v>
      </c>
    </row>
    <row r="2125" spans="1:21" ht="58" x14ac:dyDescent="0.35">
      <c r="A2125">
        <v>2123</v>
      </c>
      <c r="B2125" s="3" t="s">
        <v>2124</v>
      </c>
      <c r="C2125" s="12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5" t="s">
        <v>8331</v>
      </c>
      <c r="R2125" t="s">
        <v>8332</v>
      </c>
      <c r="S2125" s="19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12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5" t="s">
        <v>8331</v>
      </c>
      <c r="R2126" t="s">
        <v>8332</v>
      </c>
      <c r="S2126" s="19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12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5" t="s">
        <v>8331</v>
      </c>
      <c r="R2127" t="s">
        <v>8332</v>
      </c>
      <c r="S2127" s="19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12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5" t="s">
        <v>8331</v>
      </c>
      <c r="R2128" t="s">
        <v>8332</v>
      </c>
      <c r="S2128" s="19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12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5" t="s">
        <v>8331</v>
      </c>
      <c r="R2129" t="s">
        <v>8332</v>
      </c>
      <c r="S2129" s="19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12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5" t="s">
        <v>8331</v>
      </c>
      <c r="R2130" t="s">
        <v>8332</v>
      </c>
      <c r="S2130" s="19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12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5" t="s">
        <v>8331</v>
      </c>
      <c r="R2131" t="s">
        <v>8332</v>
      </c>
      <c r="S2131" s="19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12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5" t="s">
        <v>8331</v>
      </c>
      <c r="R2132" t="s">
        <v>8332</v>
      </c>
      <c r="S2132" s="19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12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5" t="s">
        <v>8331</v>
      </c>
      <c r="R2133" t="s">
        <v>8332</v>
      </c>
      <c r="S2133" s="19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12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5" t="s">
        <v>8331</v>
      </c>
      <c r="R2134" t="s">
        <v>8332</v>
      </c>
      <c r="S2134" s="19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12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5" t="s">
        <v>8331</v>
      </c>
      <c r="R2135" t="s">
        <v>8332</v>
      </c>
      <c r="S2135" s="19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12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5" t="s">
        <v>8331</v>
      </c>
      <c r="R2136" t="s">
        <v>8332</v>
      </c>
      <c r="S2136" s="19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12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5" t="s">
        <v>8331</v>
      </c>
      <c r="R2137" t="s">
        <v>8332</v>
      </c>
      <c r="S2137" s="19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12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5" t="s">
        <v>8331</v>
      </c>
      <c r="R2138" t="s">
        <v>8332</v>
      </c>
      <c r="S2138" s="19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12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5" t="s">
        <v>8331</v>
      </c>
      <c r="R2139" t="s">
        <v>8332</v>
      </c>
      <c r="S2139" s="19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12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5" t="s">
        <v>8331</v>
      </c>
      <c r="R2140" t="s">
        <v>8332</v>
      </c>
      <c r="S2140" s="19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12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5" t="s">
        <v>8331</v>
      </c>
      <c r="R2141" t="s">
        <v>8332</v>
      </c>
      <c r="S2141" s="19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12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5" t="s">
        <v>8331</v>
      </c>
      <c r="R2142" t="s">
        <v>8332</v>
      </c>
      <c r="S2142" s="19">
        <f t="shared" si="167"/>
        <v>41255.833611111113</v>
      </c>
      <c r="T2142" s="19">
        <f t="shared" si="168"/>
        <v>41285.833611111113</v>
      </c>
      <c r="U2142">
        <f t="shared" si="169"/>
        <v>2013</v>
      </c>
    </row>
    <row r="2143" spans="1:21" ht="58" x14ac:dyDescent="0.35">
      <c r="A2143">
        <v>2141</v>
      </c>
      <c r="B2143" s="3" t="s">
        <v>2142</v>
      </c>
      <c r="C2143" s="12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5" t="s">
        <v>8331</v>
      </c>
      <c r="R2143" t="s">
        <v>8332</v>
      </c>
      <c r="S2143" s="19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12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5" t="s">
        <v>8331</v>
      </c>
      <c r="R2144" t="s">
        <v>8332</v>
      </c>
      <c r="S2144" s="19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12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5" t="s">
        <v>8331</v>
      </c>
      <c r="R2145" t="s">
        <v>8332</v>
      </c>
      <c r="S2145" s="19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12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5" t="s">
        <v>8331</v>
      </c>
      <c r="R2146" t="s">
        <v>8332</v>
      </c>
      <c r="S2146" s="19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12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5" t="s">
        <v>8331</v>
      </c>
      <c r="R2147" t="s">
        <v>8332</v>
      </c>
      <c r="S2147" s="19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12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5" t="s">
        <v>8331</v>
      </c>
      <c r="R2148" t="s">
        <v>8332</v>
      </c>
      <c r="S2148" s="19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12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5" t="s">
        <v>8331</v>
      </c>
      <c r="R2149" t="s">
        <v>8332</v>
      </c>
      <c r="S2149" s="19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12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5" t="s">
        <v>8331</v>
      </c>
      <c r="R2150" t="s">
        <v>8332</v>
      </c>
      <c r="S2150" s="19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12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5" t="s">
        <v>8331</v>
      </c>
      <c r="R2151" t="s">
        <v>8332</v>
      </c>
      <c r="S2151" s="19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12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5" t="s">
        <v>8331</v>
      </c>
      <c r="R2152" t="s">
        <v>8332</v>
      </c>
      <c r="S2152" s="19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12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5" t="s">
        <v>8331</v>
      </c>
      <c r="R2153" t="s">
        <v>8332</v>
      </c>
      <c r="S2153" s="19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12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5" t="s">
        <v>8331</v>
      </c>
      <c r="R2154" t="s">
        <v>8332</v>
      </c>
      <c r="S2154" s="19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12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5" t="s">
        <v>8331</v>
      </c>
      <c r="R2155" t="s">
        <v>8332</v>
      </c>
      <c r="S2155" s="19">
        <f t="shared" si="167"/>
        <v>41974.911087962959</v>
      </c>
      <c r="T2155" s="19">
        <f t="shared" si="168"/>
        <v>42014.332638888889</v>
      </c>
      <c r="U2155">
        <f t="shared" si="169"/>
        <v>2015</v>
      </c>
    </row>
    <row r="2156" spans="1:21" ht="29" x14ac:dyDescent="0.35">
      <c r="A2156">
        <v>2154</v>
      </c>
      <c r="B2156" s="3" t="s">
        <v>2155</v>
      </c>
      <c r="C2156" s="12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5" t="s">
        <v>8331</v>
      </c>
      <c r="R2156" t="s">
        <v>8332</v>
      </c>
      <c r="S2156" s="19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12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5" t="s">
        <v>8331</v>
      </c>
      <c r="R2157" t="s">
        <v>8332</v>
      </c>
      <c r="S2157" s="19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12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5" t="s">
        <v>8331</v>
      </c>
      <c r="R2158" t="s">
        <v>8332</v>
      </c>
      <c r="S2158" s="19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12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5" t="s">
        <v>8331</v>
      </c>
      <c r="R2159" t="s">
        <v>8332</v>
      </c>
      <c r="S2159" s="19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12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5" t="s">
        <v>8331</v>
      </c>
      <c r="R2160" t="s">
        <v>8332</v>
      </c>
      <c r="S2160" s="19">
        <f t="shared" si="167"/>
        <v>41264.853865740741</v>
      </c>
      <c r="T2160" s="19">
        <f t="shared" si="168"/>
        <v>41309.853865740741</v>
      </c>
      <c r="U2160">
        <f t="shared" si="169"/>
        <v>2013</v>
      </c>
    </row>
    <row r="2161" spans="1:21" ht="58" x14ac:dyDescent="0.35">
      <c r="A2161">
        <v>2159</v>
      </c>
      <c r="B2161" s="3" t="s">
        <v>2160</v>
      </c>
      <c r="C2161" s="12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5" t="s">
        <v>8331</v>
      </c>
      <c r="R2161" t="s">
        <v>8332</v>
      </c>
      <c r="S2161" s="19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12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5" t="s">
        <v>8331</v>
      </c>
      <c r="R2162" t="s">
        <v>8332</v>
      </c>
      <c r="S2162" s="19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12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5" t="s">
        <v>8323</v>
      </c>
      <c r="R2163" t="s">
        <v>8324</v>
      </c>
      <c r="S2163" s="19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12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5" t="s">
        <v>8323</v>
      </c>
      <c r="R2164" t="s">
        <v>8324</v>
      </c>
      <c r="S2164" s="19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12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5" t="s">
        <v>8323</v>
      </c>
      <c r="R2165" t="s">
        <v>8324</v>
      </c>
      <c r="S2165" s="19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12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5" t="s">
        <v>8323</v>
      </c>
      <c r="R2166" t="s">
        <v>8324</v>
      </c>
      <c r="S2166" s="19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12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5" t="s">
        <v>8323</v>
      </c>
      <c r="R2167" t="s">
        <v>8324</v>
      </c>
      <c r="S2167" s="19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12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5" t="s">
        <v>8323</v>
      </c>
      <c r="R2168" t="s">
        <v>8324</v>
      </c>
      <c r="S2168" s="19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12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5" t="s">
        <v>8323</v>
      </c>
      <c r="R2169" t="s">
        <v>8324</v>
      </c>
      <c r="S2169" s="19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12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5" t="s">
        <v>8323</v>
      </c>
      <c r="R2170" t="s">
        <v>8324</v>
      </c>
      <c r="S2170" s="19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12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5" t="s">
        <v>8323</v>
      </c>
      <c r="R2171" t="s">
        <v>8324</v>
      </c>
      <c r="S2171" s="19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12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5" t="s">
        <v>8323</v>
      </c>
      <c r="R2172" t="s">
        <v>8324</v>
      </c>
      <c r="S2172" s="19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12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5" t="s">
        <v>8323</v>
      </c>
      <c r="R2173" t="s">
        <v>8324</v>
      </c>
      <c r="S2173" s="19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12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5" t="s">
        <v>8323</v>
      </c>
      <c r="R2174" t="s">
        <v>8324</v>
      </c>
      <c r="S2174" s="19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12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5" t="s">
        <v>8323</v>
      </c>
      <c r="R2175" t="s">
        <v>8324</v>
      </c>
      <c r="S2175" s="19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12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5" t="s">
        <v>8323</v>
      </c>
      <c r="R2176" t="s">
        <v>8324</v>
      </c>
      <c r="S2176" s="19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12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5" t="s">
        <v>8323</v>
      </c>
      <c r="R2177" t="s">
        <v>8324</v>
      </c>
      <c r="S2177" s="19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12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5" t="s">
        <v>8323</v>
      </c>
      <c r="R2178" t="s">
        <v>8324</v>
      </c>
      <c r="S2178" s="19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12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5" t="s">
        <v>8323</v>
      </c>
      <c r="R2179" t="s">
        <v>8324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3.5" x14ac:dyDescent="0.35">
      <c r="A2180">
        <v>2178</v>
      </c>
      <c r="B2180" s="3" t="s">
        <v>2179</v>
      </c>
      <c r="C2180" s="12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5" t="s">
        <v>8323</v>
      </c>
      <c r="R2180" t="s">
        <v>8324</v>
      </c>
      <c r="S2180" s="19">
        <f t="shared" si="172"/>
        <v>42723.63653935185</v>
      </c>
      <c r="T2180" s="19">
        <f t="shared" si="173"/>
        <v>42753.63653935185</v>
      </c>
      <c r="U2180">
        <f t="shared" si="174"/>
        <v>2017</v>
      </c>
    </row>
    <row r="2181" spans="1:21" ht="43.5" x14ac:dyDescent="0.35">
      <c r="A2181">
        <v>2179</v>
      </c>
      <c r="B2181" s="3" t="s">
        <v>2180</v>
      </c>
      <c r="C2181" s="12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5" t="s">
        <v>8323</v>
      </c>
      <c r="R2181" t="s">
        <v>8324</v>
      </c>
      <c r="S2181" s="19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12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5" t="s">
        <v>8323</v>
      </c>
      <c r="R2182" t="s">
        <v>8324</v>
      </c>
      <c r="S2182" s="19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12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5" t="s">
        <v>8331</v>
      </c>
      <c r="R2183" t="s">
        <v>8349</v>
      </c>
      <c r="S2183" s="19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12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5" t="s">
        <v>8331</v>
      </c>
      <c r="R2184" t="s">
        <v>8349</v>
      </c>
      <c r="S2184" s="19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12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5" t="s">
        <v>8331</v>
      </c>
      <c r="R2185" t="s">
        <v>8349</v>
      </c>
      <c r="S2185" s="19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12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5" t="s">
        <v>8331</v>
      </c>
      <c r="R2186" t="s">
        <v>8349</v>
      </c>
      <c r="S2186" s="19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12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5" t="s">
        <v>8331</v>
      </c>
      <c r="R2187" t="s">
        <v>8349</v>
      </c>
      <c r="S2187" s="19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12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5" t="s">
        <v>8331</v>
      </c>
      <c r="R2188" t="s">
        <v>8349</v>
      </c>
      <c r="S2188" s="19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12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5" t="s">
        <v>8331</v>
      </c>
      <c r="R2189" t="s">
        <v>8349</v>
      </c>
      <c r="S2189" s="19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12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5" t="s">
        <v>8331</v>
      </c>
      <c r="R2190" t="s">
        <v>8349</v>
      </c>
      <c r="S2190" s="19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12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5" t="s">
        <v>8331</v>
      </c>
      <c r="R2191" t="s">
        <v>8349</v>
      </c>
      <c r="S2191" s="19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12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5" t="s">
        <v>8331</v>
      </c>
      <c r="R2192" t="s">
        <v>8349</v>
      </c>
      <c r="S2192" s="19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12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5" t="s">
        <v>8331</v>
      </c>
      <c r="R2193" t="s">
        <v>8349</v>
      </c>
      <c r="S2193" s="19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12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5" t="s">
        <v>8331</v>
      </c>
      <c r="R2194" t="s">
        <v>8349</v>
      </c>
      <c r="S2194" s="19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12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5" t="s">
        <v>8331</v>
      </c>
      <c r="R2195" t="s">
        <v>8349</v>
      </c>
      <c r="S2195" s="19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12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5" t="s">
        <v>8331</v>
      </c>
      <c r="R2196" t="s">
        <v>8349</v>
      </c>
      <c r="S2196" s="19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12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5" t="s">
        <v>8331</v>
      </c>
      <c r="R2197" t="s">
        <v>8349</v>
      </c>
      <c r="S2197" s="19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12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5" t="s">
        <v>8331</v>
      </c>
      <c r="R2198" t="s">
        <v>8349</v>
      </c>
      <c r="S2198" s="19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12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5" t="s">
        <v>8331</v>
      </c>
      <c r="R2199" t="s">
        <v>8349</v>
      </c>
      <c r="S2199" s="19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12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5" t="s">
        <v>8331</v>
      </c>
      <c r="R2200" t="s">
        <v>8349</v>
      </c>
      <c r="S2200" s="19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12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5" t="s">
        <v>8331</v>
      </c>
      <c r="R2201" t="s">
        <v>8349</v>
      </c>
      <c r="S2201" s="19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12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5" t="s">
        <v>8331</v>
      </c>
      <c r="R2202" t="s">
        <v>8349</v>
      </c>
      <c r="S2202" s="19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12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5" t="s">
        <v>8323</v>
      </c>
      <c r="R2203" t="s">
        <v>8328</v>
      </c>
      <c r="S2203" s="19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12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5" t="s">
        <v>8323</v>
      </c>
      <c r="R2204" t="s">
        <v>8328</v>
      </c>
      <c r="S2204" s="19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12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5" t="s">
        <v>8323</v>
      </c>
      <c r="R2205" t="s">
        <v>8328</v>
      </c>
      <c r="S2205" s="19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12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5" t="s">
        <v>8323</v>
      </c>
      <c r="R2206" t="s">
        <v>8328</v>
      </c>
      <c r="S2206" s="19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12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5" t="s">
        <v>8323</v>
      </c>
      <c r="R2207" t="s">
        <v>8328</v>
      </c>
      <c r="S2207" s="19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12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5" t="s">
        <v>8323</v>
      </c>
      <c r="R2208" t="s">
        <v>8328</v>
      </c>
      <c r="S2208" s="19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12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5" t="s">
        <v>8323</v>
      </c>
      <c r="R2209" t="s">
        <v>8328</v>
      </c>
      <c r="S2209" s="19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12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5" t="s">
        <v>8323</v>
      </c>
      <c r="R2210" t="s">
        <v>8328</v>
      </c>
      <c r="S2210" s="19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12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5" t="s">
        <v>8323</v>
      </c>
      <c r="R2211" t="s">
        <v>8328</v>
      </c>
      <c r="S2211" s="19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12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5" t="s">
        <v>8323</v>
      </c>
      <c r="R2212" t="s">
        <v>8328</v>
      </c>
      <c r="S2212" s="19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12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5" t="s">
        <v>8323</v>
      </c>
      <c r="R2213" t="s">
        <v>8328</v>
      </c>
      <c r="S2213" s="19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12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5" t="s">
        <v>8323</v>
      </c>
      <c r="R2214" t="s">
        <v>8328</v>
      </c>
      <c r="S2214" s="19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12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5" t="s">
        <v>8323</v>
      </c>
      <c r="R2215" t="s">
        <v>8328</v>
      </c>
      <c r="S2215" s="19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12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5" t="s">
        <v>8323</v>
      </c>
      <c r="R2216" t="s">
        <v>8328</v>
      </c>
      <c r="S2216" s="19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12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5" t="s">
        <v>8323</v>
      </c>
      <c r="R2217" t="s">
        <v>8328</v>
      </c>
      <c r="S2217" s="19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12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5" t="s">
        <v>8323</v>
      </c>
      <c r="R2218" t="s">
        <v>8328</v>
      </c>
      <c r="S2218" s="19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12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5" t="s">
        <v>8323</v>
      </c>
      <c r="R2219" t="s">
        <v>8328</v>
      </c>
      <c r="S2219" s="19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12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5" t="s">
        <v>8323</v>
      </c>
      <c r="R2220" t="s">
        <v>8328</v>
      </c>
      <c r="S2220" s="19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12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5" t="s">
        <v>8323</v>
      </c>
      <c r="R2221" t="s">
        <v>8328</v>
      </c>
      <c r="S2221" s="19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12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5" t="s">
        <v>8323</v>
      </c>
      <c r="R2222" t="s">
        <v>8328</v>
      </c>
      <c r="S2222" s="19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12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5" t="s">
        <v>8331</v>
      </c>
      <c r="R2223" t="s">
        <v>8349</v>
      </c>
      <c r="S2223" s="19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12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5" t="s">
        <v>8331</v>
      </c>
      <c r="R2224" t="s">
        <v>8349</v>
      </c>
      <c r="S2224" s="19">
        <f t="shared" si="172"/>
        <v>40906.787581018521</v>
      </c>
      <c r="T2224" s="19">
        <f t="shared" si="173"/>
        <v>40936.787581018521</v>
      </c>
      <c r="U2224">
        <f t="shared" si="174"/>
        <v>2012</v>
      </c>
    </row>
    <row r="2225" spans="1:21" ht="58" x14ac:dyDescent="0.35">
      <c r="A2225">
        <v>2223</v>
      </c>
      <c r="B2225" s="3" t="s">
        <v>2224</v>
      </c>
      <c r="C2225" s="12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5" t="s">
        <v>8331</v>
      </c>
      <c r="R2225" t="s">
        <v>8349</v>
      </c>
      <c r="S2225" s="19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12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5" t="s">
        <v>8331</v>
      </c>
      <c r="R2226" t="s">
        <v>8349</v>
      </c>
      <c r="S2226" s="19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12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5" t="s">
        <v>8331</v>
      </c>
      <c r="R2227" t="s">
        <v>8349</v>
      </c>
      <c r="S2227" s="19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12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5" t="s">
        <v>8331</v>
      </c>
      <c r="R2228" t="s">
        <v>8349</v>
      </c>
      <c r="S2228" s="19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12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5" t="s">
        <v>8331</v>
      </c>
      <c r="R2229" t="s">
        <v>8349</v>
      </c>
      <c r="S2229" s="19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12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5" t="s">
        <v>8331</v>
      </c>
      <c r="R2230" t="s">
        <v>8349</v>
      </c>
      <c r="S2230" s="19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12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5" t="s">
        <v>8331</v>
      </c>
      <c r="R2231" t="s">
        <v>8349</v>
      </c>
      <c r="S2231" s="19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12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5" t="s">
        <v>8331</v>
      </c>
      <c r="R2232" t="s">
        <v>8349</v>
      </c>
      <c r="S2232" s="19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12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5" t="s">
        <v>8331</v>
      </c>
      <c r="R2233" t="s">
        <v>8349</v>
      </c>
      <c r="S2233" s="19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12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5" t="s">
        <v>8331</v>
      </c>
      <c r="R2234" t="s">
        <v>8349</v>
      </c>
      <c r="S2234" s="19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12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5" t="s">
        <v>8331</v>
      </c>
      <c r="R2235" t="s">
        <v>8349</v>
      </c>
      <c r="S2235" s="19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12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5" t="s">
        <v>8331</v>
      </c>
      <c r="R2236" t="s">
        <v>8349</v>
      </c>
      <c r="S2236" s="19">
        <f t="shared" si="172"/>
        <v>42710.824618055558</v>
      </c>
      <c r="T2236" s="19">
        <f t="shared" si="173"/>
        <v>42740.824618055558</v>
      </c>
      <c r="U2236">
        <f t="shared" si="174"/>
        <v>2017</v>
      </c>
    </row>
    <row r="2237" spans="1:21" ht="29" x14ac:dyDescent="0.35">
      <c r="A2237">
        <v>2235</v>
      </c>
      <c r="B2237" s="3" t="s">
        <v>2236</v>
      </c>
      <c r="C2237" s="12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5" t="s">
        <v>8331</v>
      </c>
      <c r="R2237" t="s">
        <v>8349</v>
      </c>
      <c r="S2237" s="19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12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5" t="s">
        <v>8331</v>
      </c>
      <c r="R2238" t="s">
        <v>8349</v>
      </c>
      <c r="S2238" s="19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12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5" t="s">
        <v>8331</v>
      </c>
      <c r="R2239" t="s">
        <v>8349</v>
      </c>
      <c r="S2239" s="19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12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5" t="s">
        <v>8331</v>
      </c>
      <c r="R2240" t="s">
        <v>8349</v>
      </c>
      <c r="S2240" s="19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12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5" t="s">
        <v>8331</v>
      </c>
      <c r="R2241" t="s">
        <v>8349</v>
      </c>
      <c r="S2241" s="19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12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5" t="s">
        <v>8331</v>
      </c>
      <c r="R2242" t="s">
        <v>8349</v>
      </c>
      <c r="S2242" s="19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12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5" t="s">
        <v>8331</v>
      </c>
      <c r="R2243" t="s">
        <v>8349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29" x14ac:dyDescent="0.35">
      <c r="A2244">
        <v>2242</v>
      </c>
      <c r="B2244" s="3" t="s">
        <v>2243</v>
      </c>
      <c r="C2244" s="12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5" t="s">
        <v>8331</v>
      </c>
      <c r="R2244" t="s">
        <v>8349</v>
      </c>
      <c r="S2244" s="19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12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5" t="s">
        <v>8331</v>
      </c>
      <c r="R2245" t="s">
        <v>8349</v>
      </c>
      <c r="S2245" s="19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12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5" t="s">
        <v>8331</v>
      </c>
      <c r="R2246" t="s">
        <v>8349</v>
      </c>
      <c r="S2246" s="19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12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5" t="s">
        <v>8331</v>
      </c>
      <c r="R2247" t="s">
        <v>8349</v>
      </c>
      <c r="S2247" s="19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12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5" t="s">
        <v>8331</v>
      </c>
      <c r="R2248" t="s">
        <v>8349</v>
      </c>
      <c r="S2248" s="19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12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5" t="s">
        <v>8331</v>
      </c>
      <c r="R2249" t="s">
        <v>8349</v>
      </c>
      <c r="S2249" s="19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12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5" t="s">
        <v>8331</v>
      </c>
      <c r="R2250" t="s">
        <v>8349</v>
      </c>
      <c r="S2250" s="19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12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5" t="s">
        <v>8331</v>
      </c>
      <c r="R2251" t="s">
        <v>8349</v>
      </c>
      <c r="S2251" s="19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12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5" t="s">
        <v>8331</v>
      </c>
      <c r="R2252" t="s">
        <v>8349</v>
      </c>
      <c r="S2252" s="19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12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5" t="s">
        <v>8331</v>
      </c>
      <c r="R2253" t="s">
        <v>8349</v>
      </c>
      <c r="S2253" s="19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12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5" t="s">
        <v>8331</v>
      </c>
      <c r="R2254" t="s">
        <v>8349</v>
      </c>
      <c r="S2254" s="19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12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5" t="s">
        <v>8331</v>
      </c>
      <c r="R2255" t="s">
        <v>8349</v>
      </c>
      <c r="S2255" s="19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12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5" t="s">
        <v>8331</v>
      </c>
      <c r="R2256" t="s">
        <v>8349</v>
      </c>
      <c r="S2256" s="19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12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5" t="s">
        <v>8331</v>
      </c>
      <c r="R2257" t="s">
        <v>8349</v>
      </c>
      <c r="S2257" s="19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12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5" t="s">
        <v>8331</v>
      </c>
      <c r="R2258" t="s">
        <v>8349</v>
      </c>
      <c r="S2258" s="19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12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5" t="s">
        <v>8331</v>
      </c>
      <c r="R2259" t="s">
        <v>8349</v>
      </c>
      <c r="S2259" s="19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12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5" t="s">
        <v>8331</v>
      </c>
      <c r="R2260" t="s">
        <v>8349</v>
      </c>
      <c r="S2260" s="19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12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5" t="s">
        <v>8331</v>
      </c>
      <c r="R2261" t="s">
        <v>8349</v>
      </c>
      <c r="S2261" s="19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12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5" t="s">
        <v>8331</v>
      </c>
      <c r="R2262" t="s">
        <v>8349</v>
      </c>
      <c r="S2262" s="19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12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5" t="s">
        <v>8331</v>
      </c>
      <c r="R2263" t="s">
        <v>8349</v>
      </c>
      <c r="S2263" s="19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12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5" t="s">
        <v>8331</v>
      </c>
      <c r="R2264" t="s">
        <v>8349</v>
      </c>
      <c r="S2264" s="19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12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5" t="s">
        <v>8331</v>
      </c>
      <c r="R2265" t="s">
        <v>8349</v>
      </c>
      <c r="S2265" s="19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12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5" t="s">
        <v>8331</v>
      </c>
      <c r="R2266" t="s">
        <v>8349</v>
      </c>
      <c r="S2266" s="19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12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5" t="s">
        <v>8331</v>
      </c>
      <c r="R2267" t="s">
        <v>8349</v>
      </c>
      <c r="S2267" s="19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12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5" t="s">
        <v>8331</v>
      </c>
      <c r="R2268" t="s">
        <v>8349</v>
      </c>
      <c r="S2268" s="19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12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5" t="s">
        <v>8331</v>
      </c>
      <c r="R2269" t="s">
        <v>8349</v>
      </c>
      <c r="S2269" s="19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12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5" t="s">
        <v>8331</v>
      </c>
      <c r="R2270" t="s">
        <v>8349</v>
      </c>
      <c r="S2270" s="19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12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5" t="s">
        <v>8331</v>
      </c>
      <c r="R2271" t="s">
        <v>8349</v>
      </c>
      <c r="S2271" s="19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12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5" t="s">
        <v>8331</v>
      </c>
      <c r="R2272" t="s">
        <v>8349</v>
      </c>
      <c r="S2272" s="19">
        <f t="shared" si="177"/>
        <v>42725.869363425925</v>
      </c>
      <c r="T2272" s="19">
        <f t="shared" si="178"/>
        <v>42745.915972222225</v>
      </c>
      <c r="U2272">
        <f t="shared" si="179"/>
        <v>2017</v>
      </c>
    </row>
    <row r="2273" spans="1:21" ht="43.5" x14ac:dyDescent="0.35">
      <c r="A2273">
        <v>2271</v>
      </c>
      <c r="B2273" s="3" t="s">
        <v>2272</v>
      </c>
      <c r="C2273" s="12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5" t="s">
        <v>8331</v>
      </c>
      <c r="R2273" t="s">
        <v>8349</v>
      </c>
      <c r="S2273" s="19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12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5" t="s">
        <v>8331</v>
      </c>
      <c r="R2274" t="s">
        <v>8349</v>
      </c>
      <c r="S2274" s="19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12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5" t="s">
        <v>8331</v>
      </c>
      <c r="R2275" t="s">
        <v>8349</v>
      </c>
      <c r="S2275" s="19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12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5" t="s">
        <v>8331</v>
      </c>
      <c r="R2276" t="s">
        <v>8349</v>
      </c>
      <c r="S2276" s="19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12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5" t="s">
        <v>8331</v>
      </c>
      <c r="R2277" t="s">
        <v>8349</v>
      </c>
      <c r="S2277" s="19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12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5" t="s">
        <v>8331</v>
      </c>
      <c r="R2278" t="s">
        <v>8349</v>
      </c>
      <c r="S2278" s="19">
        <f t="shared" si="177"/>
        <v>41614.651493055557</v>
      </c>
      <c r="T2278" s="19">
        <f t="shared" si="178"/>
        <v>41644.651493055557</v>
      </c>
      <c r="U2278">
        <f t="shared" si="179"/>
        <v>2014</v>
      </c>
    </row>
    <row r="2279" spans="1:21" ht="43.5" x14ac:dyDescent="0.35">
      <c r="A2279">
        <v>2277</v>
      </c>
      <c r="B2279" s="3" t="s">
        <v>2278</v>
      </c>
      <c r="C2279" s="12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5" t="s">
        <v>8331</v>
      </c>
      <c r="R2279" t="s">
        <v>8349</v>
      </c>
      <c r="S2279" s="19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12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5" t="s">
        <v>8331</v>
      </c>
      <c r="R2280" t="s">
        <v>8349</v>
      </c>
      <c r="S2280" s="19">
        <f t="shared" si="177"/>
        <v>42338.709108796291</v>
      </c>
      <c r="T2280" s="19">
        <f t="shared" si="178"/>
        <v>42372.957638888889</v>
      </c>
      <c r="U2280">
        <f t="shared" si="179"/>
        <v>2016</v>
      </c>
    </row>
    <row r="2281" spans="1:21" ht="58" x14ac:dyDescent="0.35">
      <c r="A2281">
        <v>2279</v>
      </c>
      <c r="B2281" s="3" t="s">
        <v>2280</v>
      </c>
      <c r="C2281" s="12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5" t="s">
        <v>8331</v>
      </c>
      <c r="R2281" t="s">
        <v>8349</v>
      </c>
      <c r="S2281" s="19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12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5" t="s">
        <v>8331</v>
      </c>
      <c r="R2282" t="s">
        <v>8349</v>
      </c>
      <c r="S2282" s="19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12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5" t="s">
        <v>8323</v>
      </c>
      <c r="R2283" t="s">
        <v>8324</v>
      </c>
      <c r="S2283" s="19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12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5" t="s">
        <v>8323</v>
      </c>
      <c r="R2284" t="s">
        <v>8324</v>
      </c>
      <c r="S2284" s="19">
        <f t="shared" si="177"/>
        <v>42323.17460648148</v>
      </c>
      <c r="T2284" s="19">
        <f t="shared" si="178"/>
        <v>42383.17460648148</v>
      </c>
      <c r="U2284">
        <f t="shared" si="179"/>
        <v>2016</v>
      </c>
    </row>
    <row r="2285" spans="1:21" ht="43.5" x14ac:dyDescent="0.35">
      <c r="A2285">
        <v>2283</v>
      </c>
      <c r="B2285" s="3" t="s">
        <v>2284</v>
      </c>
      <c r="C2285" s="12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5" t="s">
        <v>8323</v>
      </c>
      <c r="R2285" t="s">
        <v>8324</v>
      </c>
      <c r="S2285" s="19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12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5" t="s">
        <v>8323</v>
      </c>
      <c r="R2286" t="s">
        <v>8324</v>
      </c>
      <c r="S2286" s="19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12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5" t="s">
        <v>8323</v>
      </c>
      <c r="R2287" t="s">
        <v>8324</v>
      </c>
      <c r="S2287" s="19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12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5" t="s">
        <v>8323</v>
      </c>
      <c r="R2288" t="s">
        <v>8324</v>
      </c>
      <c r="S2288" s="19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12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5" t="s">
        <v>8323</v>
      </c>
      <c r="R2289" t="s">
        <v>8324</v>
      </c>
      <c r="S2289" s="19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12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5" t="s">
        <v>8323</v>
      </c>
      <c r="R2290" t="s">
        <v>8324</v>
      </c>
      <c r="S2290" s="19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12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5" t="s">
        <v>8323</v>
      </c>
      <c r="R2291" t="s">
        <v>8324</v>
      </c>
      <c r="S2291" s="19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12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5" t="s">
        <v>8323</v>
      </c>
      <c r="R2292" t="s">
        <v>8324</v>
      </c>
      <c r="S2292" s="19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12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5" t="s">
        <v>8323</v>
      </c>
      <c r="R2293" t="s">
        <v>8324</v>
      </c>
      <c r="S2293" s="19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12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5" t="s">
        <v>8323</v>
      </c>
      <c r="R2294" t="s">
        <v>8324</v>
      </c>
      <c r="S2294" s="19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12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5" t="s">
        <v>8323</v>
      </c>
      <c r="R2295" t="s">
        <v>8324</v>
      </c>
      <c r="S2295" s="19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12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5" t="s">
        <v>8323</v>
      </c>
      <c r="R2296" t="s">
        <v>8324</v>
      </c>
      <c r="S2296" s="19">
        <f t="shared" si="177"/>
        <v>41264.72314814815</v>
      </c>
      <c r="T2296" s="19">
        <f t="shared" si="178"/>
        <v>41294.72314814815</v>
      </c>
      <c r="U2296">
        <f t="shared" si="179"/>
        <v>2013</v>
      </c>
    </row>
    <row r="2297" spans="1:21" ht="58" x14ac:dyDescent="0.35">
      <c r="A2297">
        <v>2295</v>
      </c>
      <c r="B2297" s="3" t="s">
        <v>2296</v>
      </c>
      <c r="C2297" s="12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5" t="s">
        <v>8323</v>
      </c>
      <c r="R2297" t="s">
        <v>8324</v>
      </c>
      <c r="S2297" s="19">
        <f t="shared" si="177"/>
        <v>41270.954351851848</v>
      </c>
      <c r="T2297" s="19">
        <f t="shared" si="178"/>
        <v>41300.954351851848</v>
      </c>
      <c r="U2297">
        <f t="shared" si="179"/>
        <v>2013</v>
      </c>
    </row>
    <row r="2298" spans="1:21" ht="43.5" x14ac:dyDescent="0.35">
      <c r="A2298">
        <v>2296</v>
      </c>
      <c r="B2298" s="3" t="s">
        <v>2297</v>
      </c>
      <c r="C2298" s="12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5" t="s">
        <v>8323</v>
      </c>
      <c r="R2298" t="s">
        <v>8324</v>
      </c>
      <c r="S2298" s="19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12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5" t="s">
        <v>8323</v>
      </c>
      <c r="R2299" t="s">
        <v>8324</v>
      </c>
      <c r="S2299" s="19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12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5" t="s">
        <v>8323</v>
      </c>
      <c r="R2300" t="s">
        <v>8324</v>
      </c>
      <c r="S2300" s="19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12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5" t="s">
        <v>8323</v>
      </c>
      <c r="R2301" t="s">
        <v>8324</v>
      </c>
      <c r="S2301" s="19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12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5" t="s">
        <v>8323</v>
      </c>
      <c r="R2302" t="s">
        <v>8324</v>
      </c>
      <c r="S2302" s="19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12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5" t="s">
        <v>8323</v>
      </c>
      <c r="R2303" t="s">
        <v>8327</v>
      </c>
      <c r="S2303" s="19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12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5" t="s">
        <v>8323</v>
      </c>
      <c r="R2304" t="s">
        <v>8327</v>
      </c>
      <c r="S2304" s="19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12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5" t="s">
        <v>8323</v>
      </c>
      <c r="R2305" t="s">
        <v>8327</v>
      </c>
      <c r="S2305" s="19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12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5" t="s">
        <v>8323</v>
      </c>
      <c r="R2306" t="s">
        <v>8327</v>
      </c>
      <c r="S2306" s="19">
        <f t="shared" si="177"/>
        <v>40502.815868055557</v>
      </c>
      <c r="T2306" s="19">
        <f t="shared" si="178"/>
        <v>40544.207638888889</v>
      </c>
      <c r="U2306">
        <f t="shared" si="179"/>
        <v>2011</v>
      </c>
    </row>
    <row r="2307" spans="1:21" ht="43.5" x14ac:dyDescent="0.35">
      <c r="A2307">
        <v>2305</v>
      </c>
      <c r="B2307" s="3" t="s">
        <v>2306</v>
      </c>
      <c r="C2307" s="12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5" t="s">
        <v>8323</v>
      </c>
      <c r="R2307" t="s">
        <v>8327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3.5" x14ac:dyDescent="0.35">
      <c r="A2308">
        <v>2306</v>
      </c>
      <c r="B2308" s="3" t="s">
        <v>2307</v>
      </c>
      <c r="C2308" s="12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5" t="s">
        <v>8323</v>
      </c>
      <c r="R2308" t="s">
        <v>8327</v>
      </c>
      <c r="S2308" s="19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12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5" t="s">
        <v>8323</v>
      </c>
      <c r="R2309" t="s">
        <v>8327</v>
      </c>
      <c r="S2309" s="19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12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5" t="s">
        <v>8323</v>
      </c>
      <c r="R2310" t="s">
        <v>8327</v>
      </c>
      <c r="S2310" s="19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12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5" t="s">
        <v>8323</v>
      </c>
      <c r="R2311" t="s">
        <v>8327</v>
      </c>
      <c r="S2311" s="19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12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5" t="s">
        <v>8323</v>
      </c>
      <c r="R2312" t="s">
        <v>8327</v>
      </c>
      <c r="S2312" s="19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12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5" t="s">
        <v>8323</v>
      </c>
      <c r="R2313" t="s">
        <v>8327</v>
      </c>
      <c r="S2313" s="19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12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5" t="s">
        <v>8323</v>
      </c>
      <c r="R2314" t="s">
        <v>8327</v>
      </c>
      <c r="S2314" s="19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12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5" t="s">
        <v>8323</v>
      </c>
      <c r="R2315" t="s">
        <v>8327</v>
      </c>
      <c r="S2315" s="19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12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5" t="s">
        <v>8323</v>
      </c>
      <c r="R2316" t="s">
        <v>8327</v>
      </c>
      <c r="S2316" s="19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12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5" t="s">
        <v>8323</v>
      </c>
      <c r="R2317" t="s">
        <v>8327</v>
      </c>
      <c r="S2317" s="19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12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5" t="s">
        <v>8323</v>
      </c>
      <c r="R2318" t="s">
        <v>8327</v>
      </c>
      <c r="S2318" s="19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12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5" t="s">
        <v>8323</v>
      </c>
      <c r="R2319" t="s">
        <v>8327</v>
      </c>
      <c r="S2319" s="19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12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5" t="s">
        <v>8323</v>
      </c>
      <c r="R2320" t="s">
        <v>8327</v>
      </c>
      <c r="S2320" s="19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12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5" t="s">
        <v>8323</v>
      </c>
      <c r="R2321" t="s">
        <v>8327</v>
      </c>
      <c r="S2321" s="19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12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5" t="s">
        <v>8323</v>
      </c>
      <c r="R2322" t="s">
        <v>8327</v>
      </c>
      <c r="S2322" s="19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12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5" t="s">
        <v>8334</v>
      </c>
      <c r="R2323" t="s">
        <v>8350</v>
      </c>
      <c r="S2323" s="19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12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5" t="s">
        <v>8334</v>
      </c>
      <c r="R2324" t="s">
        <v>8350</v>
      </c>
      <c r="S2324" s="19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12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5" t="s">
        <v>8334</v>
      </c>
      <c r="R2325" t="s">
        <v>8350</v>
      </c>
      <c r="S2325" s="19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12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5" t="s">
        <v>8334</v>
      </c>
      <c r="R2326" t="s">
        <v>8350</v>
      </c>
      <c r="S2326" s="19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12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5" t="s">
        <v>8334</v>
      </c>
      <c r="R2327" t="s">
        <v>8350</v>
      </c>
      <c r="S2327" s="19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12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5" t="s">
        <v>8334</v>
      </c>
      <c r="R2328" t="s">
        <v>8350</v>
      </c>
      <c r="S2328" s="19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12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5" t="s">
        <v>8334</v>
      </c>
      <c r="R2329" t="s">
        <v>8350</v>
      </c>
      <c r="S2329" s="19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12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5" t="s">
        <v>8334</v>
      </c>
      <c r="R2330" t="s">
        <v>8350</v>
      </c>
      <c r="S2330" s="19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12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5" t="s">
        <v>8334</v>
      </c>
      <c r="R2331" t="s">
        <v>8350</v>
      </c>
      <c r="S2331" s="19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12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5" t="s">
        <v>8334</v>
      </c>
      <c r="R2332" t="s">
        <v>8350</v>
      </c>
      <c r="S2332" s="19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12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5" t="s">
        <v>8334</v>
      </c>
      <c r="R2333" t="s">
        <v>8350</v>
      </c>
      <c r="S2333" s="19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12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5" t="s">
        <v>8334</v>
      </c>
      <c r="R2334" t="s">
        <v>8350</v>
      </c>
      <c r="S2334" s="19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12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5" t="s">
        <v>8334</v>
      </c>
      <c r="R2335" t="s">
        <v>8350</v>
      </c>
      <c r="S2335" s="19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12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5" t="s">
        <v>8334</v>
      </c>
      <c r="R2336" t="s">
        <v>8350</v>
      </c>
      <c r="S2336" s="19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12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5" t="s">
        <v>8334</v>
      </c>
      <c r="R2337" t="s">
        <v>8350</v>
      </c>
      <c r="S2337" s="19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12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5" t="s">
        <v>8334</v>
      </c>
      <c r="R2338" t="s">
        <v>8350</v>
      </c>
      <c r="S2338" s="19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12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5" t="s">
        <v>8334</v>
      </c>
      <c r="R2339" t="s">
        <v>8350</v>
      </c>
      <c r="S2339" s="19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12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5" t="s">
        <v>8334</v>
      </c>
      <c r="R2340" t="s">
        <v>8350</v>
      </c>
      <c r="S2340" s="19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12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5" t="s">
        <v>8334</v>
      </c>
      <c r="R2341" t="s">
        <v>8350</v>
      </c>
      <c r="S2341" s="19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12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5" t="s">
        <v>8334</v>
      </c>
      <c r="R2342" t="s">
        <v>8350</v>
      </c>
      <c r="S2342" s="19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12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5" t="s">
        <v>8317</v>
      </c>
      <c r="R2343" t="s">
        <v>8318</v>
      </c>
      <c r="S2343" s="19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12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5" t="s">
        <v>8317</v>
      </c>
      <c r="R2344" t="s">
        <v>8318</v>
      </c>
      <c r="S2344" s="19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12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5" t="s">
        <v>8317</v>
      </c>
      <c r="R2345" t="s">
        <v>8318</v>
      </c>
      <c r="S2345" s="19">
        <f t="shared" si="182"/>
        <v>42327.825289351851</v>
      </c>
      <c r="T2345" s="19">
        <f t="shared" si="183"/>
        <v>42377.82430555555</v>
      </c>
      <c r="U2345">
        <f t="shared" si="184"/>
        <v>2016</v>
      </c>
    </row>
    <row r="2346" spans="1:21" ht="58" x14ac:dyDescent="0.35">
      <c r="A2346">
        <v>2344</v>
      </c>
      <c r="B2346" s="3" t="s">
        <v>2345</v>
      </c>
      <c r="C2346" s="12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5" t="s">
        <v>8317</v>
      </c>
      <c r="R2346" t="s">
        <v>8318</v>
      </c>
      <c r="S2346" s="19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12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5" t="s">
        <v>8317</v>
      </c>
      <c r="R2347" t="s">
        <v>8318</v>
      </c>
      <c r="S2347" s="19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12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5" t="s">
        <v>8317</v>
      </c>
      <c r="R2348" t="s">
        <v>8318</v>
      </c>
      <c r="S2348" s="19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12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5" t="s">
        <v>8317</v>
      </c>
      <c r="R2349" t="s">
        <v>8318</v>
      </c>
      <c r="S2349" s="19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12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5" t="s">
        <v>8317</v>
      </c>
      <c r="R2350" t="s">
        <v>8318</v>
      </c>
      <c r="S2350" s="19">
        <f t="shared" si="182"/>
        <v>42360.932152777779</v>
      </c>
      <c r="T2350" s="19">
        <f t="shared" si="183"/>
        <v>42420.932152777779</v>
      </c>
      <c r="U2350">
        <f t="shared" si="184"/>
        <v>2016</v>
      </c>
    </row>
    <row r="2351" spans="1:21" ht="43.5" x14ac:dyDescent="0.35">
      <c r="A2351">
        <v>2349</v>
      </c>
      <c r="B2351" s="3" t="s">
        <v>2350</v>
      </c>
      <c r="C2351" s="12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5" t="s">
        <v>8317</v>
      </c>
      <c r="R2351" t="s">
        <v>8318</v>
      </c>
      <c r="S2351" s="19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12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5" t="s">
        <v>8317</v>
      </c>
      <c r="R2352" t="s">
        <v>8318</v>
      </c>
      <c r="S2352" s="19">
        <f t="shared" si="182"/>
        <v>42708.842245370368</v>
      </c>
      <c r="T2352" s="19">
        <f t="shared" si="183"/>
        <v>42738.842245370368</v>
      </c>
      <c r="U2352">
        <f t="shared" si="184"/>
        <v>2017</v>
      </c>
    </row>
    <row r="2353" spans="1:21" ht="29" x14ac:dyDescent="0.35">
      <c r="A2353">
        <v>2351</v>
      </c>
      <c r="B2353" s="3" t="s">
        <v>2352</v>
      </c>
      <c r="C2353" s="12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5" t="s">
        <v>8317</v>
      </c>
      <c r="R2353" t="s">
        <v>8318</v>
      </c>
      <c r="S2353" s="19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12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5" t="s">
        <v>8317</v>
      </c>
      <c r="R2354" t="s">
        <v>8318</v>
      </c>
      <c r="S2354" s="19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12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5" t="s">
        <v>8317</v>
      </c>
      <c r="R2355" t="s">
        <v>8318</v>
      </c>
      <c r="S2355" s="19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12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5" t="s">
        <v>8317</v>
      </c>
      <c r="R2356" t="s">
        <v>8318</v>
      </c>
      <c r="S2356" s="19">
        <f t="shared" si="182"/>
        <v>41954.722916666666</v>
      </c>
      <c r="T2356" s="19">
        <f t="shared" si="183"/>
        <v>42014.722916666666</v>
      </c>
      <c r="U2356">
        <f t="shared" si="184"/>
        <v>2015</v>
      </c>
    </row>
    <row r="2357" spans="1:21" ht="43.5" x14ac:dyDescent="0.35">
      <c r="A2357">
        <v>2355</v>
      </c>
      <c r="B2357" s="3" t="s">
        <v>2356</v>
      </c>
      <c r="C2357" s="12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5" t="s">
        <v>8317</v>
      </c>
      <c r="R2357" t="s">
        <v>8318</v>
      </c>
      <c r="S2357" s="19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12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5" t="s">
        <v>8317</v>
      </c>
      <c r="R2358" t="s">
        <v>8318</v>
      </c>
      <c r="S2358" s="19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12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5" t="s">
        <v>8317</v>
      </c>
      <c r="R2359" t="s">
        <v>8318</v>
      </c>
      <c r="S2359" s="19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12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5" t="s">
        <v>8317</v>
      </c>
      <c r="R2360" t="s">
        <v>8318</v>
      </c>
      <c r="S2360" s="19">
        <f t="shared" si="182"/>
        <v>41978.930972222224</v>
      </c>
      <c r="T2360" s="19">
        <f t="shared" si="183"/>
        <v>42035.027083333334</v>
      </c>
      <c r="U2360">
        <f t="shared" si="184"/>
        <v>2015</v>
      </c>
    </row>
    <row r="2361" spans="1:21" ht="43.5" x14ac:dyDescent="0.35">
      <c r="A2361">
        <v>2359</v>
      </c>
      <c r="B2361" s="3" t="s">
        <v>2360</v>
      </c>
      <c r="C2361" s="12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5" t="s">
        <v>8317</v>
      </c>
      <c r="R2361" t="s">
        <v>8318</v>
      </c>
      <c r="S2361" s="19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12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5" t="s">
        <v>8317</v>
      </c>
      <c r="R2362" t="s">
        <v>8318</v>
      </c>
      <c r="S2362" s="19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12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5" t="s">
        <v>8317</v>
      </c>
      <c r="R2363" t="s">
        <v>8318</v>
      </c>
      <c r="S2363" s="19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12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5" t="s">
        <v>8317</v>
      </c>
      <c r="R2364" t="s">
        <v>8318</v>
      </c>
      <c r="S2364" s="19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12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5" t="s">
        <v>8317</v>
      </c>
      <c r="R2365" t="s">
        <v>8318</v>
      </c>
      <c r="S2365" s="19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12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5" t="s">
        <v>8317</v>
      </c>
      <c r="R2366" t="s">
        <v>8318</v>
      </c>
      <c r="S2366" s="19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12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5" t="s">
        <v>8317</v>
      </c>
      <c r="R2367" t="s">
        <v>8318</v>
      </c>
      <c r="S2367" s="19">
        <f t="shared" si="182"/>
        <v>42346.736400462964</v>
      </c>
      <c r="T2367" s="19">
        <f t="shared" si="183"/>
        <v>42386.958333333328</v>
      </c>
      <c r="U2367">
        <f t="shared" si="184"/>
        <v>2016</v>
      </c>
    </row>
    <row r="2368" spans="1:21" ht="43.5" x14ac:dyDescent="0.35">
      <c r="A2368">
        <v>2366</v>
      </c>
      <c r="B2368" s="3" t="s">
        <v>2367</v>
      </c>
      <c r="C2368" s="12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5" t="s">
        <v>8317</v>
      </c>
      <c r="R2368" t="s">
        <v>8318</v>
      </c>
      <c r="S2368" s="19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12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5" t="s">
        <v>8317</v>
      </c>
      <c r="R2369" t="s">
        <v>8318</v>
      </c>
      <c r="S2369" s="19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12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5" t="s">
        <v>8317</v>
      </c>
      <c r="R2370" t="s">
        <v>8318</v>
      </c>
      <c r="S2370" s="19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12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5" t="s">
        <v>8317</v>
      </c>
      <c r="R2371" t="s">
        <v>8318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3.5" x14ac:dyDescent="0.35">
      <c r="A2372">
        <v>2370</v>
      </c>
      <c r="B2372" s="3" t="s">
        <v>2371</v>
      </c>
      <c r="C2372" s="12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5" t="s">
        <v>8317</v>
      </c>
      <c r="R2372" t="s">
        <v>8318</v>
      </c>
      <c r="S2372" s="19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12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5" t="s">
        <v>8317</v>
      </c>
      <c r="R2373" t="s">
        <v>8318</v>
      </c>
      <c r="S2373" s="19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12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5" t="s">
        <v>8317</v>
      </c>
      <c r="R2374" t="s">
        <v>8318</v>
      </c>
      <c r="S2374" s="19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12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5" t="s">
        <v>8317</v>
      </c>
      <c r="R2375" t="s">
        <v>8318</v>
      </c>
      <c r="S2375" s="19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12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5" t="s">
        <v>8317</v>
      </c>
      <c r="R2376" t="s">
        <v>8318</v>
      </c>
      <c r="S2376" s="19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12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5" t="s">
        <v>8317</v>
      </c>
      <c r="R2377" t="s">
        <v>8318</v>
      </c>
      <c r="S2377" s="19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12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5" t="s">
        <v>8317</v>
      </c>
      <c r="R2378" t="s">
        <v>8318</v>
      </c>
      <c r="S2378" s="19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12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5" t="s">
        <v>8317</v>
      </c>
      <c r="R2379" t="s">
        <v>8318</v>
      </c>
      <c r="S2379" s="19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12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5" t="s">
        <v>8317</v>
      </c>
      <c r="R2380" t="s">
        <v>8318</v>
      </c>
      <c r="S2380" s="19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12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5" t="s">
        <v>8317</v>
      </c>
      <c r="R2381" t="s">
        <v>8318</v>
      </c>
      <c r="S2381" s="19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12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5" t="s">
        <v>8317</v>
      </c>
      <c r="R2382" t="s">
        <v>8318</v>
      </c>
      <c r="S2382" s="19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12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5" t="s">
        <v>8317</v>
      </c>
      <c r="R2383" t="s">
        <v>8318</v>
      </c>
      <c r="S2383" s="19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12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5" t="s">
        <v>8317</v>
      </c>
      <c r="R2384" t="s">
        <v>8318</v>
      </c>
      <c r="S2384" s="19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12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5" t="s">
        <v>8317</v>
      </c>
      <c r="R2385" t="s">
        <v>8318</v>
      </c>
      <c r="S2385" s="19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12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5" t="s">
        <v>8317</v>
      </c>
      <c r="R2386" t="s">
        <v>8318</v>
      </c>
      <c r="S2386" s="19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12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5" t="s">
        <v>8317</v>
      </c>
      <c r="R2387" t="s">
        <v>8318</v>
      </c>
      <c r="S2387" s="19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12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5" t="s">
        <v>8317</v>
      </c>
      <c r="R2388" t="s">
        <v>8318</v>
      </c>
      <c r="S2388" s="19">
        <f t="shared" si="187"/>
        <v>41954.838240740741</v>
      </c>
      <c r="T2388" s="19">
        <f t="shared" si="188"/>
        <v>42014.838240740741</v>
      </c>
      <c r="U2388">
        <f t="shared" si="189"/>
        <v>2015</v>
      </c>
    </row>
    <row r="2389" spans="1:21" ht="58" x14ac:dyDescent="0.35">
      <c r="A2389">
        <v>2387</v>
      </c>
      <c r="B2389" s="3" t="s">
        <v>2388</v>
      </c>
      <c r="C2389" s="12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5" t="s">
        <v>8317</v>
      </c>
      <c r="R2389" t="s">
        <v>8318</v>
      </c>
      <c r="S2389" s="19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12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5" t="s">
        <v>8317</v>
      </c>
      <c r="R2390" t="s">
        <v>8318</v>
      </c>
      <c r="S2390" s="19">
        <f t="shared" si="187"/>
        <v>41989.853692129633</v>
      </c>
      <c r="T2390" s="19">
        <f t="shared" si="188"/>
        <v>42019.811805555553</v>
      </c>
      <c r="U2390">
        <f t="shared" si="189"/>
        <v>2015</v>
      </c>
    </row>
    <row r="2391" spans="1:21" ht="58" x14ac:dyDescent="0.35">
      <c r="A2391">
        <v>2389</v>
      </c>
      <c r="B2391" s="3" t="s">
        <v>2390</v>
      </c>
      <c r="C2391" s="12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5" t="s">
        <v>8317</v>
      </c>
      <c r="R2391" t="s">
        <v>8318</v>
      </c>
      <c r="S2391" s="19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12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5" t="s">
        <v>8317</v>
      </c>
      <c r="R2392" t="s">
        <v>8318</v>
      </c>
      <c r="S2392" s="19">
        <f t="shared" si="187"/>
        <v>41968.262314814812</v>
      </c>
      <c r="T2392" s="19">
        <f t="shared" si="188"/>
        <v>42008.262314814812</v>
      </c>
      <c r="U2392">
        <f t="shared" si="189"/>
        <v>2015</v>
      </c>
    </row>
    <row r="2393" spans="1:21" ht="29" x14ac:dyDescent="0.35">
      <c r="A2393">
        <v>2391</v>
      </c>
      <c r="B2393" s="3" t="s">
        <v>2392</v>
      </c>
      <c r="C2393" s="12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5" t="s">
        <v>8317</v>
      </c>
      <c r="R2393" t="s">
        <v>8318</v>
      </c>
      <c r="S2393" s="19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12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5" t="s">
        <v>8317</v>
      </c>
      <c r="R2394" t="s">
        <v>8318</v>
      </c>
      <c r="S2394" s="19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12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5" t="s">
        <v>8317</v>
      </c>
      <c r="R2395" t="s">
        <v>8318</v>
      </c>
      <c r="S2395" s="19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12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5" t="s">
        <v>8317</v>
      </c>
      <c r="R2396" t="s">
        <v>8318</v>
      </c>
      <c r="S2396" s="19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12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5" t="s">
        <v>8317</v>
      </c>
      <c r="R2397" t="s">
        <v>8318</v>
      </c>
      <c r="S2397" s="19">
        <f t="shared" si="187"/>
        <v>42717.121377314819</v>
      </c>
      <c r="T2397" s="19">
        <f t="shared" si="188"/>
        <v>42745.372916666667</v>
      </c>
      <c r="U2397">
        <f t="shared" si="189"/>
        <v>2017</v>
      </c>
    </row>
    <row r="2398" spans="1:21" ht="43.5" x14ac:dyDescent="0.35">
      <c r="A2398">
        <v>2396</v>
      </c>
      <c r="B2398" s="3" t="s">
        <v>2397</v>
      </c>
      <c r="C2398" s="12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5" t="s">
        <v>8317</v>
      </c>
      <c r="R2398" t="s">
        <v>8318</v>
      </c>
      <c r="S2398" s="19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12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5" t="s">
        <v>8317</v>
      </c>
      <c r="R2399" t="s">
        <v>8318</v>
      </c>
      <c r="S2399" s="19">
        <f t="shared" si="187"/>
        <v>41976.88490740741</v>
      </c>
      <c r="T2399" s="19">
        <f t="shared" si="188"/>
        <v>42006.88490740741</v>
      </c>
      <c r="U2399">
        <f t="shared" si="189"/>
        <v>2015</v>
      </c>
    </row>
    <row r="2400" spans="1:21" ht="43.5" x14ac:dyDescent="0.35">
      <c r="A2400">
        <v>2398</v>
      </c>
      <c r="B2400" s="3" t="s">
        <v>2399</v>
      </c>
      <c r="C2400" s="12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5" t="s">
        <v>8317</v>
      </c>
      <c r="R2400" t="s">
        <v>8318</v>
      </c>
      <c r="S2400" s="19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12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5" t="s">
        <v>8317</v>
      </c>
      <c r="R2401" t="s">
        <v>8318</v>
      </c>
      <c r="S2401" s="19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12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5" t="s">
        <v>8317</v>
      </c>
      <c r="R2402" t="s">
        <v>8318</v>
      </c>
      <c r="S2402" s="19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12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5" t="s">
        <v>8334</v>
      </c>
      <c r="R2403" t="s">
        <v>8335</v>
      </c>
      <c r="S2403" s="19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12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5" t="s">
        <v>8334</v>
      </c>
      <c r="R2404" t="s">
        <v>8335</v>
      </c>
      <c r="S2404" s="19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12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5" t="s">
        <v>8334</v>
      </c>
      <c r="R2405" t="s">
        <v>8335</v>
      </c>
      <c r="S2405" s="19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12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5" t="s">
        <v>8334</v>
      </c>
      <c r="R2406" t="s">
        <v>8335</v>
      </c>
      <c r="S2406" s="19">
        <f t="shared" si="187"/>
        <v>42342.03943287037</v>
      </c>
      <c r="T2406" s="19">
        <f t="shared" si="188"/>
        <v>42372.03943287037</v>
      </c>
      <c r="U2406">
        <f t="shared" si="189"/>
        <v>2016</v>
      </c>
    </row>
    <row r="2407" spans="1:21" ht="43.5" x14ac:dyDescent="0.35">
      <c r="A2407">
        <v>2405</v>
      </c>
      <c r="B2407" s="3" t="s">
        <v>2406</v>
      </c>
      <c r="C2407" s="12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5" t="s">
        <v>8334</v>
      </c>
      <c r="R2407" t="s">
        <v>8335</v>
      </c>
      <c r="S2407" s="19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12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5" t="s">
        <v>8334</v>
      </c>
      <c r="R2408" t="s">
        <v>8335</v>
      </c>
      <c r="S2408" s="19">
        <f t="shared" si="187"/>
        <v>41983.110995370371</v>
      </c>
      <c r="T2408" s="19">
        <f t="shared" si="188"/>
        <v>42023.110995370371</v>
      </c>
      <c r="U2408">
        <f t="shared" si="189"/>
        <v>2015</v>
      </c>
    </row>
    <row r="2409" spans="1:21" ht="58" x14ac:dyDescent="0.35">
      <c r="A2409">
        <v>2407</v>
      </c>
      <c r="B2409" s="3" t="s">
        <v>2408</v>
      </c>
      <c r="C2409" s="12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5" t="s">
        <v>8334</v>
      </c>
      <c r="R2409" t="s">
        <v>8335</v>
      </c>
      <c r="S2409" s="19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12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5" t="s">
        <v>8334</v>
      </c>
      <c r="R2410" t="s">
        <v>8335</v>
      </c>
      <c r="S2410" s="19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12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5" t="s">
        <v>8334</v>
      </c>
      <c r="R2411" t="s">
        <v>8335</v>
      </c>
      <c r="S2411" s="19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12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5" t="s">
        <v>8334</v>
      </c>
      <c r="R2412" t="s">
        <v>8335</v>
      </c>
      <c r="S2412" s="19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12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5" t="s">
        <v>8334</v>
      </c>
      <c r="R2413" t="s">
        <v>8335</v>
      </c>
      <c r="S2413" s="19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12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5" t="s">
        <v>8334</v>
      </c>
      <c r="R2414" t="s">
        <v>8335</v>
      </c>
      <c r="S2414" s="19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12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5" t="s">
        <v>8334</v>
      </c>
      <c r="R2415" t="s">
        <v>8335</v>
      </c>
      <c r="S2415" s="19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12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5" t="s">
        <v>8334</v>
      </c>
      <c r="R2416" t="s">
        <v>8335</v>
      </c>
      <c r="S2416" s="19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12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5" t="s">
        <v>8334</v>
      </c>
      <c r="R2417" t="s">
        <v>8335</v>
      </c>
      <c r="S2417" s="19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12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5" t="s">
        <v>8334</v>
      </c>
      <c r="R2418" t="s">
        <v>8335</v>
      </c>
      <c r="S2418" s="19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12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5" t="s">
        <v>8334</v>
      </c>
      <c r="R2419" t="s">
        <v>8335</v>
      </c>
      <c r="S2419" s="19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12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5" t="s">
        <v>8334</v>
      </c>
      <c r="R2420" t="s">
        <v>8335</v>
      </c>
      <c r="S2420" s="19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12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5" t="s">
        <v>8334</v>
      </c>
      <c r="R2421" t="s">
        <v>8335</v>
      </c>
      <c r="S2421" s="19">
        <f t="shared" si="187"/>
        <v>41993.738298611104</v>
      </c>
      <c r="T2421" s="19">
        <f t="shared" si="188"/>
        <v>42053.738298611104</v>
      </c>
      <c r="U2421">
        <f t="shared" si="189"/>
        <v>2015</v>
      </c>
    </row>
    <row r="2422" spans="1:21" ht="43.5" x14ac:dyDescent="0.35">
      <c r="A2422">
        <v>2420</v>
      </c>
      <c r="B2422" s="3" t="s">
        <v>2421</v>
      </c>
      <c r="C2422" s="12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5" t="s">
        <v>8334</v>
      </c>
      <c r="R2422" t="s">
        <v>8335</v>
      </c>
      <c r="S2422" s="19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12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5" t="s">
        <v>8334</v>
      </c>
      <c r="R2423" t="s">
        <v>8335</v>
      </c>
      <c r="S2423" s="19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12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5" t="s">
        <v>8334</v>
      </c>
      <c r="R2424" t="s">
        <v>8335</v>
      </c>
      <c r="S2424" s="19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12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5" t="s">
        <v>8334</v>
      </c>
      <c r="R2425" t="s">
        <v>8335</v>
      </c>
      <c r="S2425" s="19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12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5" t="s">
        <v>8334</v>
      </c>
      <c r="R2426" t="s">
        <v>8335</v>
      </c>
      <c r="S2426" s="19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12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5" t="s">
        <v>8334</v>
      </c>
      <c r="R2427" t="s">
        <v>8335</v>
      </c>
      <c r="S2427" s="19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12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5" t="s">
        <v>8334</v>
      </c>
      <c r="R2428" t="s">
        <v>8335</v>
      </c>
      <c r="S2428" s="19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12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5" t="s">
        <v>8334</v>
      </c>
      <c r="R2429" t="s">
        <v>8335</v>
      </c>
      <c r="S2429" s="19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12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5" t="s">
        <v>8334</v>
      </c>
      <c r="R2430" t="s">
        <v>8335</v>
      </c>
      <c r="S2430" s="19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12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5" t="s">
        <v>8334</v>
      </c>
      <c r="R2431" t="s">
        <v>8335</v>
      </c>
      <c r="S2431" s="19">
        <f t="shared" si="187"/>
        <v>42734.879236111112</v>
      </c>
      <c r="T2431" s="19">
        <f t="shared" si="188"/>
        <v>42771.697222222225</v>
      </c>
      <c r="U2431">
        <f t="shared" si="189"/>
        <v>2017</v>
      </c>
    </row>
    <row r="2432" spans="1:21" ht="58" x14ac:dyDescent="0.35">
      <c r="A2432">
        <v>2430</v>
      </c>
      <c r="B2432" s="3" t="s">
        <v>2431</v>
      </c>
      <c r="C2432" s="12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5" t="s">
        <v>8334</v>
      </c>
      <c r="R2432" t="s">
        <v>8335</v>
      </c>
      <c r="S2432" s="19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12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5" t="s">
        <v>8334</v>
      </c>
      <c r="R2433" t="s">
        <v>8335</v>
      </c>
      <c r="S2433" s="19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12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5" t="s">
        <v>8334</v>
      </c>
      <c r="R2434" t="s">
        <v>8335</v>
      </c>
      <c r="S2434" s="19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12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5" t="s">
        <v>8334</v>
      </c>
      <c r="R2435" t="s">
        <v>8335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3.5" x14ac:dyDescent="0.35">
      <c r="A2436">
        <v>2434</v>
      </c>
      <c r="B2436" s="3" t="s">
        <v>2435</v>
      </c>
      <c r="C2436" s="12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5" t="s">
        <v>8334</v>
      </c>
      <c r="R2436" t="s">
        <v>8335</v>
      </c>
      <c r="S2436" s="19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12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5" t="s">
        <v>8334</v>
      </c>
      <c r="R2437" t="s">
        <v>8335</v>
      </c>
      <c r="S2437" s="19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12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5" t="s">
        <v>8334</v>
      </c>
      <c r="R2438" t="s">
        <v>8335</v>
      </c>
      <c r="S2438" s="19">
        <f t="shared" si="192"/>
        <v>42338.615393518514</v>
      </c>
      <c r="T2438" s="19">
        <f t="shared" si="193"/>
        <v>42398.615393518514</v>
      </c>
      <c r="U2438">
        <f t="shared" si="194"/>
        <v>2016</v>
      </c>
    </row>
    <row r="2439" spans="1:21" ht="43.5" x14ac:dyDescent="0.35">
      <c r="A2439">
        <v>2437</v>
      </c>
      <c r="B2439" s="3" t="s">
        <v>2438</v>
      </c>
      <c r="C2439" s="12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5" t="s">
        <v>8334</v>
      </c>
      <c r="R2439" t="s">
        <v>8335</v>
      </c>
      <c r="S2439" s="19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12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5" t="s">
        <v>8334</v>
      </c>
      <c r="R2440" t="s">
        <v>8335</v>
      </c>
      <c r="S2440" s="19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12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5" t="s">
        <v>8334</v>
      </c>
      <c r="R2441" t="s">
        <v>8335</v>
      </c>
      <c r="S2441" s="19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12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5" t="s">
        <v>8334</v>
      </c>
      <c r="R2442" t="s">
        <v>8335</v>
      </c>
      <c r="S2442" s="19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12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5" t="s">
        <v>8334</v>
      </c>
      <c r="R2443" t="s">
        <v>8350</v>
      </c>
      <c r="S2443" s="19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12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5" t="s">
        <v>8334</v>
      </c>
      <c r="R2444" t="s">
        <v>8350</v>
      </c>
      <c r="S2444" s="19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12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5" t="s">
        <v>8334</v>
      </c>
      <c r="R2445" t="s">
        <v>8350</v>
      </c>
      <c r="S2445" s="19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12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5" t="s">
        <v>8334</v>
      </c>
      <c r="R2446" t="s">
        <v>8350</v>
      </c>
      <c r="S2446" s="19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12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5" t="s">
        <v>8334</v>
      </c>
      <c r="R2447" t="s">
        <v>8350</v>
      </c>
      <c r="S2447" s="19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12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5" t="s">
        <v>8334</v>
      </c>
      <c r="R2448" t="s">
        <v>8350</v>
      </c>
      <c r="S2448" s="19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12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5" t="s">
        <v>8334</v>
      </c>
      <c r="R2449" t="s">
        <v>8350</v>
      </c>
      <c r="S2449" s="19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12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5" t="s">
        <v>8334</v>
      </c>
      <c r="R2450" t="s">
        <v>8350</v>
      </c>
      <c r="S2450" s="19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12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5" t="s">
        <v>8334</v>
      </c>
      <c r="R2451" t="s">
        <v>8350</v>
      </c>
      <c r="S2451" s="19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12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5" t="s">
        <v>8334</v>
      </c>
      <c r="R2452" t="s">
        <v>8350</v>
      </c>
      <c r="S2452" s="19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12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5" t="s">
        <v>8334</v>
      </c>
      <c r="R2453" t="s">
        <v>8350</v>
      </c>
      <c r="S2453" s="19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12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5" t="s">
        <v>8334</v>
      </c>
      <c r="R2454" t="s">
        <v>8350</v>
      </c>
      <c r="S2454" s="19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12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5" t="s">
        <v>8334</v>
      </c>
      <c r="R2455" t="s">
        <v>8350</v>
      </c>
      <c r="S2455" s="19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12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5" t="s">
        <v>8334</v>
      </c>
      <c r="R2456" t="s">
        <v>8350</v>
      </c>
      <c r="S2456" s="19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12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5" t="s">
        <v>8334</v>
      </c>
      <c r="R2457" t="s">
        <v>8350</v>
      </c>
      <c r="S2457" s="19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12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5" t="s">
        <v>8334</v>
      </c>
      <c r="R2458" t="s">
        <v>8350</v>
      </c>
      <c r="S2458" s="19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12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5" t="s">
        <v>8334</v>
      </c>
      <c r="R2459" t="s">
        <v>8350</v>
      </c>
      <c r="S2459" s="19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12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5" t="s">
        <v>8334</v>
      </c>
      <c r="R2460" t="s">
        <v>8350</v>
      </c>
      <c r="S2460" s="19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12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5" t="s">
        <v>8334</v>
      </c>
      <c r="R2461" t="s">
        <v>8350</v>
      </c>
      <c r="S2461" s="19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12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5" t="s">
        <v>8334</v>
      </c>
      <c r="R2462" t="s">
        <v>8350</v>
      </c>
      <c r="S2462" s="19">
        <f t="shared" si="192"/>
        <v>42704.187118055561</v>
      </c>
      <c r="T2462" s="19">
        <f t="shared" si="193"/>
        <v>42738.178472222222</v>
      </c>
      <c r="U2462">
        <f t="shared" si="194"/>
        <v>2017</v>
      </c>
    </row>
    <row r="2463" spans="1:21" ht="43.5" x14ac:dyDescent="0.35">
      <c r="A2463">
        <v>2461</v>
      </c>
      <c r="B2463" s="3" t="s">
        <v>2462</v>
      </c>
      <c r="C2463" s="12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5" t="s">
        <v>8323</v>
      </c>
      <c r="R2463" t="s">
        <v>8327</v>
      </c>
      <c r="S2463" s="19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12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5" t="s">
        <v>8323</v>
      </c>
      <c r="R2464" t="s">
        <v>8327</v>
      </c>
      <c r="S2464" s="19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12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5" t="s">
        <v>8323</v>
      </c>
      <c r="R2465" t="s">
        <v>8327</v>
      </c>
      <c r="S2465" s="19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12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5" t="s">
        <v>8323</v>
      </c>
      <c r="R2466" t="s">
        <v>8327</v>
      </c>
      <c r="S2466" s="19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12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5" t="s">
        <v>8323</v>
      </c>
      <c r="R2467" t="s">
        <v>8327</v>
      </c>
      <c r="S2467" s="19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12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5" t="s">
        <v>8323</v>
      </c>
      <c r="R2468" t="s">
        <v>8327</v>
      </c>
      <c r="S2468" s="19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12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5" t="s">
        <v>8323</v>
      </c>
      <c r="R2469" t="s">
        <v>8327</v>
      </c>
      <c r="S2469" s="19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12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5" t="s">
        <v>8323</v>
      </c>
      <c r="R2470" t="s">
        <v>8327</v>
      </c>
      <c r="S2470" s="19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12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5" t="s">
        <v>8323</v>
      </c>
      <c r="R2471" t="s">
        <v>8327</v>
      </c>
      <c r="S2471" s="19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12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5" t="s">
        <v>8323</v>
      </c>
      <c r="R2472" t="s">
        <v>8327</v>
      </c>
      <c r="S2472" s="19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12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5" t="s">
        <v>8323</v>
      </c>
      <c r="R2473" t="s">
        <v>8327</v>
      </c>
      <c r="S2473" s="19">
        <f t="shared" si="192"/>
        <v>40893.992962962962</v>
      </c>
      <c r="T2473" s="19">
        <f t="shared" si="193"/>
        <v>40933.992962962962</v>
      </c>
      <c r="U2473">
        <f t="shared" si="194"/>
        <v>2012</v>
      </c>
    </row>
    <row r="2474" spans="1:21" ht="58" x14ac:dyDescent="0.35">
      <c r="A2474">
        <v>2472</v>
      </c>
      <c r="B2474" s="3" t="s">
        <v>2473</v>
      </c>
      <c r="C2474" s="12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5" t="s">
        <v>8323</v>
      </c>
      <c r="R2474" t="s">
        <v>8327</v>
      </c>
      <c r="S2474" s="19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12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5" t="s">
        <v>8323</v>
      </c>
      <c r="R2475" t="s">
        <v>8327</v>
      </c>
      <c r="S2475" s="19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12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5" t="s">
        <v>8323</v>
      </c>
      <c r="R2476" t="s">
        <v>8327</v>
      </c>
      <c r="S2476" s="19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12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5" t="s">
        <v>8323</v>
      </c>
      <c r="R2477" t="s">
        <v>8327</v>
      </c>
      <c r="S2477" s="19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12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5" t="s">
        <v>8323</v>
      </c>
      <c r="R2478" t="s">
        <v>8327</v>
      </c>
      <c r="S2478" s="19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12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5" t="s">
        <v>8323</v>
      </c>
      <c r="R2479" t="s">
        <v>8327</v>
      </c>
      <c r="S2479" s="19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12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5" t="s">
        <v>8323</v>
      </c>
      <c r="R2480" t="s">
        <v>8327</v>
      </c>
      <c r="S2480" s="19">
        <f t="shared" si="192"/>
        <v>41257.950381944444</v>
      </c>
      <c r="T2480" s="19">
        <f t="shared" si="193"/>
        <v>41287.950381944444</v>
      </c>
      <c r="U2480">
        <f t="shared" si="194"/>
        <v>2013</v>
      </c>
    </row>
    <row r="2481" spans="1:21" ht="29" x14ac:dyDescent="0.35">
      <c r="A2481">
        <v>2479</v>
      </c>
      <c r="B2481" s="3" t="s">
        <v>2479</v>
      </c>
      <c r="C2481" s="12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5" t="s">
        <v>8323</v>
      </c>
      <c r="R2481" t="s">
        <v>8327</v>
      </c>
      <c r="S2481" s="19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12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5" t="s">
        <v>8323</v>
      </c>
      <c r="R2482" t="s">
        <v>8327</v>
      </c>
      <c r="S2482" s="19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12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5" t="s">
        <v>8323</v>
      </c>
      <c r="R2483" t="s">
        <v>8327</v>
      </c>
      <c r="S2483" s="19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12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5" t="s">
        <v>8323</v>
      </c>
      <c r="R2484" t="s">
        <v>8327</v>
      </c>
      <c r="S2484" s="19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12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5" t="s">
        <v>8323</v>
      </c>
      <c r="R2485" t="s">
        <v>8327</v>
      </c>
      <c r="S2485" s="19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12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5" t="s">
        <v>8323</v>
      </c>
      <c r="R2486" t="s">
        <v>8327</v>
      </c>
      <c r="S2486" s="19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12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5" t="s">
        <v>8323</v>
      </c>
      <c r="R2487" t="s">
        <v>8327</v>
      </c>
      <c r="S2487" s="19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12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5" t="s">
        <v>8323</v>
      </c>
      <c r="R2488" t="s">
        <v>8327</v>
      </c>
      <c r="S2488" s="19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12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5" t="s">
        <v>8323</v>
      </c>
      <c r="R2489" t="s">
        <v>8327</v>
      </c>
      <c r="S2489" s="19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12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5" t="s">
        <v>8323</v>
      </c>
      <c r="R2490" t="s">
        <v>8327</v>
      </c>
      <c r="S2490" s="19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12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5" t="s">
        <v>8323</v>
      </c>
      <c r="R2491" t="s">
        <v>8327</v>
      </c>
      <c r="S2491" s="19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12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5" t="s">
        <v>8323</v>
      </c>
      <c r="R2492" t="s">
        <v>8327</v>
      </c>
      <c r="S2492" s="19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12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5" t="s">
        <v>8323</v>
      </c>
      <c r="R2493" t="s">
        <v>8327</v>
      </c>
      <c r="S2493" s="19">
        <f t="shared" si="192"/>
        <v>40542.839282407411</v>
      </c>
      <c r="T2493" s="19">
        <f t="shared" si="193"/>
        <v>40559.07708333333</v>
      </c>
      <c r="U2493">
        <f t="shared" si="194"/>
        <v>2011</v>
      </c>
    </row>
    <row r="2494" spans="1:21" ht="29" x14ac:dyDescent="0.35">
      <c r="A2494">
        <v>2492</v>
      </c>
      <c r="B2494" s="3" t="s">
        <v>2492</v>
      </c>
      <c r="C2494" s="12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5" t="s">
        <v>8323</v>
      </c>
      <c r="R2494" t="s">
        <v>8327</v>
      </c>
      <c r="S2494" s="19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12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5" t="s">
        <v>8323</v>
      </c>
      <c r="R2495" t="s">
        <v>8327</v>
      </c>
      <c r="S2495" s="19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12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5" t="s">
        <v>8323</v>
      </c>
      <c r="R2496" t="s">
        <v>8327</v>
      </c>
      <c r="S2496" s="19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12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5" t="s">
        <v>8323</v>
      </c>
      <c r="R2497" t="s">
        <v>8327</v>
      </c>
      <c r="S2497" s="19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12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5" t="s">
        <v>8323</v>
      </c>
      <c r="R2498" t="s">
        <v>8327</v>
      </c>
      <c r="S2498" s="19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12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5" t="s">
        <v>8323</v>
      </c>
      <c r="R2499" t="s">
        <v>8327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3.5" x14ac:dyDescent="0.35">
      <c r="A2500">
        <v>2498</v>
      </c>
      <c r="B2500" s="3" t="s">
        <v>2498</v>
      </c>
      <c r="C2500" s="12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5" t="s">
        <v>8323</v>
      </c>
      <c r="R2500" t="s">
        <v>8327</v>
      </c>
      <c r="S2500" s="19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12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5" t="s">
        <v>8323</v>
      </c>
      <c r="R2501" t="s">
        <v>8327</v>
      </c>
      <c r="S2501" s="19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12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5" t="s">
        <v>8323</v>
      </c>
      <c r="R2502" t="s">
        <v>8327</v>
      </c>
      <c r="S2502" s="19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12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5" t="s">
        <v>8334</v>
      </c>
      <c r="R2503" t="s">
        <v>8351</v>
      </c>
      <c r="S2503" s="19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12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5" t="s">
        <v>8334</v>
      </c>
      <c r="R2504" t="s">
        <v>8351</v>
      </c>
      <c r="S2504" s="19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12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5" t="s">
        <v>8334</v>
      </c>
      <c r="R2505" t="s">
        <v>8351</v>
      </c>
      <c r="S2505" s="19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12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5" t="s">
        <v>8334</v>
      </c>
      <c r="R2506" t="s">
        <v>8351</v>
      </c>
      <c r="S2506" s="19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12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5" t="s">
        <v>8334</v>
      </c>
      <c r="R2507" t="s">
        <v>8351</v>
      </c>
      <c r="S2507" s="19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12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5" t="s">
        <v>8334</v>
      </c>
      <c r="R2508" t="s">
        <v>8351</v>
      </c>
      <c r="S2508" s="19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12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5" t="s">
        <v>8334</v>
      </c>
      <c r="R2509" t="s">
        <v>8351</v>
      </c>
      <c r="S2509" s="19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12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5" t="s">
        <v>8334</v>
      </c>
      <c r="R2510" t="s">
        <v>8351</v>
      </c>
      <c r="S2510" s="19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12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5" t="s">
        <v>8334</v>
      </c>
      <c r="R2511" t="s">
        <v>8351</v>
      </c>
      <c r="S2511" s="19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12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5" t="s">
        <v>8334</v>
      </c>
      <c r="R2512" t="s">
        <v>8351</v>
      </c>
      <c r="S2512" s="19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12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5" t="s">
        <v>8334</v>
      </c>
      <c r="R2513" t="s">
        <v>8351</v>
      </c>
      <c r="S2513" s="19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12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5" t="s">
        <v>8334</v>
      </c>
      <c r="R2514" t="s">
        <v>8351</v>
      </c>
      <c r="S2514" s="19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12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5" t="s">
        <v>8334</v>
      </c>
      <c r="R2515" t="s">
        <v>8351</v>
      </c>
      <c r="S2515" s="19">
        <f t="shared" si="197"/>
        <v>42732.00681712963</v>
      </c>
      <c r="T2515" s="19">
        <f t="shared" si="198"/>
        <v>42792.00681712963</v>
      </c>
      <c r="U2515">
        <f t="shared" si="199"/>
        <v>2017</v>
      </c>
    </row>
    <row r="2516" spans="1:21" ht="43.5" x14ac:dyDescent="0.35">
      <c r="A2516">
        <v>2514</v>
      </c>
      <c r="B2516" s="3" t="s">
        <v>2514</v>
      </c>
      <c r="C2516" s="12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5" t="s">
        <v>8334</v>
      </c>
      <c r="R2516" t="s">
        <v>8351</v>
      </c>
      <c r="S2516" s="19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12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5" t="s">
        <v>8334</v>
      </c>
      <c r="R2517" t="s">
        <v>8351</v>
      </c>
      <c r="S2517" s="19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12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5" t="s">
        <v>8334</v>
      </c>
      <c r="R2518" t="s">
        <v>8351</v>
      </c>
      <c r="S2518" s="19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12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5" t="s">
        <v>8334</v>
      </c>
      <c r="R2519" t="s">
        <v>8351</v>
      </c>
      <c r="S2519" s="19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12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5" t="s">
        <v>8334</v>
      </c>
      <c r="R2520" t="s">
        <v>8351</v>
      </c>
      <c r="S2520" s="19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12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5" t="s">
        <v>8334</v>
      </c>
      <c r="R2521" t="s">
        <v>8351</v>
      </c>
      <c r="S2521" s="19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12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5" t="s">
        <v>8334</v>
      </c>
      <c r="R2522" t="s">
        <v>8351</v>
      </c>
      <c r="S2522" s="19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12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5" t="s">
        <v>8323</v>
      </c>
      <c r="R2523" t="s">
        <v>8352</v>
      </c>
      <c r="S2523" s="19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12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5" t="s">
        <v>8323</v>
      </c>
      <c r="R2524" t="s">
        <v>8352</v>
      </c>
      <c r="S2524" s="19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12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5" t="s">
        <v>8323</v>
      </c>
      <c r="R2525" t="s">
        <v>8352</v>
      </c>
      <c r="S2525" s="19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12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5" t="s">
        <v>8323</v>
      </c>
      <c r="R2526" t="s">
        <v>8352</v>
      </c>
      <c r="S2526" s="19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12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5" t="s">
        <v>8323</v>
      </c>
      <c r="R2527" t="s">
        <v>8352</v>
      </c>
      <c r="S2527" s="19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12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5" t="s">
        <v>8323</v>
      </c>
      <c r="R2528" t="s">
        <v>8352</v>
      </c>
      <c r="S2528" s="19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12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5" t="s">
        <v>8323</v>
      </c>
      <c r="R2529" t="s">
        <v>8352</v>
      </c>
      <c r="S2529" s="19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12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5" t="s">
        <v>8323</v>
      </c>
      <c r="R2530" t="s">
        <v>8352</v>
      </c>
      <c r="S2530" s="19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12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5" t="s">
        <v>8323</v>
      </c>
      <c r="R2531" t="s">
        <v>8352</v>
      </c>
      <c r="S2531" s="19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12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5" t="s">
        <v>8323</v>
      </c>
      <c r="R2532" t="s">
        <v>8352</v>
      </c>
      <c r="S2532" s="19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12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5" t="s">
        <v>8323</v>
      </c>
      <c r="R2533" t="s">
        <v>8352</v>
      </c>
      <c r="S2533" s="19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12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5" t="s">
        <v>8323</v>
      </c>
      <c r="R2534" t="s">
        <v>8352</v>
      </c>
      <c r="S2534" s="19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12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5" t="s">
        <v>8323</v>
      </c>
      <c r="R2535" t="s">
        <v>8352</v>
      </c>
      <c r="S2535" s="19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12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5" t="s">
        <v>8323</v>
      </c>
      <c r="R2536" t="s">
        <v>8352</v>
      </c>
      <c r="S2536" s="19">
        <f t="shared" si="197"/>
        <v>40127.700370370374</v>
      </c>
      <c r="T2536" s="19">
        <f t="shared" si="198"/>
        <v>40179.25</v>
      </c>
      <c r="U2536">
        <f t="shared" si="199"/>
        <v>2010</v>
      </c>
    </row>
    <row r="2537" spans="1:21" x14ac:dyDescent="0.35">
      <c r="A2537">
        <v>2535</v>
      </c>
      <c r="B2537" s="3" t="s">
        <v>2535</v>
      </c>
      <c r="C2537" s="12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5" t="s">
        <v>8323</v>
      </c>
      <c r="R2537" t="s">
        <v>8352</v>
      </c>
      <c r="S2537" s="19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12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5" t="s">
        <v>8323</v>
      </c>
      <c r="R2538" t="s">
        <v>8352</v>
      </c>
      <c r="S2538" s="19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12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5" t="s">
        <v>8323</v>
      </c>
      <c r="R2539" t="s">
        <v>8352</v>
      </c>
      <c r="S2539" s="19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12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5" t="s">
        <v>8323</v>
      </c>
      <c r="R2540" t="s">
        <v>8352</v>
      </c>
      <c r="S2540" s="19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12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5" t="s">
        <v>8323</v>
      </c>
      <c r="R2541" t="s">
        <v>8352</v>
      </c>
      <c r="S2541" s="19">
        <f t="shared" si="197"/>
        <v>41977.902222222227</v>
      </c>
      <c r="T2541" s="19">
        <f t="shared" si="198"/>
        <v>42037.902222222227</v>
      </c>
      <c r="U2541">
        <f t="shared" si="199"/>
        <v>2015</v>
      </c>
    </row>
    <row r="2542" spans="1:21" ht="58" x14ac:dyDescent="0.35">
      <c r="A2542">
        <v>2540</v>
      </c>
      <c r="B2542" s="3" t="s">
        <v>2540</v>
      </c>
      <c r="C2542" s="12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5" t="s">
        <v>8323</v>
      </c>
      <c r="R2542" t="s">
        <v>8352</v>
      </c>
      <c r="S2542" s="19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12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5" t="s">
        <v>8323</v>
      </c>
      <c r="R2543" t="s">
        <v>8352</v>
      </c>
      <c r="S2543" s="19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12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5" t="s">
        <v>8323</v>
      </c>
      <c r="R2544" t="s">
        <v>8352</v>
      </c>
      <c r="S2544" s="19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12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5" t="s">
        <v>8323</v>
      </c>
      <c r="R2545" t="s">
        <v>8352</v>
      </c>
      <c r="S2545" s="19">
        <f t="shared" si="197"/>
        <v>40514.107615740737</v>
      </c>
      <c r="T2545" s="19">
        <f t="shared" si="198"/>
        <v>40545.125</v>
      </c>
      <c r="U2545">
        <f t="shared" si="199"/>
        <v>2011</v>
      </c>
    </row>
    <row r="2546" spans="1:21" ht="43.5" x14ac:dyDescent="0.35">
      <c r="A2546">
        <v>2544</v>
      </c>
      <c r="B2546" s="3" t="s">
        <v>2544</v>
      </c>
      <c r="C2546" s="12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5" t="s">
        <v>8323</v>
      </c>
      <c r="R2546" t="s">
        <v>8352</v>
      </c>
      <c r="S2546" s="19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12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5" t="s">
        <v>8323</v>
      </c>
      <c r="R2547" t="s">
        <v>8352</v>
      </c>
      <c r="S2547" s="19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12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5" t="s">
        <v>8323</v>
      </c>
      <c r="R2548" t="s">
        <v>8352</v>
      </c>
      <c r="S2548" s="19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12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5" t="s">
        <v>8323</v>
      </c>
      <c r="R2549" t="s">
        <v>8352</v>
      </c>
      <c r="S2549" s="19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12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5" t="s">
        <v>8323</v>
      </c>
      <c r="R2550" t="s">
        <v>8352</v>
      </c>
      <c r="S2550" s="19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12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5" t="s">
        <v>8323</v>
      </c>
      <c r="R2551" t="s">
        <v>8352</v>
      </c>
      <c r="S2551" s="19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12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5" t="s">
        <v>8323</v>
      </c>
      <c r="R2552" t="s">
        <v>8352</v>
      </c>
      <c r="S2552" s="19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12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5" t="s">
        <v>8323</v>
      </c>
      <c r="R2553" t="s">
        <v>8352</v>
      </c>
      <c r="S2553" s="19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12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5" t="s">
        <v>8323</v>
      </c>
      <c r="R2554" t="s">
        <v>8352</v>
      </c>
      <c r="S2554" s="19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12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5" t="s">
        <v>8323</v>
      </c>
      <c r="R2555" t="s">
        <v>8352</v>
      </c>
      <c r="S2555" s="19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12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5" t="s">
        <v>8323</v>
      </c>
      <c r="R2556" t="s">
        <v>8352</v>
      </c>
      <c r="S2556" s="19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12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5" t="s">
        <v>8323</v>
      </c>
      <c r="R2557" t="s">
        <v>8352</v>
      </c>
      <c r="S2557" s="19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12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5" t="s">
        <v>8323</v>
      </c>
      <c r="R2558" t="s">
        <v>8352</v>
      </c>
      <c r="S2558" s="19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12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5" t="s">
        <v>8323</v>
      </c>
      <c r="R2559" t="s">
        <v>8352</v>
      </c>
      <c r="S2559" s="19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12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5" t="s">
        <v>8323</v>
      </c>
      <c r="R2560" t="s">
        <v>8352</v>
      </c>
      <c r="S2560" s="19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12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5" t="s">
        <v>8323</v>
      </c>
      <c r="R2561" t="s">
        <v>8352</v>
      </c>
      <c r="S2561" s="19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12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5" t="s">
        <v>8323</v>
      </c>
      <c r="R2562" t="s">
        <v>8352</v>
      </c>
      <c r="S2562" s="19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12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5" t="s">
        <v>8334</v>
      </c>
      <c r="R2563" t="s">
        <v>8335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58" x14ac:dyDescent="0.35">
      <c r="A2564">
        <v>2562</v>
      </c>
      <c r="B2564" s="3" t="s">
        <v>2562</v>
      </c>
      <c r="C2564" s="12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5" t="s">
        <v>8334</v>
      </c>
      <c r="R2564" t="s">
        <v>8335</v>
      </c>
      <c r="S2564" s="19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12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5" t="s">
        <v>8334</v>
      </c>
      <c r="R2565" t="s">
        <v>8335</v>
      </c>
      <c r="S2565" s="19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12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5" t="s">
        <v>8334</v>
      </c>
      <c r="R2566" t="s">
        <v>8335</v>
      </c>
      <c r="S2566" s="19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12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5" t="s">
        <v>8334</v>
      </c>
      <c r="R2567" t="s">
        <v>8335</v>
      </c>
      <c r="S2567" s="19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12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5" t="s">
        <v>8334</v>
      </c>
      <c r="R2568" t="s">
        <v>8335</v>
      </c>
      <c r="S2568" s="19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12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5" t="s">
        <v>8334</v>
      </c>
      <c r="R2569" t="s">
        <v>8335</v>
      </c>
      <c r="S2569" s="19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12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5" t="s">
        <v>8334</v>
      </c>
      <c r="R2570" t="s">
        <v>8335</v>
      </c>
      <c r="S2570" s="19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12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5" t="s">
        <v>8334</v>
      </c>
      <c r="R2571" t="s">
        <v>8335</v>
      </c>
      <c r="S2571" s="19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12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5" t="s">
        <v>8334</v>
      </c>
      <c r="R2572" t="s">
        <v>8335</v>
      </c>
      <c r="S2572" s="19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12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5" t="s">
        <v>8334</v>
      </c>
      <c r="R2573" t="s">
        <v>8335</v>
      </c>
      <c r="S2573" s="19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12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5" t="s">
        <v>8334</v>
      </c>
      <c r="R2574" t="s">
        <v>8335</v>
      </c>
      <c r="S2574" s="19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12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5" t="s">
        <v>8334</v>
      </c>
      <c r="R2575" t="s">
        <v>8335</v>
      </c>
      <c r="S2575" s="19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12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5" t="s">
        <v>8334</v>
      </c>
      <c r="R2576" t="s">
        <v>8335</v>
      </c>
      <c r="S2576" s="19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12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5" t="s">
        <v>8334</v>
      </c>
      <c r="R2577" t="s">
        <v>8335</v>
      </c>
      <c r="S2577" s="19">
        <f t="shared" si="202"/>
        <v>41986.108726851846</v>
      </c>
      <c r="T2577" s="19">
        <f t="shared" si="203"/>
        <v>42016.108726851846</v>
      </c>
      <c r="U2577">
        <f t="shared" si="204"/>
        <v>2015</v>
      </c>
    </row>
    <row r="2578" spans="1:21" ht="29" x14ac:dyDescent="0.35">
      <c r="A2578">
        <v>2576</v>
      </c>
      <c r="B2578" s="3" t="s">
        <v>2576</v>
      </c>
      <c r="C2578" s="12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5" t="s">
        <v>8334</v>
      </c>
      <c r="R2578" t="s">
        <v>8335</v>
      </c>
      <c r="S2578" s="19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12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5" t="s">
        <v>8334</v>
      </c>
      <c r="R2579" t="s">
        <v>8335</v>
      </c>
      <c r="S2579" s="19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12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5" t="s">
        <v>8334</v>
      </c>
      <c r="R2580" t="s">
        <v>8335</v>
      </c>
      <c r="S2580" s="19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12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5" t="s">
        <v>8334</v>
      </c>
      <c r="R2581" t="s">
        <v>8335</v>
      </c>
      <c r="S2581" s="19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12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5" t="s">
        <v>8334</v>
      </c>
      <c r="R2582" t="s">
        <v>8335</v>
      </c>
      <c r="S2582" s="19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12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5" t="s">
        <v>8334</v>
      </c>
      <c r="R2583" t="s">
        <v>8335</v>
      </c>
      <c r="S2583" s="19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12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5" t="s">
        <v>8334</v>
      </c>
      <c r="R2584" t="s">
        <v>8335</v>
      </c>
      <c r="S2584" s="19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12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5" t="s">
        <v>8334</v>
      </c>
      <c r="R2585" t="s">
        <v>8335</v>
      </c>
      <c r="S2585" s="19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12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5" t="s">
        <v>8334</v>
      </c>
      <c r="R2586" t="s">
        <v>8335</v>
      </c>
      <c r="S2586" s="19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12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5" t="s">
        <v>8334</v>
      </c>
      <c r="R2587" t="s">
        <v>8335</v>
      </c>
      <c r="S2587" s="19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12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5" t="s">
        <v>8334</v>
      </c>
      <c r="R2588" t="s">
        <v>8335</v>
      </c>
      <c r="S2588" s="19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12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5" t="s">
        <v>8334</v>
      </c>
      <c r="R2589" t="s">
        <v>8335</v>
      </c>
      <c r="S2589" s="19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12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5" t="s">
        <v>8334</v>
      </c>
      <c r="R2590" t="s">
        <v>8335</v>
      </c>
      <c r="S2590" s="19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12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5" t="s">
        <v>8334</v>
      </c>
      <c r="R2591" t="s">
        <v>8335</v>
      </c>
      <c r="S2591" s="19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12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5" t="s">
        <v>8334</v>
      </c>
      <c r="R2592" t="s">
        <v>8335</v>
      </c>
      <c r="S2592" s="19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12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5" t="s">
        <v>8334</v>
      </c>
      <c r="R2593" t="s">
        <v>8335</v>
      </c>
      <c r="S2593" s="19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12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5" t="s">
        <v>8334</v>
      </c>
      <c r="R2594" t="s">
        <v>8335</v>
      </c>
      <c r="S2594" s="19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12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5" t="s">
        <v>8334</v>
      </c>
      <c r="R2595" t="s">
        <v>8335</v>
      </c>
      <c r="S2595" s="19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12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5" t="s">
        <v>8334</v>
      </c>
      <c r="R2596" t="s">
        <v>8335</v>
      </c>
      <c r="S2596" s="19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12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5" t="s">
        <v>8334</v>
      </c>
      <c r="R2597" t="s">
        <v>8335</v>
      </c>
      <c r="S2597" s="19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12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5" t="s">
        <v>8334</v>
      </c>
      <c r="R2598" t="s">
        <v>8335</v>
      </c>
      <c r="S2598" s="19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12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5" t="s">
        <v>8334</v>
      </c>
      <c r="R2599" t="s">
        <v>8335</v>
      </c>
      <c r="S2599" s="19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12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5" t="s">
        <v>8334</v>
      </c>
      <c r="R2600" t="s">
        <v>8335</v>
      </c>
      <c r="S2600" s="19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12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5" t="s">
        <v>8334</v>
      </c>
      <c r="R2601" t="s">
        <v>8335</v>
      </c>
      <c r="S2601" s="19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12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5" t="s">
        <v>8334</v>
      </c>
      <c r="R2602" t="s">
        <v>8335</v>
      </c>
      <c r="S2602" s="19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12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5" t="s">
        <v>8317</v>
      </c>
      <c r="R2603" t="s">
        <v>8353</v>
      </c>
      <c r="S2603" s="19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12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5" t="s">
        <v>8317</v>
      </c>
      <c r="R2604" t="s">
        <v>8353</v>
      </c>
      <c r="S2604" s="19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12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5" t="s">
        <v>8317</v>
      </c>
      <c r="R2605" t="s">
        <v>8353</v>
      </c>
      <c r="S2605" s="19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12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5" t="s">
        <v>8317</v>
      </c>
      <c r="R2606" t="s">
        <v>8353</v>
      </c>
      <c r="S2606" s="19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12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5" t="s">
        <v>8317</v>
      </c>
      <c r="R2607" t="s">
        <v>8353</v>
      </c>
      <c r="S2607" s="19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12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5" t="s">
        <v>8317</v>
      </c>
      <c r="R2608" t="s">
        <v>8353</v>
      </c>
      <c r="S2608" s="19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12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5" t="s">
        <v>8317</v>
      </c>
      <c r="R2609" t="s">
        <v>8353</v>
      </c>
      <c r="S2609" s="19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12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5" t="s">
        <v>8317</v>
      </c>
      <c r="R2610" t="s">
        <v>8353</v>
      </c>
      <c r="S2610" s="19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12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5" t="s">
        <v>8317</v>
      </c>
      <c r="R2611" t="s">
        <v>8353</v>
      </c>
      <c r="S2611" s="19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12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5" t="s">
        <v>8317</v>
      </c>
      <c r="R2612" t="s">
        <v>8353</v>
      </c>
      <c r="S2612" s="19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12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5" t="s">
        <v>8317</v>
      </c>
      <c r="R2613" t="s">
        <v>8353</v>
      </c>
      <c r="S2613" s="19">
        <f t="shared" si="202"/>
        <v>42704.335810185185</v>
      </c>
      <c r="T2613" s="19">
        <f t="shared" si="203"/>
        <v>42737.957638888889</v>
      </c>
      <c r="U2613">
        <f t="shared" si="204"/>
        <v>2017</v>
      </c>
    </row>
    <row r="2614" spans="1:21" ht="43.5" x14ac:dyDescent="0.35">
      <c r="A2614">
        <v>2612</v>
      </c>
      <c r="B2614" s="3" t="s">
        <v>2612</v>
      </c>
      <c r="C2614" s="12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5" t="s">
        <v>8317</v>
      </c>
      <c r="R2614" t="s">
        <v>8353</v>
      </c>
      <c r="S2614" s="19">
        <f t="shared" si="202"/>
        <v>41982.143171296295</v>
      </c>
      <c r="T2614" s="19">
        <f t="shared" si="203"/>
        <v>42013.143171296295</v>
      </c>
      <c r="U2614">
        <f t="shared" si="204"/>
        <v>2015</v>
      </c>
    </row>
    <row r="2615" spans="1:21" ht="43.5" x14ac:dyDescent="0.35">
      <c r="A2615">
        <v>2613</v>
      </c>
      <c r="B2615" s="3" t="s">
        <v>2613</v>
      </c>
      <c r="C2615" s="12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5" t="s">
        <v>8317</v>
      </c>
      <c r="R2615" t="s">
        <v>8353</v>
      </c>
      <c r="S2615" s="19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12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5" t="s">
        <v>8317</v>
      </c>
      <c r="R2616" t="s">
        <v>8353</v>
      </c>
      <c r="S2616" s="19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12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5" t="s">
        <v>8317</v>
      </c>
      <c r="R2617" t="s">
        <v>8353</v>
      </c>
      <c r="S2617" s="19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12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5" t="s">
        <v>8317</v>
      </c>
      <c r="R2618" t="s">
        <v>8353</v>
      </c>
      <c r="S2618" s="19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12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5" t="s">
        <v>8317</v>
      </c>
      <c r="R2619" t="s">
        <v>8353</v>
      </c>
      <c r="S2619" s="19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12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5" t="s">
        <v>8317</v>
      </c>
      <c r="R2620" t="s">
        <v>8353</v>
      </c>
      <c r="S2620" s="19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12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5" t="s">
        <v>8317</v>
      </c>
      <c r="R2621" t="s">
        <v>8353</v>
      </c>
      <c r="S2621" s="19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12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5" t="s">
        <v>8317</v>
      </c>
      <c r="R2622" t="s">
        <v>8353</v>
      </c>
      <c r="S2622" s="19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12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5" t="s">
        <v>8317</v>
      </c>
      <c r="R2623" t="s">
        <v>8353</v>
      </c>
      <c r="S2623" s="19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12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5" t="s">
        <v>8317</v>
      </c>
      <c r="R2624" t="s">
        <v>8353</v>
      </c>
      <c r="S2624" s="19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12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5" t="s">
        <v>8317</v>
      </c>
      <c r="R2625" t="s">
        <v>8353</v>
      </c>
      <c r="S2625" s="19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12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5" t="s">
        <v>8317</v>
      </c>
      <c r="R2626" t="s">
        <v>8353</v>
      </c>
      <c r="S2626" s="19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12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5" t="s">
        <v>8317</v>
      </c>
      <c r="R2627" t="s">
        <v>8353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3.5" x14ac:dyDescent="0.35">
      <c r="A2628">
        <v>2626</v>
      </c>
      <c r="B2628" s="3" t="s">
        <v>2626</v>
      </c>
      <c r="C2628" s="12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5" t="s">
        <v>8317</v>
      </c>
      <c r="R2628" t="s">
        <v>8353</v>
      </c>
      <c r="S2628" s="19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12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5" t="s">
        <v>8317</v>
      </c>
      <c r="R2629" t="s">
        <v>8353</v>
      </c>
      <c r="S2629" s="19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12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5" t="s">
        <v>8317</v>
      </c>
      <c r="R2630" t="s">
        <v>8353</v>
      </c>
      <c r="S2630" s="19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12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5" t="s">
        <v>8317</v>
      </c>
      <c r="R2631" t="s">
        <v>8353</v>
      </c>
      <c r="S2631" s="19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12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5" t="s">
        <v>8317</v>
      </c>
      <c r="R2632" t="s">
        <v>8353</v>
      </c>
      <c r="S2632" s="19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12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5" t="s">
        <v>8317</v>
      </c>
      <c r="R2633" t="s">
        <v>8353</v>
      </c>
      <c r="S2633" s="19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12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5" t="s">
        <v>8317</v>
      </c>
      <c r="R2634" t="s">
        <v>8353</v>
      </c>
      <c r="S2634" s="19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12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5" t="s">
        <v>8317</v>
      </c>
      <c r="R2635" t="s">
        <v>8353</v>
      </c>
      <c r="S2635" s="19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12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5" t="s">
        <v>8317</v>
      </c>
      <c r="R2636" t="s">
        <v>8353</v>
      </c>
      <c r="S2636" s="19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12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5" t="s">
        <v>8317</v>
      </c>
      <c r="R2637" t="s">
        <v>8353</v>
      </c>
      <c r="S2637" s="19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12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5" t="s">
        <v>8317</v>
      </c>
      <c r="R2638" t="s">
        <v>8353</v>
      </c>
      <c r="S2638" s="19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12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5" t="s">
        <v>8317</v>
      </c>
      <c r="R2639" t="s">
        <v>8353</v>
      </c>
      <c r="S2639" s="19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12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5" t="s">
        <v>8317</v>
      </c>
      <c r="R2640" t="s">
        <v>8353</v>
      </c>
      <c r="S2640" s="19">
        <f t="shared" si="207"/>
        <v>41989.913136574076</v>
      </c>
      <c r="T2640" s="19">
        <f t="shared" si="208"/>
        <v>42019.913136574076</v>
      </c>
      <c r="U2640">
        <f t="shared" si="209"/>
        <v>2015</v>
      </c>
    </row>
    <row r="2641" spans="1:21" ht="43.5" x14ac:dyDescent="0.35">
      <c r="A2641">
        <v>2639</v>
      </c>
      <c r="B2641" s="3" t="s">
        <v>2639</v>
      </c>
      <c r="C2641" s="12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5" t="s">
        <v>8317</v>
      </c>
      <c r="R2641" t="s">
        <v>8353</v>
      </c>
      <c r="S2641" s="19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12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5" t="s">
        <v>8317</v>
      </c>
      <c r="R2642" t="s">
        <v>8353</v>
      </c>
      <c r="S2642" s="19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12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5" t="s">
        <v>8317</v>
      </c>
      <c r="R2643" t="s">
        <v>8353</v>
      </c>
      <c r="S2643" s="19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12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5" t="s">
        <v>8317</v>
      </c>
      <c r="R2644" t="s">
        <v>8353</v>
      </c>
      <c r="S2644" s="19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12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5" t="s">
        <v>8317</v>
      </c>
      <c r="R2645" t="s">
        <v>8353</v>
      </c>
      <c r="S2645" s="19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12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5" t="s">
        <v>8317</v>
      </c>
      <c r="R2646" t="s">
        <v>8353</v>
      </c>
      <c r="S2646" s="19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12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5" t="s">
        <v>8317</v>
      </c>
      <c r="R2647" t="s">
        <v>8353</v>
      </c>
      <c r="S2647" s="19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12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5" t="s">
        <v>8317</v>
      </c>
      <c r="R2648" t="s">
        <v>8353</v>
      </c>
      <c r="S2648" s="19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12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5" t="s">
        <v>8317</v>
      </c>
      <c r="R2649" t="s">
        <v>8353</v>
      </c>
      <c r="S2649" s="19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12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5" t="s">
        <v>8317</v>
      </c>
      <c r="R2650" t="s">
        <v>8353</v>
      </c>
      <c r="S2650" s="19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12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5" t="s">
        <v>8317</v>
      </c>
      <c r="R2651" t="s">
        <v>8353</v>
      </c>
      <c r="S2651" s="19">
        <f t="shared" si="207"/>
        <v>42341.99700231482</v>
      </c>
      <c r="T2651" s="19">
        <f t="shared" si="208"/>
        <v>42401.99700231482</v>
      </c>
      <c r="U2651">
        <f t="shared" si="209"/>
        <v>2016</v>
      </c>
    </row>
    <row r="2652" spans="1:21" ht="58" x14ac:dyDescent="0.35">
      <c r="A2652">
        <v>2650</v>
      </c>
      <c r="B2652" s="3" t="s">
        <v>2650</v>
      </c>
      <c r="C2652" s="12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5" t="s">
        <v>8317</v>
      </c>
      <c r="R2652" t="s">
        <v>8353</v>
      </c>
      <c r="S2652" s="19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12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5" t="s">
        <v>8317</v>
      </c>
      <c r="R2653" t="s">
        <v>8353</v>
      </c>
      <c r="S2653" s="19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12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5" t="s">
        <v>8317</v>
      </c>
      <c r="R2654" t="s">
        <v>8353</v>
      </c>
      <c r="S2654" s="19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12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5" t="s">
        <v>8317</v>
      </c>
      <c r="R2655" t="s">
        <v>8353</v>
      </c>
      <c r="S2655" s="19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12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5" t="s">
        <v>8317</v>
      </c>
      <c r="R2656" t="s">
        <v>8353</v>
      </c>
      <c r="S2656" s="19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12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5" t="s">
        <v>8317</v>
      </c>
      <c r="R2657" t="s">
        <v>8353</v>
      </c>
      <c r="S2657" s="19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12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5" t="s">
        <v>8317</v>
      </c>
      <c r="R2658" t="s">
        <v>8353</v>
      </c>
      <c r="S2658" s="19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12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5" t="s">
        <v>8317</v>
      </c>
      <c r="R2659" t="s">
        <v>8353</v>
      </c>
      <c r="S2659" s="19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12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5" t="s">
        <v>8317</v>
      </c>
      <c r="R2660" t="s">
        <v>8353</v>
      </c>
      <c r="S2660" s="19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12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5" t="s">
        <v>8317</v>
      </c>
      <c r="R2661" t="s">
        <v>8353</v>
      </c>
      <c r="S2661" s="19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12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5" t="s">
        <v>8317</v>
      </c>
      <c r="R2662" t="s">
        <v>8353</v>
      </c>
      <c r="S2662" s="19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12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5" t="s">
        <v>8317</v>
      </c>
      <c r="R2663" t="s">
        <v>8354</v>
      </c>
      <c r="S2663" s="19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12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5" t="s">
        <v>8317</v>
      </c>
      <c r="R2664" t="s">
        <v>8354</v>
      </c>
      <c r="S2664" s="19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12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5" t="s">
        <v>8317</v>
      </c>
      <c r="R2665" t="s">
        <v>8354</v>
      </c>
      <c r="S2665" s="19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12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5" t="s">
        <v>8317</v>
      </c>
      <c r="R2666" t="s">
        <v>8354</v>
      </c>
      <c r="S2666" s="19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12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5" t="s">
        <v>8317</v>
      </c>
      <c r="R2667" t="s">
        <v>8354</v>
      </c>
      <c r="S2667" s="19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12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5" t="s">
        <v>8317</v>
      </c>
      <c r="R2668" t="s">
        <v>8354</v>
      </c>
      <c r="S2668" s="19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12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5" t="s">
        <v>8317</v>
      </c>
      <c r="R2669" t="s">
        <v>8354</v>
      </c>
      <c r="S2669" s="19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12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5" t="s">
        <v>8317</v>
      </c>
      <c r="R2670" t="s">
        <v>8354</v>
      </c>
      <c r="S2670" s="19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12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5" t="s">
        <v>8317</v>
      </c>
      <c r="R2671" t="s">
        <v>8354</v>
      </c>
      <c r="S2671" s="19">
        <f t="shared" si="207"/>
        <v>42319.035833333335</v>
      </c>
      <c r="T2671" s="19">
        <f t="shared" si="208"/>
        <v>42379.035833333335</v>
      </c>
      <c r="U2671">
        <f t="shared" si="209"/>
        <v>2016</v>
      </c>
    </row>
    <row r="2672" spans="1:21" ht="43.5" x14ac:dyDescent="0.35">
      <c r="A2672">
        <v>2670</v>
      </c>
      <c r="B2672" s="3" t="s">
        <v>2670</v>
      </c>
      <c r="C2672" s="12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5" t="s">
        <v>8317</v>
      </c>
      <c r="R2672" t="s">
        <v>8354</v>
      </c>
      <c r="S2672" s="19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12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5" t="s">
        <v>8317</v>
      </c>
      <c r="R2673" t="s">
        <v>8354</v>
      </c>
      <c r="S2673" s="19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12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5" t="s">
        <v>8317</v>
      </c>
      <c r="R2674" t="s">
        <v>8354</v>
      </c>
      <c r="S2674" s="19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12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5" t="s">
        <v>8317</v>
      </c>
      <c r="R2675" t="s">
        <v>8354</v>
      </c>
      <c r="S2675" s="19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12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5" t="s">
        <v>8317</v>
      </c>
      <c r="R2676" t="s">
        <v>8354</v>
      </c>
      <c r="S2676" s="19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12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5" t="s">
        <v>8317</v>
      </c>
      <c r="R2677" t="s">
        <v>8354</v>
      </c>
      <c r="S2677" s="19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12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5" t="s">
        <v>8317</v>
      </c>
      <c r="R2678" t="s">
        <v>8354</v>
      </c>
      <c r="S2678" s="19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12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5" t="s">
        <v>8317</v>
      </c>
      <c r="R2679" t="s">
        <v>8354</v>
      </c>
      <c r="S2679" s="19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12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5" t="s">
        <v>8317</v>
      </c>
      <c r="R2680" t="s">
        <v>8354</v>
      </c>
      <c r="S2680" s="19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12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5" t="s">
        <v>8317</v>
      </c>
      <c r="R2681" t="s">
        <v>8354</v>
      </c>
      <c r="S2681" s="19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12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5" t="s">
        <v>8317</v>
      </c>
      <c r="R2682" t="s">
        <v>8354</v>
      </c>
      <c r="S2682" s="19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12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5" t="s">
        <v>8334</v>
      </c>
      <c r="R2683" t="s">
        <v>8335</v>
      </c>
      <c r="S2683" s="19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12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5" t="s">
        <v>8334</v>
      </c>
      <c r="R2684" t="s">
        <v>8335</v>
      </c>
      <c r="S2684" s="19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12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5" t="s">
        <v>8334</v>
      </c>
      <c r="R2685" t="s">
        <v>8335</v>
      </c>
      <c r="S2685" s="19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12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5" t="s">
        <v>8334</v>
      </c>
      <c r="R2686" t="s">
        <v>8335</v>
      </c>
      <c r="S2686" s="19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12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5" t="s">
        <v>8334</v>
      </c>
      <c r="R2687" t="s">
        <v>8335</v>
      </c>
      <c r="S2687" s="19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12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5" t="s">
        <v>8334</v>
      </c>
      <c r="R2688" t="s">
        <v>8335</v>
      </c>
      <c r="S2688" s="19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12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5" t="s">
        <v>8334</v>
      </c>
      <c r="R2689" t="s">
        <v>8335</v>
      </c>
      <c r="S2689" s="19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12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5" t="s">
        <v>8334</v>
      </c>
      <c r="R2690" t="s">
        <v>8335</v>
      </c>
      <c r="S2690" s="19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12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5" t="s">
        <v>8334</v>
      </c>
      <c r="R2691" t="s">
        <v>8335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58" x14ac:dyDescent="0.35">
      <c r="A2692">
        <v>2690</v>
      </c>
      <c r="B2692" s="3" t="s">
        <v>2690</v>
      </c>
      <c r="C2692" s="12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5" t="s">
        <v>8334</v>
      </c>
      <c r="R2692" t="s">
        <v>8335</v>
      </c>
      <c r="S2692" s="19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12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5" t="s">
        <v>8334</v>
      </c>
      <c r="R2693" t="s">
        <v>8335</v>
      </c>
      <c r="S2693" s="19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12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5" t="s">
        <v>8334</v>
      </c>
      <c r="R2694" t="s">
        <v>8335</v>
      </c>
      <c r="S2694" s="19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12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5" t="s">
        <v>8334</v>
      </c>
      <c r="R2695" t="s">
        <v>8335</v>
      </c>
      <c r="S2695" s="19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12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5" t="s">
        <v>8334</v>
      </c>
      <c r="R2696" t="s">
        <v>8335</v>
      </c>
      <c r="S2696" s="19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12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5" t="s">
        <v>8334</v>
      </c>
      <c r="R2697" t="s">
        <v>8335</v>
      </c>
      <c r="S2697" s="19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12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5" t="s">
        <v>8334</v>
      </c>
      <c r="R2698" t="s">
        <v>8335</v>
      </c>
      <c r="S2698" s="19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12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5" t="s">
        <v>8334</v>
      </c>
      <c r="R2699" t="s">
        <v>8335</v>
      </c>
      <c r="S2699" s="19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12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5" t="s">
        <v>8334</v>
      </c>
      <c r="R2700" t="s">
        <v>8335</v>
      </c>
      <c r="S2700" s="19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12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5" t="s">
        <v>8334</v>
      </c>
      <c r="R2701" t="s">
        <v>8335</v>
      </c>
      <c r="S2701" s="19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12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5" t="s">
        <v>8334</v>
      </c>
      <c r="R2702" t="s">
        <v>8335</v>
      </c>
      <c r="S2702" s="19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12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5" t="s">
        <v>8315</v>
      </c>
      <c r="R2703" t="s">
        <v>8355</v>
      </c>
      <c r="S2703" s="19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12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5" t="s">
        <v>8315</v>
      </c>
      <c r="R2704" t="s">
        <v>8355</v>
      </c>
      <c r="S2704" s="19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12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5" t="s">
        <v>8315</v>
      </c>
      <c r="R2705" t="s">
        <v>8355</v>
      </c>
      <c r="S2705" s="19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12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5" t="s">
        <v>8315</v>
      </c>
      <c r="R2706" t="s">
        <v>8355</v>
      </c>
      <c r="S2706" s="19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12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5" t="s">
        <v>8315</v>
      </c>
      <c r="R2707" t="s">
        <v>8355</v>
      </c>
      <c r="S2707" s="19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12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5" t="s">
        <v>8315</v>
      </c>
      <c r="R2708" t="s">
        <v>8355</v>
      </c>
      <c r="S2708" s="19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12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5" t="s">
        <v>8315</v>
      </c>
      <c r="R2709" t="s">
        <v>8355</v>
      </c>
      <c r="S2709" s="19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12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5" t="s">
        <v>8315</v>
      </c>
      <c r="R2710" t="s">
        <v>8355</v>
      </c>
      <c r="S2710" s="19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12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5" t="s">
        <v>8315</v>
      </c>
      <c r="R2711" t="s">
        <v>8355</v>
      </c>
      <c r="S2711" s="19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12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5" t="s">
        <v>8315</v>
      </c>
      <c r="R2712" t="s">
        <v>8355</v>
      </c>
      <c r="S2712" s="19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12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5" t="s">
        <v>8315</v>
      </c>
      <c r="R2713" t="s">
        <v>8355</v>
      </c>
      <c r="S2713" s="19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12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5" t="s">
        <v>8315</v>
      </c>
      <c r="R2714" t="s">
        <v>8355</v>
      </c>
      <c r="S2714" s="19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12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5" t="s">
        <v>8315</v>
      </c>
      <c r="R2715" t="s">
        <v>8355</v>
      </c>
      <c r="S2715" s="19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12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5" t="s">
        <v>8315</v>
      </c>
      <c r="R2716" t="s">
        <v>8355</v>
      </c>
      <c r="S2716" s="19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12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5" t="s">
        <v>8315</v>
      </c>
      <c r="R2717" t="s">
        <v>8355</v>
      </c>
      <c r="S2717" s="19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12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5" t="s">
        <v>8315</v>
      </c>
      <c r="R2718" t="s">
        <v>8355</v>
      </c>
      <c r="S2718" s="19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12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5" t="s">
        <v>8315</v>
      </c>
      <c r="R2719" t="s">
        <v>8355</v>
      </c>
      <c r="S2719" s="19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12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5" t="s">
        <v>8315</v>
      </c>
      <c r="R2720" t="s">
        <v>8355</v>
      </c>
      <c r="S2720" s="19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12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5" t="s">
        <v>8315</v>
      </c>
      <c r="R2721" t="s">
        <v>8355</v>
      </c>
      <c r="S2721" s="19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12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5" t="s">
        <v>8315</v>
      </c>
      <c r="R2722" t="s">
        <v>8355</v>
      </c>
      <c r="S2722" s="19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12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5" t="s">
        <v>8317</v>
      </c>
      <c r="R2723" t="s">
        <v>8347</v>
      </c>
      <c r="S2723" s="19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12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5" t="s">
        <v>8317</v>
      </c>
      <c r="R2724" t="s">
        <v>8347</v>
      </c>
      <c r="S2724" s="19">
        <f t="shared" si="212"/>
        <v>42704.857094907406</v>
      </c>
      <c r="T2724" s="19">
        <f t="shared" si="213"/>
        <v>42764.857094907406</v>
      </c>
      <c r="U2724">
        <f t="shared" si="214"/>
        <v>2017</v>
      </c>
    </row>
    <row r="2725" spans="1:21" ht="58" x14ac:dyDescent="0.35">
      <c r="A2725">
        <v>2723</v>
      </c>
      <c r="B2725" s="3" t="s">
        <v>2723</v>
      </c>
      <c r="C2725" s="12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5" t="s">
        <v>8317</v>
      </c>
      <c r="R2725" t="s">
        <v>8347</v>
      </c>
      <c r="S2725" s="19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12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5" t="s">
        <v>8317</v>
      </c>
      <c r="R2726" t="s">
        <v>8347</v>
      </c>
      <c r="S2726" s="19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12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5" t="s">
        <v>8317</v>
      </c>
      <c r="R2727" t="s">
        <v>8347</v>
      </c>
      <c r="S2727" s="19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12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5" t="s">
        <v>8317</v>
      </c>
      <c r="R2728" t="s">
        <v>8347</v>
      </c>
      <c r="S2728" s="19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12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5" t="s">
        <v>8317</v>
      </c>
      <c r="R2729" t="s">
        <v>8347</v>
      </c>
      <c r="S2729" s="19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12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5" t="s">
        <v>8317</v>
      </c>
      <c r="R2730" t="s">
        <v>8347</v>
      </c>
      <c r="S2730" s="19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12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5" t="s">
        <v>8317</v>
      </c>
      <c r="R2731" t="s">
        <v>8347</v>
      </c>
      <c r="S2731" s="19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12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5" t="s">
        <v>8317</v>
      </c>
      <c r="R2732" t="s">
        <v>8347</v>
      </c>
      <c r="S2732" s="19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12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5" t="s">
        <v>8317</v>
      </c>
      <c r="R2733" t="s">
        <v>8347</v>
      </c>
      <c r="S2733" s="19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12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5" t="s">
        <v>8317</v>
      </c>
      <c r="R2734" t="s">
        <v>8347</v>
      </c>
      <c r="S2734" s="19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12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5" t="s">
        <v>8317</v>
      </c>
      <c r="R2735" t="s">
        <v>8347</v>
      </c>
      <c r="S2735" s="19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12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5" t="s">
        <v>8317</v>
      </c>
      <c r="R2736" t="s">
        <v>8347</v>
      </c>
      <c r="S2736" s="19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12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5" t="s">
        <v>8317</v>
      </c>
      <c r="R2737" t="s">
        <v>8347</v>
      </c>
      <c r="S2737" s="19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12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5" t="s">
        <v>8317</v>
      </c>
      <c r="R2738" t="s">
        <v>8347</v>
      </c>
      <c r="S2738" s="19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12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5" t="s">
        <v>8317</v>
      </c>
      <c r="R2739" t="s">
        <v>8347</v>
      </c>
      <c r="S2739" s="19">
        <f t="shared" si="212"/>
        <v>41611.917673611111</v>
      </c>
      <c r="T2739" s="19">
        <f t="shared" si="213"/>
        <v>41654.791666666664</v>
      </c>
      <c r="U2739">
        <f t="shared" si="214"/>
        <v>2014</v>
      </c>
    </row>
    <row r="2740" spans="1:21" ht="43.5" x14ac:dyDescent="0.35">
      <c r="A2740">
        <v>2738</v>
      </c>
      <c r="B2740" s="3" t="s">
        <v>2738</v>
      </c>
      <c r="C2740" s="12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5" t="s">
        <v>8317</v>
      </c>
      <c r="R2740" t="s">
        <v>8347</v>
      </c>
      <c r="S2740" s="19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12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5" t="s">
        <v>8317</v>
      </c>
      <c r="R2741" t="s">
        <v>8347</v>
      </c>
      <c r="S2741" s="19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12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5" t="s">
        <v>8317</v>
      </c>
      <c r="R2742" t="s">
        <v>8347</v>
      </c>
      <c r="S2742" s="19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12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5" t="s">
        <v>8320</v>
      </c>
      <c r="R2743" t="s">
        <v>8356</v>
      </c>
      <c r="S2743" s="19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12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5" t="s">
        <v>8320</v>
      </c>
      <c r="R2744" t="s">
        <v>8356</v>
      </c>
      <c r="S2744" s="19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12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5" t="s">
        <v>8320</v>
      </c>
      <c r="R2745" t="s">
        <v>8356</v>
      </c>
      <c r="S2745" s="19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12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5" t="s">
        <v>8320</v>
      </c>
      <c r="R2746" t="s">
        <v>8356</v>
      </c>
      <c r="S2746" s="19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12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5" t="s">
        <v>8320</v>
      </c>
      <c r="R2747" t="s">
        <v>8356</v>
      </c>
      <c r="S2747" s="19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12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5" t="s">
        <v>8320</v>
      </c>
      <c r="R2748" t="s">
        <v>8356</v>
      </c>
      <c r="S2748" s="19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12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5" t="s">
        <v>8320</v>
      </c>
      <c r="R2749" t="s">
        <v>8356</v>
      </c>
      <c r="S2749" s="19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12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5" t="s">
        <v>8320</v>
      </c>
      <c r="R2750" t="s">
        <v>8356</v>
      </c>
      <c r="S2750" s="19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12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5" t="s">
        <v>8320</v>
      </c>
      <c r="R2751" t="s">
        <v>8356</v>
      </c>
      <c r="S2751" s="19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12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5" t="s">
        <v>8320</v>
      </c>
      <c r="R2752" t="s">
        <v>8356</v>
      </c>
      <c r="S2752" s="19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12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5" t="s">
        <v>8320</v>
      </c>
      <c r="R2753" t="s">
        <v>8356</v>
      </c>
      <c r="S2753" s="19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12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5" t="s">
        <v>8320</v>
      </c>
      <c r="R2754" t="s">
        <v>8356</v>
      </c>
      <c r="S2754" s="19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12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5" t="s">
        <v>8320</v>
      </c>
      <c r="R2755" t="s">
        <v>8356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3.5" x14ac:dyDescent="0.35">
      <c r="A2756">
        <v>2754</v>
      </c>
      <c r="B2756" s="3" t="s">
        <v>2754</v>
      </c>
      <c r="C2756" s="12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5" t="s">
        <v>8320</v>
      </c>
      <c r="R2756" t="s">
        <v>8356</v>
      </c>
      <c r="S2756" s="19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12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5" t="s">
        <v>8320</v>
      </c>
      <c r="R2757" t="s">
        <v>8356</v>
      </c>
      <c r="S2757" s="19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12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5" t="s">
        <v>8320</v>
      </c>
      <c r="R2758" t="s">
        <v>8356</v>
      </c>
      <c r="S2758" s="19">
        <f t="shared" si="217"/>
        <v>41620.90047453704</v>
      </c>
      <c r="T2758" s="19">
        <f t="shared" si="218"/>
        <v>41650.90047453704</v>
      </c>
      <c r="U2758">
        <f t="shared" si="219"/>
        <v>2014</v>
      </c>
    </row>
    <row r="2759" spans="1:21" ht="29" x14ac:dyDescent="0.35">
      <c r="A2759">
        <v>2757</v>
      </c>
      <c r="B2759" s="3" t="s">
        <v>2757</v>
      </c>
      <c r="C2759" s="12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5" t="s">
        <v>8320</v>
      </c>
      <c r="R2759" t="s">
        <v>8356</v>
      </c>
      <c r="S2759" s="19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12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5" t="s">
        <v>8320</v>
      </c>
      <c r="R2760" t="s">
        <v>8356</v>
      </c>
      <c r="S2760" s="19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12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5" t="s">
        <v>8320</v>
      </c>
      <c r="R2761" t="s">
        <v>8356</v>
      </c>
      <c r="S2761" s="19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12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5" t="s">
        <v>8320</v>
      </c>
      <c r="R2762" t="s">
        <v>8356</v>
      </c>
      <c r="S2762" s="19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12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5" t="s">
        <v>8320</v>
      </c>
      <c r="R2763" t="s">
        <v>8356</v>
      </c>
      <c r="S2763" s="19">
        <f t="shared" si="217"/>
        <v>41247.063576388886</v>
      </c>
      <c r="T2763" s="19">
        <f t="shared" si="218"/>
        <v>41277.063576388886</v>
      </c>
      <c r="U2763">
        <f t="shared" si="219"/>
        <v>2013</v>
      </c>
    </row>
    <row r="2764" spans="1:21" ht="43.5" x14ac:dyDescent="0.35">
      <c r="A2764">
        <v>2762</v>
      </c>
      <c r="B2764" s="3" t="s">
        <v>2762</v>
      </c>
      <c r="C2764" s="12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5" t="s">
        <v>8320</v>
      </c>
      <c r="R2764" t="s">
        <v>8356</v>
      </c>
      <c r="S2764" s="19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12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5" t="s">
        <v>8320</v>
      </c>
      <c r="R2765" t="s">
        <v>8356</v>
      </c>
      <c r="S2765" s="19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12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5" t="s">
        <v>8320</v>
      </c>
      <c r="R2766" t="s">
        <v>8356</v>
      </c>
      <c r="S2766" s="19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12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5" t="s">
        <v>8320</v>
      </c>
      <c r="R2767" t="s">
        <v>8356</v>
      </c>
      <c r="S2767" s="19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12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5" t="s">
        <v>8320</v>
      </c>
      <c r="R2768" t="s">
        <v>8356</v>
      </c>
      <c r="S2768" s="19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12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5" t="s">
        <v>8320</v>
      </c>
      <c r="R2769" t="s">
        <v>8356</v>
      </c>
      <c r="S2769" s="19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12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5" t="s">
        <v>8320</v>
      </c>
      <c r="R2770" t="s">
        <v>8356</v>
      </c>
      <c r="S2770" s="19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12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5" t="s">
        <v>8320</v>
      </c>
      <c r="R2771" t="s">
        <v>8356</v>
      </c>
      <c r="S2771" s="19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12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5" t="s">
        <v>8320</v>
      </c>
      <c r="R2772" t="s">
        <v>8356</v>
      </c>
      <c r="S2772" s="19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12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5" t="s">
        <v>8320</v>
      </c>
      <c r="R2773" t="s">
        <v>8356</v>
      </c>
      <c r="S2773" s="19">
        <f t="shared" si="217"/>
        <v>41257.531712962962</v>
      </c>
      <c r="T2773" s="19">
        <f t="shared" si="218"/>
        <v>41306.708333333336</v>
      </c>
      <c r="U2773">
        <f t="shared" si="219"/>
        <v>2013</v>
      </c>
    </row>
    <row r="2774" spans="1:21" ht="43.5" x14ac:dyDescent="0.35">
      <c r="A2774">
        <v>2772</v>
      </c>
      <c r="B2774" s="3" t="s">
        <v>2772</v>
      </c>
      <c r="C2774" s="12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5" t="s">
        <v>8320</v>
      </c>
      <c r="R2774" t="s">
        <v>8356</v>
      </c>
      <c r="S2774" s="19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12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5" t="s">
        <v>8320</v>
      </c>
      <c r="R2775" t="s">
        <v>8356</v>
      </c>
      <c r="S2775" s="19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12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5" t="s">
        <v>8320</v>
      </c>
      <c r="R2776" t="s">
        <v>8356</v>
      </c>
      <c r="S2776" s="19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12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5" t="s">
        <v>8320</v>
      </c>
      <c r="R2777" t="s">
        <v>8356</v>
      </c>
      <c r="S2777" s="19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12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5" t="s">
        <v>8320</v>
      </c>
      <c r="R2778" t="s">
        <v>8356</v>
      </c>
      <c r="S2778" s="19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12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5" t="s">
        <v>8320</v>
      </c>
      <c r="R2779" t="s">
        <v>8356</v>
      </c>
      <c r="S2779" s="19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12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5" t="s">
        <v>8320</v>
      </c>
      <c r="R2780" t="s">
        <v>8356</v>
      </c>
      <c r="S2780" s="19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12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5" t="s">
        <v>8320</v>
      </c>
      <c r="R2781" t="s">
        <v>8356</v>
      </c>
      <c r="S2781" s="19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12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5" t="s">
        <v>8320</v>
      </c>
      <c r="R2782" t="s">
        <v>8356</v>
      </c>
      <c r="S2782" s="19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12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8">
        <f t="shared" si="216"/>
        <v>47</v>
      </c>
      <c r="Q2783" s="15" t="s">
        <v>8315</v>
      </c>
      <c r="R2783" t="s">
        <v>8316</v>
      </c>
      <c r="S2783" s="19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12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8">
        <f t="shared" si="216"/>
        <v>66.67</v>
      </c>
      <c r="Q2784" s="15" t="s">
        <v>8315</v>
      </c>
      <c r="R2784" t="s">
        <v>8316</v>
      </c>
      <c r="S2784" s="19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12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8">
        <f t="shared" si="216"/>
        <v>18.77</v>
      </c>
      <c r="Q2785" s="15" t="s">
        <v>8315</v>
      </c>
      <c r="R2785" t="s">
        <v>8316</v>
      </c>
      <c r="S2785" s="19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12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8">
        <f t="shared" si="216"/>
        <v>66.11</v>
      </c>
      <c r="Q2786" s="15" t="s">
        <v>8315</v>
      </c>
      <c r="R2786" t="s">
        <v>8316</v>
      </c>
      <c r="S2786" s="19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12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8">
        <f t="shared" si="216"/>
        <v>36.86</v>
      </c>
      <c r="Q2787" s="15" t="s">
        <v>8315</v>
      </c>
      <c r="R2787" t="s">
        <v>8316</v>
      </c>
      <c r="S2787" s="19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12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8">
        <f t="shared" si="216"/>
        <v>39.81</v>
      </c>
      <c r="Q2788" s="15" t="s">
        <v>8315</v>
      </c>
      <c r="R2788" t="s">
        <v>8316</v>
      </c>
      <c r="S2788" s="19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12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8">
        <f t="shared" si="216"/>
        <v>31.5</v>
      </c>
      <c r="Q2789" s="15" t="s">
        <v>8315</v>
      </c>
      <c r="R2789" t="s">
        <v>8316</v>
      </c>
      <c r="S2789" s="19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12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8">
        <f t="shared" si="216"/>
        <v>102.5</v>
      </c>
      <c r="Q2790" s="15" t="s">
        <v>8315</v>
      </c>
      <c r="R2790" t="s">
        <v>8316</v>
      </c>
      <c r="S2790" s="19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12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8">
        <f t="shared" si="216"/>
        <v>126.46</v>
      </c>
      <c r="Q2791" s="15" t="s">
        <v>8315</v>
      </c>
      <c r="R2791" t="s">
        <v>8316</v>
      </c>
      <c r="S2791" s="19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12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8">
        <f t="shared" si="216"/>
        <v>47.88</v>
      </c>
      <c r="Q2792" s="15" t="s">
        <v>8315</v>
      </c>
      <c r="R2792" t="s">
        <v>8316</v>
      </c>
      <c r="S2792" s="19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12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8">
        <f t="shared" si="216"/>
        <v>73.209999999999994</v>
      </c>
      <c r="Q2793" s="15" t="s">
        <v>8315</v>
      </c>
      <c r="R2793" t="s">
        <v>8316</v>
      </c>
      <c r="S2793" s="19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12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8">
        <f t="shared" si="216"/>
        <v>89.67</v>
      </c>
      <c r="Q2794" s="15" t="s">
        <v>8315</v>
      </c>
      <c r="R2794" t="s">
        <v>8316</v>
      </c>
      <c r="S2794" s="19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12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8">
        <f t="shared" si="216"/>
        <v>151.46</v>
      </c>
      <c r="Q2795" s="15" t="s">
        <v>8315</v>
      </c>
      <c r="R2795" t="s">
        <v>8316</v>
      </c>
      <c r="S2795" s="19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12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8">
        <f t="shared" si="216"/>
        <v>25</v>
      </c>
      <c r="Q2796" s="15" t="s">
        <v>8315</v>
      </c>
      <c r="R2796" t="s">
        <v>8316</v>
      </c>
      <c r="S2796" s="19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12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8">
        <f t="shared" si="216"/>
        <v>36.5</v>
      </c>
      <c r="Q2797" s="15" t="s">
        <v>8315</v>
      </c>
      <c r="R2797" t="s">
        <v>8316</v>
      </c>
      <c r="S2797" s="19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12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8">
        <f t="shared" si="216"/>
        <v>44</v>
      </c>
      <c r="Q2798" s="15" t="s">
        <v>8315</v>
      </c>
      <c r="R2798" t="s">
        <v>8316</v>
      </c>
      <c r="S2798" s="19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12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8">
        <f t="shared" si="216"/>
        <v>87.36</v>
      </c>
      <c r="Q2799" s="15" t="s">
        <v>8315</v>
      </c>
      <c r="R2799" t="s">
        <v>8316</v>
      </c>
      <c r="S2799" s="19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12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8">
        <f t="shared" si="216"/>
        <v>36.47</v>
      </c>
      <c r="Q2800" s="15" t="s">
        <v>8315</v>
      </c>
      <c r="R2800" t="s">
        <v>8316</v>
      </c>
      <c r="S2800" s="19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12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8">
        <f t="shared" si="216"/>
        <v>44.86</v>
      </c>
      <c r="Q2801" s="15" t="s">
        <v>8315</v>
      </c>
      <c r="R2801" t="s">
        <v>8316</v>
      </c>
      <c r="S2801" s="19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12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8">
        <f t="shared" si="216"/>
        <v>42.9</v>
      </c>
      <c r="Q2802" s="15" t="s">
        <v>8315</v>
      </c>
      <c r="R2802" t="s">
        <v>8316</v>
      </c>
      <c r="S2802" s="19">
        <f t="shared" si="217"/>
        <v>41948.552847222221</v>
      </c>
      <c r="T2802" s="19">
        <f t="shared" si="218"/>
        <v>42008.552847222221</v>
      </c>
      <c r="U2802">
        <f t="shared" si="219"/>
        <v>2015</v>
      </c>
    </row>
    <row r="2803" spans="1:21" ht="43.5" x14ac:dyDescent="0.35">
      <c r="A2803">
        <v>2801</v>
      </c>
      <c r="B2803" s="3" t="s">
        <v>2801</v>
      </c>
      <c r="C2803" s="12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8">
        <f t="shared" si="216"/>
        <v>51.23</v>
      </c>
      <c r="Q2803" s="15" t="s">
        <v>8315</v>
      </c>
      <c r="R2803" t="s">
        <v>8316</v>
      </c>
      <c r="S2803" s="19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12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8">
        <f t="shared" si="216"/>
        <v>33.94</v>
      </c>
      <c r="Q2804" s="15" t="s">
        <v>8315</v>
      </c>
      <c r="R2804" t="s">
        <v>8316</v>
      </c>
      <c r="S2804" s="19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12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8">
        <f t="shared" si="216"/>
        <v>90.74</v>
      </c>
      <c r="Q2805" s="15" t="s">
        <v>8315</v>
      </c>
      <c r="R2805" t="s">
        <v>8316</v>
      </c>
      <c r="S2805" s="19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12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8">
        <f t="shared" si="216"/>
        <v>50</v>
      </c>
      <c r="Q2806" s="15" t="s">
        <v>8315</v>
      </c>
      <c r="R2806" t="s">
        <v>8316</v>
      </c>
      <c r="S2806" s="19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12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8">
        <f t="shared" si="216"/>
        <v>24.44</v>
      </c>
      <c r="Q2807" s="15" t="s">
        <v>8315</v>
      </c>
      <c r="R2807" t="s">
        <v>8316</v>
      </c>
      <c r="S2807" s="19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12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8">
        <f t="shared" si="216"/>
        <v>44.25</v>
      </c>
      <c r="Q2808" s="15" t="s">
        <v>8315</v>
      </c>
      <c r="R2808" t="s">
        <v>8316</v>
      </c>
      <c r="S2808" s="19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12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8">
        <f t="shared" si="216"/>
        <v>67.739999999999995</v>
      </c>
      <c r="Q2809" s="15" t="s">
        <v>8315</v>
      </c>
      <c r="R2809" t="s">
        <v>8316</v>
      </c>
      <c r="S2809" s="19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12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8">
        <f t="shared" si="216"/>
        <v>65.38</v>
      </c>
      <c r="Q2810" s="15" t="s">
        <v>8315</v>
      </c>
      <c r="R2810" t="s">
        <v>8316</v>
      </c>
      <c r="S2810" s="19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12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8">
        <f t="shared" si="216"/>
        <v>121.9</v>
      </c>
      <c r="Q2811" s="15" t="s">
        <v>8315</v>
      </c>
      <c r="R2811" t="s">
        <v>8316</v>
      </c>
      <c r="S2811" s="19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12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8">
        <f t="shared" si="216"/>
        <v>47.46</v>
      </c>
      <c r="Q2812" s="15" t="s">
        <v>8315</v>
      </c>
      <c r="R2812" t="s">
        <v>8316</v>
      </c>
      <c r="S2812" s="19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12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8">
        <f t="shared" si="216"/>
        <v>92.84</v>
      </c>
      <c r="Q2813" s="15" t="s">
        <v>8315</v>
      </c>
      <c r="R2813" t="s">
        <v>8316</v>
      </c>
      <c r="S2813" s="19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12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8">
        <f t="shared" si="216"/>
        <v>68.25</v>
      </c>
      <c r="Q2814" s="15" t="s">
        <v>8315</v>
      </c>
      <c r="R2814" t="s">
        <v>8316</v>
      </c>
      <c r="S2814" s="19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12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8">
        <f t="shared" si="216"/>
        <v>37.21</v>
      </c>
      <c r="Q2815" s="15" t="s">
        <v>8315</v>
      </c>
      <c r="R2815" t="s">
        <v>8316</v>
      </c>
      <c r="S2815" s="19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12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8">
        <f t="shared" si="216"/>
        <v>25.25</v>
      </c>
      <c r="Q2816" s="15" t="s">
        <v>8315</v>
      </c>
      <c r="R2816" t="s">
        <v>8316</v>
      </c>
      <c r="S2816" s="19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12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8">
        <f t="shared" si="216"/>
        <v>43.21</v>
      </c>
      <c r="Q2817" s="15" t="s">
        <v>8315</v>
      </c>
      <c r="R2817" t="s">
        <v>8316</v>
      </c>
      <c r="S2817" s="19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12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8">
        <f t="shared" si="216"/>
        <v>25.13</v>
      </c>
      <c r="Q2818" s="15" t="s">
        <v>8315</v>
      </c>
      <c r="R2818" t="s">
        <v>8316</v>
      </c>
      <c r="S2818" s="19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12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8">
        <f t="shared" ref="P2819:P2882" si="221">IFERROR(ROUND(E2819/L2819,2),0)</f>
        <v>23.64</v>
      </c>
      <c r="Q2819" s="15" t="s">
        <v>8315</v>
      </c>
      <c r="R2819" t="s">
        <v>8316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3.5" x14ac:dyDescent="0.35">
      <c r="A2820">
        <v>2818</v>
      </c>
      <c r="B2820" s="3" t="s">
        <v>2818</v>
      </c>
      <c r="C2820" s="12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8">
        <f t="shared" si="221"/>
        <v>103.95</v>
      </c>
      <c r="Q2820" s="15" t="s">
        <v>8315</v>
      </c>
      <c r="R2820" t="s">
        <v>8316</v>
      </c>
      <c r="S2820" s="19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12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8">
        <f t="shared" si="221"/>
        <v>50.38</v>
      </c>
      <c r="Q2821" s="15" t="s">
        <v>8315</v>
      </c>
      <c r="R2821" t="s">
        <v>8316</v>
      </c>
      <c r="S2821" s="19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12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8">
        <f t="shared" si="221"/>
        <v>13.6</v>
      </c>
      <c r="Q2822" s="15" t="s">
        <v>8315</v>
      </c>
      <c r="R2822" t="s">
        <v>8316</v>
      </c>
      <c r="S2822" s="19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12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8">
        <f t="shared" si="221"/>
        <v>28.57</v>
      </c>
      <c r="Q2823" s="15" t="s">
        <v>8315</v>
      </c>
      <c r="R2823" t="s">
        <v>8316</v>
      </c>
      <c r="S2823" s="19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12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8">
        <f t="shared" si="221"/>
        <v>63.83</v>
      </c>
      <c r="Q2824" s="15" t="s">
        <v>8315</v>
      </c>
      <c r="R2824" t="s">
        <v>8316</v>
      </c>
      <c r="S2824" s="19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12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8">
        <f t="shared" si="221"/>
        <v>8.86</v>
      </c>
      <c r="Q2825" s="15" t="s">
        <v>8315</v>
      </c>
      <c r="R2825" t="s">
        <v>8316</v>
      </c>
      <c r="S2825" s="19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12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8">
        <f t="shared" si="221"/>
        <v>50.67</v>
      </c>
      <c r="Q2826" s="15" t="s">
        <v>8315</v>
      </c>
      <c r="R2826" t="s">
        <v>8316</v>
      </c>
      <c r="S2826" s="19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12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8">
        <f t="shared" si="221"/>
        <v>60.78</v>
      </c>
      <c r="Q2827" s="15" t="s">
        <v>8315</v>
      </c>
      <c r="R2827" t="s">
        <v>8316</v>
      </c>
      <c r="S2827" s="19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12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8">
        <f t="shared" si="221"/>
        <v>113.42</v>
      </c>
      <c r="Q2828" s="15" t="s">
        <v>8315</v>
      </c>
      <c r="R2828" t="s">
        <v>8316</v>
      </c>
      <c r="S2828" s="19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12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8">
        <f t="shared" si="221"/>
        <v>104.57</v>
      </c>
      <c r="Q2829" s="15" t="s">
        <v>8315</v>
      </c>
      <c r="R2829" t="s">
        <v>8316</v>
      </c>
      <c r="S2829" s="19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12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8">
        <f t="shared" si="221"/>
        <v>98.31</v>
      </c>
      <c r="Q2830" s="15" t="s">
        <v>8315</v>
      </c>
      <c r="R2830" t="s">
        <v>8316</v>
      </c>
      <c r="S2830" s="19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12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8">
        <f t="shared" si="221"/>
        <v>35.04</v>
      </c>
      <c r="Q2831" s="15" t="s">
        <v>8315</v>
      </c>
      <c r="R2831" t="s">
        <v>8316</v>
      </c>
      <c r="S2831" s="19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12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8">
        <f t="shared" si="221"/>
        <v>272.73</v>
      </c>
      <c r="Q2832" s="15" t="s">
        <v>8315</v>
      </c>
      <c r="R2832" t="s">
        <v>8316</v>
      </c>
      <c r="S2832" s="19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12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8">
        <f t="shared" si="221"/>
        <v>63.85</v>
      </c>
      <c r="Q2833" s="15" t="s">
        <v>8315</v>
      </c>
      <c r="R2833" t="s">
        <v>8316</v>
      </c>
      <c r="S2833" s="19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12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8">
        <f t="shared" si="221"/>
        <v>30.19</v>
      </c>
      <c r="Q2834" s="15" t="s">
        <v>8315</v>
      </c>
      <c r="R2834" t="s">
        <v>8316</v>
      </c>
      <c r="S2834" s="19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12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8">
        <f t="shared" si="221"/>
        <v>83.51</v>
      </c>
      <c r="Q2835" s="15" t="s">
        <v>8315</v>
      </c>
      <c r="R2835" t="s">
        <v>8316</v>
      </c>
      <c r="S2835" s="19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12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8">
        <f t="shared" si="221"/>
        <v>64.760000000000005</v>
      </c>
      <c r="Q2836" s="15" t="s">
        <v>8315</v>
      </c>
      <c r="R2836" t="s">
        <v>8316</v>
      </c>
      <c r="S2836" s="19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12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8">
        <f t="shared" si="221"/>
        <v>20.12</v>
      </c>
      <c r="Q2837" s="15" t="s">
        <v>8315</v>
      </c>
      <c r="R2837" t="s">
        <v>8316</v>
      </c>
      <c r="S2837" s="19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12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8">
        <f t="shared" si="221"/>
        <v>44.09</v>
      </c>
      <c r="Q2838" s="15" t="s">
        <v>8315</v>
      </c>
      <c r="R2838" t="s">
        <v>8316</v>
      </c>
      <c r="S2838" s="19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12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8">
        <f t="shared" si="221"/>
        <v>40.479999999999997</v>
      </c>
      <c r="Q2839" s="15" t="s">
        <v>8315</v>
      </c>
      <c r="R2839" t="s">
        <v>8316</v>
      </c>
      <c r="S2839" s="19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12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8">
        <f t="shared" si="221"/>
        <v>44.54</v>
      </c>
      <c r="Q2840" s="15" t="s">
        <v>8315</v>
      </c>
      <c r="R2840" t="s">
        <v>8316</v>
      </c>
      <c r="S2840" s="19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12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8">
        <f t="shared" si="221"/>
        <v>125.81</v>
      </c>
      <c r="Q2841" s="15" t="s">
        <v>8315</v>
      </c>
      <c r="R2841" t="s">
        <v>8316</v>
      </c>
      <c r="S2841" s="19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12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8">
        <f t="shared" si="221"/>
        <v>19.7</v>
      </c>
      <c r="Q2842" s="15" t="s">
        <v>8315</v>
      </c>
      <c r="R2842" t="s">
        <v>8316</v>
      </c>
      <c r="S2842" s="19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12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8">
        <f t="shared" si="221"/>
        <v>10</v>
      </c>
      <c r="Q2843" s="15" t="s">
        <v>8315</v>
      </c>
      <c r="R2843" t="s">
        <v>8316</v>
      </c>
      <c r="S2843" s="19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12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8">
        <f t="shared" si="221"/>
        <v>0</v>
      </c>
      <c r="Q2844" s="15" t="s">
        <v>8315</v>
      </c>
      <c r="R2844" t="s">
        <v>8316</v>
      </c>
      <c r="S2844" s="19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12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8">
        <f t="shared" si="221"/>
        <v>0</v>
      </c>
      <c r="Q2845" s="15" t="s">
        <v>8315</v>
      </c>
      <c r="R2845" t="s">
        <v>8316</v>
      </c>
      <c r="S2845" s="19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12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8">
        <f t="shared" si="221"/>
        <v>30</v>
      </c>
      <c r="Q2846" s="15" t="s">
        <v>8315</v>
      </c>
      <c r="R2846" t="s">
        <v>8316</v>
      </c>
      <c r="S2846" s="19">
        <f t="shared" si="222"/>
        <v>42709.546064814815</v>
      </c>
      <c r="T2846" s="19">
        <f t="shared" si="223"/>
        <v>42739.546064814815</v>
      </c>
      <c r="U2846">
        <f t="shared" si="224"/>
        <v>2017</v>
      </c>
    </row>
    <row r="2847" spans="1:21" ht="43.5" x14ac:dyDescent="0.35">
      <c r="A2847">
        <v>2845</v>
      </c>
      <c r="B2847" s="3" t="s">
        <v>2845</v>
      </c>
      <c r="C2847" s="12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8">
        <f t="shared" si="221"/>
        <v>60.67</v>
      </c>
      <c r="Q2847" s="15" t="s">
        <v>8315</v>
      </c>
      <c r="R2847" t="s">
        <v>8316</v>
      </c>
      <c r="S2847" s="19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12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8">
        <f t="shared" si="221"/>
        <v>0</v>
      </c>
      <c r="Q2848" s="15" t="s">
        <v>8315</v>
      </c>
      <c r="R2848" t="s">
        <v>8316</v>
      </c>
      <c r="S2848" s="19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12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8">
        <f t="shared" si="221"/>
        <v>0</v>
      </c>
      <c r="Q2849" s="15" t="s">
        <v>8315</v>
      </c>
      <c r="R2849" t="s">
        <v>8316</v>
      </c>
      <c r="S2849" s="19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12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8">
        <f t="shared" si="221"/>
        <v>23.33</v>
      </c>
      <c r="Q2850" s="15" t="s">
        <v>8315</v>
      </c>
      <c r="R2850" t="s">
        <v>8316</v>
      </c>
      <c r="S2850" s="19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12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8">
        <f t="shared" si="221"/>
        <v>5</v>
      </c>
      <c r="Q2851" s="15" t="s">
        <v>8315</v>
      </c>
      <c r="R2851" t="s">
        <v>8316</v>
      </c>
      <c r="S2851" s="19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12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8">
        <f t="shared" si="221"/>
        <v>23.92</v>
      </c>
      <c r="Q2852" s="15" t="s">
        <v>8315</v>
      </c>
      <c r="R2852" t="s">
        <v>8316</v>
      </c>
      <c r="S2852" s="19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12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8">
        <f t="shared" si="221"/>
        <v>0</v>
      </c>
      <c r="Q2853" s="15" t="s">
        <v>8315</v>
      </c>
      <c r="R2853" t="s">
        <v>8316</v>
      </c>
      <c r="S2853" s="19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12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8">
        <f t="shared" si="221"/>
        <v>15.83</v>
      </c>
      <c r="Q2854" s="15" t="s">
        <v>8315</v>
      </c>
      <c r="R2854" t="s">
        <v>8316</v>
      </c>
      <c r="S2854" s="19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12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8">
        <f t="shared" si="221"/>
        <v>0</v>
      </c>
      <c r="Q2855" s="15" t="s">
        <v>8315</v>
      </c>
      <c r="R2855" t="s">
        <v>8316</v>
      </c>
      <c r="S2855" s="19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12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8">
        <f t="shared" si="221"/>
        <v>29.79</v>
      </c>
      <c r="Q2856" s="15" t="s">
        <v>8315</v>
      </c>
      <c r="R2856" t="s">
        <v>8316</v>
      </c>
      <c r="S2856" s="19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12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8">
        <f t="shared" si="221"/>
        <v>60</v>
      </c>
      <c r="Q2857" s="15" t="s">
        <v>8315</v>
      </c>
      <c r="R2857" t="s">
        <v>8316</v>
      </c>
      <c r="S2857" s="19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12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8">
        <f t="shared" si="221"/>
        <v>24.33</v>
      </c>
      <c r="Q2858" s="15" t="s">
        <v>8315</v>
      </c>
      <c r="R2858" t="s">
        <v>8316</v>
      </c>
      <c r="S2858" s="19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12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8">
        <f t="shared" si="221"/>
        <v>500</v>
      </c>
      <c r="Q2859" s="15" t="s">
        <v>8315</v>
      </c>
      <c r="R2859" t="s">
        <v>8316</v>
      </c>
      <c r="S2859" s="19">
        <f t="shared" si="222"/>
        <v>42726.920081018514</v>
      </c>
      <c r="T2859" s="19">
        <f t="shared" si="223"/>
        <v>42786.75</v>
      </c>
      <c r="U2859">
        <f t="shared" si="224"/>
        <v>2017</v>
      </c>
    </row>
    <row r="2860" spans="1:21" ht="43.5" x14ac:dyDescent="0.35">
      <c r="A2860">
        <v>2858</v>
      </c>
      <c r="B2860" s="3" t="s">
        <v>2858</v>
      </c>
      <c r="C2860" s="12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8">
        <f t="shared" si="221"/>
        <v>0</v>
      </c>
      <c r="Q2860" s="15" t="s">
        <v>8315</v>
      </c>
      <c r="R2860" t="s">
        <v>8316</v>
      </c>
      <c r="S2860" s="19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12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8">
        <f t="shared" si="221"/>
        <v>35</v>
      </c>
      <c r="Q2861" s="15" t="s">
        <v>8315</v>
      </c>
      <c r="R2861" t="s">
        <v>8316</v>
      </c>
      <c r="S2861" s="19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12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8">
        <f t="shared" si="221"/>
        <v>29.56</v>
      </c>
      <c r="Q2862" s="15" t="s">
        <v>8315</v>
      </c>
      <c r="R2862" t="s">
        <v>8316</v>
      </c>
      <c r="S2862" s="19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12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8">
        <f t="shared" si="221"/>
        <v>26.67</v>
      </c>
      <c r="Q2863" s="15" t="s">
        <v>8315</v>
      </c>
      <c r="R2863" t="s">
        <v>8316</v>
      </c>
      <c r="S2863" s="19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12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8">
        <f t="shared" si="221"/>
        <v>18.329999999999998</v>
      </c>
      <c r="Q2864" s="15" t="s">
        <v>8315</v>
      </c>
      <c r="R2864" t="s">
        <v>8316</v>
      </c>
      <c r="S2864" s="19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12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8">
        <f t="shared" si="221"/>
        <v>20</v>
      </c>
      <c r="Q2865" s="15" t="s">
        <v>8315</v>
      </c>
      <c r="R2865" t="s">
        <v>8316</v>
      </c>
      <c r="S2865" s="19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12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8">
        <f t="shared" si="221"/>
        <v>13.33</v>
      </c>
      <c r="Q2866" s="15" t="s">
        <v>8315</v>
      </c>
      <c r="R2866" t="s">
        <v>8316</v>
      </c>
      <c r="S2866" s="19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12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8">
        <f t="shared" si="221"/>
        <v>0</v>
      </c>
      <c r="Q2867" s="15" t="s">
        <v>8315</v>
      </c>
      <c r="R2867" t="s">
        <v>8316</v>
      </c>
      <c r="S2867" s="19">
        <f t="shared" si="222"/>
        <v>41950.114108796297</v>
      </c>
      <c r="T2867" s="19">
        <f t="shared" si="223"/>
        <v>42010.114108796297</v>
      </c>
      <c r="U2867">
        <f t="shared" si="224"/>
        <v>2015</v>
      </c>
    </row>
    <row r="2868" spans="1:21" ht="43.5" x14ac:dyDescent="0.35">
      <c r="A2868">
        <v>2866</v>
      </c>
      <c r="B2868" s="3" t="s">
        <v>2866</v>
      </c>
      <c r="C2868" s="12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8">
        <f t="shared" si="221"/>
        <v>22.5</v>
      </c>
      <c r="Q2868" s="15" t="s">
        <v>8315</v>
      </c>
      <c r="R2868" t="s">
        <v>8316</v>
      </c>
      <c r="S2868" s="19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12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8">
        <f t="shared" si="221"/>
        <v>50.4</v>
      </c>
      <c r="Q2869" s="15" t="s">
        <v>8315</v>
      </c>
      <c r="R2869" t="s">
        <v>8316</v>
      </c>
      <c r="S2869" s="19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12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8">
        <f t="shared" si="221"/>
        <v>105.03</v>
      </c>
      <c r="Q2870" s="15" t="s">
        <v>8315</v>
      </c>
      <c r="R2870" t="s">
        <v>8316</v>
      </c>
      <c r="S2870" s="19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12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8">
        <f t="shared" si="221"/>
        <v>35.4</v>
      </c>
      <c r="Q2871" s="15" t="s">
        <v>8315</v>
      </c>
      <c r="R2871" t="s">
        <v>8316</v>
      </c>
      <c r="S2871" s="19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12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8">
        <f t="shared" si="221"/>
        <v>83.33</v>
      </c>
      <c r="Q2872" s="15" t="s">
        <v>8315</v>
      </c>
      <c r="R2872" t="s">
        <v>8316</v>
      </c>
      <c r="S2872" s="19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12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8">
        <f t="shared" si="221"/>
        <v>35.92</v>
      </c>
      <c r="Q2873" s="15" t="s">
        <v>8315</v>
      </c>
      <c r="R2873" t="s">
        <v>8316</v>
      </c>
      <c r="S2873" s="19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12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8">
        <f t="shared" si="221"/>
        <v>0</v>
      </c>
      <c r="Q2874" s="15" t="s">
        <v>8315</v>
      </c>
      <c r="R2874" t="s">
        <v>8316</v>
      </c>
      <c r="S2874" s="19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12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8">
        <f t="shared" si="221"/>
        <v>119.13</v>
      </c>
      <c r="Q2875" s="15" t="s">
        <v>8315</v>
      </c>
      <c r="R2875" t="s">
        <v>8316</v>
      </c>
      <c r="S2875" s="19">
        <f t="shared" si="222"/>
        <v>42002.817488425921</v>
      </c>
      <c r="T2875" s="19">
        <f t="shared" si="223"/>
        <v>42032.817488425921</v>
      </c>
      <c r="U2875">
        <f t="shared" si="224"/>
        <v>2015</v>
      </c>
    </row>
    <row r="2876" spans="1:21" ht="43.5" x14ac:dyDescent="0.35">
      <c r="A2876">
        <v>2874</v>
      </c>
      <c r="B2876" s="3" t="s">
        <v>2874</v>
      </c>
      <c r="C2876" s="12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8">
        <f t="shared" si="221"/>
        <v>90.33</v>
      </c>
      <c r="Q2876" s="15" t="s">
        <v>8315</v>
      </c>
      <c r="R2876" t="s">
        <v>8316</v>
      </c>
      <c r="S2876" s="19">
        <f t="shared" si="222"/>
        <v>42722.84474537037</v>
      </c>
      <c r="T2876" s="19">
        <f t="shared" si="223"/>
        <v>42752.84474537037</v>
      </c>
      <c r="U2876">
        <f t="shared" si="224"/>
        <v>2017</v>
      </c>
    </row>
    <row r="2877" spans="1:21" ht="43.5" x14ac:dyDescent="0.35">
      <c r="A2877">
        <v>2875</v>
      </c>
      <c r="B2877" s="3" t="s">
        <v>2875</v>
      </c>
      <c r="C2877" s="12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8">
        <f t="shared" si="221"/>
        <v>2.33</v>
      </c>
      <c r="Q2877" s="15" t="s">
        <v>8315</v>
      </c>
      <c r="R2877" t="s">
        <v>8316</v>
      </c>
      <c r="S2877" s="19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12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8">
        <f t="shared" si="221"/>
        <v>0</v>
      </c>
      <c r="Q2878" s="15" t="s">
        <v>8315</v>
      </c>
      <c r="R2878" t="s">
        <v>8316</v>
      </c>
      <c r="S2878" s="19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12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8">
        <f t="shared" si="221"/>
        <v>108.33</v>
      </c>
      <c r="Q2879" s="15" t="s">
        <v>8315</v>
      </c>
      <c r="R2879" t="s">
        <v>8316</v>
      </c>
      <c r="S2879" s="19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12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8">
        <f t="shared" si="221"/>
        <v>15.75</v>
      </c>
      <c r="Q2880" s="15" t="s">
        <v>8315</v>
      </c>
      <c r="R2880" t="s">
        <v>8316</v>
      </c>
      <c r="S2880" s="19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12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8">
        <f t="shared" si="221"/>
        <v>29</v>
      </c>
      <c r="Q2881" s="15" t="s">
        <v>8315</v>
      </c>
      <c r="R2881" t="s">
        <v>8316</v>
      </c>
      <c r="S2881" s="19">
        <f t="shared" si="222"/>
        <v>42359.725243055553</v>
      </c>
      <c r="T2881" s="19">
        <f t="shared" si="223"/>
        <v>42389.725243055553</v>
      </c>
      <c r="U2881">
        <f t="shared" si="224"/>
        <v>2016</v>
      </c>
    </row>
    <row r="2882" spans="1:21" ht="43.5" x14ac:dyDescent="0.35">
      <c r="A2882">
        <v>2880</v>
      </c>
      <c r="B2882" s="3" t="s">
        <v>2880</v>
      </c>
      <c r="C2882" s="12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8">
        <f t="shared" si="221"/>
        <v>96.55</v>
      </c>
      <c r="Q2882" s="15" t="s">
        <v>8315</v>
      </c>
      <c r="R2882" t="s">
        <v>8316</v>
      </c>
      <c r="S2882" s="19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12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8">
        <f t="shared" ref="P2883:P2946" si="226">IFERROR(ROUND(E2883/L2883,2),0)</f>
        <v>0</v>
      </c>
      <c r="Q2883" s="15" t="s">
        <v>8315</v>
      </c>
      <c r="R2883" t="s">
        <v>8316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3.5" x14ac:dyDescent="0.35">
      <c r="A2884">
        <v>2882</v>
      </c>
      <c r="B2884" s="3" t="s">
        <v>2882</v>
      </c>
      <c r="C2884" s="12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8">
        <f t="shared" si="226"/>
        <v>63</v>
      </c>
      <c r="Q2884" s="15" t="s">
        <v>8315</v>
      </c>
      <c r="R2884" t="s">
        <v>8316</v>
      </c>
      <c r="S2884" s="19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12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8">
        <f t="shared" si="226"/>
        <v>381.6</v>
      </c>
      <c r="Q2885" s="15" t="s">
        <v>8315</v>
      </c>
      <c r="R2885" t="s">
        <v>8316</v>
      </c>
      <c r="S2885" s="19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12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8">
        <f t="shared" si="226"/>
        <v>46.25</v>
      </c>
      <c r="Q2886" s="15" t="s">
        <v>8315</v>
      </c>
      <c r="R2886" t="s">
        <v>8316</v>
      </c>
      <c r="S2886" s="19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12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8">
        <f t="shared" si="226"/>
        <v>26</v>
      </c>
      <c r="Q2887" s="15" t="s">
        <v>8315</v>
      </c>
      <c r="R2887" t="s">
        <v>8316</v>
      </c>
      <c r="S2887" s="19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12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8">
        <f t="shared" si="226"/>
        <v>10</v>
      </c>
      <c r="Q2888" s="15" t="s">
        <v>8315</v>
      </c>
      <c r="R2888" t="s">
        <v>8316</v>
      </c>
      <c r="S2888" s="19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12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8">
        <f t="shared" si="226"/>
        <v>5</v>
      </c>
      <c r="Q2889" s="15" t="s">
        <v>8315</v>
      </c>
      <c r="R2889" t="s">
        <v>8316</v>
      </c>
      <c r="S2889" s="19">
        <f t="shared" si="227"/>
        <v>41985.427361111113</v>
      </c>
      <c r="T2889" s="19">
        <f t="shared" si="228"/>
        <v>42015.427361111113</v>
      </c>
      <c r="U2889">
        <f t="shared" si="229"/>
        <v>2015</v>
      </c>
    </row>
    <row r="2890" spans="1:21" ht="43.5" x14ac:dyDescent="0.35">
      <c r="A2890">
        <v>2888</v>
      </c>
      <c r="B2890" s="3" t="s">
        <v>2888</v>
      </c>
      <c r="C2890" s="12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8">
        <f t="shared" si="226"/>
        <v>0</v>
      </c>
      <c r="Q2890" s="15" t="s">
        <v>8315</v>
      </c>
      <c r="R2890" t="s">
        <v>8316</v>
      </c>
      <c r="S2890" s="19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12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8">
        <f t="shared" si="226"/>
        <v>81.569999999999993</v>
      </c>
      <c r="Q2891" s="15" t="s">
        <v>8315</v>
      </c>
      <c r="R2891" t="s">
        <v>8316</v>
      </c>
      <c r="S2891" s="19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12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8">
        <f t="shared" si="226"/>
        <v>7</v>
      </c>
      <c r="Q2892" s="15" t="s">
        <v>8315</v>
      </c>
      <c r="R2892" t="s">
        <v>8316</v>
      </c>
      <c r="S2892" s="19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12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8">
        <f t="shared" si="226"/>
        <v>27.3</v>
      </c>
      <c r="Q2893" s="15" t="s">
        <v>8315</v>
      </c>
      <c r="R2893" t="s">
        <v>8316</v>
      </c>
      <c r="S2893" s="19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12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8">
        <f t="shared" si="226"/>
        <v>29.41</v>
      </c>
      <c r="Q2894" s="15" t="s">
        <v>8315</v>
      </c>
      <c r="R2894" t="s">
        <v>8316</v>
      </c>
      <c r="S2894" s="19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12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8">
        <f t="shared" si="226"/>
        <v>12.5</v>
      </c>
      <c r="Q2895" s="15" t="s">
        <v>8315</v>
      </c>
      <c r="R2895" t="s">
        <v>8316</v>
      </c>
      <c r="S2895" s="19">
        <f t="shared" si="227"/>
        <v>41953.773090277777</v>
      </c>
      <c r="T2895" s="19">
        <f t="shared" si="228"/>
        <v>42013.083333333328</v>
      </c>
      <c r="U2895">
        <f t="shared" si="229"/>
        <v>2015</v>
      </c>
    </row>
    <row r="2896" spans="1:21" ht="29" x14ac:dyDescent="0.35">
      <c r="A2896">
        <v>2894</v>
      </c>
      <c r="B2896" s="3" t="s">
        <v>2894</v>
      </c>
      <c r="C2896" s="12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8">
        <f t="shared" si="226"/>
        <v>0</v>
      </c>
      <c r="Q2896" s="15" t="s">
        <v>8315</v>
      </c>
      <c r="R2896" t="s">
        <v>8316</v>
      </c>
      <c r="S2896" s="19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12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8">
        <f t="shared" si="226"/>
        <v>5.75</v>
      </c>
      <c r="Q2897" s="15" t="s">
        <v>8315</v>
      </c>
      <c r="R2897" t="s">
        <v>8316</v>
      </c>
      <c r="S2897" s="19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12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8">
        <f t="shared" si="226"/>
        <v>52.08</v>
      </c>
      <c r="Q2898" s="15" t="s">
        <v>8315</v>
      </c>
      <c r="R2898" t="s">
        <v>8316</v>
      </c>
      <c r="S2898" s="19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12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8">
        <f t="shared" si="226"/>
        <v>183.33</v>
      </c>
      <c r="Q2899" s="15" t="s">
        <v>8315</v>
      </c>
      <c r="R2899" t="s">
        <v>8316</v>
      </c>
      <c r="S2899" s="19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12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8">
        <f t="shared" si="226"/>
        <v>26.33</v>
      </c>
      <c r="Q2900" s="15" t="s">
        <v>8315</v>
      </c>
      <c r="R2900" t="s">
        <v>8316</v>
      </c>
      <c r="S2900" s="19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12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8">
        <f t="shared" si="226"/>
        <v>0</v>
      </c>
      <c r="Q2901" s="15" t="s">
        <v>8315</v>
      </c>
      <c r="R2901" t="s">
        <v>8316</v>
      </c>
      <c r="S2901" s="19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12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8">
        <f t="shared" si="226"/>
        <v>486.43</v>
      </c>
      <c r="Q2902" s="15" t="s">
        <v>8315</v>
      </c>
      <c r="R2902" t="s">
        <v>8316</v>
      </c>
      <c r="S2902" s="19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12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8">
        <f t="shared" si="226"/>
        <v>3</v>
      </c>
      <c r="Q2903" s="15" t="s">
        <v>8315</v>
      </c>
      <c r="R2903" t="s">
        <v>8316</v>
      </c>
      <c r="S2903" s="19">
        <f t="shared" si="227"/>
        <v>41982.904386574075</v>
      </c>
      <c r="T2903" s="19">
        <f t="shared" si="228"/>
        <v>42042.904386574075</v>
      </c>
      <c r="U2903">
        <f t="shared" si="229"/>
        <v>2015</v>
      </c>
    </row>
    <row r="2904" spans="1:21" ht="43.5" x14ac:dyDescent="0.35">
      <c r="A2904">
        <v>2902</v>
      </c>
      <c r="B2904" s="3" t="s">
        <v>2902</v>
      </c>
      <c r="C2904" s="12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8">
        <f t="shared" si="226"/>
        <v>25</v>
      </c>
      <c r="Q2904" s="15" t="s">
        <v>8315</v>
      </c>
      <c r="R2904" t="s">
        <v>8316</v>
      </c>
      <c r="S2904" s="19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12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8">
        <f t="shared" si="226"/>
        <v>9.75</v>
      </c>
      <c r="Q2905" s="15" t="s">
        <v>8315</v>
      </c>
      <c r="R2905" t="s">
        <v>8316</v>
      </c>
      <c r="S2905" s="19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12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8">
        <f t="shared" si="226"/>
        <v>18.75</v>
      </c>
      <c r="Q2906" s="15" t="s">
        <v>8315</v>
      </c>
      <c r="R2906" t="s">
        <v>8316</v>
      </c>
      <c r="S2906" s="19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12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8">
        <f t="shared" si="226"/>
        <v>36.590000000000003</v>
      </c>
      <c r="Q2907" s="15" t="s">
        <v>8315</v>
      </c>
      <c r="R2907" t="s">
        <v>8316</v>
      </c>
      <c r="S2907" s="19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12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8">
        <f t="shared" si="226"/>
        <v>80.709999999999994</v>
      </c>
      <c r="Q2908" s="15" t="s">
        <v>8315</v>
      </c>
      <c r="R2908" t="s">
        <v>8316</v>
      </c>
      <c r="S2908" s="19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12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8">
        <f t="shared" si="226"/>
        <v>1</v>
      </c>
      <c r="Q2909" s="15" t="s">
        <v>8315</v>
      </c>
      <c r="R2909" t="s">
        <v>8316</v>
      </c>
      <c r="S2909" s="19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12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8">
        <f t="shared" si="226"/>
        <v>52.8</v>
      </c>
      <c r="Q2910" s="15" t="s">
        <v>8315</v>
      </c>
      <c r="R2910" t="s">
        <v>8316</v>
      </c>
      <c r="S2910" s="19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12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8">
        <f t="shared" si="226"/>
        <v>20</v>
      </c>
      <c r="Q2911" s="15" t="s">
        <v>8315</v>
      </c>
      <c r="R2911" t="s">
        <v>8316</v>
      </c>
      <c r="S2911" s="19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12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8">
        <f t="shared" si="226"/>
        <v>1</v>
      </c>
      <c r="Q2912" s="15" t="s">
        <v>8315</v>
      </c>
      <c r="R2912" t="s">
        <v>8316</v>
      </c>
      <c r="S2912" s="19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12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8">
        <f t="shared" si="226"/>
        <v>46.93</v>
      </c>
      <c r="Q2913" s="15" t="s">
        <v>8315</v>
      </c>
      <c r="R2913" t="s">
        <v>8316</v>
      </c>
      <c r="S2913" s="19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12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8">
        <f t="shared" si="226"/>
        <v>78.08</v>
      </c>
      <c r="Q2914" s="15" t="s">
        <v>8315</v>
      </c>
      <c r="R2914" t="s">
        <v>8316</v>
      </c>
      <c r="S2914" s="19">
        <f t="shared" si="227"/>
        <v>42354.131643518514</v>
      </c>
      <c r="T2914" s="19">
        <f t="shared" si="228"/>
        <v>42384.131643518514</v>
      </c>
      <c r="U2914">
        <f t="shared" si="229"/>
        <v>2016</v>
      </c>
    </row>
    <row r="2915" spans="1:21" ht="43.5" x14ac:dyDescent="0.35">
      <c r="A2915">
        <v>2913</v>
      </c>
      <c r="B2915" s="3" t="s">
        <v>2913</v>
      </c>
      <c r="C2915" s="12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8">
        <f t="shared" si="226"/>
        <v>1</v>
      </c>
      <c r="Q2915" s="15" t="s">
        <v>8315</v>
      </c>
      <c r="R2915" t="s">
        <v>8316</v>
      </c>
      <c r="S2915" s="19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12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8">
        <f t="shared" si="226"/>
        <v>1</v>
      </c>
      <c r="Q2916" s="15" t="s">
        <v>8315</v>
      </c>
      <c r="R2916" t="s">
        <v>8316</v>
      </c>
      <c r="S2916" s="19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12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8">
        <f t="shared" si="226"/>
        <v>203.67</v>
      </c>
      <c r="Q2917" s="15" t="s">
        <v>8315</v>
      </c>
      <c r="R2917" t="s">
        <v>8316</v>
      </c>
      <c r="S2917" s="19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12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8">
        <f t="shared" si="226"/>
        <v>20.71</v>
      </c>
      <c r="Q2918" s="15" t="s">
        <v>8315</v>
      </c>
      <c r="R2918" t="s">
        <v>8316</v>
      </c>
      <c r="S2918" s="19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12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8">
        <f t="shared" si="226"/>
        <v>48.56</v>
      </c>
      <c r="Q2919" s="15" t="s">
        <v>8315</v>
      </c>
      <c r="R2919" t="s">
        <v>8316</v>
      </c>
      <c r="S2919" s="19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12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8">
        <f t="shared" si="226"/>
        <v>68.099999999999994</v>
      </c>
      <c r="Q2920" s="15" t="s">
        <v>8315</v>
      </c>
      <c r="R2920" t="s">
        <v>8316</v>
      </c>
      <c r="S2920" s="19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12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8">
        <f t="shared" si="226"/>
        <v>8.5</v>
      </c>
      <c r="Q2921" s="15" t="s">
        <v>8315</v>
      </c>
      <c r="R2921" t="s">
        <v>8316</v>
      </c>
      <c r="S2921" s="19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12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8">
        <f t="shared" si="226"/>
        <v>51.62</v>
      </c>
      <c r="Q2922" s="15" t="s">
        <v>8315</v>
      </c>
      <c r="R2922" t="s">
        <v>8316</v>
      </c>
      <c r="S2922" s="19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12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5" t="s">
        <v>8315</v>
      </c>
      <c r="R2923" t="s">
        <v>8357</v>
      </c>
      <c r="S2923" s="19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12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5" t="s">
        <v>8315</v>
      </c>
      <c r="R2924" t="s">
        <v>8357</v>
      </c>
      <c r="S2924" s="19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12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5" t="s">
        <v>8315</v>
      </c>
      <c r="R2925" t="s">
        <v>8357</v>
      </c>
      <c r="S2925" s="19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12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5" t="s">
        <v>8315</v>
      </c>
      <c r="R2926" t="s">
        <v>8357</v>
      </c>
      <c r="S2926" s="19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12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5" t="s">
        <v>8315</v>
      </c>
      <c r="R2927" t="s">
        <v>8357</v>
      </c>
      <c r="S2927" s="19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12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5" t="s">
        <v>8315</v>
      </c>
      <c r="R2928" t="s">
        <v>8357</v>
      </c>
      <c r="S2928" s="19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12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5" t="s">
        <v>8315</v>
      </c>
      <c r="R2929" t="s">
        <v>8357</v>
      </c>
      <c r="S2929" s="19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12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5" t="s">
        <v>8315</v>
      </c>
      <c r="R2930" t="s">
        <v>8357</v>
      </c>
      <c r="S2930" s="19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12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5" t="s">
        <v>8315</v>
      </c>
      <c r="R2931" t="s">
        <v>8357</v>
      </c>
      <c r="S2931" s="19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12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5" t="s">
        <v>8315</v>
      </c>
      <c r="R2932" t="s">
        <v>8357</v>
      </c>
      <c r="S2932" s="19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12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5" t="s">
        <v>8315</v>
      </c>
      <c r="R2933" t="s">
        <v>8357</v>
      </c>
      <c r="S2933" s="19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12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5" t="s">
        <v>8315</v>
      </c>
      <c r="R2934" t="s">
        <v>8357</v>
      </c>
      <c r="S2934" s="19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12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5" t="s">
        <v>8315</v>
      </c>
      <c r="R2935" t="s">
        <v>8357</v>
      </c>
      <c r="S2935" s="19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12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5" t="s">
        <v>8315</v>
      </c>
      <c r="R2936" t="s">
        <v>8357</v>
      </c>
      <c r="S2936" s="19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12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5" t="s">
        <v>8315</v>
      </c>
      <c r="R2937" t="s">
        <v>8357</v>
      </c>
      <c r="S2937" s="19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12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5" t="s">
        <v>8315</v>
      </c>
      <c r="R2938" t="s">
        <v>8357</v>
      </c>
      <c r="S2938" s="19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12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5" t="s">
        <v>8315</v>
      </c>
      <c r="R2939" t="s">
        <v>8357</v>
      </c>
      <c r="S2939" s="19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12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5" t="s">
        <v>8315</v>
      </c>
      <c r="R2940" t="s">
        <v>8357</v>
      </c>
      <c r="S2940" s="19">
        <f t="shared" si="227"/>
        <v>42004.703865740739</v>
      </c>
      <c r="T2940" s="19">
        <f t="shared" si="228"/>
        <v>42034.703865740739</v>
      </c>
      <c r="U2940">
        <f t="shared" si="229"/>
        <v>2015</v>
      </c>
    </row>
    <row r="2941" spans="1:21" ht="43.5" x14ac:dyDescent="0.35">
      <c r="A2941">
        <v>2939</v>
      </c>
      <c r="B2941" s="3" t="s">
        <v>2939</v>
      </c>
      <c r="C2941" s="12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5" t="s">
        <v>8315</v>
      </c>
      <c r="R2941" t="s">
        <v>8357</v>
      </c>
      <c r="S2941" s="19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12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5" t="s">
        <v>8315</v>
      </c>
      <c r="R2942" t="s">
        <v>8357</v>
      </c>
      <c r="S2942" s="19">
        <f t="shared" si="227"/>
        <v>41982.773356481484</v>
      </c>
      <c r="T2942" s="19">
        <f t="shared" si="228"/>
        <v>42022.773356481484</v>
      </c>
      <c r="U2942">
        <f t="shared" si="229"/>
        <v>2015</v>
      </c>
    </row>
    <row r="2943" spans="1:21" ht="43.5" x14ac:dyDescent="0.35">
      <c r="A2943">
        <v>2941</v>
      </c>
      <c r="B2943" s="3" t="s">
        <v>2941</v>
      </c>
      <c r="C2943" s="12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5" t="s">
        <v>8315</v>
      </c>
      <c r="R2943" t="s">
        <v>8355</v>
      </c>
      <c r="S2943" s="19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12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5" t="s">
        <v>8315</v>
      </c>
      <c r="R2944" t="s">
        <v>8355</v>
      </c>
      <c r="S2944" s="19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12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5" t="s">
        <v>8315</v>
      </c>
      <c r="R2945" t="s">
        <v>8355</v>
      </c>
      <c r="S2945" s="19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12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5" t="s">
        <v>8315</v>
      </c>
      <c r="R2946" t="s">
        <v>8355</v>
      </c>
      <c r="S2946" s="19">
        <f t="shared" si="227"/>
        <v>42132.9143287037</v>
      </c>
      <c r="T2946" s="19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12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5" t="s">
        <v>8315</v>
      </c>
      <c r="R2947" t="s">
        <v>8355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3.5" x14ac:dyDescent="0.35">
      <c r="A2948">
        <v>2946</v>
      </c>
      <c r="B2948" s="3" t="s">
        <v>2946</v>
      </c>
      <c r="C2948" s="12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5" t="s">
        <v>8315</v>
      </c>
      <c r="R2948" t="s">
        <v>8355</v>
      </c>
      <c r="S2948" s="19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12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5" t="s">
        <v>8315</v>
      </c>
      <c r="R2949" t="s">
        <v>8355</v>
      </c>
      <c r="S2949" s="19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12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5" t="s">
        <v>8315</v>
      </c>
      <c r="R2950" t="s">
        <v>8355</v>
      </c>
      <c r="S2950" s="19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12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5" t="s">
        <v>8315</v>
      </c>
      <c r="R2951" t="s">
        <v>8355</v>
      </c>
      <c r="S2951" s="19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12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5" t="s">
        <v>8315</v>
      </c>
      <c r="R2952" t="s">
        <v>8355</v>
      </c>
      <c r="S2952" s="19">
        <f t="shared" si="232"/>
        <v>42362.36518518519</v>
      </c>
      <c r="T2952" s="19">
        <f t="shared" si="233"/>
        <v>42392.36518518519</v>
      </c>
      <c r="U2952">
        <f t="shared" si="234"/>
        <v>2016</v>
      </c>
    </row>
    <row r="2953" spans="1:21" ht="58" x14ac:dyDescent="0.35">
      <c r="A2953">
        <v>2951</v>
      </c>
      <c r="B2953" s="3" t="s">
        <v>2951</v>
      </c>
      <c r="C2953" s="12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5" t="s">
        <v>8315</v>
      </c>
      <c r="R2953" t="s">
        <v>8355</v>
      </c>
      <c r="S2953" s="19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12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5" t="s">
        <v>8315</v>
      </c>
      <c r="R2954" t="s">
        <v>8355</v>
      </c>
      <c r="S2954" s="19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12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5" t="s">
        <v>8315</v>
      </c>
      <c r="R2955" t="s">
        <v>8355</v>
      </c>
      <c r="S2955" s="19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12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5" t="s">
        <v>8315</v>
      </c>
      <c r="R2956" t="s">
        <v>8355</v>
      </c>
      <c r="S2956" s="19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12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5" t="s">
        <v>8315</v>
      </c>
      <c r="R2957" t="s">
        <v>8355</v>
      </c>
      <c r="S2957" s="19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12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5" t="s">
        <v>8315</v>
      </c>
      <c r="R2958" t="s">
        <v>8355</v>
      </c>
      <c r="S2958" s="19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12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5" t="s">
        <v>8315</v>
      </c>
      <c r="R2959" t="s">
        <v>8355</v>
      </c>
      <c r="S2959" s="19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12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5" t="s">
        <v>8315</v>
      </c>
      <c r="R2960" t="s">
        <v>8355</v>
      </c>
      <c r="S2960" s="19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12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5" t="s">
        <v>8315</v>
      </c>
      <c r="R2961" t="s">
        <v>8355</v>
      </c>
      <c r="S2961" s="19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12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5" t="s">
        <v>8315</v>
      </c>
      <c r="R2962" t="s">
        <v>8355</v>
      </c>
      <c r="S2962" s="19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12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8">
        <f t="shared" si="231"/>
        <v>50.75</v>
      </c>
      <c r="Q2963" s="15" t="s">
        <v>8315</v>
      </c>
      <c r="R2963" t="s">
        <v>8316</v>
      </c>
      <c r="S2963" s="19">
        <f t="shared" si="232"/>
        <v>42061.212488425925</v>
      </c>
      <c r="T2963" s="19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12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8">
        <f t="shared" si="231"/>
        <v>60.9</v>
      </c>
      <c r="Q2964" s="15" t="s">
        <v>8315</v>
      </c>
      <c r="R2964" t="s">
        <v>8316</v>
      </c>
      <c r="S2964" s="19">
        <f t="shared" si="232"/>
        <v>42036.24428240741</v>
      </c>
      <c r="T2964" s="19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12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8">
        <f t="shared" si="231"/>
        <v>109.03</v>
      </c>
      <c r="Q2965" s="15" t="s">
        <v>8315</v>
      </c>
      <c r="R2965" t="s">
        <v>8316</v>
      </c>
      <c r="S2965" s="19">
        <f t="shared" si="232"/>
        <v>42157.470185185186</v>
      </c>
      <c r="T2965" s="19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12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8">
        <f t="shared" si="231"/>
        <v>25.69</v>
      </c>
      <c r="Q2966" s="15" t="s">
        <v>8315</v>
      </c>
      <c r="R2966" t="s">
        <v>8316</v>
      </c>
      <c r="S2966" s="19">
        <f t="shared" si="232"/>
        <v>41827.909942129627</v>
      </c>
      <c r="T2966" s="19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12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8">
        <f t="shared" si="231"/>
        <v>41.92</v>
      </c>
      <c r="Q2967" s="15" t="s">
        <v>8315</v>
      </c>
      <c r="R2967" t="s">
        <v>8316</v>
      </c>
      <c r="S2967" s="19">
        <f t="shared" si="232"/>
        <v>42162.729548611111</v>
      </c>
      <c r="T2967" s="19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12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8">
        <f t="shared" si="231"/>
        <v>88.77</v>
      </c>
      <c r="Q2968" s="15" t="s">
        <v>8315</v>
      </c>
      <c r="R2968" t="s">
        <v>8316</v>
      </c>
      <c r="S2968" s="19">
        <f t="shared" si="232"/>
        <v>42233.738564814819</v>
      </c>
      <c r="T2968" s="19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12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8">
        <f t="shared" si="231"/>
        <v>80.23</v>
      </c>
      <c r="Q2969" s="15" t="s">
        <v>8315</v>
      </c>
      <c r="R2969" t="s">
        <v>8316</v>
      </c>
      <c r="S2969" s="19">
        <f t="shared" si="232"/>
        <v>42042.197824074072</v>
      </c>
      <c r="T2969" s="19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12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8">
        <f t="shared" si="231"/>
        <v>78.94</v>
      </c>
      <c r="Q2970" s="15" t="s">
        <v>8315</v>
      </c>
      <c r="R2970" t="s">
        <v>8316</v>
      </c>
      <c r="S2970" s="19">
        <f t="shared" si="232"/>
        <v>42585.523842592593</v>
      </c>
      <c r="T2970" s="19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12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8">
        <f t="shared" si="231"/>
        <v>95.59</v>
      </c>
      <c r="Q2971" s="15" t="s">
        <v>8315</v>
      </c>
      <c r="R2971" t="s">
        <v>8316</v>
      </c>
      <c r="S2971" s="19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12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8">
        <f t="shared" si="231"/>
        <v>69.89</v>
      </c>
      <c r="Q2972" s="15" t="s">
        <v>8315</v>
      </c>
      <c r="R2972" t="s">
        <v>8316</v>
      </c>
      <c r="S2972" s="19">
        <f t="shared" si="232"/>
        <v>41808.669571759259</v>
      </c>
      <c r="T2972" s="19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12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8">
        <f t="shared" si="231"/>
        <v>74.53</v>
      </c>
      <c r="Q2973" s="15" t="s">
        <v>8315</v>
      </c>
      <c r="R2973" t="s">
        <v>8316</v>
      </c>
      <c r="S2973" s="19">
        <f t="shared" si="232"/>
        <v>41852.658310185187</v>
      </c>
      <c r="T2973" s="19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12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8">
        <f t="shared" si="231"/>
        <v>123.94</v>
      </c>
      <c r="Q2974" s="15" t="s">
        <v>8315</v>
      </c>
      <c r="R2974" t="s">
        <v>8316</v>
      </c>
      <c r="S2974" s="19">
        <f t="shared" si="232"/>
        <v>42694.110185185185</v>
      </c>
      <c r="T2974" s="19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12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8">
        <f t="shared" si="231"/>
        <v>264.85000000000002</v>
      </c>
      <c r="Q2975" s="15" t="s">
        <v>8315</v>
      </c>
      <c r="R2975" t="s">
        <v>8316</v>
      </c>
      <c r="S2975" s="19">
        <f t="shared" si="232"/>
        <v>42341.818379629629</v>
      </c>
      <c r="T2975" s="19">
        <f t="shared" si="233"/>
        <v>42370.166666666672</v>
      </c>
      <c r="U2975">
        <f t="shared" si="234"/>
        <v>2016</v>
      </c>
    </row>
    <row r="2976" spans="1:21" ht="58" x14ac:dyDescent="0.35">
      <c r="A2976">
        <v>2974</v>
      </c>
      <c r="B2976" s="3" t="s">
        <v>2974</v>
      </c>
      <c r="C2976" s="12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8">
        <f t="shared" si="231"/>
        <v>58.62</v>
      </c>
      <c r="Q2976" s="15" t="s">
        <v>8315</v>
      </c>
      <c r="R2976" t="s">
        <v>8316</v>
      </c>
      <c r="S2976" s="19">
        <f t="shared" si="232"/>
        <v>41880.061006944445</v>
      </c>
      <c r="T2976" s="19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12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8">
        <f t="shared" si="231"/>
        <v>70.88</v>
      </c>
      <c r="Q2977" s="15" t="s">
        <v>8315</v>
      </c>
      <c r="R2977" t="s">
        <v>8316</v>
      </c>
      <c r="S2977" s="19">
        <f t="shared" si="232"/>
        <v>41941.683865740742</v>
      </c>
      <c r="T2977" s="19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12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8">
        <f t="shared" si="231"/>
        <v>8.57</v>
      </c>
      <c r="Q2978" s="15" t="s">
        <v>8315</v>
      </c>
      <c r="R2978" t="s">
        <v>8316</v>
      </c>
      <c r="S2978" s="19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12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8">
        <f t="shared" si="231"/>
        <v>113.57</v>
      </c>
      <c r="Q2979" s="15" t="s">
        <v>8315</v>
      </c>
      <c r="R2979" t="s">
        <v>8316</v>
      </c>
      <c r="S2979" s="19">
        <f t="shared" si="232"/>
        <v>42026.88118055556</v>
      </c>
      <c r="T2979" s="19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12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8">
        <f t="shared" si="231"/>
        <v>60.69</v>
      </c>
      <c r="Q2980" s="15" t="s">
        <v>8315</v>
      </c>
      <c r="R2980" t="s">
        <v>8316</v>
      </c>
      <c r="S2980" s="19">
        <f t="shared" si="232"/>
        <v>41922.640590277777</v>
      </c>
      <c r="T2980" s="19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12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8">
        <f t="shared" si="231"/>
        <v>110.22</v>
      </c>
      <c r="Q2981" s="15" t="s">
        <v>8315</v>
      </c>
      <c r="R2981" t="s">
        <v>8316</v>
      </c>
      <c r="S2981" s="19">
        <f t="shared" si="232"/>
        <v>41993.824340277773</v>
      </c>
      <c r="T2981" s="19">
        <f t="shared" si="233"/>
        <v>42010.25</v>
      </c>
      <c r="U2981">
        <f t="shared" si="234"/>
        <v>2015</v>
      </c>
    </row>
    <row r="2982" spans="1:21" ht="43.5" x14ac:dyDescent="0.35">
      <c r="A2982">
        <v>2980</v>
      </c>
      <c r="B2982" s="3" t="s">
        <v>2980</v>
      </c>
      <c r="C2982" s="12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8">
        <f t="shared" si="231"/>
        <v>136.46</v>
      </c>
      <c r="Q2982" s="15" t="s">
        <v>8315</v>
      </c>
      <c r="R2982" t="s">
        <v>8316</v>
      </c>
      <c r="S2982" s="19">
        <f t="shared" si="232"/>
        <v>42219.915856481486</v>
      </c>
      <c r="T2982" s="19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12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5" t="s">
        <v>8315</v>
      </c>
      <c r="R2983" t="s">
        <v>8355</v>
      </c>
      <c r="S2983" s="19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12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5" t="s">
        <v>8315</v>
      </c>
      <c r="R2984" t="s">
        <v>8355</v>
      </c>
      <c r="S2984" s="19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12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5" t="s">
        <v>8315</v>
      </c>
      <c r="R2985" t="s">
        <v>8355</v>
      </c>
      <c r="S2985" s="19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12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5" t="s">
        <v>8315</v>
      </c>
      <c r="R2986" t="s">
        <v>8355</v>
      </c>
      <c r="S2986" s="19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12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5" t="s">
        <v>8315</v>
      </c>
      <c r="R2987" t="s">
        <v>8355</v>
      </c>
      <c r="S2987" s="19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12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5" t="s">
        <v>8315</v>
      </c>
      <c r="R2988" t="s">
        <v>8355</v>
      </c>
      <c r="S2988" s="19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12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5" t="s">
        <v>8315</v>
      </c>
      <c r="R2989" t="s">
        <v>8355</v>
      </c>
      <c r="S2989" s="19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12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5" t="s">
        <v>8315</v>
      </c>
      <c r="R2990" t="s">
        <v>8355</v>
      </c>
      <c r="S2990" s="19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12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5" t="s">
        <v>8315</v>
      </c>
      <c r="R2991" t="s">
        <v>8355</v>
      </c>
      <c r="S2991" s="19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12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5" t="s">
        <v>8315</v>
      </c>
      <c r="R2992" t="s">
        <v>8355</v>
      </c>
      <c r="S2992" s="19">
        <f t="shared" si="232"/>
        <v>42341.57430555555</v>
      </c>
      <c r="T2992" s="19">
        <f t="shared" si="233"/>
        <v>42376.57430555555</v>
      </c>
      <c r="U2992">
        <f t="shared" si="234"/>
        <v>2016</v>
      </c>
    </row>
    <row r="2993" spans="1:21" ht="43.5" x14ac:dyDescent="0.35">
      <c r="A2993">
        <v>2991</v>
      </c>
      <c r="B2993" s="3" t="s">
        <v>2991</v>
      </c>
      <c r="C2993" s="12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5" t="s">
        <v>8315</v>
      </c>
      <c r="R2993" t="s">
        <v>8355</v>
      </c>
      <c r="S2993" s="19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12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5" t="s">
        <v>8315</v>
      </c>
      <c r="R2994" t="s">
        <v>8355</v>
      </c>
      <c r="S2994" s="19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12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5" t="s">
        <v>8315</v>
      </c>
      <c r="R2995" t="s">
        <v>8355</v>
      </c>
      <c r="S2995" s="19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12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5" t="s">
        <v>8315</v>
      </c>
      <c r="R2996" t="s">
        <v>8355</v>
      </c>
      <c r="S2996" s="19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12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5" t="s">
        <v>8315</v>
      </c>
      <c r="R2997" t="s">
        <v>8355</v>
      </c>
      <c r="S2997" s="19">
        <f t="shared" si="232"/>
        <v>42724.665173611109</v>
      </c>
      <c r="T2997" s="19">
        <f t="shared" si="233"/>
        <v>42754.665173611109</v>
      </c>
      <c r="U2997">
        <f t="shared" si="234"/>
        <v>2017</v>
      </c>
    </row>
    <row r="2998" spans="1:21" ht="29" x14ac:dyDescent="0.35">
      <c r="A2998">
        <v>2996</v>
      </c>
      <c r="B2998" s="3" t="s">
        <v>2996</v>
      </c>
      <c r="C2998" s="12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5" t="s">
        <v>8315</v>
      </c>
      <c r="R2998" t="s">
        <v>8355</v>
      </c>
      <c r="S2998" s="19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12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5" t="s">
        <v>8315</v>
      </c>
      <c r="R2999" t="s">
        <v>8355</v>
      </c>
      <c r="S2999" s="19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12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5" t="s">
        <v>8315</v>
      </c>
      <c r="R3000" t="s">
        <v>8355</v>
      </c>
      <c r="S3000" s="19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12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5" t="s">
        <v>8315</v>
      </c>
      <c r="R3001" t="s">
        <v>8355</v>
      </c>
      <c r="S3001" s="19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12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5" t="s">
        <v>8315</v>
      </c>
      <c r="R3002" t="s">
        <v>8355</v>
      </c>
      <c r="S3002" s="19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12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5" t="s">
        <v>8315</v>
      </c>
      <c r="R3003" t="s">
        <v>8355</v>
      </c>
      <c r="S3003" s="19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12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5" t="s">
        <v>8315</v>
      </c>
      <c r="R3004" t="s">
        <v>8355</v>
      </c>
      <c r="S3004" s="19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12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5" t="s">
        <v>8315</v>
      </c>
      <c r="R3005" t="s">
        <v>8355</v>
      </c>
      <c r="S3005" s="19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12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5" t="s">
        <v>8315</v>
      </c>
      <c r="R3006" t="s">
        <v>8355</v>
      </c>
      <c r="S3006" s="19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12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5" t="s">
        <v>8315</v>
      </c>
      <c r="R3007" t="s">
        <v>8355</v>
      </c>
      <c r="S3007" s="19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12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5" t="s">
        <v>8315</v>
      </c>
      <c r="R3008" t="s">
        <v>8355</v>
      </c>
      <c r="S3008" s="19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12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5" t="s">
        <v>8315</v>
      </c>
      <c r="R3009" t="s">
        <v>8355</v>
      </c>
      <c r="S3009" s="19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12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5" t="s">
        <v>8315</v>
      </c>
      <c r="R3010" t="s">
        <v>8355</v>
      </c>
      <c r="S3010" s="19">
        <f t="shared" si="232"/>
        <v>42360.212025462963</v>
      </c>
      <c r="T3010" s="19">
        <f t="shared" si="233"/>
        <v>42390.212025462963</v>
      </c>
      <c r="U3010">
        <f t="shared" si="234"/>
        <v>2016</v>
      </c>
    </row>
    <row r="3011" spans="1:21" ht="43.5" x14ac:dyDescent="0.35">
      <c r="A3011">
        <v>3009</v>
      </c>
      <c r="B3011" s="3" t="s">
        <v>3009</v>
      </c>
      <c r="C3011" s="12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5" t="s">
        <v>8315</v>
      </c>
      <c r="R3011" t="s">
        <v>8355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3.5" x14ac:dyDescent="0.35">
      <c r="A3012">
        <v>3010</v>
      </c>
      <c r="B3012" s="3" t="s">
        <v>3010</v>
      </c>
      <c r="C3012" s="12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5" t="s">
        <v>8315</v>
      </c>
      <c r="R3012" t="s">
        <v>8355</v>
      </c>
      <c r="S3012" s="19">
        <f t="shared" si="237"/>
        <v>41996.832395833335</v>
      </c>
      <c r="T3012" s="19">
        <f t="shared" si="238"/>
        <v>42056.832395833335</v>
      </c>
      <c r="U3012">
        <f t="shared" si="239"/>
        <v>2015</v>
      </c>
    </row>
    <row r="3013" spans="1:21" ht="43.5" x14ac:dyDescent="0.35">
      <c r="A3013">
        <v>3011</v>
      </c>
      <c r="B3013" s="3" t="s">
        <v>3011</v>
      </c>
      <c r="C3013" s="12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5" t="s">
        <v>8315</v>
      </c>
      <c r="R3013" t="s">
        <v>8355</v>
      </c>
      <c r="S3013" s="19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12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5" t="s">
        <v>8315</v>
      </c>
      <c r="R3014" t="s">
        <v>8355</v>
      </c>
      <c r="S3014" s="19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12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5" t="s">
        <v>8315</v>
      </c>
      <c r="R3015" t="s">
        <v>8355</v>
      </c>
      <c r="S3015" s="19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12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5" t="s">
        <v>8315</v>
      </c>
      <c r="R3016" t="s">
        <v>8355</v>
      </c>
      <c r="S3016" s="19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12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5" t="s">
        <v>8315</v>
      </c>
      <c r="R3017" t="s">
        <v>8355</v>
      </c>
      <c r="S3017" s="19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12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5" t="s">
        <v>8315</v>
      </c>
      <c r="R3018" t="s">
        <v>8355</v>
      </c>
      <c r="S3018" s="19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12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5" t="s">
        <v>8315</v>
      </c>
      <c r="R3019" t="s">
        <v>8355</v>
      </c>
      <c r="S3019" s="19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12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5" t="s">
        <v>8315</v>
      </c>
      <c r="R3020" t="s">
        <v>8355</v>
      </c>
      <c r="S3020" s="19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12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5" t="s">
        <v>8315</v>
      </c>
      <c r="R3021" t="s">
        <v>8355</v>
      </c>
      <c r="S3021" s="19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12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5" t="s">
        <v>8315</v>
      </c>
      <c r="R3022" t="s">
        <v>8355</v>
      </c>
      <c r="S3022" s="19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12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5" t="s">
        <v>8315</v>
      </c>
      <c r="R3023" t="s">
        <v>8355</v>
      </c>
      <c r="S3023" s="19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12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5" t="s">
        <v>8315</v>
      </c>
      <c r="R3024" t="s">
        <v>8355</v>
      </c>
      <c r="S3024" s="19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12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5" t="s">
        <v>8315</v>
      </c>
      <c r="R3025" t="s">
        <v>8355</v>
      </c>
      <c r="S3025" s="19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12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5" t="s">
        <v>8315</v>
      </c>
      <c r="R3026" t="s">
        <v>8355</v>
      </c>
      <c r="S3026" s="19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12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5" t="s">
        <v>8315</v>
      </c>
      <c r="R3027" t="s">
        <v>8355</v>
      </c>
      <c r="S3027" s="19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12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5" t="s">
        <v>8315</v>
      </c>
      <c r="R3028" t="s">
        <v>8355</v>
      </c>
      <c r="S3028" s="19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12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5" t="s">
        <v>8315</v>
      </c>
      <c r="R3029" t="s">
        <v>8355</v>
      </c>
      <c r="S3029" s="19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12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5" t="s">
        <v>8315</v>
      </c>
      <c r="R3030" t="s">
        <v>8355</v>
      </c>
      <c r="S3030" s="19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12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5" t="s">
        <v>8315</v>
      </c>
      <c r="R3031" t="s">
        <v>8355</v>
      </c>
      <c r="S3031" s="19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12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5" t="s">
        <v>8315</v>
      </c>
      <c r="R3032" t="s">
        <v>8355</v>
      </c>
      <c r="S3032" s="19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12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5" t="s">
        <v>8315</v>
      </c>
      <c r="R3033" t="s">
        <v>8355</v>
      </c>
      <c r="S3033" s="19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12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5" t="s">
        <v>8315</v>
      </c>
      <c r="R3034" t="s">
        <v>8355</v>
      </c>
      <c r="S3034" s="19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12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5" t="s">
        <v>8315</v>
      </c>
      <c r="R3035" t="s">
        <v>8355</v>
      </c>
      <c r="S3035" s="19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12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5" t="s">
        <v>8315</v>
      </c>
      <c r="R3036" t="s">
        <v>8355</v>
      </c>
      <c r="S3036" s="19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12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5" t="s">
        <v>8315</v>
      </c>
      <c r="R3037" t="s">
        <v>8355</v>
      </c>
      <c r="S3037" s="19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12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5" t="s">
        <v>8315</v>
      </c>
      <c r="R3038" t="s">
        <v>8355</v>
      </c>
      <c r="S3038" s="19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12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5" t="s">
        <v>8315</v>
      </c>
      <c r="R3039" t="s">
        <v>8355</v>
      </c>
      <c r="S3039" s="19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12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5" t="s">
        <v>8315</v>
      </c>
      <c r="R3040" t="s">
        <v>8355</v>
      </c>
      <c r="S3040" s="19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12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5" t="s">
        <v>8315</v>
      </c>
      <c r="R3041" t="s">
        <v>8355</v>
      </c>
      <c r="S3041" s="19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12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5" t="s">
        <v>8315</v>
      </c>
      <c r="R3042" t="s">
        <v>8355</v>
      </c>
      <c r="S3042" s="19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12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5" t="s">
        <v>8315</v>
      </c>
      <c r="R3043" t="s">
        <v>8355</v>
      </c>
      <c r="S3043" s="19">
        <f t="shared" si="237"/>
        <v>42359.868611111116</v>
      </c>
      <c r="T3043" s="19">
        <f t="shared" si="238"/>
        <v>42389.868611111116</v>
      </c>
      <c r="U3043">
        <f t="shared" si="239"/>
        <v>2016</v>
      </c>
    </row>
    <row r="3044" spans="1:21" ht="58" x14ac:dyDescent="0.35">
      <c r="A3044">
        <v>3042</v>
      </c>
      <c r="B3044" s="3" t="s">
        <v>3042</v>
      </c>
      <c r="C3044" s="12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5" t="s">
        <v>8315</v>
      </c>
      <c r="R3044" t="s">
        <v>8355</v>
      </c>
      <c r="S3044" s="19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12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5" t="s">
        <v>8315</v>
      </c>
      <c r="R3045" t="s">
        <v>8355</v>
      </c>
      <c r="S3045" s="19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12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5" t="s">
        <v>8315</v>
      </c>
      <c r="R3046" t="s">
        <v>8355</v>
      </c>
      <c r="S3046" s="19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12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5" t="s">
        <v>8315</v>
      </c>
      <c r="R3047" t="s">
        <v>8355</v>
      </c>
      <c r="S3047" s="19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12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5" t="s">
        <v>8315</v>
      </c>
      <c r="R3048" t="s">
        <v>8355</v>
      </c>
      <c r="S3048" s="19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12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5" t="s">
        <v>8315</v>
      </c>
      <c r="R3049" t="s">
        <v>8355</v>
      </c>
      <c r="S3049" s="19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12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5" t="s">
        <v>8315</v>
      </c>
      <c r="R3050" t="s">
        <v>8355</v>
      </c>
      <c r="S3050" s="19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12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5" t="s">
        <v>8315</v>
      </c>
      <c r="R3051" t="s">
        <v>8355</v>
      </c>
      <c r="S3051" s="19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12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5" t="s">
        <v>8315</v>
      </c>
      <c r="R3052" t="s">
        <v>8355</v>
      </c>
      <c r="S3052" s="19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12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5" t="s">
        <v>8315</v>
      </c>
      <c r="R3053" t="s">
        <v>8355</v>
      </c>
      <c r="S3053" s="19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12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5" t="s">
        <v>8315</v>
      </c>
      <c r="R3054" t="s">
        <v>8355</v>
      </c>
      <c r="S3054" s="19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12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5" t="s">
        <v>8315</v>
      </c>
      <c r="R3055" t="s">
        <v>8355</v>
      </c>
      <c r="S3055" s="19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12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5" t="s">
        <v>8315</v>
      </c>
      <c r="R3056" t="s">
        <v>8355</v>
      </c>
      <c r="S3056" s="19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12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5" t="s">
        <v>8315</v>
      </c>
      <c r="R3057" t="s">
        <v>8355</v>
      </c>
      <c r="S3057" s="19">
        <f t="shared" si="237"/>
        <v>41953.95821759259</v>
      </c>
      <c r="T3057" s="19">
        <f t="shared" si="238"/>
        <v>42013.95821759259</v>
      </c>
      <c r="U3057">
        <f t="shared" si="239"/>
        <v>2015</v>
      </c>
    </row>
    <row r="3058" spans="1:21" ht="58" x14ac:dyDescent="0.35">
      <c r="A3058">
        <v>3056</v>
      </c>
      <c r="B3058" s="3" t="s">
        <v>3056</v>
      </c>
      <c r="C3058" s="12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5" t="s">
        <v>8315</v>
      </c>
      <c r="R3058" t="s">
        <v>8355</v>
      </c>
      <c r="S3058" s="19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12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5" t="s">
        <v>8315</v>
      </c>
      <c r="R3059" t="s">
        <v>8355</v>
      </c>
      <c r="S3059" s="19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12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5" t="s">
        <v>8315</v>
      </c>
      <c r="R3060" t="s">
        <v>8355</v>
      </c>
      <c r="S3060" s="19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12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5" t="s">
        <v>8315</v>
      </c>
      <c r="R3061" t="s">
        <v>8355</v>
      </c>
      <c r="S3061" s="19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12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5" t="s">
        <v>8315</v>
      </c>
      <c r="R3062" t="s">
        <v>8355</v>
      </c>
      <c r="S3062" s="19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12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5" t="s">
        <v>8315</v>
      </c>
      <c r="R3063" t="s">
        <v>8355</v>
      </c>
      <c r="S3063" s="19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12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5" t="s">
        <v>8315</v>
      </c>
      <c r="R3064" t="s">
        <v>8355</v>
      </c>
      <c r="S3064" s="19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12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5" t="s">
        <v>8315</v>
      </c>
      <c r="R3065" t="s">
        <v>8355</v>
      </c>
      <c r="S3065" s="19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12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5" t="s">
        <v>8315</v>
      </c>
      <c r="R3066" t="s">
        <v>8355</v>
      </c>
      <c r="S3066" s="19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12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5" t="s">
        <v>8315</v>
      </c>
      <c r="R3067" t="s">
        <v>8355</v>
      </c>
      <c r="S3067" s="19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12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5" t="s">
        <v>8315</v>
      </c>
      <c r="R3068" t="s">
        <v>8355</v>
      </c>
      <c r="S3068" s="19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12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5" t="s">
        <v>8315</v>
      </c>
      <c r="R3069" t="s">
        <v>8355</v>
      </c>
      <c r="S3069" s="19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12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5" t="s">
        <v>8315</v>
      </c>
      <c r="R3070" t="s">
        <v>8355</v>
      </c>
      <c r="S3070" s="19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12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5" t="s">
        <v>8315</v>
      </c>
      <c r="R3071" t="s">
        <v>8355</v>
      </c>
      <c r="S3071" s="19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12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5" t="s">
        <v>8315</v>
      </c>
      <c r="R3072" t="s">
        <v>8355</v>
      </c>
      <c r="S3072" s="19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12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5" t="s">
        <v>8315</v>
      </c>
      <c r="R3073" t="s">
        <v>8355</v>
      </c>
      <c r="S3073" s="19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12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5" t="s">
        <v>8315</v>
      </c>
      <c r="R3074" t="s">
        <v>8355</v>
      </c>
      <c r="S3074" s="19">
        <f t="shared" si="237"/>
        <v>42658.690532407403</v>
      </c>
      <c r="T3074" s="19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12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5" t="s">
        <v>8315</v>
      </c>
      <c r="R3075" t="s">
        <v>8355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58" x14ac:dyDescent="0.35">
      <c r="A3076">
        <v>3074</v>
      </c>
      <c r="B3076" s="3" t="s">
        <v>3074</v>
      </c>
      <c r="C3076" s="12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5" t="s">
        <v>8315</v>
      </c>
      <c r="R3076" t="s">
        <v>8355</v>
      </c>
      <c r="S3076" s="19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12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5" t="s">
        <v>8315</v>
      </c>
      <c r="R3077" t="s">
        <v>8355</v>
      </c>
      <c r="S3077" s="19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12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5" t="s">
        <v>8315</v>
      </c>
      <c r="R3078" t="s">
        <v>8355</v>
      </c>
      <c r="S3078" s="19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12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5" t="s">
        <v>8315</v>
      </c>
      <c r="R3079" t="s">
        <v>8355</v>
      </c>
      <c r="S3079" s="19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12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5" t="s">
        <v>8315</v>
      </c>
      <c r="R3080" t="s">
        <v>8355</v>
      </c>
      <c r="S3080" s="19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12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5" t="s">
        <v>8315</v>
      </c>
      <c r="R3081" t="s">
        <v>8355</v>
      </c>
      <c r="S3081" s="19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12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5" t="s">
        <v>8315</v>
      </c>
      <c r="R3082" t="s">
        <v>8355</v>
      </c>
      <c r="S3082" s="19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12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5" t="s">
        <v>8315</v>
      </c>
      <c r="R3083" t="s">
        <v>8355</v>
      </c>
      <c r="S3083" s="19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12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5" t="s">
        <v>8315</v>
      </c>
      <c r="R3084" t="s">
        <v>8355</v>
      </c>
      <c r="S3084" s="19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12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5" t="s">
        <v>8315</v>
      </c>
      <c r="R3085" t="s">
        <v>8355</v>
      </c>
      <c r="S3085" s="19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12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5" t="s">
        <v>8315</v>
      </c>
      <c r="R3086" t="s">
        <v>8355</v>
      </c>
      <c r="S3086" s="19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12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5" t="s">
        <v>8315</v>
      </c>
      <c r="R3087" t="s">
        <v>8355</v>
      </c>
      <c r="S3087" s="19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12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5" t="s">
        <v>8315</v>
      </c>
      <c r="R3088" t="s">
        <v>8355</v>
      </c>
      <c r="S3088" s="19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12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5" t="s">
        <v>8315</v>
      </c>
      <c r="R3089" t="s">
        <v>8355</v>
      </c>
      <c r="S3089" s="19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12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5" t="s">
        <v>8315</v>
      </c>
      <c r="R3090" t="s">
        <v>8355</v>
      </c>
      <c r="S3090" s="19">
        <f t="shared" si="242"/>
        <v>41981.57230324074</v>
      </c>
      <c r="T3090" s="19">
        <f t="shared" si="243"/>
        <v>42012.570138888885</v>
      </c>
      <c r="U3090">
        <f t="shared" si="244"/>
        <v>2015</v>
      </c>
    </row>
    <row r="3091" spans="1:21" ht="43.5" x14ac:dyDescent="0.35">
      <c r="A3091">
        <v>3089</v>
      </c>
      <c r="B3091" s="3" t="s">
        <v>3089</v>
      </c>
      <c r="C3091" s="12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5" t="s">
        <v>8315</v>
      </c>
      <c r="R3091" t="s">
        <v>8355</v>
      </c>
      <c r="S3091" s="19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12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5" t="s">
        <v>8315</v>
      </c>
      <c r="R3092" t="s">
        <v>8355</v>
      </c>
      <c r="S3092" s="19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12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5" t="s">
        <v>8315</v>
      </c>
      <c r="R3093" t="s">
        <v>8355</v>
      </c>
      <c r="S3093" s="19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12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5" t="s">
        <v>8315</v>
      </c>
      <c r="R3094" t="s">
        <v>8355</v>
      </c>
      <c r="S3094" s="19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12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5" t="s">
        <v>8315</v>
      </c>
      <c r="R3095" t="s">
        <v>8355</v>
      </c>
      <c r="S3095" s="19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12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5" t="s">
        <v>8315</v>
      </c>
      <c r="R3096" t="s">
        <v>8355</v>
      </c>
      <c r="S3096" s="19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12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5" t="s">
        <v>8315</v>
      </c>
      <c r="R3097" t="s">
        <v>8355</v>
      </c>
      <c r="S3097" s="19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12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5" t="s">
        <v>8315</v>
      </c>
      <c r="R3098" t="s">
        <v>8355</v>
      </c>
      <c r="S3098" s="19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12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5" t="s">
        <v>8315</v>
      </c>
      <c r="R3099" t="s">
        <v>8355</v>
      </c>
      <c r="S3099" s="19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12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5" t="s">
        <v>8315</v>
      </c>
      <c r="R3100" t="s">
        <v>8355</v>
      </c>
      <c r="S3100" s="19">
        <f t="shared" si="242"/>
        <v>42359.792233796295</v>
      </c>
      <c r="T3100" s="19">
        <f t="shared" si="243"/>
        <v>42408.01180555555</v>
      </c>
      <c r="U3100">
        <f t="shared" si="244"/>
        <v>2016</v>
      </c>
    </row>
    <row r="3101" spans="1:21" ht="43.5" x14ac:dyDescent="0.35">
      <c r="A3101">
        <v>3099</v>
      </c>
      <c r="B3101" s="3" t="s">
        <v>3099</v>
      </c>
      <c r="C3101" s="12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5" t="s">
        <v>8315</v>
      </c>
      <c r="R3101" t="s">
        <v>8355</v>
      </c>
      <c r="S3101" s="19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12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5" t="s">
        <v>8315</v>
      </c>
      <c r="R3102" t="s">
        <v>8355</v>
      </c>
      <c r="S3102" s="19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12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5" t="s">
        <v>8315</v>
      </c>
      <c r="R3103" t="s">
        <v>8355</v>
      </c>
      <c r="S3103" s="19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12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5" t="s">
        <v>8315</v>
      </c>
      <c r="R3104" t="s">
        <v>8355</v>
      </c>
      <c r="S3104" s="19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12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5" t="s">
        <v>8315</v>
      </c>
      <c r="R3105" t="s">
        <v>8355</v>
      </c>
      <c r="S3105" s="19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12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5" t="s">
        <v>8315</v>
      </c>
      <c r="R3106" t="s">
        <v>8355</v>
      </c>
      <c r="S3106" s="19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12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5" t="s">
        <v>8315</v>
      </c>
      <c r="R3107" t="s">
        <v>8355</v>
      </c>
      <c r="S3107" s="19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12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5" t="s">
        <v>8315</v>
      </c>
      <c r="R3108" t="s">
        <v>8355</v>
      </c>
      <c r="S3108" s="19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12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5" t="s">
        <v>8315</v>
      </c>
      <c r="R3109" t="s">
        <v>8355</v>
      </c>
      <c r="S3109" s="19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12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5" t="s">
        <v>8315</v>
      </c>
      <c r="R3110" t="s">
        <v>8355</v>
      </c>
      <c r="S3110" s="19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12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5" t="s">
        <v>8315</v>
      </c>
      <c r="R3111" t="s">
        <v>8355</v>
      </c>
      <c r="S3111" s="19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12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5" t="s">
        <v>8315</v>
      </c>
      <c r="R3112" t="s">
        <v>8355</v>
      </c>
      <c r="S3112" s="19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12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5" t="s">
        <v>8315</v>
      </c>
      <c r="R3113" t="s">
        <v>8355</v>
      </c>
      <c r="S3113" s="19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12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5" t="s">
        <v>8315</v>
      </c>
      <c r="R3114" t="s">
        <v>8355</v>
      </c>
      <c r="S3114" s="19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12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5" t="s">
        <v>8315</v>
      </c>
      <c r="R3115" t="s">
        <v>8355</v>
      </c>
      <c r="S3115" s="19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12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5" t="s">
        <v>8315</v>
      </c>
      <c r="R3116" t="s">
        <v>8355</v>
      </c>
      <c r="S3116" s="19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12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5" t="s">
        <v>8315</v>
      </c>
      <c r="R3117" t="s">
        <v>8355</v>
      </c>
      <c r="S3117" s="19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12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5" t="s">
        <v>8315</v>
      </c>
      <c r="R3118" t="s">
        <v>8355</v>
      </c>
      <c r="S3118" s="19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12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5" t="s">
        <v>8315</v>
      </c>
      <c r="R3119" t="s">
        <v>8355</v>
      </c>
      <c r="S3119" s="19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12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5" t="s">
        <v>8315</v>
      </c>
      <c r="R3120" t="s">
        <v>8355</v>
      </c>
      <c r="S3120" s="19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12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5" t="s">
        <v>8315</v>
      </c>
      <c r="R3121" t="s">
        <v>8355</v>
      </c>
      <c r="S3121" s="19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12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5" t="s">
        <v>8315</v>
      </c>
      <c r="R3122" t="s">
        <v>8355</v>
      </c>
      <c r="S3122" s="19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12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5" t="s">
        <v>8315</v>
      </c>
      <c r="R3123" t="s">
        <v>8355</v>
      </c>
      <c r="S3123" s="19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12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5" t="s">
        <v>8315</v>
      </c>
      <c r="R3124" t="s">
        <v>8355</v>
      </c>
      <c r="S3124" s="19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12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5" t="s">
        <v>8315</v>
      </c>
      <c r="R3125" t="s">
        <v>8355</v>
      </c>
      <c r="S3125" s="19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12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5" t="s">
        <v>8315</v>
      </c>
      <c r="R3126" t="s">
        <v>8355</v>
      </c>
      <c r="S3126" s="19">
        <f t="shared" si="242"/>
        <v>41977.780104166668</v>
      </c>
      <c r="T3126" s="19">
        <f t="shared" si="243"/>
        <v>42037.780104166668</v>
      </c>
      <c r="U3126">
        <f t="shared" si="244"/>
        <v>2015</v>
      </c>
    </row>
    <row r="3127" spans="1:21" x14ac:dyDescent="0.35">
      <c r="A3127">
        <v>3125</v>
      </c>
      <c r="B3127" s="3" t="s">
        <v>3125</v>
      </c>
      <c r="C3127" s="12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5" t="s">
        <v>8315</v>
      </c>
      <c r="R3127" t="s">
        <v>8355</v>
      </c>
      <c r="S3127" s="19">
        <f t="shared" si="242"/>
        <v>42346.20685185185</v>
      </c>
      <c r="T3127" s="19">
        <f t="shared" si="243"/>
        <v>42376.20685185185</v>
      </c>
      <c r="U3127">
        <f t="shared" si="244"/>
        <v>2016</v>
      </c>
    </row>
    <row r="3128" spans="1:21" ht="72.5" x14ac:dyDescent="0.35">
      <c r="A3128">
        <v>3126</v>
      </c>
      <c r="B3128" s="3" t="s">
        <v>3126</v>
      </c>
      <c r="C3128" s="12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5" t="s">
        <v>8315</v>
      </c>
      <c r="R3128" t="s">
        <v>8355</v>
      </c>
      <c r="S3128" s="19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12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5" t="s">
        <v>8315</v>
      </c>
      <c r="R3129" t="s">
        <v>8355</v>
      </c>
      <c r="S3129" s="19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12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8">
        <f t="shared" si="241"/>
        <v>139.24</v>
      </c>
      <c r="Q3130" s="15" t="s">
        <v>8315</v>
      </c>
      <c r="R3130" t="s">
        <v>8316</v>
      </c>
      <c r="S3130" s="19">
        <f t="shared" si="242"/>
        <v>42780.825706018513</v>
      </c>
      <c r="T3130" s="19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12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8">
        <f t="shared" si="241"/>
        <v>10</v>
      </c>
      <c r="Q3131" s="15" t="s">
        <v>8315</v>
      </c>
      <c r="R3131" t="s">
        <v>8316</v>
      </c>
      <c r="S3131" s="19">
        <f t="shared" si="242"/>
        <v>42803.842812499999</v>
      </c>
      <c r="T3131" s="19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12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8">
        <f t="shared" si="241"/>
        <v>93.75</v>
      </c>
      <c r="Q3132" s="15" t="s">
        <v>8315</v>
      </c>
      <c r="R3132" t="s">
        <v>8316</v>
      </c>
      <c r="S3132" s="19">
        <f t="shared" si="242"/>
        <v>42808.640231481477</v>
      </c>
      <c r="T3132" s="19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12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8">
        <f t="shared" si="241"/>
        <v>53.75</v>
      </c>
      <c r="Q3133" s="15" t="s">
        <v>8315</v>
      </c>
      <c r="R3133" t="s">
        <v>8316</v>
      </c>
      <c r="S3133" s="19">
        <f t="shared" si="242"/>
        <v>42803.579224537039</v>
      </c>
      <c r="T3133" s="19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12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8">
        <f t="shared" si="241"/>
        <v>10</v>
      </c>
      <c r="Q3134" s="15" t="s">
        <v>8315</v>
      </c>
      <c r="R3134" t="s">
        <v>8316</v>
      </c>
      <c r="S3134" s="19">
        <f t="shared" si="242"/>
        <v>42786.350231481483</v>
      </c>
      <c r="T3134" s="19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12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8">
        <f t="shared" si="241"/>
        <v>33.75</v>
      </c>
      <c r="Q3135" s="15" t="s">
        <v>8315</v>
      </c>
      <c r="R3135" t="s">
        <v>8316</v>
      </c>
      <c r="S3135" s="19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12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8">
        <f t="shared" si="241"/>
        <v>18.75</v>
      </c>
      <c r="Q3136" s="15" t="s">
        <v>8315</v>
      </c>
      <c r="R3136" t="s">
        <v>8316</v>
      </c>
      <c r="S3136" s="19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12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8">
        <f t="shared" si="241"/>
        <v>23.14</v>
      </c>
      <c r="Q3137" s="15" t="s">
        <v>8315</v>
      </c>
      <c r="R3137" t="s">
        <v>8316</v>
      </c>
      <c r="S3137" s="19">
        <f t="shared" si="242"/>
        <v>42807.151863425926</v>
      </c>
      <c r="T3137" s="19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12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8">
        <f t="shared" si="241"/>
        <v>29.05</v>
      </c>
      <c r="Q3138" s="15" t="s">
        <v>8315</v>
      </c>
      <c r="R3138" t="s">
        <v>8316</v>
      </c>
      <c r="S3138" s="19">
        <f t="shared" si="242"/>
        <v>42789.462430555555</v>
      </c>
      <c r="T3138" s="19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12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8">
        <f t="shared" ref="P3139:P3202" si="246">IFERROR(ROUND(E3139/L3139,2),0)</f>
        <v>50</v>
      </c>
      <c r="Q3139" s="15" t="s">
        <v>8315</v>
      </c>
      <c r="R3139" t="s">
        <v>8316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58" x14ac:dyDescent="0.35">
      <c r="A3140">
        <v>3138</v>
      </c>
      <c r="B3140" s="3" t="s">
        <v>3138</v>
      </c>
      <c r="C3140" s="12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8">
        <f t="shared" si="246"/>
        <v>0</v>
      </c>
      <c r="Q3140" s="15" t="s">
        <v>8315</v>
      </c>
      <c r="R3140" t="s">
        <v>8316</v>
      </c>
      <c r="S3140" s="19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12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8">
        <f t="shared" si="246"/>
        <v>450</v>
      </c>
      <c r="Q3141" s="15" t="s">
        <v>8315</v>
      </c>
      <c r="R3141" t="s">
        <v>8316</v>
      </c>
      <c r="S3141" s="19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12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8">
        <f t="shared" si="246"/>
        <v>24</v>
      </c>
      <c r="Q3142" s="15" t="s">
        <v>8315</v>
      </c>
      <c r="R3142" t="s">
        <v>8316</v>
      </c>
      <c r="S3142" s="19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12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8">
        <f t="shared" si="246"/>
        <v>32.25</v>
      </c>
      <c r="Q3143" s="15" t="s">
        <v>8315</v>
      </c>
      <c r="R3143" t="s">
        <v>8316</v>
      </c>
      <c r="S3143" s="19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12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8">
        <f t="shared" si="246"/>
        <v>15</v>
      </c>
      <c r="Q3144" s="15" t="s">
        <v>8315</v>
      </c>
      <c r="R3144" t="s">
        <v>8316</v>
      </c>
      <c r="S3144" s="19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12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8">
        <f t="shared" si="246"/>
        <v>0</v>
      </c>
      <c r="Q3145" s="15" t="s">
        <v>8315</v>
      </c>
      <c r="R3145" t="s">
        <v>8316</v>
      </c>
      <c r="S3145" s="19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12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8">
        <f t="shared" si="246"/>
        <v>251.33</v>
      </c>
      <c r="Q3146" s="15" t="s">
        <v>8315</v>
      </c>
      <c r="R3146" t="s">
        <v>8316</v>
      </c>
      <c r="S3146" s="19">
        <f t="shared" si="247"/>
        <v>42796.538275462968</v>
      </c>
      <c r="T3146" s="19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12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8">
        <f t="shared" si="246"/>
        <v>0</v>
      </c>
      <c r="Q3147" s="15" t="s">
        <v>8315</v>
      </c>
      <c r="R3147" t="s">
        <v>8316</v>
      </c>
      <c r="S3147" s="19">
        <f t="shared" si="247"/>
        <v>42762.040902777779</v>
      </c>
      <c r="T3147" s="19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12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8">
        <f t="shared" si="246"/>
        <v>437.5</v>
      </c>
      <c r="Q3148" s="15" t="s">
        <v>8315</v>
      </c>
      <c r="R3148" t="s">
        <v>8316</v>
      </c>
      <c r="S3148" s="19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12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8">
        <f t="shared" si="246"/>
        <v>110.35</v>
      </c>
      <c r="Q3149" s="15" t="s">
        <v>8315</v>
      </c>
      <c r="R3149" t="s">
        <v>8316</v>
      </c>
      <c r="S3149" s="19">
        <f t="shared" si="247"/>
        <v>41909.969386574077</v>
      </c>
      <c r="T3149" s="19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12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8">
        <f t="shared" si="246"/>
        <v>41.42</v>
      </c>
      <c r="Q3150" s="15" t="s">
        <v>8315</v>
      </c>
      <c r="R3150" t="s">
        <v>8316</v>
      </c>
      <c r="S3150" s="19">
        <f t="shared" si="247"/>
        <v>41891.665324074071</v>
      </c>
      <c r="T3150" s="19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12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8">
        <f t="shared" si="246"/>
        <v>52</v>
      </c>
      <c r="Q3151" s="15" t="s">
        <v>8315</v>
      </c>
      <c r="R3151" t="s">
        <v>8316</v>
      </c>
      <c r="S3151" s="19">
        <f t="shared" si="247"/>
        <v>41226.017361111109</v>
      </c>
      <c r="T3151" s="19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12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8">
        <f t="shared" si="246"/>
        <v>33.99</v>
      </c>
      <c r="Q3152" s="15" t="s">
        <v>8315</v>
      </c>
      <c r="R3152" t="s">
        <v>8316</v>
      </c>
      <c r="S3152" s="19">
        <f t="shared" si="247"/>
        <v>40478.263923611114</v>
      </c>
      <c r="T3152" s="19">
        <f t="shared" si="248"/>
        <v>40568.166666666664</v>
      </c>
      <c r="U3152">
        <f t="shared" si="249"/>
        <v>2011</v>
      </c>
    </row>
    <row r="3153" spans="1:21" ht="43.5" x14ac:dyDescent="0.35">
      <c r="A3153">
        <v>3151</v>
      </c>
      <c r="B3153" s="3" t="s">
        <v>3151</v>
      </c>
      <c r="C3153" s="12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8">
        <f t="shared" si="246"/>
        <v>103.35</v>
      </c>
      <c r="Q3153" s="15" t="s">
        <v>8315</v>
      </c>
      <c r="R3153" t="s">
        <v>8316</v>
      </c>
      <c r="S3153" s="19">
        <f t="shared" si="247"/>
        <v>41862.83997685185</v>
      </c>
      <c r="T3153" s="19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12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8">
        <f t="shared" si="246"/>
        <v>34.79</v>
      </c>
      <c r="Q3154" s="15" t="s">
        <v>8315</v>
      </c>
      <c r="R3154" t="s">
        <v>8316</v>
      </c>
      <c r="S3154" s="19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12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8">
        <f t="shared" si="246"/>
        <v>41.77</v>
      </c>
      <c r="Q3155" s="15" t="s">
        <v>8315</v>
      </c>
      <c r="R3155" t="s">
        <v>8316</v>
      </c>
      <c r="S3155" s="19">
        <f t="shared" si="247"/>
        <v>40633.154363425929</v>
      </c>
      <c r="T3155" s="19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12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8">
        <f t="shared" si="246"/>
        <v>64.27</v>
      </c>
      <c r="Q3156" s="15" t="s">
        <v>8315</v>
      </c>
      <c r="R3156" t="s">
        <v>8316</v>
      </c>
      <c r="S3156" s="19">
        <f t="shared" si="247"/>
        <v>40970.875671296293</v>
      </c>
      <c r="T3156" s="19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12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8">
        <f t="shared" si="246"/>
        <v>31.21</v>
      </c>
      <c r="Q3157" s="15" t="s">
        <v>8315</v>
      </c>
      <c r="R3157" t="s">
        <v>8316</v>
      </c>
      <c r="S3157" s="19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12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8">
        <f t="shared" si="246"/>
        <v>62.92</v>
      </c>
      <c r="Q3158" s="15" t="s">
        <v>8315</v>
      </c>
      <c r="R3158" t="s">
        <v>8316</v>
      </c>
      <c r="S3158" s="19">
        <f t="shared" si="247"/>
        <v>41026.953055555554</v>
      </c>
      <c r="T3158" s="19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12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8">
        <f t="shared" si="246"/>
        <v>98.54</v>
      </c>
      <c r="Q3159" s="15" t="s">
        <v>8315</v>
      </c>
      <c r="R3159" t="s">
        <v>8316</v>
      </c>
      <c r="S3159" s="19">
        <f t="shared" si="247"/>
        <v>41829.788252314815</v>
      </c>
      <c r="T3159" s="19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12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8">
        <f t="shared" si="246"/>
        <v>82.61</v>
      </c>
      <c r="Q3160" s="15" t="s">
        <v>8315</v>
      </c>
      <c r="R3160" t="s">
        <v>8316</v>
      </c>
      <c r="S3160" s="19">
        <f t="shared" si="247"/>
        <v>41447.839722222219</v>
      </c>
      <c r="T3160" s="19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12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8">
        <f t="shared" si="246"/>
        <v>38.5</v>
      </c>
      <c r="Q3161" s="15" t="s">
        <v>8315</v>
      </c>
      <c r="R3161" t="s">
        <v>8316</v>
      </c>
      <c r="S3161" s="19">
        <f t="shared" si="247"/>
        <v>40884.066678240742</v>
      </c>
      <c r="T3161" s="19">
        <f t="shared" si="248"/>
        <v>40926.958333333336</v>
      </c>
      <c r="U3161">
        <f t="shared" si="249"/>
        <v>2012</v>
      </c>
    </row>
    <row r="3162" spans="1:21" ht="43.5" x14ac:dyDescent="0.35">
      <c r="A3162">
        <v>3160</v>
      </c>
      <c r="B3162" s="3" t="s">
        <v>3160</v>
      </c>
      <c r="C3162" s="12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8">
        <f t="shared" si="246"/>
        <v>80.16</v>
      </c>
      <c r="Q3162" s="15" t="s">
        <v>8315</v>
      </c>
      <c r="R3162" t="s">
        <v>8316</v>
      </c>
      <c r="S3162" s="19">
        <f t="shared" si="247"/>
        <v>41841.26489583333</v>
      </c>
      <c r="T3162" s="19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12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8">
        <f t="shared" si="246"/>
        <v>28.41</v>
      </c>
      <c r="Q3163" s="15" t="s">
        <v>8315</v>
      </c>
      <c r="R3163" t="s">
        <v>8316</v>
      </c>
      <c r="S3163" s="19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12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8">
        <f t="shared" si="246"/>
        <v>80.73</v>
      </c>
      <c r="Q3164" s="15" t="s">
        <v>8315</v>
      </c>
      <c r="R3164" t="s">
        <v>8316</v>
      </c>
      <c r="S3164" s="19">
        <f t="shared" si="247"/>
        <v>41799.685902777775</v>
      </c>
      <c r="T3164" s="19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12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8">
        <f t="shared" si="246"/>
        <v>200.69</v>
      </c>
      <c r="Q3165" s="15" t="s">
        <v>8315</v>
      </c>
      <c r="R3165" t="s">
        <v>8316</v>
      </c>
      <c r="S3165" s="19">
        <f t="shared" si="247"/>
        <v>41775.753761574073</v>
      </c>
      <c r="T3165" s="19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12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8">
        <f t="shared" si="246"/>
        <v>37.590000000000003</v>
      </c>
      <c r="Q3166" s="15" t="s">
        <v>8315</v>
      </c>
      <c r="R3166" t="s">
        <v>8316</v>
      </c>
      <c r="S3166" s="19">
        <f t="shared" si="247"/>
        <v>41766.80572916667</v>
      </c>
      <c r="T3166" s="19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12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8">
        <f t="shared" si="246"/>
        <v>58.1</v>
      </c>
      <c r="Q3167" s="15" t="s">
        <v>8315</v>
      </c>
      <c r="R3167" t="s">
        <v>8316</v>
      </c>
      <c r="S3167" s="19">
        <f t="shared" si="247"/>
        <v>40644.159259259257</v>
      </c>
      <c r="T3167" s="19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12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8">
        <f t="shared" si="246"/>
        <v>60.3</v>
      </c>
      <c r="Q3168" s="15" t="s">
        <v>8315</v>
      </c>
      <c r="R3168" t="s">
        <v>8316</v>
      </c>
      <c r="S3168" s="19">
        <f t="shared" si="247"/>
        <v>41940.69158564815</v>
      </c>
      <c r="T3168" s="19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12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8">
        <f t="shared" si="246"/>
        <v>63.36</v>
      </c>
      <c r="Q3169" s="15" t="s">
        <v>8315</v>
      </c>
      <c r="R3169" t="s">
        <v>8316</v>
      </c>
      <c r="S3169" s="19">
        <f t="shared" si="247"/>
        <v>41839.175706018519</v>
      </c>
      <c r="T3169" s="19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12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8">
        <f t="shared" si="246"/>
        <v>50.9</v>
      </c>
      <c r="Q3170" s="15" t="s">
        <v>8315</v>
      </c>
      <c r="R3170" t="s">
        <v>8316</v>
      </c>
      <c r="S3170" s="19">
        <f t="shared" si="247"/>
        <v>41772.105937500004</v>
      </c>
      <c r="T3170" s="19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12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8">
        <f t="shared" si="246"/>
        <v>100.5</v>
      </c>
      <c r="Q3171" s="15" t="s">
        <v>8315</v>
      </c>
      <c r="R3171" t="s">
        <v>8316</v>
      </c>
      <c r="S3171" s="19">
        <f t="shared" si="247"/>
        <v>41591.737974537034</v>
      </c>
      <c r="T3171" s="19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12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8">
        <f t="shared" si="246"/>
        <v>31.62</v>
      </c>
      <c r="Q3172" s="15" t="s">
        <v>8315</v>
      </c>
      <c r="R3172" t="s">
        <v>8316</v>
      </c>
      <c r="S3172" s="19">
        <f t="shared" si="247"/>
        <v>41789.080370370371</v>
      </c>
      <c r="T3172" s="19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12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8">
        <f t="shared" si="246"/>
        <v>65.099999999999994</v>
      </c>
      <c r="Q3173" s="15" t="s">
        <v>8315</v>
      </c>
      <c r="R3173" t="s">
        <v>8316</v>
      </c>
      <c r="S3173" s="19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12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8">
        <f t="shared" si="246"/>
        <v>79.31</v>
      </c>
      <c r="Q3174" s="15" t="s">
        <v>8315</v>
      </c>
      <c r="R3174" t="s">
        <v>8316</v>
      </c>
      <c r="S3174" s="19">
        <f t="shared" si="247"/>
        <v>40923.729953703703</v>
      </c>
      <c r="T3174" s="19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12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8">
        <f t="shared" si="246"/>
        <v>139.19</v>
      </c>
      <c r="Q3175" s="15" t="s">
        <v>8315</v>
      </c>
      <c r="R3175" t="s">
        <v>8316</v>
      </c>
      <c r="S3175" s="19">
        <f t="shared" si="247"/>
        <v>41878.878379629627</v>
      </c>
      <c r="T3175" s="19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12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8">
        <f t="shared" si="246"/>
        <v>131.91</v>
      </c>
      <c r="Q3176" s="15" t="s">
        <v>8315</v>
      </c>
      <c r="R3176" t="s">
        <v>8316</v>
      </c>
      <c r="S3176" s="19">
        <f t="shared" si="247"/>
        <v>41862.864675925928</v>
      </c>
      <c r="T3176" s="19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12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8">
        <f t="shared" si="246"/>
        <v>91.3</v>
      </c>
      <c r="Q3177" s="15" t="s">
        <v>8315</v>
      </c>
      <c r="R3177" t="s">
        <v>8316</v>
      </c>
      <c r="S3177" s="19">
        <f t="shared" si="247"/>
        <v>40531.886886574073</v>
      </c>
      <c r="T3177" s="19">
        <f t="shared" si="248"/>
        <v>40591.886886574073</v>
      </c>
      <c r="U3177">
        <f t="shared" si="249"/>
        <v>2011</v>
      </c>
    </row>
    <row r="3178" spans="1:21" ht="58" x14ac:dyDescent="0.35">
      <c r="A3178">
        <v>3176</v>
      </c>
      <c r="B3178" s="3" t="s">
        <v>3176</v>
      </c>
      <c r="C3178" s="12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8">
        <f t="shared" si="246"/>
        <v>39.67</v>
      </c>
      <c r="Q3178" s="15" t="s">
        <v>8315</v>
      </c>
      <c r="R3178" t="s">
        <v>8316</v>
      </c>
      <c r="S3178" s="19">
        <f t="shared" si="247"/>
        <v>41477.930914351848</v>
      </c>
      <c r="T3178" s="19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12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8">
        <f t="shared" si="246"/>
        <v>57.55</v>
      </c>
      <c r="Q3179" s="15" t="s">
        <v>8315</v>
      </c>
      <c r="R3179" t="s">
        <v>8316</v>
      </c>
      <c r="S3179" s="19">
        <f t="shared" si="247"/>
        <v>41781.666770833333</v>
      </c>
      <c r="T3179" s="19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12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8">
        <f t="shared" si="246"/>
        <v>33.03</v>
      </c>
      <c r="Q3180" s="15" t="s">
        <v>8315</v>
      </c>
      <c r="R3180" t="s">
        <v>8316</v>
      </c>
      <c r="S3180" s="19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12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8">
        <f t="shared" si="246"/>
        <v>77.34</v>
      </c>
      <c r="Q3181" s="15" t="s">
        <v>8315</v>
      </c>
      <c r="R3181" t="s">
        <v>8316</v>
      </c>
      <c r="S3181" s="19">
        <f t="shared" si="247"/>
        <v>41375.702210648145</v>
      </c>
      <c r="T3181" s="19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12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8">
        <f t="shared" si="246"/>
        <v>31.93</v>
      </c>
      <c r="Q3182" s="15" t="s">
        <v>8315</v>
      </c>
      <c r="R3182" t="s">
        <v>8316</v>
      </c>
      <c r="S3182" s="19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12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8">
        <f t="shared" si="246"/>
        <v>36.33</v>
      </c>
      <c r="Q3183" s="15" t="s">
        <v>8315</v>
      </c>
      <c r="R3183" t="s">
        <v>8316</v>
      </c>
      <c r="S3183" s="19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12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8">
        <f t="shared" si="246"/>
        <v>46.77</v>
      </c>
      <c r="Q3184" s="15" t="s">
        <v>8315</v>
      </c>
      <c r="R3184" t="s">
        <v>8316</v>
      </c>
      <c r="S3184" s="19">
        <f t="shared" si="247"/>
        <v>40883.949317129627</v>
      </c>
      <c r="T3184" s="19">
        <f t="shared" si="248"/>
        <v>40939.708333333336</v>
      </c>
      <c r="U3184">
        <f t="shared" si="249"/>
        <v>2012</v>
      </c>
    </row>
    <row r="3185" spans="1:21" ht="43.5" x14ac:dyDescent="0.35">
      <c r="A3185">
        <v>3183</v>
      </c>
      <c r="B3185" s="3" t="s">
        <v>3183</v>
      </c>
      <c r="C3185" s="12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8">
        <f t="shared" si="246"/>
        <v>40.07</v>
      </c>
      <c r="Q3185" s="15" t="s">
        <v>8315</v>
      </c>
      <c r="R3185" t="s">
        <v>8316</v>
      </c>
      <c r="S3185" s="19">
        <f t="shared" si="247"/>
        <v>41491.79478009259</v>
      </c>
      <c r="T3185" s="19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12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8">
        <f t="shared" si="246"/>
        <v>100.22</v>
      </c>
      <c r="Q3186" s="15" t="s">
        <v>8315</v>
      </c>
      <c r="R3186" t="s">
        <v>8316</v>
      </c>
      <c r="S3186" s="19">
        <f t="shared" si="247"/>
        <v>41791.993414351848</v>
      </c>
      <c r="T3186" s="19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12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8">
        <f t="shared" si="246"/>
        <v>41.67</v>
      </c>
      <c r="Q3187" s="15" t="s">
        <v>8315</v>
      </c>
      <c r="R3187" t="s">
        <v>8316</v>
      </c>
      <c r="S3187" s="19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12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8">
        <f t="shared" si="246"/>
        <v>46.71</v>
      </c>
      <c r="Q3188" s="15" t="s">
        <v>8315</v>
      </c>
      <c r="R3188" t="s">
        <v>8316</v>
      </c>
      <c r="S3188" s="19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12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8">
        <f t="shared" si="246"/>
        <v>71.489999999999995</v>
      </c>
      <c r="Q3189" s="15" t="s">
        <v>8315</v>
      </c>
      <c r="R3189" t="s">
        <v>8316</v>
      </c>
      <c r="S3189" s="19">
        <f t="shared" si="247"/>
        <v>41835.666354166664</v>
      </c>
      <c r="T3189" s="19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12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5" t="s">
        <v>8315</v>
      </c>
      <c r="R3190" t="s">
        <v>8357</v>
      </c>
      <c r="S3190" s="19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12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5" t="s">
        <v>8315</v>
      </c>
      <c r="R3191" t="s">
        <v>8357</v>
      </c>
      <c r="S3191" s="19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12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5" t="s">
        <v>8315</v>
      </c>
      <c r="R3192" t="s">
        <v>8357</v>
      </c>
      <c r="S3192" s="19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12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5" t="s">
        <v>8315</v>
      </c>
      <c r="R3193" t="s">
        <v>8357</v>
      </c>
      <c r="S3193" s="19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12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5" t="s">
        <v>8315</v>
      </c>
      <c r="R3194" t="s">
        <v>8357</v>
      </c>
      <c r="S3194" s="19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12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5" t="s">
        <v>8315</v>
      </c>
      <c r="R3195" t="s">
        <v>8357</v>
      </c>
      <c r="S3195" s="19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12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5" t="s">
        <v>8315</v>
      </c>
      <c r="R3196" t="s">
        <v>8357</v>
      </c>
      <c r="S3196" s="19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12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5" t="s">
        <v>8315</v>
      </c>
      <c r="R3197" t="s">
        <v>8357</v>
      </c>
      <c r="S3197" s="19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12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5" t="s">
        <v>8315</v>
      </c>
      <c r="R3198" t="s">
        <v>8357</v>
      </c>
      <c r="S3198" s="19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12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5" t="s">
        <v>8315</v>
      </c>
      <c r="R3199" t="s">
        <v>8357</v>
      </c>
      <c r="S3199" s="19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12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5" t="s">
        <v>8315</v>
      </c>
      <c r="R3200" t="s">
        <v>8357</v>
      </c>
      <c r="S3200" s="19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12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5" t="s">
        <v>8315</v>
      </c>
      <c r="R3201" t="s">
        <v>8357</v>
      </c>
      <c r="S3201" s="19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12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5" t="s">
        <v>8315</v>
      </c>
      <c r="R3202" t="s">
        <v>8357</v>
      </c>
      <c r="S3202" s="19">
        <f t="shared" si="247"/>
        <v>42460.320613425924</v>
      </c>
      <c r="T3202" s="19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12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5" t="s">
        <v>8315</v>
      </c>
      <c r="R3203" t="s">
        <v>8357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3.5" x14ac:dyDescent="0.35">
      <c r="A3204">
        <v>3202</v>
      </c>
      <c r="B3204" s="3" t="s">
        <v>3202</v>
      </c>
      <c r="C3204" s="12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5" t="s">
        <v>8315</v>
      </c>
      <c r="R3204" t="s">
        <v>8357</v>
      </c>
      <c r="S3204" s="19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12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5" t="s">
        <v>8315</v>
      </c>
      <c r="R3205" t="s">
        <v>8357</v>
      </c>
      <c r="S3205" s="19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12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5" t="s">
        <v>8315</v>
      </c>
      <c r="R3206" t="s">
        <v>8357</v>
      </c>
      <c r="S3206" s="19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12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5" t="s">
        <v>8315</v>
      </c>
      <c r="R3207" t="s">
        <v>8357</v>
      </c>
      <c r="S3207" s="19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12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5" t="s">
        <v>8315</v>
      </c>
      <c r="R3208" t="s">
        <v>8357</v>
      </c>
      <c r="S3208" s="19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12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5" t="s">
        <v>8315</v>
      </c>
      <c r="R3209" t="s">
        <v>8357</v>
      </c>
      <c r="S3209" s="19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12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8">
        <f t="shared" si="251"/>
        <v>63.11</v>
      </c>
      <c r="Q3210" s="15" t="s">
        <v>8315</v>
      </c>
      <c r="R3210" t="s">
        <v>8316</v>
      </c>
      <c r="S3210" s="19">
        <f t="shared" si="252"/>
        <v>41827.605057870373</v>
      </c>
      <c r="T3210" s="19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12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8">
        <f t="shared" si="251"/>
        <v>50.16</v>
      </c>
      <c r="Q3211" s="15" t="s">
        <v>8315</v>
      </c>
      <c r="R3211" t="s">
        <v>8316</v>
      </c>
      <c r="S3211" s="19">
        <f t="shared" si="252"/>
        <v>41778.637245370373</v>
      </c>
      <c r="T3211" s="19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12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8">
        <f t="shared" si="251"/>
        <v>62.88</v>
      </c>
      <c r="Q3212" s="15" t="s">
        <v>8315</v>
      </c>
      <c r="R3212" t="s">
        <v>8316</v>
      </c>
      <c r="S3212" s="19">
        <f t="shared" si="252"/>
        <v>41013.936562499999</v>
      </c>
      <c r="T3212" s="19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12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8">
        <f t="shared" si="251"/>
        <v>85.53</v>
      </c>
      <c r="Q3213" s="15" t="s">
        <v>8315</v>
      </c>
      <c r="R3213" t="s">
        <v>8316</v>
      </c>
      <c r="S3213" s="19">
        <f t="shared" si="252"/>
        <v>41834.586574074077</v>
      </c>
      <c r="T3213" s="19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12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8">
        <f t="shared" si="251"/>
        <v>53.72</v>
      </c>
      <c r="Q3214" s="15" t="s">
        <v>8315</v>
      </c>
      <c r="R3214" t="s">
        <v>8316</v>
      </c>
      <c r="S3214" s="19">
        <f t="shared" si="252"/>
        <v>41829.795729166668</v>
      </c>
      <c r="T3214" s="19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12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8">
        <f t="shared" si="251"/>
        <v>127.81</v>
      </c>
      <c r="Q3215" s="15" t="s">
        <v>8315</v>
      </c>
      <c r="R3215" t="s">
        <v>8316</v>
      </c>
      <c r="S3215" s="19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12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8">
        <f t="shared" si="251"/>
        <v>106.57</v>
      </c>
      <c r="Q3216" s="15" t="s">
        <v>8315</v>
      </c>
      <c r="R3216" t="s">
        <v>8316</v>
      </c>
      <c r="S3216" s="19">
        <f t="shared" si="252"/>
        <v>42337.792511574073</v>
      </c>
      <c r="T3216" s="19">
        <f t="shared" si="253"/>
        <v>42374.996527777781</v>
      </c>
      <c r="U3216">
        <f t="shared" si="254"/>
        <v>2016</v>
      </c>
    </row>
    <row r="3217" spans="1:21" ht="58" x14ac:dyDescent="0.35">
      <c r="A3217">
        <v>3215</v>
      </c>
      <c r="B3217" s="3" t="s">
        <v>3215</v>
      </c>
      <c r="C3217" s="12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8">
        <f t="shared" si="251"/>
        <v>262.11</v>
      </c>
      <c r="Q3217" s="15" t="s">
        <v>8315</v>
      </c>
      <c r="R3217" t="s">
        <v>8316</v>
      </c>
      <c r="S3217" s="19">
        <f t="shared" si="252"/>
        <v>42219.665173611109</v>
      </c>
      <c r="T3217" s="19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12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8">
        <f t="shared" si="251"/>
        <v>57.17</v>
      </c>
      <c r="Q3218" s="15" t="s">
        <v>8315</v>
      </c>
      <c r="R3218" t="s">
        <v>8316</v>
      </c>
      <c r="S3218" s="19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12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8">
        <f t="shared" si="251"/>
        <v>50.2</v>
      </c>
      <c r="Q3219" s="15" t="s">
        <v>8315</v>
      </c>
      <c r="R3219" t="s">
        <v>8316</v>
      </c>
      <c r="S3219" s="19">
        <f t="shared" si="252"/>
        <v>42648.546111111107</v>
      </c>
      <c r="T3219" s="19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12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8">
        <f t="shared" si="251"/>
        <v>66.59</v>
      </c>
      <c r="Q3220" s="15" t="s">
        <v>8315</v>
      </c>
      <c r="R3220" t="s">
        <v>8316</v>
      </c>
      <c r="S3220" s="19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12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8">
        <f t="shared" si="251"/>
        <v>168.25</v>
      </c>
      <c r="Q3221" s="15" t="s">
        <v>8315</v>
      </c>
      <c r="R3221" t="s">
        <v>8316</v>
      </c>
      <c r="S3221" s="19">
        <f t="shared" si="252"/>
        <v>42050.983182870375</v>
      </c>
      <c r="T3221" s="19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12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8">
        <f t="shared" si="251"/>
        <v>256.37</v>
      </c>
      <c r="Q3222" s="15" t="s">
        <v>8315</v>
      </c>
      <c r="R3222" t="s">
        <v>8316</v>
      </c>
      <c r="S3222" s="19">
        <f t="shared" si="252"/>
        <v>42772.833379629628</v>
      </c>
      <c r="T3222" s="19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12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8">
        <f t="shared" si="251"/>
        <v>36.61</v>
      </c>
      <c r="Q3223" s="15" t="s">
        <v>8315</v>
      </c>
      <c r="R3223" t="s">
        <v>8316</v>
      </c>
      <c r="S3223" s="19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12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8">
        <f t="shared" si="251"/>
        <v>37.14</v>
      </c>
      <c r="Q3224" s="15" t="s">
        <v>8315</v>
      </c>
      <c r="R3224" t="s">
        <v>8316</v>
      </c>
      <c r="S3224" s="19">
        <f t="shared" si="252"/>
        <v>42270.582141203704</v>
      </c>
      <c r="T3224" s="19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12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8">
        <f t="shared" si="251"/>
        <v>45.88</v>
      </c>
      <c r="Q3225" s="15" t="s">
        <v>8315</v>
      </c>
      <c r="R3225" t="s">
        <v>8316</v>
      </c>
      <c r="S3225" s="19">
        <f t="shared" si="252"/>
        <v>42206.835370370376</v>
      </c>
      <c r="T3225" s="19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12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8">
        <f t="shared" si="251"/>
        <v>141.71</v>
      </c>
      <c r="Q3226" s="15" t="s">
        <v>8315</v>
      </c>
      <c r="R3226" t="s">
        <v>8316</v>
      </c>
      <c r="S3226" s="19">
        <f t="shared" si="252"/>
        <v>42697.850844907407</v>
      </c>
      <c r="T3226" s="19">
        <f t="shared" si="253"/>
        <v>42745.208333333328</v>
      </c>
      <c r="U3226">
        <f t="shared" si="254"/>
        <v>2017</v>
      </c>
    </row>
    <row r="3227" spans="1:21" ht="43.5" x14ac:dyDescent="0.35">
      <c r="A3227">
        <v>3225</v>
      </c>
      <c r="B3227" s="3" t="s">
        <v>3225</v>
      </c>
      <c r="C3227" s="12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8">
        <f t="shared" si="251"/>
        <v>52.49</v>
      </c>
      <c r="Q3227" s="15" t="s">
        <v>8315</v>
      </c>
      <c r="R3227" t="s">
        <v>8316</v>
      </c>
      <c r="S3227" s="19">
        <f t="shared" si="252"/>
        <v>42503.559467592597</v>
      </c>
      <c r="T3227" s="19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12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8">
        <f t="shared" si="251"/>
        <v>59.52</v>
      </c>
      <c r="Q3228" s="15" t="s">
        <v>8315</v>
      </c>
      <c r="R3228" t="s">
        <v>8316</v>
      </c>
      <c r="S3228" s="19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12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8">
        <f t="shared" si="251"/>
        <v>50</v>
      </c>
      <c r="Q3229" s="15" t="s">
        <v>8315</v>
      </c>
      <c r="R3229" t="s">
        <v>8316</v>
      </c>
      <c r="S3229" s="19">
        <f t="shared" si="252"/>
        <v>42722.882361111115</v>
      </c>
      <c r="T3229" s="19">
        <f t="shared" si="253"/>
        <v>42752.882361111115</v>
      </c>
      <c r="U3229">
        <f t="shared" si="254"/>
        <v>2017</v>
      </c>
    </row>
    <row r="3230" spans="1:21" ht="29" x14ac:dyDescent="0.35">
      <c r="A3230">
        <v>3228</v>
      </c>
      <c r="B3230" s="3" t="s">
        <v>3228</v>
      </c>
      <c r="C3230" s="12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8">
        <f t="shared" si="251"/>
        <v>193.62</v>
      </c>
      <c r="Q3230" s="15" t="s">
        <v>8315</v>
      </c>
      <c r="R3230" t="s">
        <v>8316</v>
      </c>
      <c r="S3230" s="19">
        <f t="shared" si="252"/>
        <v>42323.70930555556</v>
      </c>
      <c r="T3230" s="19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12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8">
        <f t="shared" si="251"/>
        <v>106.8</v>
      </c>
      <c r="Q3231" s="15" t="s">
        <v>8315</v>
      </c>
      <c r="R3231" t="s">
        <v>8316</v>
      </c>
      <c r="S3231" s="19">
        <f t="shared" si="252"/>
        <v>41933.291643518518</v>
      </c>
      <c r="T3231" s="19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12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8">
        <f t="shared" si="251"/>
        <v>77.22</v>
      </c>
      <c r="Q3232" s="15" t="s">
        <v>8315</v>
      </c>
      <c r="R3232" t="s">
        <v>8316</v>
      </c>
      <c r="S3232" s="19">
        <f t="shared" si="252"/>
        <v>41898.168125000004</v>
      </c>
      <c r="T3232" s="19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12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8">
        <f t="shared" si="251"/>
        <v>57.5</v>
      </c>
      <c r="Q3233" s="15" t="s">
        <v>8315</v>
      </c>
      <c r="R3233" t="s">
        <v>8316</v>
      </c>
      <c r="S3233" s="19">
        <f t="shared" si="252"/>
        <v>42446.943831018521</v>
      </c>
      <c r="T3233" s="19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12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8">
        <f t="shared" si="251"/>
        <v>50.46</v>
      </c>
      <c r="Q3234" s="15" t="s">
        <v>8315</v>
      </c>
      <c r="R3234" t="s">
        <v>8316</v>
      </c>
      <c r="S3234" s="19">
        <f t="shared" si="252"/>
        <v>42463.81385416667</v>
      </c>
      <c r="T3234" s="19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12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8">
        <f t="shared" si="251"/>
        <v>97.38</v>
      </c>
      <c r="Q3235" s="15" t="s">
        <v>8315</v>
      </c>
      <c r="R3235" t="s">
        <v>8316</v>
      </c>
      <c r="S3235" s="19">
        <f t="shared" si="252"/>
        <v>42766.805034722223</v>
      </c>
      <c r="T3235" s="19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12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8">
        <f t="shared" si="251"/>
        <v>34.92</v>
      </c>
      <c r="Q3236" s="15" t="s">
        <v>8315</v>
      </c>
      <c r="R3236" t="s">
        <v>8316</v>
      </c>
      <c r="S3236" s="19">
        <f t="shared" si="252"/>
        <v>42734.789444444439</v>
      </c>
      <c r="T3236" s="19">
        <f t="shared" si="253"/>
        <v>42767.979861111111</v>
      </c>
      <c r="U3236">
        <f t="shared" si="254"/>
        <v>2017</v>
      </c>
    </row>
    <row r="3237" spans="1:21" ht="43.5" x14ac:dyDescent="0.35">
      <c r="A3237">
        <v>3235</v>
      </c>
      <c r="B3237" s="3" t="s">
        <v>3235</v>
      </c>
      <c r="C3237" s="12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8">
        <f t="shared" si="251"/>
        <v>85.53</v>
      </c>
      <c r="Q3237" s="15" t="s">
        <v>8315</v>
      </c>
      <c r="R3237" t="s">
        <v>8316</v>
      </c>
      <c r="S3237" s="19">
        <f t="shared" si="252"/>
        <v>42522.347812499997</v>
      </c>
      <c r="T3237" s="19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12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8">
        <f t="shared" si="251"/>
        <v>182.91</v>
      </c>
      <c r="Q3238" s="15" t="s">
        <v>8315</v>
      </c>
      <c r="R3238" t="s">
        <v>8316</v>
      </c>
      <c r="S3238" s="19">
        <f t="shared" si="252"/>
        <v>42702.917048611111</v>
      </c>
      <c r="T3238" s="19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12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8">
        <f t="shared" si="251"/>
        <v>131.13999999999999</v>
      </c>
      <c r="Q3239" s="15" t="s">
        <v>8315</v>
      </c>
      <c r="R3239" t="s">
        <v>8316</v>
      </c>
      <c r="S3239" s="19">
        <f t="shared" si="252"/>
        <v>42252.474351851852</v>
      </c>
      <c r="T3239" s="19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12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8">
        <f t="shared" si="251"/>
        <v>39.81</v>
      </c>
      <c r="Q3240" s="15" t="s">
        <v>8315</v>
      </c>
      <c r="R3240" t="s">
        <v>8316</v>
      </c>
      <c r="S3240" s="19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12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8">
        <f t="shared" si="251"/>
        <v>59.7</v>
      </c>
      <c r="Q3241" s="15" t="s">
        <v>8315</v>
      </c>
      <c r="R3241" t="s">
        <v>8316</v>
      </c>
      <c r="S3241" s="19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12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8">
        <f t="shared" si="251"/>
        <v>88.74</v>
      </c>
      <c r="Q3242" s="15" t="s">
        <v>8315</v>
      </c>
      <c r="R3242" t="s">
        <v>8316</v>
      </c>
      <c r="S3242" s="19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12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8">
        <f t="shared" si="251"/>
        <v>58.69</v>
      </c>
      <c r="Q3243" s="15" t="s">
        <v>8315</v>
      </c>
      <c r="R3243" t="s">
        <v>8316</v>
      </c>
      <c r="S3243" s="19">
        <f t="shared" si="252"/>
        <v>41893.324884259258</v>
      </c>
      <c r="T3243" s="19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12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8">
        <f t="shared" si="251"/>
        <v>69.569999999999993</v>
      </c>
      <c r="Q3244" s="15" t="s">
        <v>8315</v>
      </c>
      <c r="R3244" t="s">
        <v>8316</v>
      </c>
      <c r="S3244" s="19">
        <f t="shared" si="252"/>
        <v>41871.755694444444</v>
      </c>
      <c r="T3244" s="19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12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8">
        <f t="shared" si="251"/>
        <v>115.87</v>
      </c>
      <c r="Q3245" s="15" t="s">
        <v>8315</v>
      </c>
      <c r="R3245" t="s">
        <v>8316</v>
      </c>
      <c r="S3245" s="19">
        <f t="shared" si="252"/>
        <v>42262.096782407403</v>
      </c>
      <c r="T3245" s="19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12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8">
        <f t="shared" si="251"/>
        <v>23.87</v>
      </c>
      <c r="Q3246" s="15" t="s">
        <v>8315</v>
      </c>
      <c r="R3246" t="s">
        <v>8316</v>
      </c>
      <c r="S3246" s="19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12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8">
        <f t="shared" si="251"/>
        <v>81.13</v>
      </c>
      <c r="Q3247" s="15" t="s">
        <v>8315</v>
      </c>
      <c r="R3247" t="s">
        <v>8316</v>
      </c>
      <c r="S3247" s="19">
        <f t="shared" si="252"/>
        <v>42135.60020833333</v>
      </c>
      <c r="T3247" s="19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12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8">
        <f t="shared" si="251"/>
        <v>57.63</v>
      </c>
      <c r="Q3248" s="15" t="s">
        <v>8315</v>
      </c>
      <c r="R3248" t="s">
        <v>8316</v>
      </c>
      <c r="S3248" s="19">
        <f t="shared" si="252"/>
        <v>42230.472222222219</v>
      </c>
      <c r="T3248" s="19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12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8">
        <f t="shared" si="251"/>
        <v>46.43</v>
      </c>
      <c r="Q3249" s="15" t="s">
        <v>8315</v>
      </c>
      <c r="R3249" t="s">
        <v>8316</v>
      </c>
      <c r="S3249" s="19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12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8">
        <f t="shared" si="251"/>
        <v>60.48</v>
      </c>
      <c r="Q3250" s="15" t="s">
        <v>8315</v>
      </c>
      <c r="R3250" t="s">
        <v>8316</v>
      </c>
      <c r="S3250" s="19">
        <f t="shared" si="252"/>
        <v>42068.888391203705</v>
      </c>
      <c r="T3250" s="19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12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8">
        <f t="shared" si="251"/>
        <v>65.58</v>
      </c>
      <c r="Q3251" s="15" t="s">
        <v>8315</v>
      </c>
      <c r="R3251" t="s">
        <v>8316</v>
      </c>
      <c r="S3251" s="19">
        <f t="shared" si="252"/>
        <v>42145.746689814812</v>
      </c>
      <c r="T3251" s="19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12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8">
        <f t="shared" si="251"/>
        <v>119.19</v>
      </c>
      <c r="Q3252" s="15" t="s">
        <v>8315</v>
      </c>
      <c r="R3252" t="s">
        <v>8316</v>
      </c>
      <c r="S3252" s="19">
        <f t="shared" si="252"/>
        <v>41918.742175925923</v>
      </c>
      <c r="T3252" s="19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12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8">
        <f t="shared" si="251"/>
        <v>83.05</v>
      </c>
      <c r="Q3253" s="15" t="s">
        <v>8315</v>
      </c>
      <c r="R3253" t="s">
        <v>8316</v>
      </c>
      <c r="S3253" s="19">
        <f t="shared" si="252"/>
        <v>42146.731087962966</v>
      </c>
      <c r="T3253" s="19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12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8">
        <f t="shared" si="251"/>
        <v>57.52</v>
      </c>
      <c r="Q3254" s="15" t="s">
        <v>8315</v>
      </c>
      <c r="R3254" t="s">
        <v>8316</v>
      </c>
      <c r="S3254" s="19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12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8">
        <f t="shared" si="251"/>
        <v>177.09</v>
      </c>
      <c r="Q3255" s="15" t="s">
        <v>8315</v>
      </c>
      <c r="R3255" t="s">
        <v>8316</v>
      </c>
      <c r="S3255" s="19">
        <f t="shared" si="252"/>
        <v>42602.576712962968</v>
      </c>
      <c r="T3255" s="19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12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8">
        <f t="shared" si="251"/>
        <v>70.77</v>
      </c>
      <c r="Q3256" s="15" t="s">
        <v>8315</v>
      </c>
      <c r="R3256" t="s">
        <v>8316</v>
      </c>
      <c r="S3256" s="19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12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8">
        <f t="shared" si="251"/>
        <v>29.17</v>
      </c>
      <c r="Q3257" s="15" t="s">
        <v>8315</v>
      </c>
      <c r="R3257" t="s">
        <v>8316</v>
      </c>
      <c r="S3257" s="19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12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8">
        <f t="shared" si="251"/>
        <v>72.760000000000005</v>
      </c>
      <c r="Q3258" s="15" t="s">
        <v>8315</v>
      </c>
      <c r="R3258" t="s">
        <v>8316</v>
      </c>
      <c r="S3258" s="19">
        <f t="shared" si="252"/>
        <v>42144.573807870373</v>
      </c>
      <c r="T3258" s="19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12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8">
        <f t="shared" si="251"/>
        <v>51.85</v>
      </c>
      <c r="Q3259" s="15" t="s">
        <v>8315</v>
      </c>
      <c r="R3259" t="s">
        <v>8316</v>
      </c>
      <c r="S3259" s="19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12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8">
        <f t="shared" si="251"/>
        <v>98.2</v>
      </c>
      <c r="Q3260" s="15" t="s">
        <v>8315</v>
      </c>
      <c r="R3260" t="s">
        <v>8316</v>
      </c>
      <c r="S3260" s="19">
        <f t="shared" si="252"/>
        <v>41982.887280092589</v>
      </c>
      <c r="T3260" s="19">
        <f t="shared" si="253"/>
        <v>42012.887280092589</v>
      </c>
      <c r="U3260">
        <f t="shared" si="254"/>
        <v>2015</v>
      </c>
    </row>
    <row r="3261" spans="1:21" ht="43.5" x14ac:dyDescent="0.35">
      <c r="A3261">
        <v>3259</v>
      </c>
      <c r="B3261" s="3" t="s">
        <v>3259</v>
      </c>
      <c r="C3261" s="12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8">
        <f t="shared" si="251"/>
        <v>251.74</v>
      </c>
      <c r="Q3261" s="15" t="s">
        <v>8315</v>
      </c>
      <c r="R3261" t="s">
        <v>8316</v>
      </c>
      <c r="S3261" s="19">
        <f t="shared" si="252"/>
        <v>42614.760937500003</v>
      </c>
      <c r="T3261" s="19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12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8">
        <f t="shared" si="251"/>
        <v>74.819999999999993</v>
      </c>
      <c r="Q3262" s="15" t="s">
        <v>8315</v>
      </c>
      <c r="R3262" t="s">
        <v>8316</v>
      </c>
      <c r="S3262" s="19">
        <f t="shared" si="252"/>
        <v>42303.672662037032</v>
      </c>
      <c r="T3262" s="19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12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8">
        <f t="shared" si="251"/>
        <v>67.650000000000006</v>
      </c>
      <c r="Q3263" s="15" t="s">
        <v>8315</v>
      </c>
      <c r="R3263" t="s">
        <v>8316</v>
      </c>
      <c r="S3263" s="19">
        <f t="shared" si="252"/>
        <v>42171.725416666668</v>
      </c>
      <c r="T3263" s="19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12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8">
        <f t="shared" si="251"/>
        <v>93.81</v>
      </c>
      <c r="Q3264" s="15" t="s">
        <v>8315</v>
      </c>
      <c r="R3264" t="s">
        <v>8316</v>
      </c>
      <c r="S3264" s="19">
        <f t="shared" si="252"/>
        <v>41964.315532407403</v>
      </c>
      <c r="T3264" s="19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12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8">
        <f t="shared" si="251"/>
        <v>41.24</v>
      </c>
      <c r="Q3265" s="15" t="s">
        <v>8315</v>
      </c>
      <c r="R3265" t="s">
        <v>8316</v>
      </c>
      <c r="S3265" s="19">
        <f t="shared" si="252"/>
        <v>42284.516064814816</v>
      </c>
      <c r="T3265" s="19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12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8">
        <f t="shared" si="251"/>
        <v>52.55</v>
      </c>
      <c r="Q3266" s="15" t="s">
        <v>8315</v>
      </c>
      <c r="R3266" t="s">
        <v>8316</v>
      </c>
      <c r="S3266" s="19">
        <f t="shared" si="252"/>
        <v>42016.800208333334</v>
      </c>
      <c r="T3266" s="19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12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8">
        <f t="shared" ref="P3267:P3330" si="256">IFERROR(ROUND(E3267/L3267,2),0)</f>
        <v>70.290000000000006</v>
      </c>
      <c r="Q3267" s="15" t="s">
        <v>8315</v>
      </c>
      <c r="R3267" t="s">
        <v>8316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3.5" x14ac:dyDescent="0.35">
      <c r="A3268">
        <v>3266</v>
      </c>
      <c r="B3268" s="3" t="s">
        <v>3266</v>
      </c>
      <c r="C3268" s="12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8">
        <f t="shared" si="256"/>
        <v>48.33</v>
      </c>
      <c r="Q3268" s="15" t="s">
        <v>8315</v>
      </c>
      <c r="R3268" t="s">
        <v>8316</v>
      </c>
      <c r="S3268" s="19">
        <f t="shared" si="257"/>
        <v>42136.536134259266</v>
      </c>
      <c r="T3268" s="19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12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8">
        <f t="shared" si="256"/>
        <v>53.18</v>
      </c>
      <c r="Q3269" s="15" t="s">
        <v>8315</v>
      </c>
      <c r="R3269" t="s">
        <v>8316</v>
      </c>
      <c r="S3269" s="19">
        <f t="shared" si="257"/>
        <v>42172.757638888885</v>
      </c>
      <c r="T3269" s="19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12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8">
        <f t="shared" si="256"/>
        <v>60.95</v>
      </c>
      <c r="Q3270" s="15" t="s">
        <v>8315</v>
      </c>
      <c r="R3270" t="s">
        <v>8316</v>
      </c>
      <c r="S3270" s="19">
        <f t="shared" si="257"/>
        <v>42590.90425925926</v>
      </c>
      <c r="T3270" s="19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12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8">
        <f t="shared" si="256"/>
        <v>116</v>
      </c>
      <c r="Q3271" s="15" t="s">
        <v>8315</v>
      </c>
      <c r="R3271" t="s">
        <v>8316</v>
      </c>
      <c r="S3271" s="19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12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8">
        <f t="shared" si="256"/>
        <v>61</v>
      </c>
      <c r="Q3272" s="15" t="s">
        <v>8315</v>
      </c>
      <c r="R3272" t="s">
        <v>8316</v>
      </c>
      <c r="S3272" s="19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12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8">
        <f t="shared" si="256"/>
        <v>38.24</v>
      </c>
      <c r="Q3273" s="15" t="s">
        <v>8315</v>
      </c>
      <c r="R3273" t="s">
        <v>8316</v>
      </c>
      <c r="S3273" s="19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12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8">
        <f t="shared" si="256"/>
        <v>106.5</v>
      </c>
      <c r="Q3274" s="15" t="s">
        <v>8315</v>
      </c>
      <c r="R3274" t="s">
        <v>8316</v>
      </c>
      <c r="S3274" s="19">
        <f t="shared" si="257"/>
        <v>42284.500104166669</v>
      </c>
      <c r="T3274" s="19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12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8">
        <f t="shared" si="256"/>
        <v>204.57</v>
      </c>
      <c r="Q3275" s="15" t="s">
        <v>8315</v>
      </c>
      <c r="R3275" t="s">
        <v>8316</v>
      </c>
      <c r="S3275" s="19">
        <f t="shared" si="257"/>
        <v>42611.801412037035</v>
      </c>
      <c r="T3275" s="19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12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8">
        <f t="shared" si="256"/>
        <v>54.91</v>
      </c>
      <c r="Q3276" s="15" t="s">
        <v>8315</v>
      </c>
      <c r="R3276" t="s">
        <v>8316</v>
      </c>
      <c r="S3276" s="19">
        <f t="shared" si="257"/>
        <v>42400.704537037032</v>
      </c>
      <c r="T3276" s="19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12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8">
        <f t="shared" si="256"/>
        <v>150.41999999999999</v>
      </c>
      <c r="Q3277" s="15" t="s">
        <v>8315</v>
      </c>
      <c r="R3277" t="s">
        <v>8316</v>
      </c>
      <c r="S3277" s="19">
        <f t="shared" si="257"/>
        <v>42017.88045138889</v>
      </c>
      <c r="T3277" s="19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12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8">
        <f t="shared" si="256"/>
        <v>52.58</v>
      </c>
      <c r="Q3278" s="15" t="s">
        <v>8315</v>
      </c>
      <c r="R3278" t="s">
        <v>8316</v>
      </c>
      <c r="S3278" s="19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12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8">
        <f t="shared" si="256"/>
        <v>54.3</v>
      </c>
      <c r="Q3279" s="15" t="s">
        <v>8315</v>
      </c>
      <c r="R3279" t="s">
        <v>8316</v>
      </c>
      <c r="S3279" s="19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12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8">
        <f t="shared" si="256"/>
        <v>76.03</v>
      </c>
      <c r="Q3280" s="15" t="s">
        <v>8315</v>
      </c>
      <c r="R3280" t="s">
        <v>8316</v>
      </c>
      <c r="S3280" s="19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12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8">
        <f t="shared" si="256"/>
        <v>105.21</v>
      </c>
      <c r="Q3281" s="15" t="s">
        <v>8315</v>
      </c>
      <c r="R3281" t="s">
        <v>8316</v>
      </c>
      <c r="S3281" s="19">
        <f t="shared" si="257"/>
        <v>42431.102534722217</v>
      </c>
      <c r="T3281" s="19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12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8">
        <f t="shared" si="256"/>
        <v>68.67</v>
      </c>
      <c r="Q3282" s="15" t="s">
        <v>8315</v>
      </c>
      <c r="R3282" t="s">
        <v>8316</v>
      </c>
      <c r="S3282" s="19">
        <f t="shared" si="257"/>
        <v>42121.756921296299</v>
      </c>
      <c r="T3282" s="19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12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8">
        <f t="shared" si="256"/>
        <v>129.36000000000001</v>
      </c>
      <c r="Q3283" s="15" t="s">
        <v>8315</v>
      </c>
      <c r="R3283" t="s">
        <v>8316</v>
      </c>
      <c r="S3283" s="19">
        <f t="shared" si="257"/>
        <v>42219.019733796296</v>
      </c>
      <c r="T3283" s="19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12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8">
        <f t="shared" si="256"/>
        <v>134.26</v>
      </c>
      <c r="Q3284" s="15" t="s">
        <v>8315</v>
      </c>
      <c r="R3284" t="s">
        <v>8316</v>
      </c>
      <c r="S3284" s="19">
        <f t="shared" si="257"/>
        <v>42445.19430555556</v>
      </c>
      <c r="T3284" s="19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12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8">
        <f t="shared" si="256"/>
        <v>17.829999999999998</v>
      </c>
      <c r="Q3285" s="15" t="s">
        <v>8315</v>
      </c>
      <c r="R3285" t="s">
        <v>8316</v>
      </c>
      <c r="S3285" s="19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12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8">
        <f t="shared" si="256"/>
        <v>203.2</v>
      </c>
      <c r="Q3286" s="15" t="s">
        <v>8315</v>
      </c>
      <c r="R3286" t="s">
        <v>8316</v>
      </c>
      <c r="S3286" s="19">
        <f t="shared" si="257"/>
        <v>42380.884872685187</v>
      </c>
      <c r="T3286" s="19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12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8">
        <f t="shared" si="256"/>
        <v>69.19</v>
      </c>
      <c r="Q3287" s="15" t="s">
        <v>8315</v>
      </c>
      <c r="R3287" t="s">
        <v>8316</v>
      </c>
      <c r="S3287" s="19">
        <f t="shared" si="257"/>
        <v>42762.942430555559</v>
      </c>
      <c r="T3287" s="19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12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8">
        <f t="shared" si="256"/>
        <v>125.12</v>
      </c>
      <c r="Q3288" s="15" t="s">
        <v>8315</v>
      </c>
      <c r="R3288" t="s">
        <v>8316</v>
      </c>
      <c r="S3288" s="19">
        <f t="shared" si="257"/>
        <v>42567.840069444443</v>
      </c>
      <c r="T3288" s="19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12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8">
        <f t="shared" si="256"/>
        <v>73.53</v>
      </c>
      <c r="Q3289" s="15" t="s">
        <v>8315</v>
      </c>
      <c r="R3289" t="s">
        <v>8316</v>
      </c>
      <c r="S3289" s="19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12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8">
        <f t="shared" si="256"/>
        <v>48.44</v>
      </c>
      <c r="Q3290" s="15" t="s">
        <v>8315</v>
      </c>
      <c r="R3290" t="s">
        <v>8316</v>
      </c>
      <c r="S3290" s="19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12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8">
        <f t="shared" si="256"/>
        <v>26.61</v>
      </c>
      <c r="Q3291" s="15" t="s">
        <v>8315</v>
      </c>
      <c r="R3291" t="s">
        <v>8316</v>
      </c>
      <c r="S3291" s="19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12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8">
        <f t="shared" si="256"/>
        <v>33.67</v>
      </c>
      <c r="Q3292" s="15" t="s">
        <v>8315</v>
      </c>
      <c r="R3292" t="s">
        <v>8316</v>
      </c>
      <c r="S3292" s="19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12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8">
        <f t="shared" si="256"/>
        <v>40.71</v>
      </c>
      <c r="Q3293" s="15" t="s">
        <v>8315</v>
      </c>
      <c r="R3293" t="s">
        <v>8316</v>
      </c>
      <c r="S3293" s="19">
        <f t="shared" si="257"/>
        <v>42232.702546296292</v>
      </c>
      <c r="T3293" s="19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12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8">
        <f t="shared" si="256"/>
        <v>19.27</v>
      </c>
      <c r="Q3294" s="15" t="s">
        <v>8315</v>
      </c>
      <c r="R3294" t="s">
        <v>8316</v>
      </c>
      <c r="S3294" s="19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12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8">
        <f t="shared" si="256"/>
        <v>84.29</v>
      </c>
      <c r="Q3295" s="15" t="s">
        <v>8315</v>
      </c>
      <c r="R3295" t="s">
        <v>8316</v>
      </c>
      <c r="S3295" s="19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12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8">
        <f t="shared" si="256"/>
        <v>29.58</v>
      </c>
      <c r="Q3296" s="15" t="s">
        <v>8315</v>
      </c>
      <c r="R3296" t="s">
        <v>8316</v>
      </c>
      <c r="S3296" s="19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12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8">
        <f t="shared" si="256"/>
        <v>26.67</v>
      </c>
      <c r="Q3297" s="15" t="s">
        <v>8315</v>
      </c>
      <c r="R3297" t="s">
        <v>8316</v>
      </c>
      <c r="S3297" s="19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12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8">
        <f t="shared" si="256"/>
        <v>45.98</v>
      </c>
      <c r="Q3298" s="15" t="s">
        <v>8315</v>
      </c>
      <c r="R3298" t="s">
        <v>8316</v>
      </c>
      <c r="S3298" s="19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12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8">
        <f t="shared" si="256"/>
        <v>125.09</v>
      </c>
      <c r="Q3299" s="15" t="s">
        <v>8315</v>
      </c>
      <c r="R3299" t="s">
        <v>8316</v>
      </c>
      <c r="S3299" s="19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12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8">
        <f t="shared" si="256"/>
        <v>141.29</v>
      </c>
      <c r="Q3300" s="15" t="s">
        <v>8315</v>
      </c>
      <c r="R3300" t="s">
        <v>8316</v>
      </c>
      <c r="S3300" s="19">
        <f t="shared" si="257"/>
        <v>42239.957962962959</v>
      </c>
      <c r="T3300" s="19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12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8">
        <f t="shared" si="256"/>
        <v>55.33</v>
      </c>
      <c r="Q3301" s="15" t="s">
        <v>8315</v>
      </c>
      <c r="R3301" t="s">
        <v>8316</v>
      </c>
      <c r="S3301" s="19">
        <f t="shared" si="257"/>
        <v>42261.917395833334</v>
      </c>
      <c r="T3301" s="19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12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8">
        <f t="shared" si="256"/>
        <v>46.42</v>
      </c>
      <c r="Q3302" s="15" t="s">
        <v>8315</v>
      </c>
      <c r="R3302" t="s">
        <v>8316</v>
      </c>
      <c r="S3302" s="19">
        <f t="shared" si="257"/>
        <v>42102.743773148148</v>
      </c>
      <c r="T3302" s="19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12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8">
        <f t="shared" si="256"/>
        <v>57.2</v>
      </c>
      <c r="Q3303" s="15" t="s">
        <v>8315</v>
      </c>
      <c r="R3303" t="s">
        <v>8316</v>
      </c>
      <c r="S3303" s="19">
        <f t="shared" si="257"/>
        <v>42538.73583333334</v>
      </c>
      <c r="T3303" s="19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12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8">
        <f t="shared" si="256"/>
        <v>173.7</v>
      </c>
      <c r="Q3304" s="15" t="s">
        <v>8315</v>
      </c>
      <c r="R3304" t="s">
        <v>8316</v>
      </c>
      <c r="S3304" s="19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12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8">
        <f t="shared" si="256"/>
        <v>59.6</v>
      </c>
      <c r="Q3305" s="15" t="s">
        <v>8315</v>
      </c>
      <c r="R3305" t="s">
        <v>8316</v>
      </c>
      <c r="S3305" s="19">
        <f t="shared" si="257"/>
        <v>42056.65143518518</v>
      </c>
      <c r="T3305" s="19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12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8">
        <f t="shared" si="256"/>
        <v>89.59</v>
      </c>
      <c r="Q3306" s="15" t="s">
        <v>8315</v>
      </c>
      <c r="R3306" t="s">
        <v>8316</v>
      </c>
      <c r="S3306" s="19">
        <f t="shared" si="257"/>
        <v>42696.624444444446</v>
      </c>
      <c r="T3306" s="19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12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8">
        <f t="shared" si="256"/>
        <v>204.05</v>
      </c>
      <c r="Q3307" s="15" t="s">
        <v>8315</v>
      </c>
      <c r="R3307" t="s">
        <v>8316</v>
      </c>
      <c r="S3307" s="19">
        <f t="shared" si="257"/>
        <v>42186.855879629627</v>
      </c>
      <c r="T3307" s="19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12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8">
        <f t="shared" si="256"/>
        <v>48.7</v>
      </c>
      <c r="Q3308" s="15" t="s">
        <v>8315</v>
      </c>
      <c r="R3308" t="s">
        <v>8316</v>
      </c>
      <c r="S3308" s="19">
        <f t="shared" si="257"/>
        <v>42493.219236111108</v>
      </c>
      <c r="T3308" s="19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12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8">
        <f t="shared" si="256"/>
        <v>53.34</v>
      </c>
      <c r="Q3309" s="15" t="s">
        <v>8315</v>
      </c>
      <c r="R3309" t="s">
        <v>8316</v>
      </c>
      <c r="S3309" s="19">
        <f t="shared" si="257"/>
        <v>42475.057164351849</v>
      </c>
      <c r="T3309" s="19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12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8">
        <f t="shared" si="256"/>
        <v>75.09</v>
      </c>
      <c r="Q3310" s="15" t="s">
        <v>8315</v>
      </c>
      <c r="R3310" t="s">
        <v>8316</v>
      </c>
      <c r="S3310" s="19">
        <f t="shared" si="257"/>
        <v>42452.876909722225</v>
      </c>
      <c r="T3310" s="19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12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8">
        <f t="shared" si="256"/>
        <v>18</v>
      </c>
      <c r="Q3311" s="15" t="s">
        <v>8315</v>
      </c>
      <c r="R3311" t="s">
        <v>8316</v>
      </c>
      <c r="S3311" s="19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12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8">
        <f t="shared" si="256"/>
        <v>209.84</v>
      </c>
      <c r="Q3312" s="15" t="s">
        <v>8315</v>
      </c>
      <c r="R3312" t="s">
        <v>8316</v>
      </c>
      <c r="S3312" s="19">
        <f t="shared" si="257"/>
        <v>42253.928530092591</v>
      </c>
      <c r="T3312" s="19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12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8">
        <f t="shared" si="256"/>
        <v>61.02</v>
      </c>
      <c r="Q3313" s="15" t="s">
        <v>8315</v>
      </c>
      <c r="R3313" t="s">
        <v>8316</v>
      </c>
      <c r="S3313" s="19">
        <f t="shared" si="257"/>
        <v>42264.29178240741</v>
      </c>
      <c r="T3313" s="19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12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8">
        <f t="shared" si="256"/>
        <v>61</v>
      </c>
      <c r="Q3314" s="15" t="s">
        <v>8315</v>
      </c>
      <c r="R3314" t="s">
        <v>8316</v>
      </c>
      <c r="S3314" s="19">
        <f t="shared" si="257"/>
        <v>42664.809560185182</v>
      </c>
      <c r="T3314" s="19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12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8">
        <f t="shared" si="256"/>
        <v>80.03</v>
      </c>
      <c r="Q3315" s="15" t="s">
        <v>8315</v>
      </c>
      <c r="R3315" t="s">
        <v>8316</v>
      </c>
      <c r="S3315" s="19">
        <f t="shared" si="257"/>
        <v>42382.244409722218</v>
      </c>
      <c r="T3315" s="19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12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8">
        <f t="shared" si="256"/>
        <v>29.07</v>
      </c>
      <c r="Q3316" s="15" t="s">
        <v>8315</v>
      </c>
      <c r="R3316" t="s">
        <v>8316</v>
      </c>
      <c r="S3316" s="19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12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8">
        <f t="shared" si="256"/>
        <v>49.44</v>
      </c>
      <c r="Q3317" s="15" t="s">
        <v>8315</v>
      </c>
      <c r="R3317" t="s">
        <v>8316</v>
      </c>
      <c r="S3317" s="19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12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8">
        <f t="shared" si="256"/>
        <v>93.98</v>
      </c>
      <c r="Q3318" s="15" t="s">
        <v>8315</v>
      </c>
      <c r="R3318" t="s">
        <v>8316</v>
      </c>
      <c r="S3318" s="19">
        <f t="shared" si="257"/>
        <v>41826.871238425927</v>
      </c>
      <c r="T3318" s="19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12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8">
        <f t="shared" si="256"/>
        <v>61.94</v>
      </c>
      <c r="Q3319" s="15" t="s">
        <v>8315</v>
      </c>
      <c r="R3319" t="s">
        <v>8316</v>
      </c>
      <c r="S3319" s="19">
        <f t="shared" si="257"/>
        <v>42499.039629629624</v>
      </c>
      <c r="T3319" s="19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12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8">
        <f t="shared" si="256"/>
        <v>78.5</v>
      </c>
      <c r="Q3320" s="15" t="s">
        <v>8315</v>
      </c>
      <c r="R3320" t="s">
        <v>8316</v>
      </c>
      <c r="S3320" s="19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12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8">
        <f t="shared" si="256"/>
        <v>33.75</v>
      </c>
      <c r="Q3321" s="15" t="s">
        <v>8315</v>
      </c>
      <c r="R3321" t="s">
        <v>8316</v>
      </c>
      <c r="S3321" s="19">
        <f t="shared" si="257"/>
        <v>41990.585486111115</v>
      </c>
      <c r="T3321" s="19">
        <f t="shared" si="258"/>
        <v>42035.585486111115</v>
      </c>
      <c r="U3321">
        <f t="shared" si="259"/>
        <v>2015</v>
      </c>
    </row>
    <row r="3322" spans="1:21" ht="43.5" x14ac:dyDescent="0.35">
      <c r="A3322">
        <v>3320</v>
      </c>
      <c r="B3322" s="3" t="s">
        <v>3320</v>
      </c>
      <c r="C3322" s="12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8">
        <f t="shared" si="256"/>
        <v>66.45</v>
      </c>
      <c r="Q3322" s="15" t="s">
        <v>8315</v>
      </c>
      <c r="R3322" t="s">
        <v>8316</v>
      </c>
      <c r="S3322" s="19">
        <f t="shared" si="257"/>
        <v>42513.045798611114</v>
      </c>
      <c r="T3322" s="19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12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8">
        <f t="shared" si="256"/>
        <v>35.799999999999997</v>
      </c>
      <c r="Q3323" s="15" t="s">
        <v>8315</v>
      </c>
      <c r="R3323" t="s">
        <v>8316</v>
      </c>
      <c r="S3323" s="19">
        <f t="shared" si="257"/>
        <v>41914.100289351853</v>
      </c>
      <c r="T3323" s="19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12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8">
        <f t="shared" si="256"/>
        <v>145.65</v>
      </c>
      <c r="Q3324" s="15" t="s">
        <v>8315</v>
      </c>
      <c r="R3324" t="s">
        <v>8316</v>
      </c>
      <c r="S3324" s="19">
        <f t="shared" si="257"/>
        <v>42521.010370370372</v>
      </c>
      <c r="T3324" s="19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12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8">
        <f t="shared" si="256"/>
        <v>25.69</v>
      </c>
      <c r="Q3325" s="15" t="s">
        <v>8315</v>
      </c>
      <c r="R3325" t="s">
        <v>8316</v>
      </c>
      <c r="S3325" s="19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12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8">
        <f t="shared" si="256"/>
        <v>152.5</v>
      </c>
      <c r="Q3326" s="15" t="s">
        <v>8315</v>
      </c>
      <c r="R3326" t="s">
        <v>8316</v>
      </c>
      <c r="S3326" s="19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12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8">
        <f t="shared" si="256"/>
        <v>30</v>
      </c>
      <c r="Q3327" s="15" t="s">
        <v>8315</v>
      </c>
      <c r="R3327" t="s">
        <v>8316</v>
      </c>
      <c r="S3327" s="19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12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8">
        <f t="shared" si="256"/>
        <v>142.28</v>
      </c>
      <c r="Q3328" s="15" t="s">
        <v>8315</v>
      </c>
      <c r="R3328" t="s">
        <v>8316</v>
      </c>
      <c r="S3328" s="19">
        <f t="shared" si="257"/>
        <v>42041.714178240742</v>
      </c>
      <c r="T3328" s="19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12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8">
        <f t="shared" si="256"/>
        <v>24.55</v>
      </c>
      <c r="Q3329" s="15" t="s">
        <v>8315</v>
      </c>
      <c r="R3329" t="s">
        <v>8316</v>
      </c>
      <c r="S3329" s="19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12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8">
        <f t="shared" si="256"/>
        <v>292.77999999999997</v>
      </c>
      <c r="Q3330" s="15" t="s">
        <v>8315</v>
      </c>
      <c r="R3330" t="s">
        <v>8316</v>
      </c>
      <c r="S3330" s="19">
        <f t="shared" si="257"/>
        <v>41822.57503472222</v>
      </c>
      <c r="T3330" s="19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12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8">
        <f t="shared" ref="P3331:P3394" si="261">IFERROR(ROUND(E3331/L3331,2),0)</f>
        <v>44.92</v>
      </c>
      <c r="Q3331" s="15" t="s">
        <v>8315</v>
      </c>
      <c r="R3331" t="s">
        <v>8316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3.5" x14ac:dyDescent="0.35">
      <c r="A3332">
        <v>3330</v>
      </c>
      <c r="B3332" s="3" t="s">
        <v>3330</v>
      </c>
      <c r="C3332" s="12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8">
        <f t="shared" si="261"/>
        <v>23.1</v>
      </c>
      <c r="Q3332" s="15" t="s">
        <v>8315</v>
      </c>
      <c r="R3332" t="s">
        <v>8316</v>
      </c>
      <c r="S3332" s="19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12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8">
        <f t="shared" si="261"/>
        <v>80.400000000000006</v>
      </c>
      <c r="Q3333" s="15" t="s">
        <v>8315</v>
      </c>
      <c r="R3333" t="s">
        <v>8316</v>
      </c>
      <c r="S3333" s="19">
        <f t="shared" si="262"/>
        <v>42248.697754629626</v>
      </c>
      <c r="T3333" s="19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12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8">
        <f t="shared" si="261"/>
        <v>72.290000000000006</v>
      </c>
      <c r="Q3334" s="15" t="s">
        <v>8315</v>
      </c>
      <c r="R3334" t="s">
        <v>8316</v>
      </c>
      <c r="S3334" s="19">
        <f t="shared" si="262"/>
        <v>41809.860300925924</v>
      </c>
      <c r="T3334" s="19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12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8">
        <f t="shared" si="261"/>
        <v>32.97</v>
      </c>
      <c r="Q3335" s="15" t="s">
        <v>8315</v>
      </c>
      <c r="R3335" t="s">
        <v>8316</v>
      </c>
      <c r="S3335" s="19">
        <f t="shared" si="262"/>
        <v>42148.676851851851</v>
      </c>
      <c r="T3335" s="19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12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8">
        <f t="shared" si="261"/>
        <v>116.65</v>
      </c>
      <c r="Q3336" s="15" t="s">
        <v>8315</v>
      </c>
      <c r="R3336" t="s">
        <v>8316</v>
      </c>
      <c r="S3336" s="19">
        <f t="shared" si="262"/>
        <v>42185.521087962959</v>
      </c>
      <c r="T3336" s="19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12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8">
        <f t="shared" si="261"/>
        <v>79.62</v>
      </c>
      <c r="Q3337" s="15" t="s">
        <v>8315</v>
      </c>
      <c r="R3337" t="s">
        <v>8316</v>
      </c>
      <c r="S3337" s="19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12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8">
        <f t="shared" si="261"/>
        <v>27.78</v>
      </c>
      <c r="Q3338" s="15" t="s">
        <v>8315</v>
      </c>
      <c r="R3338" t="s">
        <v>8316</v>
      </c>
      <c r="S3338" s="19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12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8">
        <f t="shared" si="261"/>
        <v>81.03</v>
      </c>
      <c r="Q3339" s="15" t="s">
        <v>8315</v>
      </c>
      <c r="R3339" t="s">
        <v>8316</v>
      </c>
      <c r="S3339" s="19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12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8">
        <f t="shared" si="261"/>
        <v>136.85</v>
      </c>
      <c r="Q3340" s="15" t="s">
        <v>8315</v>
      </c>
      <c r="R3340" t="s">
        <v>8316</v>
      </c>
      <c r="S3340" s="19">
        <f t="shared" si="262"/>
        <v>42769.574999999997</v>
      </c>
      <c r="T3340" s="19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12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8">
        <f t="shared" si="261"/>
        <v>177.62</v>
      </c>
      <c r="Q3341" s="15" t="s">
        <v>8315</v>
      </c>
      <c r="R3341" t="s">
        <v>8316</v>
      </c>
      <c r="S3341" s="19">
        <f t="shared" si="262"/>
        <v>42549.665717592594</v>
      </c>
      <c r="T3341" s="19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12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8">
        <f t="shared" si="261"/>
        <v>109.08</v>
      </c>
      <c r="Q3342" s="15" t="s">
        <v>8315</v>
      </c>
      <c r="R3342" t="s">
        <v>8316</v>
      </c>
      <c r="S3342" s="19">
        <f t="shared" si="262"/>
        <v>42685.974004629628</v>
      </c>
      <c r="T3342" s="19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12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8">
        <f t="shared" si="261"/>
        <v>119.64</v>
      </c>
      <c r="Q3343" s="15" t="s">
        <v>8315</v>
      </c>
      <c r="R3343" t="s">
        <v>8316</v>
      </c>
      <c r="S3343" s="19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12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8">
        <f t="shared" si="261"/>
        <v>78.209999999999994</v>
      </c>
      <c r="Q3344" s="15" t="s">
        <v>8315</v>
      </c>
      <c r="R3344" t="s">
        <v>8316</v>
      </c>
      <c r="S3344" s="19">
        <f t="shared" si="262"/>
        <v>42062.296412037031</v>
      </c>
      <c r="T3344" s="19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12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8">
        <f t="shared" si="261"/>
        <v>52.17</v>
      </c>
      <c r="Q3345" s="15" t="s">
        <v>8315</v>
      </c>
      <c r="R3345" t="s">
        <v>8316</v>
      </c>
      <c r="S3345" s="19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12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8">
        <f t="shared" si="261"/>
        <v>114.13</v>
      </c>
      <c r="Q3346" s="15" t="s">
        <v>8315</v>
      </c>
      <c r="R3346" t="s">
        <v>8316</v>
      </c>
      <c r="S3346" s="19">
        <f t="shared" si="262"/>
        <v>41851.200150462959</v>
      </c>
      <c r="T3346" s="19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12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8">
        <f t="shared" si="261"/>
        <v>50</v>
      </c>
      <c r="Q3347" s="15" t="s">
        <v>8315</v>
      </c>
      <c r="R3347" t="s">
        <v>8316</v>
      </c>
      <c r="S3347" s="19">
        <f t="shared" si="262"/>
        <v>42053.106111111112</v>
      </c>
      <c r="T3347" s="19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12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8">
        <f t="shared" si="261"/>
        <v>91.67</v>
      </c>
      <c r="Q3348" s="15" t="s">
        <v>8315</v>
      </c>
      <c r="R3348" t="s">
        <v>8316</v>
      </c>
      <c r="S3348" s="19">
        <f t="shared" si="262"/>
        <v>42054.024421296301</v>
      </c>
      <c r="T3348" s="19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12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8">
        <f t="shared" si="261"/>
        <v>108.59</v>
      </c>
      <c r="Q3349" s="15" t="s">
        <v>8315</v>
      </c>
      <c r="R3349" t="s">
        <v>8316</v>
      </c>
      <c r="S3349" s="19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12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8">
        <f t="shared" si="261"/>
        <v>69.819999999999993</v>
      </c>
      <c r="Q3350" s="15" t="s">
        <v>8315</v>
      </c>
      <c r="R3350" t="s">
        <v>8316</v>
      </c>
      <c r="S3350" s="19">
        <f t="shared" si="262"/>
        <v>42466.558796296296</v>
      </c>
      <c r="T3350" s="19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12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8">
        <f t="shared" si="261"/>
        <v>109.57</v>
      </c>
      <c r="Q3351" s="15" t="s">
        <v>8315</v>
      </c>
      <c r="R3351" t="s">
        <v>8316</v>
      </c>
      <c r="S3351" s="19">
        <f t="shared" si="262"/>
        <v>42513.110787037032</v>
      </c>
      <c r="T3351" s="19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12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8">
        <f t="shared" si="261"/>
        <v>71.67</v>
      </c>
      <c r="Q3352" s="15" t="s">
        <v>8315</v>
      </c>
      <c r="R3352" t="s">
        <v>8316</v>
      </c>
      <c r="S3352" s="19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12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8">
        <f t="shared" si="261"/>
        <v>93.61</v>
      </c>
      <c r="Q3353" s="15" t="s">
        <v>8315</v>
      </c>
      <c r="R3353" t="s">
        <v>8316</v>
      </c>
      <c r="S3353" s="19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12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8">
        <f t="shared" si="261"/>
        <v>76.8</v>
      </c>
      <c r="Q3354" s="15" t="s">
        <v>8315</v>
      </c>
      <c r="R3354" t="s">
        <v>8316</v>
      </c>
      <c r="S3354" s="19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12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8">
        <f t="shared" si="261"/>
        <v>35.799999999999997</v>
      </c>
      <c r="Q3355" s="15" t="s">
        <v>8315</v>
      </c>
      <c r="R3355" t="s">
        <v>8316</v>
      </c>
      <c r="S3355" s="19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12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8">
        <f t="shared" si="261"/>
        <v>55.6</v>
      </c>
      <c r="Q3356" s="15" t="s">
        <v>8315</v>
      </c>
      <c r="R3356" t="s">
        <v>8316</v>
      </c>
      <c r="S3356" s="19">
        <f t="shared" si="262"/>
        <v>42270.7269212963</v>
      </c>
      <c r="T3356" s="19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12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8">
        <f t="shared" si="261"/>
        <v>147.33000000000001</v>
      </c>
      <c r="Q3357" s="15" t="s">
        <v>8315</v>
      </c>
      <c r="R3357" t="s">
        <v>8316</v>
      </c>
      <c r="S3357" s="19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12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8">
        <f t="shared" si="261"/>
        <v>56.33</v>
      </c>
      <c r="Q3358" s="15" t="s">
        <v>8315</v>
      </c>
      <c r="R3358" t="s">
        <v>8316</v>
      </c>
      <c r="S3358" s="19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12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8">
        <f t="shared" si="261"/>
        <v>96.19</v>
      </c>
      <c r="Q3359" s="15" t="s">
        <v>8315</v>
      </c>
      <c r="R3359" t="s">
        <v>8316</v>
      </c>
      <c r="S3359" s="19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12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8">
        <f t="shared" si="261"/>
        <v>63.57</v>
      </c>
      <c r="Q3360" s="15" t="s">
        <v>8315</v>
      </c>
      <c r="R3360" t="s">
        <v>8316</v>
      </c>
      <c r="S3360" s="19">
        <f t="shared" si="262"/>
        <v>41932.311099537037</v>
      </c>
      <c r="T3360" s="19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12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8">
        <f t="shared" si="261"/>
        <v>184.78</v>
      </c>
      <c r="Q3361" s="15" t="s">
        <v>8315</v>
      </c>
      <c r="R3361" t="s">
        <v>8316</v>
      </c>
      <c r="S3361" s="19">
        <f t="shared" si="262"/>
        <v>42746.057106481487</v>
      </c>
      <c r="T3361" s="19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12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8">
        <f t="shared" si="261"/>
        <v>126.72</v>
      </c>
      <c r="Q3362" s="15" t="s">
        <v>8315</v>
      </c>
      <c r="R3362" t="s">
        <v>8316</v>
      </c>
      <c r="S3362" s="19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12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8">
        <f t="shared" si="261"/>
        <v>83.43</v>
      </c>
      <c r="Q3363" s="15" t="s">
        <v>8315</v>
      </c>
      <c r="R3363" t="s">
        <v>8316</v>
      </c>
      <c r="S3363" s="19">
        <f t="shared" si="262"/>
        <v>41866.025347222225</v>
      </c>
      <c r="T3363" s="19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12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8">
        <f t="shared" si="261"/>
        <v>54.5</v>
      </c>
      <c r="Q3364" s="15" t="s">
        <v>8315</v>
      </c>
      <c r="R3364" t="s">
        <v>8316</v>
      </c>
      <c r="S3364" s="19">
        <f t="shared" si="262"/>
        <v>42056.091631944444</v>
      </c>
      <c r="T3364" s="19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12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8">
        <f t="shared" si="261"/>
        <v>302.31</v>
      </c>
      <c r="Q3365" s="15" t="s">
        <v>8315</v>
      </c>
      <c r="R3365" t="s">
        <v>8316</v>
      </c>
      <c r="S3365" s="19">
        <f t="shared" si="262"/>
        <v>41851.771354166667</v>
      </c>
      <c r="T3365" s="19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12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8">
        <f t="shared" si="261"/>
        <v>44.14</v>
      </c>
      <c r="Q3366" s="15" t="s">
        <v>8315</v>
      </c>
      <c r="R3366" t="s">
        <v>8316</v>
      </c>
      <c r="S3366" s="19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12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8">
        <f t="shared" si="261"/>
        <v>866.67</v>
      </c>
      <c r="Q3367" s="15" t="s">
        <v>8315</v>
      </c>
      <c r="R3367" t="s">
        <v>8316</v>
      </c>
      <c r="S3367" s="19">
        <f t="shared" si="262"/>
        <v>42321.101759259262</v>
      </c>
      <c r="T3367" s="19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12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8">
        <f t="shared" si="261"/>
        <v>61.39</v>
      </c>
      <c r="Q3368" s="15" t="s">
        <v>8315</v>
      </c>
      <c r="R3368" t="s">
        <v>8316</v>
      </c>
      <c r="S3368" s="19">
        <f t="shared" si="262"/>
        <v>42107.067557870367</v>
      </c>
      <c r="T3368" s="19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12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8">
        <f t="shared" si="261"/>
        <v>29.67</v>
      </c>
      <c r="Q3369" s="15" t="s">
        <v>8315</v>
      </c>
      <c r="R3369" t="s">
        <v>8316</v>
      </c>
      <c r="S3369" s="19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12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8">
        <f t="shared" si="261"/>
        <v>45.48</v>
      </c>
      <c r="Q3370" s="15" t="s">
        <v>8315</v>
      </c>
      <c r="R3370" t="s">
        <v>8316</v>
      </c>
      <c r="S3370" s="19">
        <f t="shared" si="262"/>
        <v>41969.199756944443</v>
      </c>
      <c r="T3370" s="19">
        <f t="shared" si="263"/>
        <v>42005.208333333328</v>
      </c>
      <c r="U3370">
        <f t="shared" si="264"/>
        <v>2015</v>
      </c>
    </row>
    <row r="3371" spans="1:21" ht="43.5" x14ac:dyDescent="0.35">
      <c r="A3371">
        <v>3369</v>
      </c>
      <c r="B3371" s="3" t="s">
        <v>3368</v>
      </c>
      <c r="C3371" s="12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8">
        <f t="shared" si="261"/>
        <v>96.2</v>
      </c>
      <c r="Q3371" s="15" t="s">
        <v>8315</v>
      </c>
      <c r="R3371" t="s">
        <v>8316</v>
      </c>
      <c r="S3371" s="19">
        <f t="shared" si="262"/>
        <v>42690.041435185187</v>
      </c>
      <c r="T3371" s="19">
        <f t="shared" si="263"/>
        <v>42750.041435185187</v>
      </c>
      <c r="U3371">
        <f t="shared" si="264"/>
        <v>2017</v>
      </c>
    </row>
    <row r="3372" spans="1:21" ht="29" x14ac:dyDescent="0.35">
      <c r="A3372">
        <v>3370</v>
      </c>
      <c r="B3372" s="3" t="s">
        <v>3369</v>
      </c>
      <c r="C3372" s="12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8">
        <f t="shared" si="261"/>
        <v>67.92</v>
      </c>
      <c r="Q3372" s="15" t="s">
        <v>8315</v>
      </c>
      <c r="R3372" t="s">
        <v>8316</v>
      </c>
      <c r="S3372" s="19">
        <f t="shared" si="262"/>
        <v>42690.334317129629</v>
      </c>
      <c r="T3372" s="19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12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8">
        <f t="shared" si="261"/>
        <v>30.78</v>
      </c>
      <c r="Q3373" s="15" t="s">
        <v>8315</v>
      </c>
      <c r="R3373" t="s">
        <v>8316</v>
      </c>
      <c r="S3373" s="19">
        <f t="shared" si="262"/>
        <v>42312.874594907407</v>
      </c>
      <c r="T3373" s="19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12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8">
        <f t="shared" si="261"/>
        <v>38.33</v>
      </c>
      <c r="Q3374" s="15" t="s">
        <v>8315</v>
      </c>
      <c r="R3374" t="s">
        <v>8316</v>
      </c>
      <c r="S3374" s="19">
        <f t="shared" si="262"/>
        <v>41855.548101851848</v>
      </c>
      <c r="T3374" s="19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12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8">
        <f t="shared" si="261"/>
        <v>66.83</v>
      </c>
      <c r="Q3375" s="15" t="s">
        <v>8315</v>
      </c>
      <c r="R3375" t="s">
        <v>8316</v>
      </c>
      <c r="S3375" s="19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12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8">
        <f t="shared" si="261"/>
        <v>71.73</v>
      </c>
      <c r="Q3376" s="15" t="s">
        <v>8315</v>
      </c>
      <c r="R3376" t="s">
        <v>8316</v>
      </c>
      <c r="S3376" s="19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12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8">
        <f t="shared" si="261"/>
        <v>176.47</v>
      </c>
      <c r="Q3377" s="15" t="s">
        <v>8315</v>
      </c>
      <c r="R3377" t="s">
        <v>8316</v>
      </c>
      <c r="S3377" s="19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12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8">
        <f t="shared" si="261"/>
        <v>421.11</v>
      </c>
      <c r="Q3378" s="15" t="s">
        <v>8315</v>
      </c>
      <c r="R3378" t="s">
        <v>8316</v>
      </c>
      <c r="S3378" s="19">
        <f t="shared" si="262"/>
        <v>42059.701319444444</v>
      </c>
      <c r="T3378" s="19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12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8">
        <f t="shared" si="261"/>
        <v>104.99</v>
      </c>
      <c r="Q3379" s="15" t="s">
        <v>8315</v>
      </c>
      <c r="R3379" t="s">
        <v>8316</v>
      </c>
      <c r="S3379" s="19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12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8">
        <f t="shared" si="261"/>
        <v>28.19</v>
      </c>
      <c r="Q3380" s="15" t="s">
        <v>8315</v>
      </c>
      <c r="R3380" t="s">
        <v>8316</v>
      </c>
      <c r="S3380" s="19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12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8">
        <f t="shared" si="261"/>
        <v>54.55</v>
      </c>
      <c r="Q3381" s="15" t="s">
        <v>8315</v>
      </c>
      <c r="R3381" t="s">
        <v>8316</v>
      </c>
      <c r="S3381" s="19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12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8">
        <f t="shared" si="261"/>
        <v>111.89</v>
      </c>
      <c r="Q3382" s="15" t="s">
        <v>8315</v>
      </c>
      <c r="R3382" t="s">
        <v>8316</v>
      </c>
      <c r="S3382" s="19">
        <f t="shared" si="262"/>
        <v>41937.95344907407</v>
      </c>
      <c r="T3382" s="19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12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8">
        <f t="shared" si="261"/>
        <v>85.21</v>
      </c>
      <c r="Q3383" s="15" t="s">
        <v>8315</v>
      </c>
      <c r="R3383" t="s">
        <v>8316</v>
      </c>
      <c r="S3383" s="19">
        <f t="shared" si="262"/>
        <v>42044.184988425928</v>
      </c>
      <c r="T3383" s="19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12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8">
        <f t="shared" si="261"/>
        <v>76.650000000000006</v>
      </c>
      <c r="Q3384" s="15" t="s">
        <v>8315</v>
      </c>
      <c r="R3384" t="s">
        <v>8316</v>
      </c>
      <c r="S3384" s="19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12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8">
        <f t="shared" si="261"/>
        <v>65.17</v>
      </c>
      <c r="Q3385" s="15" t="s">
        <v>8315</v>
      </c>
      <c r="R3385" t="s">
        <v>8316</v>
      </c>
      <c r="S3385" s="19">
        <f t="shared" si="262"/>
        <v>42524.782638888893</v>
      </c>
      <c r="T3385" s="19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12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8">
        <f t="shared" si="261"/>
        <v>93.76</v>
      </c>
      <c r="Q3386" s="15" t="s">
        <v>8315</v>
      </c>
      <c r="R3386" t="s">
        <v>8316</v>
      </c>
      <c r="S3386" s="19">
        <f t="shared" si="262"/>
        <v>42292.087592592594</v>
      </c>
      <c r="T3386" s="19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12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8">
        <f t="shared" si="261"/>
        <v>133.33000000000001</v>
      </c>
      <c r="Q3387" s="15" t="s">
        <v>8315</v>
      </c>
      <c r="R3387" t="s">
        <v>8316</v>
      </c>
      <c r="S3387" s="19">
        <f t="shared" si="262"/>
        <v>41953.8675</v>
      </c>
      <c r="T3387" s="19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12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8">
        <f t="shared" si="261"/>
        <v>51.22</v>
      </c>
      <c r="Q3388" s="15" t="s">
        <v>8315</v>
      </c>
      <c r="R3388" t="s">
        <v>8316</v>
      </c>
      <c r="S3388" s="19">
        <f t="shared" si="262"/>
        <v>41946.644745370373</v>
      </c>
      <c r="T3388" s="19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12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8">
        <f t="shared" si="261"/>
        <v>100.17</v>
      </c>
      <c r="Q3389" s="15" t="s">
        <v>8315</v>
      </c>
      <c r="R3389" t="s">
        <v>8316</v>
      </c>
      <c r="S3389" s="19">
        <f t="shared" si="262"/>
        <v>41947.762592592589</v>
      </c>
      <c r="T3389" s="19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12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8">
        <f t="shared" si="261"/>
        <v>34.6</v>
      </c>
      <c r="Q3390" s="15" t="s">
        <v>8315</v>
      </c>
      <c r="R3390" t="s">
        <v>8316</v>
      </c>
      <c r="S3390" s="19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12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8">
        <f t="shared" si="261"/>
        <v>184.68</v>
      </c>
      <c r="Q3391" s="15" t="s">
        <v>8315</v>
      </c>
      <c r="R3391" t="s">
        <v>8316</v>
      </c>
      <c r="S3391" s="19">
        <f t="shared" si="262"/>
        <v>42494.563449074078</v>
      </c>
      <c r="T3391" s="19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12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8">
        <f t="shared" si="261"/>
        <v>69.819999999999993</v>
      </c>
      <c r="Q3392" s="15" t="s">
        <v>8315</v>
      </c>
      <c r="R3392" t="s">
        <v>8316</v>
      </c>
      <c r="S3392" s="19">
        <f t="shared" si="262"/>
        <v>41815.774826388886</v>
      </c>
      <c r="T3392" s="19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12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8">
        <f t="shared" si="261"/>
        <v>61.94</v>
      </c>
      <c r="Q3393" s="15" t="s">
        <v>8315</v>
      </c>
      <c r="R3393" t="s">
        <v>8316</v>
      </c>
      <c r="S3393" s="19">
        <f t="shared" si="262"/>
        <v>41830.545694444445</v>
      </c>
      <c r="T3393" s="19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12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8">
        <f t="shared" si="261"/>
        <v>41.67</v>
      </c>
      <c r="Q3394" s="15" t="s">
        <v>8315</v>
      </c>
      <c r="R3394" t="s">
        <v>8316</v>
      </c>
      <c r="S3394" s="19">
        <f t="shared" si="262"/>
        <v>42446.845543981486</v>
      </c>
      <c r="T3394" s="19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12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8">
        <f t="shared" ref="P3395:P3458" si="266">IFERROR(ROUND(E3395/L3395,2),0)</f>
        <v>36.07</v>
      </c>
      <c r="Q3395" s="15" t="s">
        <v>8315</v>
      </c>
      <c r="R3395" t="s">
        <v>8316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3.5" x14ac:dyDescent="0.35">
      <c r="A3396">
        <v>3394</v>
      </c>
      <c r="B3396" s="3" t="s">
        <v>3393</v>
      </c>
      <c r="C3396" s="12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8">
        <f t="shared" si="266"/>
        <v>29</v>
      </c>
      <c r="Q3396" s="15" t="s">
        <v>8315</v>
      </c>
      <c r="R3396" t="s">
        <v>8316</v>
      </c>
      <c r="S3396" s="19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12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8">
        <f t="shared" si="266"/>
        <v>24.21</v>
      </c>
      <c r="Q3397" s="15" t="s">
        <v>8315</v>
      </c>
      <c r="R3397" t="s">
        <v>8316</v>
      </c>
      <c r="S3397" s="19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12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8">
        <f t="shared" si="266"/>
        <v>55.89</v>
      </c>
      <c r="Q3398" s="15" t="s">
        <v>8315</v>
      </c>
      <c r="R3398" t="s">
        <v>8316</v>
      </c>
      <c r="S3398" s="19">
        <f t="shared" si="267"/>
        <v>41764.44663194444</v>
      </c>
      <c r="T3398" s="19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12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8">
        <f t="shared" si="266"/>
        <v>11.67</v>
      </c>
      <c r="Q3399" s="15" t="s">
        <v>8315</v>
      </c>
      <c r="R3399" t="s">
        <v>8316</v>
      </c>
      <c r="S3399" s="19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12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8">
        <f t="shared" si="266"/>
        <v>68.349999999999994</v>
      </c>
      <c r="Q3400" s="15" t="s">
        <v>8315</v>
      </c>
      <c r="R3400" t="s">
        <v>8316</v>
      </c>
      <c r="S3400" s="19">
        <f t="shared" si="267"/>
        <v>41941.75203703704</v>
      </c>
      <c r="T3400" s="19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12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8">
        <f t="shared" si="266"/>
        <v>27.07</v>
      </c>
      <c r="Q3401" s="15" t="s">
        <v>8315</v>
      </c>
      <c r="R3401" t="s">
        <v>8316</v>
      </c>
      <c r="S3401" s="19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12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8">
        <f t="shared" si="266"/>
        <v>118.13</v>
      </c>
      <c r="Q3402" s="15" t="s">
        <v>8315</v>
      </c>
      <c r="R3402" t="s">
        <v>8316</v>
      </c>
      <c r="S3402" s="19">
        <f t="shared" si="267"/>
        <v>41834.953865740739</v>
      </c>
      <c r="T3402" s="19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12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8">
        <f t="shared" si="266"/>
        <v>44.76</v>
      </c>
      <c r="Q3403" s="15" t="s">
        <v>8315</v>
      </c>
      <c r="R3403" t="s">
        <v>8316</v>
      </c>
      <c r="S3403" s="19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12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8">
        <f t="shared" si="266"/>
        <v>99.79</v>
      </c>
      <c r="Q3404" s="15" t="s">
        <v>8315</v>
      </c>
      <c r="R3404" t="s">
        <v>8316</v>
      </c>
      <c r="S3404" s="19">
        <f t="shared" si="267"/>
        <v>42290.61855324074</v>
      </c>
      <c r="T3404" s="19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12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8">
        <f t="shared" si="266"/>
        <v>117.65</v>
      </c>
      <c r="Q3405" s="15" t="s">
        <v>8315</v>
      </c>
      <c r="R3405" t="s">
        <v>8316</v>
      </c>
      <c r="S3405" s="19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12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8">
        <f t="shared" si="266"/>
        <v>203.33</v>
      </c>
      <c r="Q3406" s="15" t="s">
        <v>8315</v>
      </c>
      <c r="R3406" t="s">
        <v>8316</v>
      </c>
      <c r="S3406" s="19">
        <f t="shared" si="267"/>
        <v>42152.503495370373</v>
      </c>
      <c r="T3406" s="19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12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8">
        <f t="shared" si="266"/>
        <v>28.32</v>
      </c>
      <c r="Q3407" s="15" t="s">
        <v>8315</v>
      </c>
      <c r="R3407" t="s">
        <v>8316</v>
      </c>
      <c r="S3407" s="19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12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8">
        <f t="shared" si="266"/>
        <v>110.23</v>
      </c>
      <c r="Q3408" s="15" t="s">
        <v>8315</v>
      </c>
      <c r="R3408" t="s">
        <v>8316</v>
      </c>
      <c r="S3408" s="19">
        <f t="shared" si="267"/>
        <v>41791.492777777778</v>
      </c>
      <c r="T3408" s="19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12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8">
        <f t="shared" si="266"/>
        <v>31.97</v>
      </c>
      <c r="Q3409" s="15" t="s">
        <v>8315</v>
      </c>
      <c r="R3409" t="s">
        <v>8316</v>
      </c>
      <c r="S3409" s="19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12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8">
        <f t="shared" si="266"/>
        <v>58.61</v>
      </c>
      <c r="Q3410" s="15" t="s">
        <v>8315</v>
      </c>
      <c r="R3410" t="s">
        <v>8316</v>
      </c>
      <c r="S3410" s="19">
        <f t="shared" si="267"/>
        <v>41808.991944444446</v>
      </c>
      <c r="T3410" s="19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12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8">
        <f t="shared" si="266"/>
        <v>29.43</v>
      </c>
      <c r="Q3411" s="15" t="s">
        <v>8315</v>
      </c>
      <c r="R3411" t="s">
        <v>8316</v>
      </c>
      <c r="S3411" s="19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12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8">
        <f t="shared" si="266"/>
        <v>81.38</v>
      </c>
      <c r="Q3412" s="15" t="s">
        <v>8315</v>
      </c>
      <c r="R3412" t="s">
        <v>8316</v>
      </c>
      <c r="S3412" s="19">
        <f t="shared" si="267"/>
        <v>42500.041550925926</v>
      </c>
      <c r="T3412" s="19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12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8">
        <f t="shared" si="266"/>
        <v>199.17</v>
      </c>
      <c r="Q3413" s="15" t="s">
        <v>8315</v>
      </c>
      <c r="R3413" t="s">
        <v>8316</v>
      </c>
      <c r="S3413" s="19">
        <f t="shared" si="267"/>
        <v>42265.022824074069</v>
      </c>
      <c r="T3413" s="19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12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8">
        <f t="shared" si="266"/>
        <v>115.38</v>
      </c>
      <c r="Q3414" s="15" t="s">
        <v>8315</v>
      </c>
      <c r="R3414" t="s">
        <v>8316</v>
      </c>
      <c r="S3414" s="19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12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8">
        <f t="shared" si="266"/>
        <v>46.43</v>
      </c>
      <c r="Q3415" s="15" t="s">
        <v>8315</v>
      </c>
      <c r="R3415" t="s">
        <v>8316</v>
      </c>
      <c r="S3415" s="19">
        <f t="shared" si="267"/>
        <v>42053.733078703706</v>
      </c>
      <c r="T3415" s="19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12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8">
        <f t="shared" si="266"/>
        <v>70.569999999999993</v>
      </c>
      <c r="Q3416" s="15" t="s">
        <v>8315</v>
      </c>
      <c r="R3416" t="s">
        <v>8316</v>
      </c>
      <c r="S3416" s="19">
        <f t="shared" si="267"/>
        <v>42675.832465277781</v>
      </c>
      <c r="T3416" s="19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12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8">
        <f t="shared" si="266"/>
        <v>22.22</v>
      </c>
      <c r="Q3417" s="15" t="s">
        <v>8315</v>
      </c>
      <c r="R3417" t="s">
        <v>8316</v>
      </c>
      <c r="S3417" s="19">
        <f t="shared" si="267"/>
        <v>42467.144166666665</v>
      </c>
      <c r="T3417" s="19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12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8">
        <f t="shared" si="266"/>
        <v>159.47</v>
      </c>
      <c r="Q3418" s="15" t="s">
        <v>8315</v>
      </c>
      <c r="R3418" t="s">
        <v>8316</v>
      </c>
      <c r="S3418" s="19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12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8">
        <f t="shared" si="266"/>
        <v>37.78</v>
      </c>
      <c r="Q3419" s="15" t="s">
        <v>8315</v>
      </c>
      <c r="R3419" t="s">
        <v>8316</v>
      </c>
      <c r="S3419" s="19">
        <f t="shared" si="267"/>
        <v>41894.91375</v>
      </c>
      <c r="T3419" s="19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12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8">
        <f t="shared" si="266"/>
        <v>72.05</v>
      </c>
      <c r="Q3420" s="15" t="s">
        <v>8315</v>
      </c>
      <c r="R3420" t="s">
        <v>8316</v>
      </c>
      <c r="S3420" s="19">
        <f t="shared" si="267"/>
        <v>41752.83457175926</v>
      </c>
      <c r="T3420" s="19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12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8">
        <f t="shared" si="266"/>
        <v>63.7</v>
      </c>
      <c r="Q3421" s="15" t="s">
        <v>8315</v>
      </c>
      <c r="R3421" t="s">
        <v>8316</v>
      </c>
      <c r="S3421" s="19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12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8">
        <f t="shared" si="266"/>
        <v>28.41</v>
      </c>
      <c r="Q3422" s="15" t="s">
        <v>8315</v>
      </c>
      <c r="R3422" t="s">
        <v>8316</v>
      </c>
      <c r="S3422" s="19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12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8">
        <f t="shared" si="266"/>
        <v>103.21</v>
      </c>
      <c r="Q3423" s="15" t="s">
        <v>8315</v>
      </c>
      <c r="R3423" t="s">
        <v>8316</v>
      </c>
      <c r="S3423" s="19">
        <f t="shared" si="267"/>
        <v>42037.791238425925</v>
      </c>
      <c r="T3423" s="19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12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8">
        <f t="shared" si="266"/>
        <v>71.150000000000006</v>
      </c>
      <c r="Q3424" s="15" t="s">
        <v>8315</v>
      </c>
      <c r="R3424" t="s">
        <v>8316</v>
      </c>
      <c r="S3424" s="19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12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8">
        <f t="shared" si="266"/>
        <v>35</v>
      </c>
      <c r="Q3425" s="15" t="s">
        <v>8315</v>
      </c>
      <c r="R3425" t="s">
        <v>8316</v>
      </c>
      <c r="S3425" s="19">
        <f t="shared" si="267"/>
        <v>42088.911354166667</v>
      </c>
      <c r="T3425" s="19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12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8">
        <f t="shared" si="266"/>
        <v>81.78</v>
      </c>
      <c r="Q3426" s="15" t="s">
        <v>8315</v>
      </c>
      <c r="R3426" t="s">
        <v>8316</v>
      </c>
      <c r="S3426" s="19">
        <f t="shared" si="267"/>
        <v>42018.676898148144</v>
      </c>
      <c r="T3426" s="19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12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8">
        <f t="shared" si="266"/>
        <v>297.02999999999997</v>
      </c>
      <c r="Q3427" s="15" t="s">
        <v>8315</v>
      </c>
      <c r="R3427" t="s">
        <v>8316</v>
      </c>
      <c r="S3427" s="19">
        <f t="shared" si="267"/>
        <v>41884.617314814815</v>
      </c>
      <c r="T3427" s="19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12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8">
        <f t="shared" si="266"/>
        <v>46.61</v>
      </c>
      <c r="Q3428" s="15" t="s">
        <v>8315</v>
      </c>
      <c r="R3428" t="s">
        <v>8316</v>
      </c>
      <c r="S3428" s="19">
        <f t="shared" si="267"/>
        <v>41884.056747685187</v>
      </c>
      <c r="T3428" s="19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12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8">
        <f t="shared" si="266"/>
        <v>51.72</v>
      </c>
      <c r="Q3429" s="15" t="s">
        <v>8315</v>
      </c>
      <c r="R3429" t="s">
        <v>8316</v>
      </c>
      <c r="S3429" s="19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12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8">
        <f t="shared" si="266"/>
        <v>40.29</v>
      </c>
      <c r="Q3430" s="15" t="s">
        <v>8315</v>
      </c>
      <c r="R3430" t="s">
        <v>8316</v>
      </c>
      <c r="S3430" s="19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12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8">
        <f t="shared" si="266"/>
        <v>16.25</v>
      </c>
      <c r="Q3431" s="15" t="s">
        <v>8315</v>
      </c>
      <c r="R3431" t="s">
        <v>8316</v>
      </c>
      <c r="S3431" s="19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12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8">
        <f t="shared" si="266"/>
        <v>30.15</v>
      </c>
      <c r="Q3432" s="15" t="s">
        <v>8315</v>
      </c>
      <c r="R3432" t="s">
        <v>8316</v>
      </c>
      <c r="S3432" s="19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12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8">
        <f t="shared" si="266"/>
        <v>95.24</v>
      </c>
      <c r="Q3433" s="15" t="s">
        <v>8315</v>
      </c>
      <c r="R3433" t="s">
        <v>8316</v>
      </c>
      <c r="S3433" s="19">
        <f t="shared" si="267"/>
        <v>41839.730937500004</v>
      </c>
      <c r="T3433" s="19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12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8">
        <f t="shared" si="266"/>
        <v>52.21</v>
      </c>
      <c r="Q3434" s="15" t="s">
        <v>8315</v>
      </c>
      <c r="R3434" t="s">
        <v>8316</v>
      </c>
      <c r="S3434" s="19">
        <f t="shared" si="267"/>
        <v>42380.581180555557</v>
      </c>
      <c r="T3434" s="19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12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8">
        <f t="shared" si="266"/>
        <v>134.15</v>
      </c>
      <c r="Q3435" s="15" t="s">
        <v>8315</v>
      </c>
      <c r="R3435" t="s">
        <v>8316</v>
      </c>
      <c r="S3435" s="19">
        <f t="shared" si="267"/>
        <v>41776.063136574077</v>
      </c>
      <c r="T3435" s="19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12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8">
        <f t="shared" si="266"/>
        <v>62.83</v>
      </c>
      <c r="Q3436" s="15" t="s">
        <v>8315</v>
      </c>
      <c r="R3436" t="s">
        <v>8316</v>
      </c>
      <c r="S3436" s="19">
        <f t="shared" si="267"/>
        <v>41800.380428240744</v>
      </c>
      <c r="T3436" s="19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12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8">
        <f t="shared" si="266"/>
        <v>58.95</v>
      </c>
      <c r="Q3437" s="15" t="s">
        <v>8315</v>
      </c>
      <c r="R3437" t="s">
        <v>8316</v>
      </c>
      <c r="S3437" s="19">
        <f t="shared" si="267"/>
        <v>42572.61681712963</v>
      </c>
      <c r="T3437" s="19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12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8">
        <f t="shared" si="266"/>
        <v>143.11000000000001</v>
      </c>
      <c r="Q3438" s="15" t="s">
        <v>8315</v>
      </c>
      <c r="R3438" t="s">
        <v>8316</v>
      </c>
      <c r="S3438" s="19">
        <f t="shared" si="267"/>
        <v>41851.541585648149</v>
      </c>
      <c r="T3438" s="19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12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8">
        <f t="shared" si="266"/>
        <v>84.17</v>
      </c>
      <c r="Q3439" s="15" t="s">
        <v>8315</v>
      </c>
      <c r="R3439" t="s">
        <v>8316</v>
      </c>
      <c r="S3439" s="19">
        <f t="shared" si="267"/>
        <v>42205.710879629631</v>
      </c>
      <c r="T3439" s="19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12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8">
        <f t="shared" si="266"/>
        <v>186.07</v>
      </c>
      <c r="Q3440" s="15" t="s">
        <v>8315</v>
      </c>
      <c r="R3440" t="s">
        <v>8316</v>
      </c>
      <c r="S3440" s="19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12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8">
        <f t="shared" si="266"/>
        <v>89.79</v>
      </c>
      <c r="Q3441" s="15" t="s">
        <v>8315</v>
      </c>
      <c r="R3441" t="s">
        <v>8316</v>
      </c>
      <c r="S3441" s="19">
        <f t="shared" si="267"/>
        <v>42374.911226851851</v>
      </c>
      <c r="T3441" s="19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12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8">
        <f t="shared" si="266"/>
        <v>64.16</v>
      </c>
      <c r="Q3442" s="15" t="s">
        <v>8315</v>
      </c>
      <c r="R3442" t="s">
        <v>8316</v>
      </c>
      <c r="S3442" s="19">
        <f t="shared" si="267"/>
        <v>41809.12300925926</v>
      </c>
      <c r="T3442" s="19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12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8">
        <f t="shared" si="266"/>
        <v>59.65</v>
      </c>
      <c r="Q3443" s="15" t="s">
        <v>8315</v>
      </c>
      <c r="R3443" t="s">
        <v>8316</v>
      </c>
      <c r="S3443" s="19">
        <f t="shared" si="267"/>
        <v>42294.429641203707</v>
      </c>
      <c r="T3443" s="19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12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8">
        <f t="shared" si="266"/>
        <v>31.25</v>
      </c>
      <c r="Q3444" s="15" t="s">
        <v>8315</v>
      </c>
      <c r="R3444" t="s">
        <v>8316</v>
      </c>
      <c r="S3444" s="19">
        <f t="shared" si="267"/>
        <v>42124.841111111105</v>
      </c>
      <c r="T3444" s="19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12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8">
        <f t="shared" si="266"/>
        <v>41.22</v>
      </c>
      <c r="Q3445" s="15" t="s">
        <v>8315</v>
      </c>
      <c r="R3445" t="s">
        <v>8316</v>
      </c>
      <c r="S3445" s="19">
        <f t="shared" si="267"/>
        <v>41861.524837962963</v>
      </c>
      <c r="T3445" s="19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12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8">
        <f t="shared" si="266"/>
        <v>43.35</v>
      </c>
      <c r="Q3446" s="15" t="s">
        <v>8315</v>
      </c>
      <c r="R3446" t="s">
        <v>8316</v>
      </c>
      <c r="S3446" s="19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12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8">
        <f t="shared" si="266"/>
        <v>64.52</v>
      </c>
      <c r="Q3447" s="15" t="s">
        <v>8315</v>
      </c>
      <c r="R3447" t="s">
        <v>8316</v>
      </c>
      <c r="S3447" s="19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12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8">
        <f t="shared" si="266"/>
        <v>43.28</v>
      </c>
      <c r="Q3448" s="15" t="s">
        <v>8315</v>
      </c>
      <c r="R3448" t="s">
        <v>8316</v>
      </c>
      <c r="S3448" s="19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12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8">
        <f t="shared" si="266"/>
        <v>77</v>
      </c>
      <c r="Q3449" s="15" t="s">
        <v>8315</v>
      </c>
      <c r="R3449" t="s">
        <v>8316</v>
      </c>
      <c r="S3449" s="19">
        <f t="shared" si="267"/>
        <v>42402.889027777783</v>
      </c>
      <c r="T3449" s="19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12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8">
        <f t="shared" si="266"/>
        <v>51.22</v>
      </c>
      <c r="Q3450" s="15" t="s">
        <v>8315</v>
      </c>
      <c r="R3450" t="s">
        <v>8316</v>
      </c>
      <c r="S3450" s="19">
        <f t="shared" si="267"/>
        <v>41960.119085648148</v>
      </c>
      <c r="T3450" s="19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12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8">
        <f t="shared" si="266"/>
        <v>68.25</v>
      </c>
      <c r="Q3451" s="15" t="s">
        <v>8315</v>
      </c>
      <c r="R3451" t="s">
        <v>8316</v>
      </c>
      <c r="S3451" s="19">
        <f t="shared" si="267"/>
        <v>42532.052523148144</v>
      </c>
      <c r="T3451" s="19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12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8">
        <f t="shared" si="266"/>
        <v>19.489999999999998</v>
      </c>
      <c r="Q3452" s="15" t="s">
        <v>8315</v>
      </c>
      <c r="R3452" t="s">
        <v>8316</v>
      </c>
      <c r="S3452" s="19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12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8">
        <f t="shared" si="266"/>
        <v>41.13</v>
      </c>
      <c r="Q3453" s="15" t="s">
        <v>8315</v>
      </c>
      <c r="R3453" t="s">
        <v>8316</v>
      </c>
      <c r="S3453" s="19">
        <f t="shared" si="267"/>
        <v>42088.723692129628</v>
      </c>
      <c r="T3453" s="19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12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8">
        <f t="shared" si="266"/>
        <v>41.41</v>
      </c>
      <c r="Q3454" s="15" t="s">
        <v>8315</v>
      </c>
      <c r="R3454" t="s">
        <v>8316</v>
      </c>
      <c r="S3454" s="19">
        <f t="shared" si="267"/>
        <v>41820.639189814814</v>
      </c>
      <c r="T3454" s="19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12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8">
        <f t="shared" si="266"/>
        <v>27.5</v>
      </c>
      <c r="Q3455" s="15" t="s">
        <v>8315</v>
      </c>
      <c r="R3455" t="s">
        <v>8316</v>
      </c>
      <c r="S3455" s="19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12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8">
        <f t="shared" si="266"/>
        <v>33.57</v>
      </c>
      <c r="Q3456" s="15" t="s">
        <v>8315</v>
      </c>
      <c r="R3456" t="s">
        <v>8316</v>
      </c>
      <c r="S3456" s="19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12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8">
        <f t="shared" si="266"/>
        <v>145.87</v>
      </c>
      <c r="Q3457" s="15" t="s">
        <v>8315</v>
      </c>
      <c r="R3457" t="s">
        <v>8316</v>
      </c>
      <c r="S3457" s="19">
        <f t="shared" si="267"/>
        <v>42626.7503125</v>
      </c>
      <c r="T3457" s="19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12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8">
        <f t="shared" si="266"/>
        <v>358.69</v>
      </c>
      <c r="Q3458" s="15" t="s">
        <v>8315</v>
      </c>
      <c r="R3458" t="s">
        <v>8316</v>
      </c>
      <c r="S3458" s="19">
        <f t="shared" si="267"/>
        <v>41821.205636574072</v>
      </c>
      <c r="T3458" s="19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12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8">
        <f t="shared" ref="P3459:P3522" si="271">IFERROR(ROUND(E3459/L3459,2),0)</f>
        <v>50.98</v>
      </c>
      <c r="Q3459" s="15" t="s">
        <v>8315</v>
      </c>
      <c r="R3459" t="s">
        <v>8316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3.5" x14ac:dyDescent="0.35">
      <c r="A3460">
        <v>3458</v>
      </c>
      <c r="B3460" s="3" t="s">
        <v>3457</v>
      </c>
      <c r="C3460" s="12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8">
        <f t="shared" si="271"/>
        <v>45.04</v>
      </c>
      <c r="Q3460" s="15" t="s">
        <v>8315</v>
      </c>
      <c r="R3460" t="s">
        <v>8316</v>
      </c>
      <c r="S3460" s="19">
        <f t="shared" si="272"/>
        <v>42011.202581018515</v>
      </c>
      <c r="T3460" s="19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12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8">
        <f t="shared" si="271"/>
        <v>17.53</v>
      </c>
      <c r="Q3461" s="15" t="s">
        <v>8315</v>
      </c>
      <c r="R3461" t="s">
        <v>8316</v>
      </c>
      <c r="S3461" s="19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12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8">
        <f t="shared" si="271"/>
        <v>50</v>
      </c>
      <c r="Q3462" s="15" t="s">
        <v>8315</v>
      </c>
      <c r="R3462" t="s">
        <v>8316</v>
      </c>
      <c r="S3462" s="19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12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8">
        <f t="shared" si="271"/>
        <v>57.92</v>
      </c>
      <c r="Q3463" s="15" t="s">
        <v>8315</v>
      </c>
      <c r="R3463" t="s">
        <v>8316</v>
      </c>
      <c r="S3463" s="19">
        <f t="shared" si="272"/>
        <v>42643.632858796293</v>
      </c>
      <c r="T3463" s="19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12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8">
        <f t="shared" si="271"/>
        <v>29.71</v>
      </c>
      <c r="Q3464" s="15" t="s">
        <v>8315</v>
      </c>
      <c r="R3464" t="s">
        <v>8316</v>
      </c>
      <c r="S3464" s="19">
        <f t="shared" si="272"/>
        <v>42179.898472222223</v>
      </c>
      <c r="T3464" s="19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12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8">
        <f t="shared" si="271"/>
        <v>90.68</v>
      </c>
      <c r="Q3465" s="15" t="s">
        <v>8315</v>
      </c>
      <c r="R3465" t="s">
        <v>8316</v>
      </c>
      <c r="S3465" s="19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12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8">
        <f t="shared" si="271"/>
        <v>55.01</v>
      </c>
      <c r="Q3466" s="15" t="s">
        <v>8315</v>
      </c>
      <c r="R3466" t="s">
        <v>8316</v>
      </c>
      <c r="S3466" s="19">
        <f t="shared" si="272"/>
        <v>42575.130057870367</v>
      </c>
      <c r="T3466" s="19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12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8">
        <f t="shared" si="271"/>
        <v>57.22</v>
      </c>
      <c r="Q3467" s="15" t="s">
        <v>8315</v>
      </c>
      <c r="R3467" t="s">
        <v>8316</v>
      </c>
      <c r="S3467" s="19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12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8">
        <f t="shared" si="271"/>
        <v>72.95</v>
      </c>
      <c r="Q3468" s="15" t="s">
        <v>8315</v>
      </c>
      <c r="R3468" t="s">
        <v>8316</v>
      </c>
      <c r="S3468" s="19">
        <f t="shared" si="272"/>
        <v>42420.019097222219</v>
      </c>
      <c r="T3468" s="19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12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8">
        <f t="shared" si="271"/>
        <v>64.47</v>
      </c>
      <c r="Q3469" s="15" t="s">
        <v>8315</v>
      </c>
      <c r="R3469" t="s">
        <v>8316</v>
      </c>
      <c r="S3469" s="19">
        <f t="shared" si="272"/>
        <v>42053.671666666662</v>
      </c>
      <c r="T3469" s="19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12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8">
        <f t="shared" si="271"/>
        <v>716.35</v>
      </c>
      <c r="Q3470" s="15" t="s">
        <v>8315</v>
      </c>
      <c r="R3470" t="s">
        <v>8316</v>
      </c>
      <c r="S3470" s="19">
        <f t="shared" si="272"/>
        <v>42605.765381944439</v>
      </c>
      <c r="T3470" s="19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12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8">
        <f t="shared" si="271"/>
        <v>50.4</v>
      </c>
      <c r="Q3471" s="15" t="s">
        <v>8315</v>
      </c>
      <c r="R3471" t="s">
        <v>8316</v>
      </c>
      <c r="S3471" s="19">
        <f t="shared" si="272"/>
        <v>42458.641724537039</v>
      </c>
      <c r="T3471" s="19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12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8">
        <f t="shared" si="271"/>
        <v>41.67</v>
      </c>
      <c r="Q3472" s="15" t="s">
        <v>8315</v>
      </c>
      <c r="R3472" t="s">
        <v>8316</v>
      </c>
      <c r="S3472" s="19">
        <f t="shared" si="272"/>
        <v>42529.022013888884</v>
      </c>
      <c r="T3472" s="19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12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8">
        <f t="shared" si="271"/>
        <v>35.770000000000003</v>
      </c>
      <c r="Q3473" s="15" t="s">
        <v>8315</v>
      </c>
      <c r="R3473" t="s">
        <v>8316</v>
      </c>
      <c r="S3473" s="19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12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8">
        <f t="shared" si="271"/>
        <v>88.74</v>
      </c>
      <c r="Q3474" s="15" t="s">
        <v>8315</v>
      </c>
      <c r="R3474" t="s">
        <v>8316</v>
      </c>
      <c r="S3474" s="19">
        <f t="shared" si="272"/>
        <v>41928.170497685183</v>
      </c>
      <c r="T3474" s="19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12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8">
        <f t="shared" si="271"/>
        <v>148.47999999999999</v>
      </c>
      <c r="Q3475" s="15" t="s">
        <v>8315</v>
      </c>
      <c r="R3475" t="s">
        <v>8316</v>
      </c>
      <c r="S3475" s="19">
        <f t="shared" si="272"/>
        <v>42062.834444444445</v>
      </c>
      <c r="T3475" s="19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12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8">
        <f t="shared" si="271"/>
        <v>51.79</v>
      </c>
      <c r="Q3476" s="15" t="s">
        <v>8315</v>
      </c>
      <c r="R3476" t="s">
        <v>8316</v>
      </c>
      <c r="S3476" s="19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12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8">
        <f t="shared" si="271"/>
        <v>20</v>
      </c>
      <c r="Q3477" s="15" t="s">
        <v>8315</v>
      </c>
      <c r="R3477" t="s">
        <v>8316</v>
      </c>
      <c r="S3477" s="19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12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8">
        <f t="shared" si="271"/>
        <v>52</v>
      </c>
      <c r="Q3478" s="15" t="s">
        <v>8315</v>
      </c>
      <c r="R3478" t="s">
        <v>8316</v>
      </c>
      <c r="S3478" s="19">
        <f t="shared" si="272"/>
        <v>41921.279976851853</v>
      </c>
      <c r="T3478" s="19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12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8">
        <f t="shared" si="271"/>
        <v>53.23</v>
      </c>
      <c r="Q3479" s="15" t="s">
        <v>8315</v>
      </c>
      <c r="R3479" t="s">
        <v>8316</v>
      </c>
      <c r="S3479" s="19">
        <f t="shared" si="272"/>
        <v>42128.736608796295</v>
      </c>
      <c r="T3479" s="19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12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8">
        <f t="shared" si="271"/>
        <v>39.6</v>
      </c>
      <c r="Q3480" s="15" t="s">
        <v>8315</v>
      </c>
      <c r="R3480" t="s">
        <v>8316</v>
      </c>
      <c r="S3480" s="19">
        <f t="shared" si="272"/>
        <v>42053.916921296302</v>
      </c>
      <c r="T3480" s="19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12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8">
        <f t="shared" si="271"/>
        <v>34.25</v>
      </c>
      <c r="Q3481" s="15" t="s">
        <v>8315</v>
      </c>
      <c r="R3481" t="s">
        <v>8316</v>
      </c>
      <c r="S3481" s="19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12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8">
        <f t="shared" si="271"/>
        <v>164.62</v>
      </c>
      <c r="Q3482" s="15" t="s">
        <v>8315</v>
      </c>
      <c r="R3482" t="s">
        <v>8316</v>
      </c>
      <c r="S3482" s="19">
        <f t="shared" si="272"/>
        <v>42171.317442129628</v>
      </c>
      <c r="T3482" s="19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12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8">
        <f t="shared" si="271"/>
        <v>125.05</v>
      </c>
      <c r="Q3483" s="15" t="s">
        <v>8315</v>
      </c>
      <c r="R3483" t="s">
        <v>8316</v>
      </c>
      <c r="S3483" s="19">
        <f t="shared" si="272"/>
        <v>41989.24754629629</v>
      </c>
      <c r="T3483" s="19">
        <f t="shared" si="273"/>
        <v>42006.24754629629</v>
      </c>
      <c r="U3483">
        <f t="shared" si="274"/>
        <v>2015</v>
      </c>
    </row>
    <row r="3484" spans="1:21" ht="43.5" x14ac:dyDescent="0.35">
      <c r="A3484">
        <v>3482</v>
      </c>
      <c r="B3484" s="3" t="s">
        <v>3481</v>
      </c>
      <c r="C3484" s="12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8">
        <f t="shared" si="271"/>
        <v>51.88</v>
      </c>
      <c r="Q3484" s="15" t="s">
        <v>8315</v>
      </c>
      <c r="R3484" t="s">
        <v>8316</v>
      </c>
      <c r="S3484" s="19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12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8">
        <f t="shared" si="271"/>
        <v>40.29</v>
      </c>
      <c r="Q3485" s="15" t="s">
        <v>8315</v>
      </c>
      <c r="R3485" t="s">
        <v>8316</v>
      </c>
      <c r="S3485" s="19">
        <f t="shared" si="272"/>
        <v>41793.668761574074</v>
      </c>
      <c r="T3485" s="19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12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8">
        <f t="shared" si="271"/>
        <v>64.91</v>
      </c>
      <c r="Q3486" s="15" t="s">
        <v>8315</v>
      </c>
      <c r="R3486" t="s">
        <v>8316</v>
      </c>
      <c r="S3486" s="19">
        <f t="shared" si="272"/>
        <v>42506.760405092587</v>
      </c>
      <c r="T3486" s="19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12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8">
        <f t="shared" si="271"/>
        <v>55.33</v>
      </c>
      <c r="Q3487" s="15" t="s">
        <v>8315</v>
      </c>
      <c r="R3487" t="s">
        <v>8316</v>
      </c>
      <c r="S3487" s="19">
        <f t="shared" si="272"/>
        <v>42372.693055555559</v>
      </c>
      <c r="T3487" s="19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12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8">
        <f t="shared" si="271"/>
        <v>83.14</v>
      </c>
      <c r="Q3488" s="15" t="s">
        <v>8315</v>
      </c>
      <c r="R3488" t="s">
        <v>8316</v>
      </c>
      <c r="S3488" s="19">
        <f t="shared" si="272"/>
        <v>42126.87501157407</v>
      </c>
      <c r="T3488" s="19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12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8">
        <f t="shared" si="271"/>
        <v>38.71</v>
      </c>
      <c r="Q3489" s="15" t="s">
        <v>8315</v>
      </c>
      <c r="R3489" t="s">
        <v>8316</v>
      </c>
      <c r="S3489" s="19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12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8">
        <f t="shared" si="271"/>
        <v>125.38</v>
      </c>
      <c r="Q3490" s="15" t="s">
        <v>8315</v>
      </c>
      <c r="R3490" t="s">
        <v>8316</v>
      </c>
      <c r="S3490" s="19">
        <f t="shared" si="272"/>
        <v>42087.768055555556</v>
      </c>
      <c r="T3490" s="19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12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8">
        <f t="shared" si="271"/>
        <v>78.260000000000005</v>
      </c>
      <c r="Q3491" s="15" t="s">
        <v>8315</v>
      </c>
      <c r="R3491" t="s">
        <v>8316</v>
      </c>
      <c r="S3491" s="19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12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8">
        <f t="shared" si="271"/>
        <v>47.22</v>
      </c>
      <c r="Q3492" s="15" t="s">
        <v>8315</v>
      </c>
      <c r="R3492" t="s">
        <v>8316</v>
      </c>
      <c r="S3492" s="19">
        <f t="shared" si="272"/>
        <v>42443.802361111113</v>
      </c>
      <c r="T3492" s="19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12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8">
        <f t="shared" si="271"/>
        <v>79.099999999999994</v>
      </c>
      <c r="Q3493" s="15" t="s">
        <v>8315</v>
      </c>
      <c r="R3493" t="s">
        <v>8316</v>
      </c>
      <c r="S3493" s="19">
        <f t="shared" si="272"/>
        <v>42121.249814814815</v>
      </c>
      <c r="T3493" s="19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12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8">
        <f t="shared" si="271"/>
        <v>114.29</v>
      </c>
      <c r="Q3494" s="15" t="s">
        <v>8315</v>
      </c>
      <c r="R3494" t="s">
        <v>8316</v>
      </c>
      <c r="S3494" s="19">
        <f t="shared" si="272"/>
        <v>42268.009224537032</v>
      </c>
      <c r="T3494" s="19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12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8">
        <f t="shared" si="271"/>
        <v>51.72</v>
      </c>
      <c r="Q3495" s="15" t="s">
        <v>8315</v>
      </c>
      <c r="R3495" t="s">
        <v>8316</v>
      </c>
      <c r="S3495" s="19">
        <f t="shared" si="272"/>
        <v>41848.866157407407</v>
      </c>
      <c r="T3495" s="19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12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8">
        <f t="shared" si="271"/>
        <v>30.77</v>
      </c>
      <c r="Q3496" s="15" t="s">
        <v>8315</v>
      </c>
      <c r="R3496" t="s">
        <v>8316</v>
      </c>
      <c r="S3496" s="19">
        <f t="shared" si="272"/>
        <v>42689.214988425927</v>
      </c>
      <c r="T3496" s="19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12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8">
        <f t="shared" si="271"/>
        <v>74.209999999999994</v>
      </c>
      <c r="Q3497" s="15" t="s">
        <v>8315</v>
      </c>
      <c r="R3497" t="s">
        <v>8316</v>
      </c>
      <c r="S3497" s="19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12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8">
        <f t="shared" si="271"/>
        <v>47.85</v>
      </c>
      <c r="Q3498" s="15" t="s">
        <v>8315</v>
      </c>
      <c r="R3498" t="s">
        <v>8316</v>
      </c>
      <c r="S3498" s="19">
        <f t="shared" si="272"/>
        <v>42584.846828703703</v>
      </c>
      <c r="T3498" s="19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12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8">
        <f t="shared" si="271"/>
        <v>34.409999999999997</v>
      </c>
      <c r="Q3499" s="15" t="s">
        <v>8315</v>
      </c>
      <c r="R3499" t="s">
        <v>8316</v>
      </c>
      <c r="S3499" s="19">
        <f t="shared" si="272"/>
        <v>42511.741944444439</v>
      </c>
      <c r="T3499" s="19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12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8">
        <f t="shared" si="271"/>
        <v>40.24</v>
      </c>
      <c r="Q3500" s="15" t="s">
        <v>8315</v>
      </c>
      <c r="R3500" t="s">
        <v>8316</v>
      </c>
      <c r="S3500" s="19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12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8">
        <f t="shared" si="271"/>
        <v>60.29</v>
      </c>
      <c r="Q3501" s="15" t="s">
        <v>8315</v>
      </c>
      <c r="R3501" t="s">
        <v>8316</v>
      </c>
      <c r="S3501" s="19">
        <f t="shared" si="272"/>
        <v>42132.036168981482</v>
      </c>
      <c r="T3501" s="19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12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8">
        <f t="shared" si="271"/>
        <v>25.31</v>
      </c>
      <c r="Q3502" s="15" t="s">
        <v>8315</v>
      </c>
      <c r="R3502" t="s">
        <v>8316</v>
      </c>
      <c r="S3502" s="19">
        <f t="shared" si="272"/>
        <v>42419.91942129629</v>
      </c>
      <c r="T3502" s="19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12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8">
        <f t="shared" si="271"/>
        <v>35.950000000000003</v>
      </c>
      <c r="Q3503" s="15" t="s">
        <v>8315</v>
      </c>
      <c r="R3503" t="s">
        <v>8316</v>
      </c>
      <c r="S3503" s="19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12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8">
        <f t="shared" si="271"/>
        <v>136</v>
      </c>
      <c r="Q3504" s="15" t="s">
        <v>8315</v>
      </c>
      <c r="R3504" t="s">
        <v>8316</v>
      </c>
      <c r="S3504" s="19">
        <f t="shared" si="272"/>
        <v>42430.839398148149</v>
      </c>
      <c r="T3504" s="19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12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8">
        <f t="shared" si="271"/>
        <v>70.760000000000005</v>
      </c>
      <c r="Q3505" s="15" t="s">
        <v>8315</v>
      </c>
      <c r="R3505" t="s">
        <v>8316</v>
      </c>
      <c r="S3505" s="19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12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8">
        <f t="shared" si="271"/>
        <v>125</v>
      </c>
      <c r="Q3506" s="15" t="s">
        <v>8315</v>
      </c>
      <c r="R3506" t="s">
        <v>8316</v>
      </c>
      <c r="S3506" s="19">
        <f t="shared" si="272"/>
        <v>42297.748738425929</v>
      </c>
      <c r="T3506" s="19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12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8">
        <f t="shared" si="271"/>
        <v>66.510000000000005</v>
      </c>
      <c r="Q3507" s="15" t="s">
        <v>8315</v>
      </c>
      <c r="R3507" t="s">
        <v>8316</v>
      </c>
      <c r="S3507" s="19">
        <f t="shared" si="272"/>
        <v>41760.935706018521</v>
      </c>
      <c r="T3507" s="19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12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8">
        <f t="shared" si="271"/>
        <v>105</v>
      </c>
      <c r="Q3508" s="15" t="s">
        <v>8315</v>
      </c>
      <c r="R3508" t="s">
        <v>8316</v>
      </c>
      <c r="S3508" s="19">
        <f t="shared" si="272"/>
        <v>41829.734259259261</v>
      </c>
      <c r="T3508" s="19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12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8">
        <f t="shared" si="271"/>
        <v>145</v>
      </c>
      <c r="Q3509" s="15" t="s">
        <v>8315</v>
      </c>
      <c r="R3509" t="s">
        <v>8316</v>
      </c>
      <c r="S3509" s="19">
        <f t="shared" si="272"/>
        <v>42491.92288194444</v>
      </c>
      <c r="T3509" s="19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12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8">
        <f t="shared" si="271"/>
        <v>12</v>
      </c>
      <c r="Q3510" s="15" t="s">
        <v>8315</v>
      </c>
      <c r="R3510" t="s">
        <v>8316</v>
      </c>
      <c r="S3510" s="19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12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8">
        <f t="shared" si="271"/>
        <v>96.67</v>
      </c>
      <c r="Q3511" s="15" t="s">
        <v>8315</v>
      </c>
      <c r="R3511" t="s">
        <v>8316</v>
      </c>
      <c r="S3511" s="19">
        <f t="shared" si="272"/>
        <v>41950.859560185185</v>
      </c>
      <c r="T3511" s="19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12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8">
        <f t="shared" si="271"/>
        <v>60.33</v>
      </c>
      <c r="Q3512" s="15" t="s">
        <v>8315</v>
      </c>
      <c r="R3512" t="s">
        <v>8316</v>
      </c>
      <c r="S3512" s="19">
        <f t="shared" si="272"/>
        <v>41802.62090277778</v>
      </c>
      <c r="T3512" s="19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12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8">
        <f t="shared" si="271"/>
        <v>79.89</v>
      </c>
      <c r="Q3513" s="15" t="s">
        <v>8315</v>
      </c>
      <c r="R3513" t="s">
        <v>8316</v>
      </c>
      <c r="S3513" s="19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12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8">
        <f t="shared" si="271"/>
        <v>58.82</v>
      </c>
      <c r="Q3514" s="15" t="s">
        <v>8315</v>
      </c>
      <c r="R3514" t="s">
        <v>8316</v>
      </c>
      <c r="S3514" s="19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12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8">
        <f t="shared" si="271"/>
        <v>75.34</v>
      </c>
      <c r="Q3515" s="15" t="s">
        <v>8315</v>
      </c>
      <c r="R3515" t="s">
        <v>8316</v>
      </c>
      <c r="S3515" s="19">
        <f t="shared" si="272"/>
        <v>41781.096203703702</v>
      </c>
      <c r="T3515" s="19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12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8">
        <f t="shared" si="271"/>
        <v>55</v>
      </c>
      <c r="Q3516" s="15" t="s">
        <v>8315</v>
      </c>
      <c r="R3516" t="s">
        <v>8316</v>
      </c>
      <c r="S3516" s="19">
        <f t="shared" si="272"/>
        <v>42020.846666666665</v>
      </c>
      <c r="T3516" s="19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12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8">
        <f t="shared" si="271"/>
        <v>66.959999999999994</v>
      </c>
      <c r="Q3517" s="15" t="s">
        <v>8315</v>
      </c>
      <c r="R3517" t="s">
        <v>8316</v>
      </c>
      <c r="S3517" s="19">
        <f t="shared" si="272"/>
        <v>42125.772812499999</v>
      </c>
      <c r="T3517" s="19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12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8">
        <f t="shared" si="271"/>
        <v>227.27</v>
      </c>
      <c r="Q3518" s="15" t="s">
        <v>8315</v>
      </c>
      <c r="R3518" t="s">
        <v>8316</v>
      </c>
      <c r="S3518" s="19">
        <f t="shared" si="272"/>
        <v>41856.010069444441</v>
      </c>
      <c r="T3518" s="19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12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8">
        <f t="shared" si="271"/>
        <v>307.69</v>
      </c>
      <c r="Q3519" s="15" t="s">
        <v>8315</v>
      </c>
      <c r="R3519" t="s">
        <v>8316</v>
      </c>
      <c r="S3519" s="19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12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8">
        <f t="shared" si="271"/>
        <v>50.02</v>
      </c>
      <c r="Q3520" s="15" t="s">
        <v>8315</v>
      </c>
      <c r="R3520" t="s">
        <v>8316</v>
      </c>
      <c r="S3520" s="19">
        <f t="shared" si="272"/>
        <v>41893.783553240741</v>
      </c>
      <c r="T3520" s="19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12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8">
        <f t="shared" si="271"/>
        <v>72.39</v>
      </c>
      <c r="Q3521" s="15" t="s">
        <v>8315</v>
      </c>
      <c r="R3521" t="s">
        <v>8316</v>
      </c>
      <c r="S3521" s="19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12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8">
        <f t="shared" si="271"/>
        <v>95.95</v>
      </c>
      <c r="Q3522" s="15" t="s">
        <v>8315</v>
      </c>
      <c r="R3522" t="s">
        <v>8316</v>
      </c>
      <c r="S3522" s="19">
        <f t="shared" si="272"/>
        <v>42227.824212962965</v>
      </c>
      <c r="T3522" s="19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12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8">
        <f t="shared" ref="P3523:P3586" si="276">IFERROR(ROUND(E3523/L3523,2),0)</f>
        <v>45.62</v>
      </c>
      <c r="Q3523" s="15" t="s">
        <v>8315</v>
      </c>
      <c r="R3523" t="s">
        <v>8316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3.5" x14ac:dyDescent="0.35">
      <c r="A3524">
        <v>3522</v>
      </c>
      <c r="B3524" s="3" t="s">
        <v>3521</v>
      </c>
      <c r="C3524" s="12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8">
        <f t="shared" si="276"/>
        <v>41.03</v>
      </c>
      <c r="Q3524" s="15" t="s">
        <v>8315</v>
      </c>
      <c r="R3524" t="s">
        <v>8316</v>
      </c>
      <c r="S3524" s="19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12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8">
        <f t="shared" si="276"/>
        <v>56.83</v>
      </c>
      <c r="Q3525" s="15" t="s">
        <v>8315</v>
      </c>
      <c r="R3525" t="s">
        <v>8316</v>
      </c>
      <c r="S3525" s="19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12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8">
        <f t="shared" si="276"/>
        <v>137.24</v>
      </c>
      <c r="Q3526" s="15" t="s">
        <v>8315</v>
      </c>
      <c r="R3526" t="s">
        <v>8316</v>
      </c>
      <c r="S3526" s="19">
        <f t="shared" si="277"/>
        <v>41880.76357638889</v>
      </c>
      <c r="T3526" s="19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12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8">
        <f t="shared" si="276"/>
        <v>75.709999999999994</v>
      </c>
      <c r="Q3527" s="15" t="s">
        <v>8315</v>
      </c>
      <c r="R3527" t="s">
        <v>8316</v>
      </c>
      <c r="S3527" s="19">
        <f t="shared" si="277"/>
        <v>42214.6956712963</v>
      </c>
      <c r="T3527" s="19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12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8">
        <f t="shared" si="276"/>
        <v>99</v>
      </c>
      <c r="Q3528" s="15" t="s">
        <v>8315</v>
      </c>
      <c r="R3528" t="s">
        <v>8316</v>
      </c>
      <c r="S3528" s="19">
        <f t="shared" si="277"/>
        <v>42460.335312499999</v>
      </c>
      <c r="T3528" s="19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12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8">
        <f t="shared" si="276"/>
        <v>81.569999999999993</v>
      </c>
      <c r="Q3529" s="15" t="s">
        <v>8315</v>
      </c>
      <c r="R3529" t="s">
        <v>8316</v>
      </c>
      <c r="S3529" s="19">
        <f t="shared" si="277"/>
        <v>42167.023206018523</v>
      </c>
      <c r="T3529" s="19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12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8">
        <f t="shared" si="276"/>
        <v>45.11</v>
      </c>
      <c r="Q3530" s="15" t="s">
        <v>8315</v>
      </c>
      <c r="R3530" t="s">
        <v>8316</v>
      </c>
      <c r="S3530" s="19">
        <f t="shared" si="277"/>
        <v>42733.50136574074</v>
      </c>
      <c r="T3530" s="19">
        <f t="shared" si="278"/>
        <v>42753.50136574074</v>
      </c>
      <c r="U3530">
        <f t="shared" si="279"/>
        <v>2017</v>
      </c>
    </row>
    <row r="3531" spans="1:21" ht="58" x14ac:dyDescent="0.35">
      <c r="A3531">
        <v>3529</v>
      </c>
      <c r="B3531" s="3" t="s">
        <v>3528</v>
      </c>
      <c r="C3531" s="12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8">
        <f t="shared" si="276"/>
        <v>36.67</v>
      </c>
      <c r="Q3531" s="15" t="s">
        <v>8315</v>
      </c>
      <c r="R3531" t="s">
        <v>8316</v>
      </c>
      <c r="S3531" s="19">
        <f t="shared" si="277"/>
        <v>42177.761782407411</v>
      </c>
      <c r="T3531" s="19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12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8">
        <f t="shared" si="276"/>
        <v>125</v>
      </c>
      <c r="Q3532" s="15" t="s">
        <v>8315</v>
      </c>
      <c r="R3532" t="s">
        <v>8316</v>
      </c>
      <c r="S3532" s="19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12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8">
        <f t="shared" si="276"/>
        <v>49.23</v>
      </c>
      <c r="Q3533" s="15" t="s">
        <v>8315</v>
      </c>
      <c r="R3533" t="s">
        <v>8316</v>
      </c>
      <c r="S3533" s="19">
        <f t="shared" si="277"/>
        <v>42521.654328703706</v>
      </c>
      <c r="T3533" s="19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12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8">
        <f t="shared" si="276"/>
        <v>42.3</v>
      </c>
      <c r="Q3534" s="15" t="s">
        <v>8315</v>
      </c>
      <c r="R3534" t="s">
        <v>8316</v>
      </c>
      <c r="S3534" s="19">
        <f t="shared" si="277"/>
        <v>41884.599849537037</v>
      </c>
      <c r="T3534" s="19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12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8">
        <f t="shared" si="276"/>
        <v>78.88</v>
      </c>
      <c r="Q3535" s="15" t="s">
        <v>8315</v>
      </c>
      <c r="R3535" t="s">
        <v>8316</v>
      </c>
      <c r="S3535" s="19">
        <f t="shared" si="277"/>
        <v>42289.761192129634</v>
      </c>
      <c r="T3535" s="19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12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8">
        <f t="shared" si="276"/>
        <v>38.28</v>
      </c>
      <c r="Q3536" s="15" t="s">
        <v>8315</v>
      </c>
      <c r="R3536" t="s">
        <v>8316</v>
      </c>
      <c r="S3536" s="19">
        <f t="shared" si="277"/>
        <v>42243.6252662037</v>
      </c>
      <c r="T3536" s="19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12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8">
        <f t="shared" si="276"/>
        <v>44.85</v>
      </c>
      <c r="Q3537" s="15" t="s">
        <v>8315</v>
      </c>
      <c r="R3537" t="s">
        <v>8316</v>
      </c>
      <c r="S3537" s="19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12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8">
        <f t="shared" si="276"/>
        <v>13.53</v>
      </c>
      <c r="Q3538" s="15" t="s">
        <v>8315</v>
      </c>
      <c r="R3538" t="s">
        <v>8316</v>
      </c>
      <c r="S3538" s="19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12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8">
        <f t="shared" si="276"/>
        <v>43.5</v>
      </c>
      <c r="Q3539" s="15" t="s">
        <v>8315</v>
      </c>
      <c r="R3539" t="s">
        <v>8316</v>
      </c>
      <c r="S3539" s="19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12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8">
        <f t="shared" si="276"/>
        <v>30.95</v>
      </c>
      <c r="Q3540" s="15" t="s">
        <v>8315</v>
      </c>
      <c r="R3540" t="s">
        <v>8316</v>
      </c>
      <c r="S3540" s="19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12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8">
        <f t="shared" si="276"/>
        <v>55.23</v>
      </c>
      <c r="Q3541" s="15" t="s">
        <v>8315</v>
      </c>
      <c r="R3541" t="s">
        <v>8316</v>
      </c>
      <c r="S3541" s="19">
        <f t="shared" si="277"/>
        <v>42600.756041666667</v>
      </c>
      <c r="T3541" s="19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12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8">
        <f t="shared" si="276"/>
        <v>46.13</v>
      </c>
      <c r="Q3542" s="15" t="s">
        <v>8315</v>
      </c>
      <c r="R3542" t="s">
        <v>8316</v>
      </c>
      <c r="S3542" s="19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12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8">
        <f t="shared" si="276"/>
        <v>39.380000000000003</v>
      </c>
      <c r="Q3543" s="15" t="s">
        <v>8315</v>
      </c>
      <c r="R3543" t="s">
        <v>8316</v>
      </c>
      <c r="S3543" s="19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12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8">
        <f t="shared" si="276"/>
        <v>66.150000000000006</v>
      </c>
      <c r="Q3544" s="15" t="s">
        <v>8315</v>
      </c>
      <c r="R3544" t="s">
        <v>8316</v>
      </c>
      <c r="S3544" s="19">
        <f t="shared" si="277"/>
        <v>41829.599791666667</v>
      </c>
      <c r="T3544" s="19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12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8">
        <f t="shared" si="276"/>
        <v>54.14</v>
      </c>
      <c r="Q3545" s="15" t="s">
        <v>8315</v>
      </c>
      <c r="R3545" t="s">
        <v>8316</v>
      </c>
      <c r="S3545" s="19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12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8">
        <f t="shared" si="276"/>
        <v>104.17</v>
      </c>
      <c r="Q3546" s="15" t="s">
        <v>8315</v>
      </c>
      <c r="R3546" t="s">
        <v>8316</v>
      </c>
      <c r="S3546" s="19">
        <f t="shared" si="277"/>
        <v>42040.831678240742</v>
      </c>
      <c r="T3546" s="19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12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8">
        <f t="shared" si="276"/>
        <v>31.38</v>
      </c>
      <c r="Q3547" s="15" t="s">
        <v>8315</v>
      </c>
      <c r="R3547" t="s">
        <v>8316</v>
      </c>
      <c r="S3547" s="19">
        <f t="shared" si="277"/>
        <v>42075.807395833333</v>
      </c>
      <c r="T3547" s="19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12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8">
        <f t="shared" si="276"/>
        <v>59.21</v>
      </c>
      <c r="Q3548" s="15" t="s">
        <v>8315</v>
      </c>
      <c r="R3548" t="s">
        <v>8316</v>
      </c>
      <c r="S3548" s="19">
        <f t="shared" si="277"/>
        <v>42073.660694444443</v>
      </c>
      <c r="T3548" s="19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12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8">
        <f t="shared" si="276"/>
        <v>119.18</v>
      </c>
      <c r="Q3549" s="15" t="s">
        <v>8315</v>
      </c>
      <c r="R3549" t="s">
        <v>8316</v>
      </c>
      <c r="S3549" s="19">
        <f t="shared" si="277"/>
        <v>42480.078715277778</v>
      </c>
      <c r="T3549" s="19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12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8">
        <f t="shared" si="276"/>
        <v>164.62</v>
      </c>
      <c r="Q3550" s="15" t="s">
        <v>8315</v>
      </c>
      <c r="R3550" t="s">
        <v>8316</v>
      </c>
      <c r="S3550" s="19">
        <f t="shared" si="277"/>
        <v>42411.942291666666</v>
      </c>
      <c r="T3550" s="19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12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8">
        <f t="shared" si="276"/>
        <v>24.29</v>
      </c>
      <c r="Q3551" s="15" t="s">
        <v>8315</v>
      </c>
      <c r="R3551" t="s">
        <v>8316</v>
      </c>
      <c r="S3551" s="19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12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8">
        <f t="shared" si="276"/>
        <v>40.94</v>
      </c>
      <c r="Q3552" s="15" t="s">
        <v>8315</v>
      </c>
      <c r="R3552" t="s">
        <v>8316</v>
      </c>
      <c r="S3552" s="19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12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8">
        <f t="shared" si="276"/>
        <v>61.1</v>
      </c>
      <c r="Q3553" s="15" t="s">
        <v>8315</v>
      </c>
      <c r="R3553" t="s">
        <v>8316</v>
      </c>
      <c r="S3553" s="19">
        <f t="shared" si="277"/>
        <v>41753.515856481477</v>
      </c>
      <c r="T3553" s="19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12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8">
        <f t="shared" si="276"/>
        <v>38.65</v>
      </c>
      <c r="Q3554" s="15" t="s">
        <v>8315</v>
      </c>
      <c r="R3554" t="s">
        <v>8316</v>
      </c>
      <c r="S3554" s="19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12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8">
        <f t="shared" si="276"/>
        <v>56.2</v>
      </c>
      <c r="Q3555" s="15" t="s">
        <v>8315</v>
      </c>
      <c r="R3555" t="s">
        <v>8316</v>
      </c>
      <c r="S3555" s="19">
        <f t="shared" si="277"/>
        <v>42196.028703703705</v>
      </c>
      <c r="T3555" s="19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12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8">
        <f t="shared" si="276"/>
        <v>107</v>
      </c>
      <c r="Q3556" s="15" t="s">
        <v>8315</v>
      </c>
      <c r="R3556" t="s">
        <v>8316</v>
      </c>
      <c r="S3556" s="19">
        <f t="shared" si="277"/>
        <v>42016.050451388888</v>
      </c>
      <c r="T3556" s="19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12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8">
        <f t="shared" si="276"/>
        <v>171.43</v>
      </c>
      <c r="Q3557" s="15" t="s">
        <v>8315</v>
      </c>
      <c r="R3557" t="s">
        <v>8316</v>
      </c>
      <c r="S3557" s="19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12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8">
        <f t="shared" si="276"/>
        <v>110.5</v>
      </c>
      <c r="Q3558" s="15" t="s">
        <v>8315</v>
      </c>
      <c r="R3558" t="s">
        <v>8316</v>
      </c>
      <c r="S3558" s="19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12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8">
        <f t="shared" si="276"/>
        <v>179.28</v>
      </c>
      <c r="Q3559" s="15" t="s">
        <v>8315</v>
      </c>
      <c r="R3559" t="s">
        <v>8316</v>
      </c>
      <c r="S3559" s="19">
        <f t="shared" si="277"/>
        <v>41730.276747685188</v>
      </c>
      <c r="T3559" s="19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12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8">
        <f t="shared" si="276"/>
        <v>22.91</v>
      </c>
      <c r="Q3560" s="15" t="s">
        <v>8315</v>
      </c>
      <c r="R3560" t="s">
        <v>8316</v>
      </c>
      <c r="S3560" s="19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12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8">
        <f t="shared" si="276"/>
        <v>43.13</v>
      </c>
      <c r="Q3561" s="15" t="s">
        <v>8315</v>
      </c>
      <c r="R3561" t="s">
        <v>8316</v>
      </c>
      <c r="S3561" s="19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12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8">
        <f t="shared" si="276"/>
        <v>46.89</v>
      </c>
      <c r="Q3562" s="15" t="s">
        <v>8315</v>
      </c>
      <c r="R3562" t="s">
        <v>8316</v>
      </c>
      <c r="S3562" s="19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12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8">
        <f t="shared" si="276"/>
        <v>47.41</v>
      </c>
      <c r="Q3563" s="15" t="s">
        <v>8315</v>
      </c>
      <c r="R3563" t="s">
        <v>8316</v>
      </c>
      <c r="S3563" s="19">
        <f t="shared" si="277"/>
        <v>42203.680300925931</v>
      </c>
      <c r="T3563" s="19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12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8">
        <f t="shared" si="276"/>
        <v>15.13</v>
      </c>
      <c r="Q3564" s="15" t="s">
        <v>8315</v>
      </c>
      <c r="R3564" t="s">
        <v>8316</v>
      </c>
      <c r="S3564" s="19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12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8">
        <f t="shared" si="276"/>
        <v>21.1</v>
      </c>
      <c r="Q3565" s="15" t="s">
        <v>8315</v>
      </c>
      <c r="R3565" t="s">
        <v>8316</v>
      </c>
      <c r="S3565" s="19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12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8">
        <f t="shared" si="276"/>
        <v>59.12</v>
      </c>
      <c r="Q3566" s="15" t="s">
        <v>8315</v>
      </c>
      <c r="R3566" t="s">
        <v>8316</v>
      </c>
      <c r="S3566" s="19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12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8">
        <f t="shared" si="276"/>
        <v>97.92</v>
      </c>
      <c r="Q3567" s="15" t="s">
        <v>8315</v>
      </c>
      <c r="R3567" t="s">
        <v>8316</v>
      </c>
      <c r="S3567" s="19">
        <f t="shared" si="277"/>
        <v>41974.743148148147</v>
      </c>
      <c r="T3567" s="19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12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8">
        <f t="shared" si="276"/>
        <v>55.13</v>
      </c>
      <c r="Q3568" s="15" t="s">
        <v>8315</v>
      </c>
      <c r="R3568" t="s">
        <v>8316</v>
      </c>
      <c r="S3568" s="19">
        <f t="shared" si="277"/>
        <v>41997.507905092592</v>
      </c>
      <c r="T3568" s="19">
        <f t="shared" si="278"/>
        <v>42027.507905092592</v>
      </c>
      <c r="U3568">
        <f t="shared" si="279"/>
        <v>2015</v>
      </c>
    </row>
    <row r="3569" spans="1:21" ht="43.5" x14ac:dyDescent="0.35">
      <c r="A3569">
        <v>3567</v>
      </c>
      <c r="B3569" s="3" t="s">
        <v>3566</v>
      </c>
      <c r="C3569" s="12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8">
        <f t="shared" si="276"/>
        <v>26.54</v>
      </c>
      <c r="Q3569" s="15" t="s">
        <v>8315</v>
      </c>
      <c r="R3569" t="s">
        <v>8316</v>
      </c>
      <c r="S3569" s="19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12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8">
        <f t="shared" si="276"/>
        <v>58.42</v>
      </c>
      <c r="Q3570" s="15" t="s">
        <v>8315</v>
      </c>
      <c r="R3570" t="s">
        <v>8316</v>
      </c>
      <c r="S3570" s="19">
        <f t="shared" si="277"/>
        <v>41869.740671296298</v>
      </c>
      <c r="T3570" s="19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12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8">
        <f t="shared" si="276"/>
        <v>122.54</v>
      </c>
      <c r="Q3571" s="15" t="s">
        <v>8315</v>
      </c>
      <c r="R3571" t="s">
        <v>8316</v>
      </c>
      <c r="S3571" s="19">
        <f t="shared" si="277"/>
        <v>41982.688611111109</v>
      </c>
      <c r="T3571" s="19">
        <f t="shared" si="278"/>
        <v>42012.688611111109</v>
      </c>
      <c r="U3571">
        <f t="shared" si="279"/>
        <v>2015</v>
      </c>
    </row>
    <row r="3572" spans="1:21" ht="43.5" x14ac:dyDescent="0.35">
      <c r="A3572">
        <v>3570</v>
      </c>
      <c r="B3572" s="3" t="s">
        <v>3569</v>
      </c>
      <c r="C3572" s="12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8">
        <f t="shared" si="276"/>
        <v>87.96</v>
      </c>
      <c r="Q3572" s="15" t="s">
        <v>8315</v>
      </c>
      <c r="R3572" t="s">
        <v>8316</v>
      </c>
      <c r="S3572" s="19">
        <f t="shared" si="277"/>
        <v>41976.331979166673</v>
      </c>
      <c r="T3572" s="19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12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8">
        <f t="shared" si="276"/>
        <v>73.239999999999995</v>
      </c>
      <c r="Q3573" s="15" t="s">
        <v>8315</v>
      </c>
      <c r="R3573" t="s">
        <v>8316</v>
      </c>
      <c r="S3573" s="19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12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8">
        <f t="shared" si="276"/>
        <v>55.56</v>
      </c>
      <c r="Q3574" s="15" t="s">
        <v>8315</v>
      </c>
      <c r="R3574" t="s">
        <v>8316</v>
      </c>
      <c r="S3574" s="19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12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8">
        <f t="shared" si="276"/>
        <v>39.54</v>
      </c>
      <c r="Q3575" s="15" t="s">
        <v>8315</v>
      </c>
      <c r="R3575" t="s">
        <v>8316</v>
      </c>
      <c r="S3575" s="19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12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8">
        <f t="shared" si="276"/>
        <v>136.78</v>
      </c>
      <c r="Q3576" s="15" t="s">
        <v>8315</v>
      </c>
      <c r="R3576" t="s">
        <v>8316</v>
      </c>
      <c r="S3576" s="19">
        <f t="shared" si="277"/>
        <v>41926.942685185182</v>
      </c>
      <c r="T3576" s="19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12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8">
        <f t="shared" si="276"/>
        <v>99.34</v>
      </c>
      <c r="Q3577" s="15" t="s">
        <v>8315</v>
      </c>
      <c r="R3577" t="s">
        <v>8316</v>
      </c>
      <c r="S3577" s="19">
        <f t="shared" si="277"/>
        <v>42561.783877314811</v>
      </c>
      <c r="T3577" s="19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12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8">
        <f t="shared" si="276"/>
        <v>20</v>
      </c>
      <c r="Q3578" s="15" t="s">
        <v>8315</v>
      </c>
      <c r="R3578" t="s">
        <v>8316</v>
      </c>
      <c r="S3578" s="19">
        <f t="shared" si="277"/>
        <v>42649.54923611111</v>
      </c>
      <c r="T3578" s="19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12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8">
        <f t="shared" si="276"/>
        <v>28.89</v>
      </c>
      <c r="Q3579" s="15" t="s">
        <v>8315</v>
      </c>
      <c r="R3579" t="s">
        <v>8316</v>
      </c>
      <c r="S3579" s="19">
        <f t="shared" si="277"/>
        <v>42093.786840277782</v>
      </c>
      <c r="T3579" s="19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12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8">
        <f t="shared" si="276"/>
        <v>40.549999999999997</v>
      </c>
      <c r="Q3580" s="15" t="s">
        <v>8315</v>
      </c>
      <c r="R3580" t="s">
        <v>8316</v>
      </c>
      <c r="S3580" s="19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12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8">
        <f t="shared" si="276"/>
        <v>35.71</v>
      </c>
      <c r="Q3581" s="15" t="s">
        <v>8315</v>
      </c>
      <c r="R3581" t="s">
        <v>8316</v>
      </c>
      <c r="S3581" s="19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12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8">
        <f t="shared" si="276"/>
        <v>37.96</v>
      </c>
      <c r="Q3582" s="15" t="s">
        <v>8315</v>
      </c>
      <c r="R3582" t="s">
        <v>8316</v>
      </c>
      <c r="S3582" s="19">
        <f t="shared" si="277"/>
        <v>42026.176180555558</v>
      </c>
      <c r="T3582" s="19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12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8">
        <f t="shared" si="276"/>
        <v>33.33</v>
      </c>
      <c r="Q3583" s="15" t="s">
        <v>8315</v>
      </c>
      <c r="R3583" t="s">
        <v>8316</v>
      </c>
      <c r="S3583" s="19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12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8">
        <f t="shared" si="276"/>
        <v>58.57</v>
      </c>
      <c r="Q3584" s="15" t="s">
        <v>8315</v>
      </c>
      <c r="R3584" t="s">
        <v>8316</v>
      </c>
      <c r="S3584" s="19">
        <f t="shared" si="277"/>
        <v>42451.095856481479</v>
      </c>
      <c r="T3584" s="19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12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8">
        <f t="shared" si="276"/>
        <v>135.63</v>
      </c>
      <c r="Q3585" s="15" t="s">
        <v>8315</v>
      </c>
      <c r="R3585" t="s">
        <v>8316</v>
      </c>
      <c r="S3585" s="19">
        <f t="shared" si="277"/>
        <v>42418.425983796296</v>
      </c>
      <c r="T3585" s="19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12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8">
        <f t="shared" si="276"/>
        <v>30.94</v>
      </c>
      <c r="Q3586" s="15" t="s">
        <v>8315</v>
      </c>
      <c r="R3586" t="s">
        <v>8316</v>
      </c>
      <c r="S3586" s="19">
        <f t="shared" si="277"/>
        <v>42168.316481481481</v>
      </c>
      <c r="T3586" s="19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12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8">
        <f t="shared" ref="P3587:P3650" si="281">IFERROR(ROUND(E3587/L3587,2),0)</f>
        <v>176.09</v>
      </c>
      <c r="Q3587" s="15" t="s">
        <v>8315</v>
      </c>
      <c r="R3587" t="s">
        <v>8316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x14ac:dyDescent="0.35">
      <c r="A3588">
        <v>3586</v>
      </c>
      <c r="B3588" s="3" t="s">
        <v>3585</v>
      </c>
      <c r="C3588" s="12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8">
        <f t="shared" si="281"/>
        <v>151.97999999999999</v>
      </c>
      <c r="Q3588" s="15" t="s">
        <v>8315</v>
      </c>
      <c r="R3588" t="s">
        <v>8316</v>
      </c>
      <c r="S3588" s="19">
        <f t="shared" si="282"/>
        <v>42576.697569444441</v>
      </c>
      <c r="T3588" s="19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12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8">
        <f t="shared" si="281"/>
        <v>22.61</v>
      </c>
      <c r="Q3589" s="15" t="s">
        <v>8315</v>
      </c>
      <c r="R3589" t="s">
        <v>8316</v>
      </c>
      <c r="S3589" s="19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12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8">
        <f t="shared" si="281"/>
        <v>18.27</v>
      </c>
      <c r="Q3590" s="15" t="s">
        <v>8315</v>
      </c>
      <c r="R3590" t="s">
        <v>8316</v>
      </c>
      <c r="S3590" s="19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12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8">
        <f t="shared" si="281"/>
        <v>82.26</v>
      </c>
      <c r="Q3591" s="15" t="s">
        <v>8315</v>
      </c>
      <c r="R3591" t="s">
        <v>8316</v>
      </c>
      <c r="S3591" s="19">
        <f t="shared" si="282"/>
        <v>42125.647534722222</v>
      </c>
      <c r="T3591" s="19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12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8">
        <f t="shared" si="281"/>
        <v>68.53</v>
      </c>
      <c r="Q3592" s="15" t="s">
        <v>8315</v>
      </c>
      <c r="R3592" t="s">
        <v>8316</v>
      </c>
      <c r="S3592" s="19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12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8">
        <f t="shared" si="281"/>
        <v>68.06</v>
      </c>
      <c r="Q3593" s="15" t="s">
        <v>8315</v>
      </c>
      <c r="R3593" t="s">
        <v>8316</v>
      </c>
      <c r="S3593" s="19">
        <f t="shared" si="282"/>
        <v>42003.948425925926</v>
      </c>
      <c r="T3593" s="19">
        <f t="shared" si="283"/>
        <v>42028.207638888889</v>
      </c>
      <c r="U3593">
        <f t="shared" si="284"/>
        <v>2015</v>
      </c>
    </row>
    <row r="3594" spans="1:21" ht="43.5" x14ac:dyDescent="0.35">
      <c r="A3594">
        <v>3592</v>
      </c>
      <c r="B3594" s="3" t="s">
        <v>3591</v>
      </c>
      <c r="C3594" s="12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8">
        <f t="shared" si="281"/>
        <v>72.709999999999994</v>
      </c>
      <c r="Q3594" s="15" t="s">
        <v>8315</v>
      </c>
      <c r="R3594" t="s">
        <v>8316</v>
      </c>
      <c r="S3594" s="19">
        <f t="shared" si="282"/>
        <v>41988.829942129625</v>
      </c>
      <c r="T3594" s="19">
        <f t="shared" si="283"/>
        <v>42046.207638888889</v>
      </c>
      <c r="U3594">
        <f t="shared" si="284"/>
        <v>2015</v>
      </c>
    </row>
    <row r="3595" spans="1:21" ht="43.5" x14ac:dyDescent="0.35">
      <c r="A3595">
        <v>3593</v>
      </c>
      <c r="B3595" s="3" t="s">
        <v>3592</v>
      </c>
      <c r="C3595" s="12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8">
        <f t="shared" si="281"/>
        <v>77.19</v>
      </c>
      <c r="Q3595" s="15" t="s">
        <v>8315</v>
      </c>
      <c r="R3595" t="s">
        <v>8316</v>
      </c>
      <c r="S3595" s="19">
        <f t="shared" si="282"/>
        <v>41974.898599537039</v>
      </c>
      <c r="T3595" s="19">
        <f t="shared" si="283"/>
        <v>42009.851388888885</v>
      </c>
      <c r="U3595">
        <f t="shared" si="284"/>
        <v>2015</v>
      </c>
    </row>
    <row r="3596" spans="1:21" ht="58" x14ac:dyDescent="0.35">
      <c r="A3596">
        <v>3594</v>
      </c>
      <c r="B3596" s="3" t="s">
        <v>3593</v>
      </c>
      <c r="C3596" s="12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8">
        <f t="shared" si="281"/>
        <v>55.97</v>
      </c>
      <c r="Q3596" s="15" t="s">
        <v>8315</v>
      </c>
      <c r="R3596" t="s">
        <v>8316</v>
      </c>
      <c r="S3596" s="19">
        <f t="shared" si="282"/>
        <v>42592.066921296297</v>
      </c>
      <c r="T3596" s="19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12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8">
        <f t="shared" si="281"/>
        <v>49.69</v>
      </c>
      <c r="Q3597" s="15" t="s">
        <v>8315</v>
      </c>
      <c r="R3597" t="s">
        <v>8316</v>
      </c>
      <c r="S3597" s="19">
        <f t="shared" si="282"/>
        <v>42050.008368055554</v>
      </c>
      <c r="T3597" s="19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12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8">
        <f t="shared" si="281"/>
        <v>79</v>
      </c>
      <c r="Q3598" s="15" t="s">
        <v>8315</v>
      </c>
      <c r="R3598" t="s">
        <v>8316</v>
      </c>
      <c r="S3598" s="19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12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8">
        <f t="shared" si="281"/>
        <v>77.73</v>
      </c>
      <c r="Q3599" s="15" t="s">
        <v>8315</v>
      </c>
      <c r="R3599" t="s">
        <v>8316</v>
      </c>
      <c r="S3599" s="19">
        <f t="shared" si="282"/>
        <v>42417.585532407407</v>
      </c>
      <c r="T3599" s="19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12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8">
        <f t="shared" si="281"/>
        <v>40.78</v>
      </c>
      <c r="Q3600" s="15" t="s">
        <v>8315</v>
      </c>
      <c r="R3600" t="s">
        <v>8316</v>
      </c>
      <c r="S3600" s="19">
        <f t="shared" si="282"/>
        <v>41866.79886574074</v>
      </c>
      <c r="T3600" s="19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12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8">
        <f t="shared" si="281"/>
        <v>59.41</v>
      </c>
      <c r="Q3601" s="15" t="s">
        <v>8315</v>
      </c>
      <c r="R3601" t="s">
        <v>8316</v>
      </c>
      <c r="S3601" s="19">
        <f t="shared" si="282"/>
        <v>42220.79487268519</v>
      </c>
      <c r="T3601" s="19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12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8">
        <f t="shared" si="281"/>
        <v>3.25</v>
      </c>
      <c r="Q3602" s="15" t="s">
        <v>8315</v>
      </c>
      <c r="R3602" t="s">
        <v>8316</v>
      </c>
      <c r="S3602" s="19">
        <f t="shared" si="282"/>
        <v>42628.849120370374</v>
      </c>
      <c r="T3602" s="19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12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8">
        <f t="shared" si="281"/>
        <v>39.380000000000003</v>
      </c>
      <c r="Q3603" s="15" t="s">
        <v>8315</v>
      </c>
      <c r="R3603" t="s">
        <v>8316</v>
      </c>
      <c r="S3603" s="19">
        <f t="shared" si="282"/>
        <v>41990.99863425926</v>
      </c>
      <c r="T3603" s="19">
        <f t="shared" si="283"/>
        <v>42020.99863425926</v>
      </c>
      <c r="U3603">
        <f t="shared" si="284"/>
        <v>2015</v>
      </c>
    </row>
    <row r="3604" spans="1:21" ht="58" x14ac:dyDescent="0.35">
      <c r="A3604">
        <v>3602</v>
      </c>
      <c r="B3604" s="3" t="s">
        <v>3601</v>
      </c>
      <c r="C3604" s="12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8">
        <f t="shared" si="281"/>
        <v>81.67</v>
      </c>
      <c r="Q3604" s="15" t="s">
        <v>8315</v>
      </c>
      <c r="R3604" t="s">
        <v>8316</v>
      </c>
      <c r="S3604" s="19">
        <f t="shared" si="282"/>
        <v>42447.894432870366</v>
      </c>
      <c r="T3604" s="19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12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8">
        <f t="shared" si="281"/>
        <v>44.91</v>
      </c>
      <c r="Q3605" s="15" t="s">
        <v>8315</v>
      </c>
      <c r="R3605" t="s">
        <v>8316</v>
      </c>
      <c r="S3605" s="19">
        <f t="shared" si="282"/>
        <v>42283.864351851851</v>
      </c>
      <c r="T3605" s="19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12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8">
        <f t="shared" si="281"/>
        <v>49.06</v>
      </c>
      <c r="Q3606" s="15" t="s">
        <v>8315</v>
      </c>
      <c r="R3606" t="s">
        <v>8316</v>
      </c>
      <c r="S3606" s="19">
        <f t="shared" si="282"/>
        <v>42483.015694444446</v>
      </c>
      <c r="T3606" s="19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12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8">
        <f t="shared" si="281"/>
        <v>30.67</v>
      </c>
      <c r="Q3607" s="15" t="s">
        <v>8315</v>
      </c>
      <c r="R3607" t="s">
        <v>8316</v>
      </c>
      <c r="S3607" s="19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12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8">
        <f t="shared" si="281"/>
        <v>61.06</v>
      </c>
      <c r="Q3608" s="15" t="s">
        <v>8315</v>
      </c>
      <c r="R3608" t="s">
        <v>8316</v>
      </c>
      <c r="S3608" s="19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12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8">
        <f t="shared" si="281"/>
        <v>29</v>
      </c>
      <c r="Q3609" s="15" t="s">
        <v>8315</v>
      </c>
      <c r="R3609" t="s">
        <v>8316</v>
      </c>
      <c r="S3609" s="19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12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8">
        <f t="shared" si="281"/>
        <v>29.63</v>
      </c>
      <c r="Q3610" s="15" t="s">
        <v>8315</v>
      </c>
      <c r="R3610" t="s">
        <v>8316</v>
      </c>
      <c r="S3610" s="19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12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8">
        <f t="shared" si="281"/>
        <v>143.1</v>
      </c>
      <c r="Q3611" s="15" t="s">
        <v>8315</v>
      </c>
      <c r="R3611" t="s">
        <v>8316</v>
      </c>
      <c r="S3611" s="19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12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8">
        <f t="shared" si="281"/>
        <v>52.35</v>
      </c>
      <c r="Q3612" s="15" t="s">
        <v>8315</v>
      </c>
      <c r="R3612" t="s">
        <v>8316</v>
      </c>
      <c r="S3612" s="19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12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8">
        <f t="shared" si="281"/>
        <v>66.67</v>
      </c>
      <c r="Q3613" s="15" t="s">
        <v>8315</v>
      </c>
      <c r="R3613" t="s">
        <v>8316</v>
      </c>
      <c r="S3613" s="19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12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8">
        <f t="shared" si="281"/>
        <v>126.67</v>
      </c>
      <c r="Q3614" s="15" t="s">
        <v>8315</v>
      </c>
      <c r="R3614" t="s">
        <v>8316</v>
      </c>
      <c r="S3614" s="19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12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8">
        <f t="shared" si="281"/>
        <v>62.5</v>
      </c>
      <c r="Q3615" s="15" t="s">
        <v>8315</v>
      </c>
      <c r="R3615" t="s">
        <v>8316</v>
      </c>
      <c r="S3615" s="19">
        <f t="shared" si="282"/>
        <v>41788.58997685185</v>
      </c>
      <c r="T3615" s="19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12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8">
        <f t="shared" si="281"/>
        <v>35.49</v>
      </c>
      <c r="Q3616" s="15" t="s">
        <v>8315</v>
      </c>
      <c r="R3616" t="s">
        <v>8316</v>
      </c>
      <c r="S3616" s="19">
        <f t="shared" si="282"/>
        <v>42144.041851851856</v>
      </c>
      <c r="T3616" s="19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12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8">
        <f t="shared" si="281"/>
        <v>37.08</v>
      </c>
      <c r="Q3617" s="15" t="s">
        <v>8315</v>
      </c>
      <c r="R3617" t="s">
        <v>8316</v>
      </c>
      <c r="S3617" s="19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12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8">
        <f t="shared" si="281"/>
        <v>69.33</v>
      </c>
      <c r="Q3618" s="15" t="s">
        <v>8315</v>
      </c>
      <c r="R3618" t="s">
        <v>8316</v>
      </c>
      <c r="S3618" s="19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12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8">
        <f t="shared" si="281"/>
        <v>17.25</v>
      </c>
      <c r="Q3619" s="15" t="s">
        <v>8315</v>
      </c>
      <c r="R3619" t="s">
        <v>8316</v>
      </c>
      <c r="S3619" s="19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12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8">
        <f t="shared" si="281"/>
        <v>36.07</v>
      </c>
      <c r="Q3620" s="15" t="s">
        <v>8315</v>
      </c>
      <c r="R3620" t="s">
        <v>8316</v>
      </c>
      <c r="S3620" s="19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12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8">
        <f t="shared" si="281"/>
        <v>66.47</v>
      </c>
      <c r="Q3621" s="15" t="s">
        <v>8315</v>
      </c>
      <c r="R3621" t="s">
        <v>8316</v>
      </c>
      <c r="S3621" s="19">
        <f t="shared" si="282"/>
        <v>42661.132245370376</v>
      </c>
      <c r="T3621" s="19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12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8">
        <f t="shared" si="281"/>
        <v>56.07</v>
      </c>
      <c r="Q3622" s="15" t="s">
        <v>8315</v>
      </c>
      <c r="R3622" t="s">
        <v>8316</v>
      </c>
      <c r="S3622" s="19">
        <f t="shared" si="282"/>
        <v>42037.938206018516</v>
      </c>
      <c r="T3622" s="19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12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8">
        <f t="shared" si="281"/>
        <v>47.03</v>
      </c>
      <c r="Q3623" s="15" t="s">
        <v>8315</v>
      </c>
      <c r="R3623" t="s">
        <v>8316</v>
      </c>
      <c r="S3623" s="19">
        <f t="shared" si="282"/>
        <v>42619.935694444444</v>
      </c>
      <c r="T3623" s="19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12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8">
        <f t="shared" si="281"/>
        <v>47.67</v>
      </c>
      <c r="Q3624" s="15" t="s">
        <v>8315</v>
      </c>
      <c r="R3624" t="s">
        <v>8316</v>
      </c>
      <c r="S3624" s="19">
        <f t="shared" si="282"/>
        <v>41877.221886574072</v>
      </c>
      <c r="T3624" s="19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12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8">
        <f t="shared" si="281"/>
        <v>88.24</v>
      </c>
      <c r="Q3625" s="15" t="s">
        <v>8315</v>
      </c>
      <c r="R3625" t="s">
        <v>8316</v>
      </c>
      <c r="S3625" s="19">
        <f t="shared" si="282"/>
        <v>41828.736921296295</v>
      </c>
      <c r="T3625" s="19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12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8">
        <f t="shared" si="281"/>
        <v>80.72</v>
      </c>
      <c r="Q3626" s="15" t="s">
        <v>8315</v>
      </c>
      <c r="R3626" t="s">
        <v>8316</v>
      </c>
      <c r="S3626" s="19">
        <f t="shared" si="282"/>
        <v>42545.774189814809</v>
      </c>
      <c r="T3626" s="19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12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8">
        <f t="shared" si="281"/>
        <v>39.49</v>
      </c>
      <c r="Q3627" s="15" t="s">
        <v>8315</v>
      </c>
      <c r="R3627" t="s">
        <v>8316</v>
      </c>
      <c r="S3627" s="19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12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8">
        <f t="shared" si="281"/>
        <v>84.85</v>
      </c>
      <c r="Q3628" s="15" t="s">
        <v>8315</v>
      </c>
      <c r="R3628" t="s">
        <v>8316</v>
      </c>
      <c r="S3628" s="19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12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8">
        <f t="shared" si="281"/>
        <v>68.97</v>
      </c>
      <c r="Q3629" s="15" t="s">
        <v>8315</v>
      </c>
      <c r="R3629" t="s">
        <v>8316</v>
      </c>
      <c r="S3629" s="19">
        <f t="shared" si="282"/>
        <v>42460.741747685184</v>
      </c>
      <c r="T3629" s="19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12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5" t="s">
        <v>8315</v>
      </c>
      <c r="R3630" t="s">
        <v>8357</v>
      </c>
      <c r="S3630" s="19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12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5" t="s">
        <v>8315</v>
      </c>
      <c r="R3631" t="s">
        <v>8357</v>
      </c>
      <c r="S3631" s="19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12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5" t="s">
        <v>8315</v>
      </c>
      <c r="R3632" t="s">
        <v>8357</v>
      </c>
      <c r="S3632" s="19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12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5" t="s">
        <v>8315</v>
      </c>
      <c r="R3633" t="s">
        <v>8357</v>
      </c>
      <c r="S3633" s="19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12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5" t="s">
        <v>8315</v>
      </c>
      <c r="R3634" t="s">
        <v>8357</v>
      </c>
      <c r="S3634" s="19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12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5" t="s">
        <v>8315</v>
      </c>
      <c r="R3635" t="s">
        <v>8357</v>
      </c>
      <c r="S3635" s="19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12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5" t="s">
        <v>8315</v>
      </c>
      <c r="R3636" t="s">
        <v>8357</v>
      </c>
      <c r="S3636" s="19">
        <f t="shared" si="282"/>
        <v>42701.166365740741</v>
      </c>
      <c r="T3636" s="19">
        <f t="shared" si="283"/>
        <v>42749.165972222225</v>
      </c>
      <c r="U3636">
        <f t="shared" si="284"/>
        <v>2017</v>
      </c>
    </row>
    <row r="3637" spans="1:21" ht="29" x14ac:dyDescent="0.35">
      <c r="A3637">
        <v>3635</v>
      </c>
      <c r="B3637" s="3" t="s">
        <v>3633</v>
      </c>
      <c r="C3637" s="12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5" t="s">
        <v>8315</v>
      </c>
      <c r="R3637" t="s">
        <v>8357</v>
      </c>
      <c r="S3637" s="19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12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5" t="s">
        <v>8315</v>
      </c>
      <c r="R3638" t="s">
        <v>8357</v>
      </c>
      <c r="S3638" s="19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12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5" t="s">
        <v>8315</v>
      </c>
      <c r="R3639" t="s">
        <v>8357</v>
      </c>
      <c r="S3639" s="19">
        <f t="shared" si="282"/>
        <v>41975.700636574074</v>
      </c>
      <c r="T3639" s="19">
        <f t="shared" si="283"/>
        <v>42005.700636574074</v>
      </c>
      <c r="U3639">
        <f t="shared" si="284"/>
        <v>2015</v>
      </c>
    </row>
    <row r="3640" spans="1:21" ht="29" x14ac:dyDescent="0.35">
      <c r="A3640">
        <v>3638</v>
      </c>
      <c r="B3640" s="3" t="s">
        <v>3636</v>
      </c>
      <c r="C3640" s="12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5" t="s">
        <v>8315</v>
      </c>
      <c r="R3640" t="s">
        <v>8357</v>
      </c>
      <c r="S3640" s="19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12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5" t="s">
        <v>8315</v>
      </c>
      <c r="R3641" t="s">
        <v>8357</v>
      </c>
      <c r="S3641" s="19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12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5" t="s">
        <v>8315</v>
      </c>
      <c r="R3642" t="s">
        <v>8357</v>
      </c>
      <c r="S3642" s="19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12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5" t="s">
        <v>8315</v>
      </c>
      <c r="R3643" t="s">
        <v>8357</v>
      </c>
      <c r="S3643" s="19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12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5" t="s">
        <v>8315</v>
      </c>
      <c r="R3644" t="s">
        <v>8357</v>
      </c>
      <c r="S3644" s="19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12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5" t="s">
        <v>8315</v>
      </c>
      <c r="R3645" t="s">
        <v>8357</v>
      </c>
      <c r="S3645" s="19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12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5" t="s">
        <v>8315</v>
      </c>
      <c r="R3646" t="s">
        <v>8357</v>
      </c>
      <c r="S3646" s="19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12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5" t="s">
        <v>8315</v>
      </c>
      <c r="R3647" t="s">
        <v>8357</v>
      </c>
      <c r="S3647" s="19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12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5" t="s">
        <v>8315</v>
      </c>
      <c r="R3648" t="s">
        <v>8357</v>
      </c>
      <c r="S3648" s="19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12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5" t="s">
        <v>8315</v>
      </c>
      <c r="R3649" t="s">
        <v>8357</v>
      </c>
      <c r="S3649" s="19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12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8">
        <f t="shared" si="281"/>
        <v>550.04</v>
      </c>
      <c r="Q3650" s="15" t="s">
        <v>8315</v>
      </c>
      <c r="R3650" t="s">
        <v>8316</v>
      </c>
      <c r="S3650" s="19">
        <f t="shared" si="282"/>
        <v>41887.292187500003</v>
      </c>
      <c r="T3650" s="19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12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8">
        <f t="shared" ref="P3651:P3714" si="286">IFERROR(ROUND(E3651/L3651,2),0)</f>
        <v>97.5</v>
      </c>
      <c r="Q3651" s="15" t="s">
        <v>8315</v>
      </c>
      <c r="R3651" t="s">
        <v>8316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3.5" x14ac:dyDescent="0.35">
      <c r="A3652">
        <v>3650</v>
      </c>
      <c r="B3652" s="3" t="s">
        <v>3648</v>
      </c>
      <c r="C3652" s="12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8">
        <f t="shared" si="286"/>
        <v>29.41</v>
      </c>
      <c r="Q3652" s="15" t="s">
        <v>8315</v>
      </c>
      <c r="R3652" t="s">
        <v>8316</v>
      </c>
      <c r="S3652" s="19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12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8">
        <f t="shared" si="286"/>
        <v>57.78</v>
      </c>
      <c r="Q3653" s="15" t="s">
        <v>8315</v>
      </c>
      <c r="R3653" t="s">
        <v>8316</v>
      </c>
      <c r="S3653" s="19">
        <f t="shared" si="287"/>
        <v>41828.646319444444</v>
      </c>
      <c r="T3653" s="19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12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8">
        <f t="shared" si="286"/>
        <v>44.24</v>
      </c>
      <c r="Q3654" s="15" t="s">
        <v>8315</v>
      </c>
      <c r="R3654" t="s">
        <v>8316</v>
      </c>
      <c r="S3654" s="19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12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8">
        <f t="shared" si="286"/>
        <v>60.91</v>
      </c>
      <c r="Q3655" s="15" t="s">
        <v>8315</v>
      </c>
      <c r="R3655" t="s">
        <v>8316</v>
      </c>
      <c r="S3655" s="19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12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8">
        <f t="shared" si="286"/>
        <v>68.84</v>
      </c>
      <c r="Q3656" s="15" t="s">
        <v>8315</v>
      </c>
      <c r="R3656" t="s">
        <v>8316</v>
      </c>
      <c r="S3656" s="19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12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8">
        <f t="shared" si="286"/>
        <v>73.58</v>
      </c>
      <c r="Q3657" s="15" t="s">
        <v>8315</v>
      </c>
      <c r="R3657" t="s">
        <v>8316</v>
      </c>
      <c r="S3657" s="19">
        <f t="shared" si="287"/>
        <v>42173.803217592591</v>
      </c>
      <c r="T3657" s="19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12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8">
        <f t="shared" si="286"/>
        <v>115.02</v>
      </c>
      <c r="Q3658" s="15" t="s">
        <v>8315</v>
      </c>
      <c r="R3658" t="s">
        <v>8316</v>
      </c>
      <c r="S3658" s="19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12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8">
        <f t="shared" si="286"/>
        <v>110.75</v>
      </c>
      <c r="Q3659" s="15" t="s">
        <v>8315</v>
      </c>
      <c r="R3659" t="s">
        <v>8316</v>
      </c>
      <c r="S3659" s="19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12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8">
        <f t="shared" si="286"/>
        <v>75.5</v>
      </c>
      <c r="Q3660" s="15" t="s">
        <v>8315</v>
      </c>
      <c r="R3660" t="s">
        <v>8316</v>
      </c>
      <c r="S3660" s="19">
        <f t="shared" si="287"/>
        <v>41775.858564814815</v>
      </c>
      <c r="T3660" s="19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12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8">
        <f t="shared" si="286"/>
        <v>235.46</v>
      </c>
      <c r="Q3661" s="15" t="s">
        <v>8315</v>
      </c>
      <c r="R3661" t="s">
        <v>8316</v>
      </c>
      <c r="S3661" s="19">
        <f t="shared" si="287"/>
        <v>42055.277199074073</v>
      </c>
      <c r="T3661" s="19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12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8">
        <f t="shared" si="286"/>
        <v>11.36</v>
      </c>
      <c r="Q3662" s="15" t="s">
        <v>8315</v>
      </c>
      <c r="R3662" t="s">
        <v>8316</v>
      </c>
      <c r="S3662" s="19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12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8">
        <f t="shared" si="286"/>
        <v>92.5</v>
      </c>
      <c r="Q3663" s="15" t="s">
        <v>8315</v>
      </c>
      <c r="R3663" t="s">
        <v>8316</v>
      </c>
      <c r="S3663" s="19">
        <f t="shared" si="287"/>
        <v>42447.896666666667</v>
      </c>
      <c r="T3663" s="19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12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8">
        <f t="shared" si="286"/>
        <v>202.85</v>
      </c>
      <c r="Q3664" s="15" t="s">
        <v>8315</v>
      </c>
      <c r="R3664" t="s">
        <v>8316</v>
      </c>
      <c r="S3664" s="19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12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8">
        <f t="shared" si="286"/>
        <v>26</v>
      </c>
      <c r="Q3665" s="15" t="s">
        <v>8315</v>
      </c>
      <c r="R3665" t="s">
        <v>8316</v>
      </c>
      <c r="S3665" s="19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12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8">
        <f t="shared" si="286"/>
        <v>46.05</v>
      </c>
      <c r="Q3666" s="15" t="s">
        <v>8315</v>
      </c>
      <c r="R3666" t="s">
        <v>8316</v>
      </c>
      <c r="S3666" s="19">
        <f t="shared" si="287"/>
        <v>42523.248715277776</v>
      </c>
      <c r="T3666" s="19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12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8">
        <f t="shared" si="286"/>
        <v>51</v>
      </c>
      <c r="Q3667" s="15" t="s">
        <v>8315</v>
      </c>
      <c r="R3667" t="s">
        <v>8316</v>
      </c>
      <c r="S3667" s="19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12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8">
        <f t="shared" si="286"/>
        <v>31.58</v>
      </c>
      <c r="Q3668" s="15" t="s">
        <v>8315</v>
      </c>
      <c r="R3668" t="s">
        <v>8316</v>
      </c>
      <c r="S3668" s="19">
        <f t="shared" si="287"/>
        <v>41822.90488425926</v>
      </c>
      <c r="T3668" s="19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12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8">
        <f t="shared" si="286"/>
        <v>53.36</v>
      </c>
      <c r="Q3669" s="15" t="s">
        <v>8315</v>
      </c>
      <c r="R3669" t="s">
        <v>8316</v>
      </c>
      <c r="S3669" s="19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12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8">
        <f t="shared" si="286"/>
        <v>36.96</v>
      </c>
      <c r="Q3670" s="15" t="s">
        <v>8315</v>
      </c>
      <c r="R3670" t="s">
        <v>8316</v>
      </c>
      <c r="S3670" s="19">
        <f t="shared" si="287"/>
        <v>42185.556157407409</v>
      </c>
      <c r="T3670" s="19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12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8">
        <f t="shared" si="286"/>
        <v>81.290000000000006</v>
      </c>
      <c r="Q3671" s="15" t="s">
        <v>8315</v>
      </c>
      <c r="R3671" t="s">
        <v>8316</v>
      </c>
      <c r="S3671" s="19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12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8">
        <f t="shared" si="286"/>
        <v>20.079999999999998</v>
      </c>
      <c r="Q3672" s="15" t="s">
        <v>8315</v>
      </c>
      <c r="R3672" t="s">
        <v>8316</v>
      </c>
      <c r="S3672" s="19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12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8">
        <f t="shared" si="286"/>
        <v>88.25</v>
      </c>
      <c r="Q3673" s="15" t="s">
        <v>8315</v>
      </c>
      <c r="R3673" t="s">
        <v>8316</v>
      </c>
      <c r="S3673" s="19">
        <f t="shared" si="287"/>
        <v>41820.62809027778</v>
      </c>
      <c r="T3673" s="19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12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8">
        <f t="shared" si="286"/>
        <v>53.44</v>
      </c>
      <c r="Q3674" s="15" t="s">
        <v>8315</v>
      </c>
      <c r="R3674" t="s">
        <v>8316</v>
      </c>
      <c r="S3674" s="19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12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8">
        <f t="shared" si="286"/>
        <v>39.869999999999997</v>
      </c>
      <c r="Q3675" s="15" t="s">
        <v>8315</v>
      </c>
      <c r="R3675" t="s">
        <v>8316</v>
      </c>
      <c r="S3675" s="19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12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8">
        <f t="shared" si="286"/>
        <v>145.16</v>
      </c>
      <c r="Q3676" s="15" t="s">
        <v>8315</v>
      </c>
      <c r="R3676" t="s">
        <v>8316</v>
      </c>
      <c r="S3676" s="19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12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8">
        <f t="shared" si="286"/>
        <v>23.33</v>
      </c>
      <c r="Q3677" s="15" t="s">
        <v>8315</v>
      </c>
      <c r="R3677" t="s">
        <v>8316</v>
      </c>
      <c r="S3677" s="19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12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8">
        <f t="shared" si="286"/>
        <v>64.38</v>
      </c>
      <c r="Q3678" s="15" t="s">
        <v>8315</v>
      </c>
      <c r="R3678" t="s">
        <v>8316</v>
      </c>
      <c r="S3678" s="19">
        <f t="shared" si="287"/>
        <v>41876.815787037034</v>
      </c>
      <c r="T3678" s="19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12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8">
        <f t="shared" si="286"/>
        <v>62.05</v>
      </c>
      <c r="Q3679" s="15" t="s">
        <v>8315</v>
      </c>
      <c r="R3679" t="s">
        <v>8316</v>
      </c>
      <c r="S3679" s="19">
        <f t="shared" si="287"/>
        <v>41802.574282407404</v>
      </c>
      <c r="T3679" s="19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12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8">
        <f t="shared" si="286"/>
        <v>66.13</v>
      </c>
      <c r="Q3680" s="15" t="s">
        <v>8315</v>
      </c>
      <c r="R3680" t="s">
        <v>8316</v>
      </c>
      <c r="S3680" s="19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12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8">
        <f t="shared" si="286"/>
        <v>73.400000000000006</v>
      </c>
      <c r="Q3681" s="15" t="s">
        <v>8315</v>
      </c>
      <c r="R3681" t="s">
        <v>8316</v>
      </c>
      <c r="S3681" s="19">
        <f t="shared" si="287"/>
        <v>41786.761354166665</v>
      </c>
      <c r="T3681" s="19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12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8">
        <f t="shared" si="286"/>
        <v>99.5</v>
      </c>
      <c r="Q3682" s="15" t="s">
        <v>8315</v>
      </c>
      <c r="R3682" t="s">
        <v>8316</v>
      </c>
      <c r="S3682" s="19">
        <f t="shared" si="287"/>
        <v>42627.454097222217</v>
      </c>
      <c r="T3682" s="19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12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8">
        <f t="shared" si="286"/>
        <v>62.17</v>
      </c>
      <c r="Q3683" s="15" t="s">
        <v>8315</v>
      </c>
      <c r="R3683" t="s">
        <v>8316</v>
      </c>
      <c r="S3683" s="19">
        <f t="shared" si="287"/>
        <v>42374.651504629626</v>
      </c>
      <c r="T3683" s="19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12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8">
        <f t="shared" si="286"/>
        <v>62.33</v>
      </c>
      <c r="Q3684" s="15" t="s">
        <v>8315</v>
      </c>
      <c r="R3684" t="s">
        <v>8316</v>
      </c>
      <c r="S3684" s="19">
        <f t="shared" si="287"/>
        <v>41772.685393518521</v>
      </c>
      <c r="T3684" s="19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12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8">
        <f t="shared" si="286"/>
        <v>58.79</v>
      </c>
      <c r="Q3685" s="15" t="s">
        <v>8315</v>
      </c>
      <c r="R3685" t="s">
        <v>8316</v>
      </c>
      <c r="S3685" s="19">
        <f t="shared" si="287"/>
        <v>42633.116851851853</v>
      </c>
      <c r="T3685" s="19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12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8">
        <f t="shared" si="286"/>
        <v>45.35</v>
      </c>
      <c r="Q3686" s="15" t="s">
        <v>8315</v>
      </c>
      <c r="R3686" t="s">
        <v>8316</v>
      </c>
      <c r="S3686" s="19">
        <f t="shared" si="287"/>
        <v>42219.180393518516</v>
      </c>
      <c r="T3686" s="19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12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8">
        <f t="shared" si="286"/>
        <v>41.94</v>
      </c>
      <c r="Q3687" s="15" t="s">
        <v>8315</v>
      </c>
      <c r="R3687" t="s">
        <v>8316</v>
      </c>
      <c r="S3687" s="19">
        <f t="shared" si="287"/>
        <v>41753.593275462961</v>
      </c>
      <c r="T3687" s="19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12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8">
        <f t="shared" si="286"/>
        <v>59.17</v>
      </c>
      <c r="Q3688" s="15" t="s">
        <v>8315</v>
      </c>
      <c r="R3688" t="s">
        <v>8316</v>
      </c>
      <c r="S3688" s="19">
        <f t="shared" si="287"/>
        <v>42230.662731481483</v>
      </c>
      <c r="T3688" s="19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12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8">
        <f t="shared" si="286"/>
        <v>200.49</v>
      </c>
      <c r="Q3689" s="15" t="s">
        <v>8315</v>
      </c>
      <c r="R3689" t="s">
        <v>8316</v>
      </c>
      <c r="S3689" s="19">
        <f t="shared" si="287"/>
        <v>41787.218229166669</v>
      </c>
      <c r="T3689" s="19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12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8">
        <f t="shared" si="286"/>
        <v>83.97</v>
      </c>
      <c r="Q3690" s="15" t="s">
        <v>8315</v>
      </c>
      <c r="R3690" t="s">
        <v>8316</v>
      </c>
      <c r="S3690" s="19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12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8">
        <f t="shared" si="286"/>
        <v>57.26</v>
      </c>
      <c r="Q3691" s="15" t="s">
        <v>8315</v>
      </c>
      <c r="R3691" t="s">
        <v>8316</v>
      </c>
      <c r="S3691" s="19">
        <f t="shared" si="287"/>
        <v>42147.826840277776</v>
      </c>
      <c r="T3691" s="19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12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8">
        <f t="shared" si="286"/>
        <v>58.06</v>
      </c>
      <c r="Q3692" s="15" t="s">
        <v>8315</v>
      </c>
      <c r="R3692" t="s">
        <v>8316</v>
      </c>
      <c r="S3692" s="19">
        <f t="shared" si="287"/>
        <v>41940.598182870373</v>
      </c>
      <c r="T3692" s="19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12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8">
        <f t="shared" si="286"/>
        <v>186.8</v>
      </c>
      <c r="Q3693" s="15" t="s">
        <v>8315</v>
      </c>
      <c r="R3693" t="s">
        <v>8316</v>
      </c>
      <c r="S3693" s="19">
        <f t="shared" si="287"/>
        <v>42020.700567129628</v>
      </c>
      <c r="T3693" s="19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12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8">
        <f t="shared" si="286"/>
        <v>74.12</v>
      </c>
      <c r="Q3694" s="15" t="s">
        <v>8315</v>
      </c>
      <c r="R3694" t="s">
        <v>8316</v>
      </c>
      <c r="S3694" s="19">
        <f t="shared" si="287"/>
        <v>41891.96503472222</v>
      </c>
      <c r="T3694" s="19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12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8">
        <f t="shared" si="286"/>
        <v>30.71</v>
      </c>
      <c r="Q3695" s="15" t="s">
        <v>8315</v>
      </c>
      <c r="R3695" t="s">
        <v>8316</v>
      </c>
      <c r="S3695" s="19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12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8">
        <f t="shared" si="286"/>
        <v>62.67</v>
      </c>
      <c r="Q3696" s="15" t="s">
        <v>8315</v>
      </c>
      <c r="R3696" t="s">
        <v>8316</v>
      </c>
      <c r="S3696" s="19">
        <f t="shared" si="287"/>
        <v>42490.133877314816</v>
      </c>
      <c r="T3696" s="19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12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8">
        <f t="shared" si="286"/>
        <v>121.36</v>
      </c>
      <c r="Q3697" s="15" t="s">
        <v>8315</v>
      </c>
      <c r="R3697" t="s">
        <v>8316</v>
      </c>
      <c r="S3697" s="19">
        <f t="shared" si="287"/>
        <v>41995.870486111111</v>
      </c>
      <c r="T3697" s="19">
        <f t="shared" si="288"/>
        <v>42015.870486111111</v>
      </c>
      <c r="U3697">
        <f t="shared" si="289"/>
        <v>2015</v>
      </c>
    </row>
    <row r="3698" spans="1:21" ht="43.5" x14ac:dyDescent="0.35">
      <c r="A3698">
        <v>3696</v>
      </c>
      <c r="B3698" s="3" t="s">
        <v>3693</v>
      </c>
      <c r="C3698" s="12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8">
        <f t="shared" si="286"/>
        <v>39.74</v>
      </c>
      <c r="Q3698" s="15" t="s">
        <v>8315</v>
      </c>
      <c r="R3698" t="s">
        <v>8316</v>
      </c>
      <c r="S3698" s="19">
        <f t="shared" si="287"/>
        <v>41988.617083333331</v>
      </c>
      <c r="T3698" s="19">
        <f t="shared" si="288"/>
        <v>42048.617083333331</v>
      </c>
      <c r="U3698">
        <f t="shared" si="289"/>
        <v>2015</v>
      </c>
    </row>
    <row r="3699" spans="1:21" ht="43.5" x14ac:dyDescent="0.35">
      <c r="A3699">
        <v>3697</v>
      </c>
      <c r="B3699" s="3" t="s">
        <v>3694</v>
      </c>
      <c r="C3699" s="12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8">
        <f t="shared" si="286"/>
        <v>72</v>
      </c>
      <c r="Q3699" s="15" t="s">
        <v>8315</v>
      </c>
      <c r="R3699" t="s">
        <v>8316</v>
      </c>
      <c r="S3699" s="19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12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8">
        <f t="shared" si="286"/>
        <v>40.630000000000003</v>
      </c>
      <c r="Q3700" s="15" t="s">
        <v>8315</v>
      </c>
      <c r="R3700" t="s">
        <v>8316</v>
      </c>
      <c r="S3700" s="19">
        <f t="shared" si="287"/>
        <v>42401.806562500002</v>
      </c>
      <c r="T3700" s="19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12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8">
        <f t="shared" si="286"/>
        <v>63</v>
      </c>
      <c r="Q3701" s="15" t="s">
        <v>8315</v>
      </c>
      <c r="R3701" t="s">
        <v>8316</v>
      </c>
      <c r="S3701" s="19">
        <f t="shared" si="287"/>
        <v>41897.602037037039</v>
      </c>
      <c r="T3701" s="19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12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8">
        <f t="shared" si="286"/>
        <v>33.67</v>
      </c>
      <c r="Q3702" s="15" t="s">
        <v>8315</v>
      </c>
      <c r="R3702" t="s">
        <v>8316</v>
      </c>
      <c r="S3702" s="19">
        <f t="shared" si="287"/>
        <v>41882.585648148146</v>
      </c>
      <c r="T3702" s="19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12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8">
        <f t="shared" si="286"/>
        <v>38.590000000000003</v>
      </c>
      <c r="Q3703" s="15" t="s">
        <v>8315</v>
      </c>
      <c r="R3703" t="s">
        <v>8316</v>
      </c>
      <c r="S3703" s="19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12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8">
        <f t="shared" si="286"/>
        <v>155.94999999999999</v>
      </c>
      <c r="Q3704" s="15" t="s">
        <v>8315</v>
      </c>
      <c r="R3704" t="s">
        <v>8316</v>
      </c>
      <c r="S3704" s="19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12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8">
        <f t="shared" si="286"/>
        <v>43.2</v>
      </c>
      <c r="Q3705" s="15" t="s">
        <v>8315</v>
      </c>
      <c r="R3705" t="s">
        <v>8316</v>
      </c>
      <c r="S3705" s="19">
        <f t="shared" si="287"/>
        <v>42556.504490740743</v>
      </c>
      <c r="T3705" s="19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12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8">
        <f t="shared" si="286"/>
        <v>15.15</v>
      </c>
      <c r="Q3706" s="15" t="s">
        <v>8315</v>
      </c>
      <c r="R3706" t="s">
        <v>8316</v>
      </c>
      <c r="S3706" s="19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12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8">
        <f t="shared" si="286"/>
        <v>83.57</v>
      </c>
      <c r="Q3707" s="15" t="s">
        <v>8315</v>
      </c>
      <c r="R3707" t="s">
        <v>8316</v>
      </c>
      <c r="S3707" s="19">
        <f t="shared" si="287"/>
        <v>41792.542986111112</v>
      </c>
      <c r="T3707" s="19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12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8">
        <f t="shared" si="286"/>
        <v>140</v>
      </c>
      <c r="Q3708" s="15" t="s">
        <v>8315</v>
      </c>
      <c r="R3708" t="s">
        <v>8316</v>
      </c>
      <c r="S3708" s="19">
        <f t="shared" si="287"/>
        <v>41879.913761574076</v>
      </c>
      <c r="T3708" s="19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12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8">
        <f t="shared" si="286"/>
        <v>80.87</v>
      </c>
      <c r="Q3709" s="15" t="s">
        <v>8315</v>
      </c>
      <c r="R3709" t="s">
        <v>8316</v>
      </c>
      <c r="S3709" s="19">
        <f t="shared" si="287"/>
        <v>42552.048356481479</v>
      </c>
      <c r="T3709" s="19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12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8">
        <f t="shared" si="286"/>
        <v>53.85</v>
      </c>
      <c r="Q3710" s="15" t="s">
        <v>8315</v>
      </c>
      <c r="R3710" t="s">
        <v>8316</v>
      </c>
      <c r="S3710" s="19">
        <f t="shared" si="287"/>
        <v>41810.142199074071</v>
      </c>
      <c r="T3710" s="19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12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8">
        <f t="shared" si="286"/>
        <v>30.93</v>
      </c>
      <c r="Q3711" s="15" t="s">
        <v>8315</v>
      </c>
      <c r="R3711" t="s">
        <v>8316</v>
      </c>
      <c r="S3711" s="19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12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8">
        <f t="shared" si="286"/>
        <v>67.959999999999994</v>
      </c>
      <c r="Q3712" s="15" t="s">
        <v>8315</v>
      </c>
      <c r="R3712" t="s">
        <v>8316</v>
      </c>
      <c r="S3712" s="19">
        <f t="shared" si="287"/>
        <v>42072.576249999998</v>
      </c>
      <c r="T3712" s="19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12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8">
        <f t="shared" si="286"/>
        <v>27.14</v>
      </c>
      <c r="Q3713" s="15" t="s">
        <v>8315</v>
      </c>
      <c r="R3713" t="s">
        <v>8316</v>
      </c>
      <c r="S3713" s="19">
        <f t="shared" si="287"/>
        <v>41779.724224537036</v>
      </c>
      <c r="T3713" s="19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12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8">
        <f t="shared" si="286"/>
        <v>110.87</v>
      </c>
      <c r="Q3714" s="15" t="s">
        <v>8315</v>
      </c>
      <c r="R3714" t="s">
        <v>8316</v>
      </c>
      <c r="S3714" s="19">
        <f t="shared" si="287"/>
        <v>42134.172071759262</v>
      </c>
      <c r="T3714" s="19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12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8">
        <f t="shared" ref="P3715:P3778" si="291">IFERROR(ROUND(E3715/L3715,2),0)</f>
        <v>106.84</v>
      </c>
      <c r="Q3715" s="15" t="s">
        <v>8315</v>
      </c>
      <c r="R3715" t="s">
        <v>8316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3.5" x14ac:dyDescent="0.35">
      <c r="A3716">
        <v>3714</v>
      </c>
      <c r="B3716" s="3" t="s">
        <v>3711</v>
      </c>
      <c r="C3716" s="12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8">
        <f t="shared" si="291"/>
        <v>105.52</v>
      </c>
      <c r="Q3716" s="15" t="s">
        <v>8315</v>
      </c>
      <c r="R3716" t="s">
        <v>8316</v>
      </c>
      <c r="S3716" s="19">
        <f t="shared" si="292"/>
        <v>42118.556331018524</v>
      </c>
      <c r="T3716" s="19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12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8">
        <f t="shared" si="291"/>
        <v>132.96</v>
      </c>
      <c r="Q3717" s="15" t="s">
        <v>8315</v>
      </c>
      <c r="R3717" t="s">
        <v>8316</v>
      </c>
      <c r="S3717" s="19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12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8">
        <f t="shared" si="291"/>
        <v>51.92</v>
      </c>
      <c r="Q3718" s="15" t="s">
        <v>8315</v>
      </c>
      <c r="R3718" t="s">
        <v>8316</v>
      </c>
      <c r="S3718" s="19">
        <f t="shared" si="292"/>
        <v>42360.887835648144</v>
      </c>
      <c r="T3718" s="19">
        <f t="shared" si="293"/>
        <v>42390.887835648144</v>
      </c>
      <c r="U3718">
        <f t="shared" si="294"/>
        <v>2016</v>
      </c>
    </row>
    <row r="3719" spans="1:21" ht="43.5" x14ac:dyDescent="0.35">
      <c r="A3719">
        <v>3717</v>
      </c>
      <c r="B3719" s="3" t="s">
        <v>3714</v>
      </c>
      <c r="C3719" s="12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8">
        <f t="shared" si="291"/>
        <v>310</v>
      </c>
      <c r="Q3719" s="15" t="s">
        <v>8315</v>
      </c>
      <c r="R3719" t="s">
        <v>8316</v>
      </c>
      <c r="S3719" s="19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12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8">
        <f t="shared" si="291"/>
        <v>26.02</v>
      </c>
      <c r="Q3720" s="15" t="s">
        <v>8315</v>
      </c>
      <c r="R3720" t="s">
        <v>8316</v>
      </c>
      <c r="S3720" s="19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12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8">
        <f t="shared" si="291"/>
        <v>105</v>
      </c>
      <c r="Q3721" s="15" t="s">
        <v>8315</v>
      </c>
      <c r="R3721" t="s">
        <v>8316</v>
      </c>
      <c r="S3721" s="19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12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8">
        <f t="shared" si="291"/>
        <v>86.23</v>
      </c>
      <c r="Q3722" s="15" t="s">
        <v>8315</v>
      </c>
      <c r="R3722" t="s">
        <v>8316</v>
      </c>
      <c r="S3722" s="19">
        <f t="shared" si="292"/>
        <v>42165.993125000001</v>
      </c>
      <c r="T3722" s="19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12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8">
        <f t="shared" si="291"/>
        <v>114.55</v>
      </c>
      <c r="Q3723" s="15" t="s">
        <v>8315</v>
      </c>
      <c r="R3723" t="s">
        <v>8316</v>
      </c>
      <c r="S3723" s="19">
        <f t="shared" si="292"/>
        <v>41927.936157407406</v>
      </c>
      <c r="T3723" s="19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12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8">
        <f t="shared" si="291"/>
        <v>47.66</v>
      </c>
      <c r="Q3724" s="15" t="s">
        <v>8315</v>
      </c>
      <c r="R3724" t="s">
        <v>8316</v>
      </c>
      <c r="S3724" s="19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12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8">
        <f t="shared" si="291"/>
        <v>72.89</v>
      </c>
      <c r="Q3725" s="15" t="s">
        <v>8315</v>
      </c>
      <c r="R3725" t="s">
        <v>8316</v>
      </c>
      <c r="S3725" s="19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12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8">
        <f t="shared" si="291"/>
        <v>49.55</v>
      </c>
      <c r="Q3726" s="15" t="s">
        <v>8315</v>
      </c>
      <c r="R3726" t="s">
        <v>8316</v>
      </c>
      <c r="S3726" s="19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12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8">
        <f t="shared" si="291"/>
        <v>25.4</v>
      </c>
      <c r="Q3727" s="15" t="s">
        <v>8315</v>
      </c>
      <c r="R3727" t="s">
        <v>8316</v>
      </c>
      <c r="S3727" s="19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12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8">
        <f t="shared" si="291"/>
        <v>62.59</v>
      </c>
      <c r="Q3728" s="15" t="s">
        <v>8315</v>
      </c>
      <c r="R3728" t="s">
        <v>8316</v>
      </c>
      <c r="S3728" s="19">
        <f t="shared" si="292"/>
        <v>42462.140868055561</v>
      </c>
      <c r="T3728" s="19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12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8">
        <f t="shared" si="291"/>
        <v>61.06</v>
      </c>
      <c r="Q3729" s="15" t="s">
        <v>8315</v>
      </c>
      <c r="R3729" t="s">
        <v>8316</v>
      </c>
      <c r="S3729" s="19">
        <f t="shared" si="292"/>
        <v>42632.348310185189</v>
      </c>
      <c r="T3729" s="19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12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8">
        <f t="shared" si="291"/>
        <v>60.06</v>
      </c>
      <c r="Q3730" s="15" t="s">
        <v>8315</v>
      </c>
      <c r="R3730" t="s">
        <v>8316</v>
      </c>
      <c r="S3730" s="19">
        <f t="shared" si="292"/>
        <v>42205.171018518522</v>
      </c>
      <c r="T3730" s="19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12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8">
        <f t="shared" si="291"/>
        <v>72.400000000000006</v>
      </c>
      <c r="Q3731" s="15" t="s">
        <v>8315</v>
      </c>
      <c r="R3731" t="s">
        <v>8316</v>
      </c>
      <c r="S3731" s="19">
        <f t="shared" si="292"/>
        <v>42041.205000000002</v>
      </c>
      <c r="T3731" s="19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12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8">
        <f t="shared" si="291"/>
        <v>100</v>
      </c>
      <c r="Q3732" s="15" t="s">
        <v>8315</v>
      </c>
      <c r="R3732" t="s">
        <v>8316</v>
      </c>
      <c r="S3732" s="19">
        <f t="shared" si="292"/>
        <v>42203.677766203706</v>
      </c>
      <c r="T3732" s="19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12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8">
        <f t="shared" si="291"/>
        <v>51.67</v>
      </c>
      <c r="Q3733" s="15" t="s">
        <v>8315</v>
      </c>
      <c r="R3733" t="s">
        <v>8316</v>
      </c>
      <c r="S3733" s="19">
        <f t="shared" si="292"/>
        <v>41983.752847222218</v>
      </c>
      <c r="T3733" s="19">
        <f t="shared" si="293"/>
        <v>42014.140972222223</v>
      </c>
      <c r="U3733">
        <f t="shared" si="294"/>
        <v>2015</v>
      </c>
    </row>
    <row r="3734" spans="1:21" ht="43.5" x14ac:dyDescent="0.35">
      <c r="A3734">
        <v>3732</v>
      </c>
      <c r="B3734" s="3" t="s">
        <v>3729</v>
      </c>
      <c r="C3734" s="12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8">
        <f t="shared" si="291"/>
        <v>32.75</v>
      </c>
      <c r="Q3734" s="15" t="s">
        <v>8315</v>
      </c>
      <c r="R3734" t="s">
        <v>8316</v>
      </c>
      <c r="S3734" s="19">
        <f t="shared" si="292"/>
        <v>41968.677465277782</v>
      </c>
      <c r="T3734" s="19">
        <f t="shared" si="293"/>
        <v>42028.5</v>
      </c>
      <c r="U3734">
        <f t="shared" si="294"/>
        <v>2015</v>
      </c>
    </row>
    <row r="3735" spans="1:21" ht="43.5" x14ac:dyDescent="0.35">
      <c r="A3735">
        <v>3733</v>
      </c>
      <c r="B3735" s="3" t="s">
        <v>3730</v>
      </c>
      <c r="C3735" s="12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8">
        <f t="shared" si="291"/>
        <v>0</v>
      </c>
      <c r="Q3735" s="15" t="s">
        <v>8315</v>
      </c>
      <c r="R3735" t="s">
        <v>8316</v>
      </c>
      <c r="S3735" s="19">
        <f t="shared" si="292"/>
        <v>42103.024398148147</v>
      </c>
      <c r="T3735" s="19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12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8">
        <f t="shared" si="291"/>
        <v>61</v>
      </c>
      <c r="Q3736" s="15" t="s">
        <v>8315</v>
      </c>
      <c r="R3736" t="s">
        <v>8316</v>
      </c>
      <c r="S3736" s="19">
        <f t="shared" si="292"/>
        <v>42089.901574074072</v>
      </c>
      <c r="T3736" s="19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12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8">
        <f t="shared" si="291"/>
        <v>10</v>
      </c>
      <c r="Q3737" s="15" t="s">
        <v>8315</v>
      </c>
      <c r="R3737" t="s">
        <v>8316</v>
      </c>
      <c r="S3737" s="19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12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8">
        <f t="shared" si="291"/>
        <v>10</v>
      </c>
      <c r="Q3738" s="15" t="s">
        <v>8315</v>
      </c>
      <c r="R3738" t="s">
        <v>8316</v>
      </c>
      <c r="S3738" s="19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12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8">
        <f t="shared" si="291"/>
        <v>37.5</v>
      </c>
      <c r="Q3739" s="15" t="s">
        <v>8315</v>
      </c>
      <c r="R3739" t="s">
        <v>8316</v>
      </c>
      <c r="S3739" s="19">
        <f t="shared" si="292"/>
        <v>42297.691006944442</v>
      </c>
      <c r="T3739" s="19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12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8">
        <f t="shared" si="291"/>
        <v>45</v>
      </c>
      <c r="Q3740" s="15" t="s">
        <v>8315</v>
      </c>
      <c r="R3740" t="s">
        <v>8316</v>
      </c>
      <c r="S3740" s="19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12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8">
        <f t="shared" si="291"/>
        <v>100.63</v>
      </c>
      <c r="Q3741" s="15" t="s">
        <v>8315</v>
      </c>
      <c r="R3741" t="s">
        <v>8316</v>
      </c>
      <c r="S3741" s="19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12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8">
        <f t="shared" si="291"/>
        <v>25.57</v>
      </c>
      <c r="Q3742" s="15" t="s">
        <v>8315</v>
      </c>
      <c r="R3742" t="s">
        <v>8316</v>
      </c>
      <c r="S3742" s="19">
        <f t="shared" si="292"/>
        <v>41833.089756944442</v>
      </c>
      <c r="T3742" s="19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12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8">
        <f t="shared" si="291"/>
        <v>0</v>
      </c>
      <c r="Q3743" s="15" t="s">
        <v>8315</v>
      </c>
      <c r="R3743" t="s">
        <v>8316</v>
      </c>
      <c r="S3743" s="19">
        <f t="shared" si="292"/>
        <v>42325.920717592591</v>
      </c>
      <c r="T3743" s="19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12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8">
        <f t="shared" si="291"/>
        <v>25</v>
      </c>
      <c r="Q3744" s="15" t="s">
        <v>8315</v>
      </c>
      <c r="R3744" t="s">
        <v>8316</v>
      </c>
      <c r="S3744" s="19">
        <f t="shared" si="292"/>
        <v>41858.214629629627</v>
      </c>
      <c r="T3744" s="19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12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8">
        <f t="shared" si="291"/>
        <v>0</v>
      </c>
      <c r="Q3745" s="15" t="s">
        <v>8315</v>
      </c>
      <c r="R3745" t="s">
        <v>8316</v>
      </c>
      <c r="S3745" s="19">
        <f t="shared" si="292"/>
        <v>41793.710231481484</v>
      </c>
      <c r="T3745" s="19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12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8">
        <f t="shared" si="291"/>
        <v>0</v>
      </c>
      <c r="Q3746" s="15" t="s">
        <v>8315</v>
      </c>
      <c r="R3746" t="s">
        <v>8316</v>
      </c>
      <c r="S3746" s="19">
        <f t="shared" si="292"/>
        <v>41793.814259259263</v>
      </c>
      <c r="T3746" s="19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12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8">
        <f t="shared" si="291"/>
        <v>10</v>
      </c>
      <c r="Q3747" s="15" t="s">
        <v>8315</v>
      </c>
      <c r="R3747" t="s">
        <v>8316</v>
      </c>
      <c r="S3747" s="19">
        <f t="shared" si="292"/>
        <v>41831.697939814818</v>
      </c>
      <c r="T3747" s="19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12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8">
        <f t="shared" si="291"/>
        <v>202</v>
      </c>
      <c r="Q3748" s="15" t="s">
        <v>8315</v>
      </c>
      <c r="R3748" t="s">
        <v>8316</v>
      </c>
      <c r="S3748" s="19">
        <f t="shared" si="292"/>
        <v>42621.389340277776</v>
      </c>
      <c r="T3748" s="19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12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8">
        <f t="shared" si="291"/>
        <v>25</v>
      </c>
      <c r="Q3749" s="15" t="s">
        <v>8315</v>
      </c>
      <c r="R3749" t="s">
        <v>8316</v>
      </c>
      <c r="S3749" s="19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12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5" t="s">
        <v>8315</v>
      </c>
      <c r="R3750" t="s">
        <v>8357</v>
      </c>
      <c r="S3750" s="19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12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5" t="s">
        <v>8315</v>
      </c>
      <c r="R3751" t="s">
        <v>8357</v>
      </c>
      <c r="S3751" s="19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12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5" t="s">
        <v>8315</v>
      </c>
      <c r="R3752" t="s">
        <v>8357</v>
      </c>
      <c r="S3752" s="19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12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5" t="s">
        <v>8315</v>
      </c>
      <c r="R3753" t="s">
        <v>8357</v>
      </c>
      <c r="S3753" s="19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12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5" t="s">
        <v>8315</v>
      </c>
      <c r="R3754" t="s">
        <v>8357</v>
      </c>
      <c r="S3754" s="19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12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5" t="s">
        <v>8315</v>
      </c>
      <c r="R3755" t="s">
        <v>8357</v>
      </c>
      <c r="S3755" s="19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12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5" t="s">
        <v>8315</v>
      </c>
      <c r="R3756" t="s">
        <v>8357</v>
      </c>
      <c r="S3756" s="19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12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5" t="s">
        <v>8315</v>
      </c>
      <c r="R3757" t="s">
        <v>8357</v>
      </c>
      <c r="S3757" s="19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12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5" t="s">
        <v>8315</v>
      </c>
      <c r="R3758" t="s">
        <v>8357</v>
      </c>
      <c r="S3758" s="19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12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5" t="s">
        <v>8315</v>
      </c>
      <c r="R3759" t="s">
        <v>8357</v>
      </c>
      <c r="S3759" s="19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12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5" t="s">
        <v>8315</v>
      </c>
      <c r="R3760" t="s">
        <v>8357</v>
      </c>
      <c r="S3760" s="19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12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5" t="s">
        <v>8315</v>
      </c>
      <c r="R3761" t="s">
        <v>8357</v>
      </c>
      <c r="S3761" s="19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12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5" t="s">
        <v>8315</v>
      </c>
      <c r="R3762" t="s">
        <v>8357</v>
      </c>
      <c r="S3762" s="19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12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5" t="s">
        <v>8315</v>
      </c>
      <c r="R3763" t="s">
        <v>8357</v>
      </c>
      <c r="S3763" s="19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12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5" t="s">
        <v>8315</v>
      </c>
      <c r="R3764" t="s">
        <v>8357</v>
      </c>
      <c r="S3764" s="19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12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5" t="s">
        <v>8315</v>
      </c>
      <c r="R3765" t="s">
        <v>8357</v>
      </c>
      <c r="S3765" s="19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12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5" t="s">
        <v>8315</v>
      </c>
      <c r="R3766" t="s">
        <v>8357</v>
      </c>
      <c r="S3766" s="19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12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5" t="s">
        <v>8315</v>
      </c>
      <c r="R3767" t="s">
        <v>8357</v>
      </c>
      <c r="S3767" s="19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12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5" t="s">
        <v>8315</v>
      </c>
      <c r="R3768" t="s">
        <v>8357</v>
      </c>
      <c r="S3768" s="19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12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5" t="s">
        <v>8315</v>
      </c>
      <c r="R3769" t="s">
        <v>8357</v>
      </c>
      <c r="S3769" s="19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12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5" t="s">
        <v>8315</v>
      </c>
      <c r="R3770" t="s">
        <v>8357</v>
      </c>
      <c r="S3770" s="19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12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5" t="s">
        <v>8315</v>
      </c>
      <c r="R3771" t="s">
        <v>8357</v>
      </c>
      <c r="S3771" s="19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12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5" t="s">
        <v>8315</v>
      </c>
      <c r="R3772" t="s">
        <v>8357</v>
      </c>
      <c r="S3772" s="19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12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5" t="s">
        <v>8315</v>
      </c>
      <c r="R3773" t="s">
        <v>8357</v>
      </c>
      <c r="S3773" s="19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12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5" t="s">
        <v>8315</v>
      </c>
      <c r="R3774" t="s">
        <v>8357</v>
      </c>
      <c r="S3774" s="19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12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5" t="s">
        <v>8315</v>
      </c>
      <c r="R3775" t="s">
        <v>8357</v>
      </c>
      <c r="S3775" s="19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12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5" t="s">
        <v>8315</v>
      </c>
      <c r="R3776" t="s">
        <v>8357</v>
      </c>
      <c r="S3776" s="19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12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5" t="s">
        <v>8315</v>
      </c>
      <c r="R3777" t="s">
        <v>8357</v>
      </c>
      <c r="S3777" s="19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12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5" t="s">
        <v>8315</v>
      </c>
      <c r="R3778" t="s">
        <v>8357</v>
      </c>
      <c r="S3778" s="19">
        <f t="shared" si="292"/>
        <v>41814.367800925924</v>
      </c>
      <c r="T3778" s="19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12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5" t="s">
        <v>8315</v>
      </c>
      <c r="R3779" t="s">
        <v>8357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29" x14ac:dyDescent="0.35">
      <c r="A3780">
        <v>3778</v>
      </c>
      <c r="B3780" s="3" t="s">
        <v>3775</v>
      </c>
      <c r="C3780" s="12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5" t="s">
        <v>8315</v>
      </c>
      <c r="R3780" t="s">
        <v>8357</v>
      </c>
      <c r="S3780" s="19">
        <f t="shared" si="297"/>
        <v>41989.819212962961</v>
      </c>
      <c r="T3780" s="19">
        <f t="shared" si="298"/>
        <v>42049.819212962961</v>
      </c>
      <c r="U3780">
        <f t="shared" si="299"/>
        <v>2015</v>
      </c>
    </row>
    <row r="3781" spans="1:21" ht="29" x14ac:dyDescent="0.35">
      <c r="A3781">
        <v>3779</v>
      </c>
      <c r="B3781" s="3" t="s">
        <v>3776</v>
      </c>
      <c r="C3781" s="12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5" t="s">
        <v>8315</v>
      </c>
      <c r="R3781" t="s">
        <v>8357</v>
      </c>
      <c r="S3781" s="19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12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5" t="s">
        <v>8315</v>
      </c>
      <c r="R3782" t="s">
        <v>8357</v>
      </c>
      <c r="S3782" s="19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12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5" t="s">
        <v>8315</v>
      </c>
      <c r="R3783" t="s">
        <v>8357</v>
      </c>
      <c r="S3783" s="19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12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5" t="s">
        <v>8315</v>
      </c>
      <c r="R3784" t="s">
        <v>8357</v>
      </c>
      <c r="S3784" s="19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12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5" t="s">
        <v>8315</v>
      </c>
      <c r="R3785" t="s">
        <v>8357</v>
      </c>
      <c r="S3785" s="19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12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5" t="s">
        <v>8315</v>
      </c>
      <c r="R3786" t="s">
        <v>8357</v>
      </c>
      <c r="S3786" s="19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12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5" t="s">
        <v>8315</v>
      </c>
      <c r="R3787" t="s">
        <v>8357</v>
      </c>
      <c r="S3787" s="19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12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5" t="s">
        <v>8315</v>
      </c>
      <c r="R3788" t="s">
        <v>8357</v>
      </c>
      <c r="S3788" s="19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12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5" t="s">
        <v>8315</v>
      </c>
      <c r="R3789" t="s">
        <v>8357</v>
      </c>
      <c r="S3789" s="19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12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5" t="s">
        <v>8315</v>
      </c>
      <c r="R3790" t="s">
        <v>8357</v>
      </c>
      <c r="S3790" s="19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12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5" t="s">
        <v>8315</v>
      </c>
      <c r="R3791" t="s">
        <v>8357</v>
      </c>
      <c r="S3791" s="19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12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5" t="s">
        <v>8315</v>
      </c>
      <c r="R3792" t="s">
        <v>8357</v>
      </c>
      <c r="S3792" s="19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12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5" t="s">
        <v>8315</v>
      </c>
      <c r="R3793" t="s">
        <v>8357</v>
      </c>
      <c r="S3793" s="19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12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5" t="s">
        <v>8315</v>
      </c>
      <c r="R3794" t="s">
        <v>8357</v>
      </c>
      <c r="S3794" s="19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12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5" t="s">
        <v>8315</v>
      </c>
      <c r="R3795" t="s">
        <v>8357</v>
      </c>
      <c r="S3795" s="19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12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5" t="s">
        <v>8315</v>
      </c>
      <c r="R3796" t="s">
        <v>8357</v>
      </c>
      <c r="S3796" s="19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12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5" t="s">
        <v>8315</v>
      </c>
      <c r="R3797" t="s">
        <v>8357</v>
      </c>
      <c r="S3797" s="19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12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5" t="s">
        <v>8315</v>
      </c>
      <c r="R3798" t="s">
        <v>8357</v>
      </c>
      <c r="S3798" s="19">
        <f t="shared" si="297"/>
        <v>42689.029583333337</v>
      </c>
      <c r="T3798" s="19">
        <f t="shared" si="298"/>
        <v>42749.029583333337</v>
      </c>
      <c r="U3798">
        <f t="shared" si="299"/>
        <v>2017</v>
      </c>
    </row>
    <row r="3799" spans="1:21" ht="58" x14ac:dyDescent="0.35">
      <c r="A3799">
        <v>3797</v>
      </c>
      <c r="B3799" s="3" t="s">
        <v>3794</v>
      </c>
      <c r="C3799" s="12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5" t="s">
        <v>8315</v>
      </c>
      <c r="R3799" t="s">
        <v>8357</v>
      </c>
      <c r="S3799" s="19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12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5" t="s">
        <v>8315</v>
      </c>
      <c r="R3800" t="s">
        <v>8357</v>
      </c>
      <c r="S3800" s="19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12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5" t="s">
        <v>8315</v>
      </c>
      <c r="R3801" t="s">
        <v>8357</v>
      </c>
      <c r="S3801" s="19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12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5" t="s">
        <v>8315</v>
      </c>
      <c r="R3802" t="s">
        <v>8357</v>
      </c>
      <c r="S3802" s="19">
        <f t="shared" si="297"/>
        <v>41982.737071759257</v>
      </c>
      <c r="T3802" s="19">
        <f t="shared" si="298"/>
        <v>42015.207638888889</v>
      </c>
      <c r="U3802">
        <f t="shared" si="299"/>
        <v>2015</v>
      </c>
    </row>
    <row r="3803" spans="1:21" ht="43.5" x14ac:dyDescent="0.35">
      <c r="A3803">
        <v>3801</v>
      </c>
      <c r="B3803" s="3" t="s">
        <v>3798</v>
      </c>
      <c r="C3803" s="12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5" t="s">
        <v>8315</v>
      </c>
      <c r="R3803" t="s">
        <v>8357</v>
      </c>
      <c r="S3803" s="19">
        <f t="shared" si="297"/>
        <v>41975.676111111112</v>
      </c>
      <c r="T3803" s="19">
        <f t="shared" si="298"/>
        <v>42006.676111111112</v>
      </c>
      <c r="U3803">
        <f t="shared" si="299"/>
        <v>2015</v>
      </c>
    </row>
    <row r="3804" spans="1:21" ht="43.5" x14ac:dyDescent="0.35">
      <c r="A3804">
        <v>3802</v>
      </c>
      <c r="B3804" s="3" t="s">
        <v>3799</v>
      </c>
      <c r="C3804" s="12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5" t="s">
        <v>8315</v>
      </c>
      <c r="R3804" t="s">
        <v>8357</v>
      </c>
      <c r="S3804" s="19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12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5" t="s">
        <v>8315</v>
      </c>
      <c r="R3805" t="s">
        <v>8357</v>
      </c>
      <c r="S3805" s="19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12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5" t="s">
        <v>8315</v>
      </c>
      <c r="R3806" t="s">
        <v>8357</v>
      </c>
      <c r="S3806" s="19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12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5" t="s">
        <v>8315</v>
      </c>
      <c r="R3807" t="s">
        <v>8357</v>
      </c>
      <c r="S3807" s="19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12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5" t="s">
        <v>8315</v>
      </c>
      <c r="R3808" t="s">
        <v>8357</v>
      </c>
      <c r="S3808" s="19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12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5" t="s">
        <v>8315</v>
      </c>
      <c r="R3809" t="s">
        <v>8357</v>
      </c>
      <c r="S3809" s="19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12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8">
        <f t="shared" si="296"/>
        <v>41.67</v>
      </c>
      <c r="Q3810" s="15" t="s">
        <v>8315</v>
      </c>
      <c r="R3810" t="s">
        <v>8316</v>
      </c>
      <c r="S3810" s="19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12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8">
        <f t="shared" si="296"/>
        <v>53.29</v>
      </c>
      <c r="Q3811" s="15" t="s">
        <v>8315</v>
      </c>
      <c r="R3811" t="s">
        <v>8316</v>
      </c>
      <c r="S3811" s="19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12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8">
        <f t="shared" si="296"/>
        <v>70.23</v>
      </c>
      <c r="Q3812" s="15" t="s">
        <v>8315</v>
      </c>
      <c r="R3812" t="s">
        <v>8316</v>
      </c>
      <c r="S3812" s="19">
        <f t="shared" si="297"/>
        <v>42054.849050925928</v>
      </c>
      <c r="T3812" s="19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12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8">
        <f t="shared" si="296"/>
        <v>43.42</v>
      </c>
      <c r="Q3813" s="15" t="s">
        <v>8315</v>
      </c>
      <c r="R3813" t="s">
        <v>8316</v>
      </c>
      <c r="S3813" s="19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12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8">
        <f t="shared" si="296"/>
        <v>199.18</v>
      </c>
      <c r="Q3814" s="15" t="s">
        <v>8315</v>
      </c>
      <c r="R3814" t="s">
        <v>8316</v>
      </c>
      <c r="S3814" s="19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12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8">
        <f t="shared" si="296"/>
        <v>78.52</v>
      </c>
      <c r="Q3815" s="15" t="s">
        <v>8315</v>
      </c>
      <c r="R3815" t="s">
        <v>8316</v>
      </c>
      <c r="S3815" s="19">
        <f t="shared" si="297"/>
        <v>42497.275706018518</v>
      </c>
      <c r="T3815" s="19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12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8">
        <f t="shared" si="296"/>
        <v>61.82</v>
      </c>
      <c r="Q3816" s="15" t="s">
        <v>8315</v>
      </c>
      <c r="R3816" t="s">
        <v>8316</v>
      </c>
      <c r="S3816" s="19">
        <f t="shared" si="297"/>
        <v>42058.904074074075</v>
      </c>
      <c r="T3816" s="19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12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8">
        <f t="shared" si="296"/>
        <v>50</v>
      </c>
      <c r="Q3817" s="15" t="s">
        <v>8315</v>
      </c>
      <c r="R3817" t="s">
        <v>8316</v>
      </c>
      <c r="S3817" s="19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12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8">
        <f t="shared" si="296"/>
        <v>48.34</v>
      </c>
      <c r="Q3818" s="15" t="s">
        <v>8315</v>
      </c>
      <c r="R3818" t="s">
        <v>8316</v>
      </c>
      <c r="S3818" s="19">
        <f t="shared" si="297"/>
        <v>41807.690081018518</v>
      </c>
      <c r="T3818" s="19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12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8">
        <f t="shared" si="296"/>
        <v>107.25</v>
      </c>
      <c r="Q3819" s="15" t="s">
        <v>8315</v>
      </c>
      <c r="R3819" t="s">
        <v>8316</v>
      </c>
      <c r="S3819" s="19">
        <f t="shared" si="297"/>
        <v>42284.69694444444</v>
      </c>
      <c r="T3819" s="19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12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8">
        <f t="shared" si="296"/>
        <v>57</v>
      </c>
      <c r="Q3820" s="15" t="s">
        <v>8315</v>
      </c>
      <c r="R3820" t="s">
        <v>8316</v>
      </c>
      <c r="S3820" s="19">
        <f t="shared" si="297"/>
        <v>42045.84238425926</v>
      </c>
      <c r="T3820" s="19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12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8">
        <f t="shared" si="296"/>
        <v>40.92</v>
      </c>
      <c r="Q3821" s="15" t="s">
        <v>8315</v>
      </c>
      <c r="R3821" t="s">
        <v>8316</v>
      </c>
      <c r="S3821" s="19">
        <f t="shared" si="297"/>
        <v>42184.209537037037</v>
      </c>
      <c r="T3821" s="19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12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8">
        <f t="shared" si="296"/>
        <v>21.5</v>
      </c>
      <c r="Q3822" s="15" t="s">
        <v>8315</v>
      </c>
      <c r="R3822" t="s">
        <v>8316</v>
      </c>
      <c r="S3822" s="19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12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8">
        <f t="shared" si="296"/>
        <v>79.540000000000006</v>
      </c>
      <c r="Q3823" s="15" t="s">
        <v>8315</v>
      </c>
      <c r="R3823" t="s">
        <v>8316</v>
      </c>
      <c r="S3823" s="19">
        <f t="shared" si="297"/>
        <v>42341.180636574078</v>
      </c>
      <c r="T3823" s="19">
        <f t="shared" si="298"/>
        <v>42373.180636574078</v>
      </c>
      <c r="U3823">
        <f t="shared" si="299"/>
        <v>2016</v>
      </c>
    </row>
    <row r="3824" spans="1:21" ht="58" x14ac:dyDescent="0.35">
      <c r="A3824">
        <v>3822</v>
      </c>
      <c r="B3824" s="3" t="s">
        <v>3819</v>
      </c>
      <c r="C3824" s="12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8">
        <f t="shared" si="296"/>
        <v>72.38</v>
      </c>
      <c r="Q3824" s="15" t="s">
        <v>8315</v>
      </c>
      <c r="R3824" t="s">
        <v>8316</v>
      </c>
      <c r="S3824" s="19">
        <f t="shared" si="297"/>
        <v>42329.838159722218</v>
      </c>
      <c r="T3824" s="19">
        <f t="shared" si="298"/>
        <v>42388.957638888889</v>
      </c>
      <c r="U3824">
        <f t="shared" si="299"/>
        <v>2016</v>
      </c>
    </row>
    <row r="3825" spans="1:21" ht="43.5" x14ac:dyDescent="0.35">
      <c r="A3825">
        <v>3823</v>
      </c>
      <c r="B3825" s="3" t="s">
        <v>3820</v>
      </c>
      <c r="C3825" s="12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8">
        <f t="shared" si="296"/>
        <v>64.63</v>
      </c>
      <c r="Q3825" s="15" t="s">
        <v>8315</v>
      </c>
      <c r="R3825" t="s">
        <v>8316</v>
      </c>
      <c r="S3825" s="19">
        <f t="shared" si="297"/>
        <v>42170.910231481481</v>
      </c>
      <c r="T3825" s="19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12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8">
        <f t="shared" si="296"/>
        <v>38.57</v>
      </c>
      <c r="Q3826" s="15" t="s">
        <v>8315</v>
      </c>
      <c r="R3826" t="s">
        <v>8316</v>
      </c>
      <c r="S3826" s="19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12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8">
        <f t="shared" si="296"/>
        <v>107.57</v>
      </c>
      <c r="Q3827" s="15" t="s">
        <v>8315</v>
      </c>
      <c r="R3827" t="s">
        <v>8316</v>
      </c>
      <c r="S3827" s="19">
        <f t="shared" si="297"/>
        <v>42151.069606481484</v>
      </c>
      <c r="T3827" s="19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12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8">
        <f t="shared" si="296"/>
        <v>27.5</v>
      </c>
      <c r="Q3828" s="15" t="s">
        <v>8315</v>
      </c>
      <c r="R3828" t="s">
        <v>8316</v>
      </c>
      <c r="S3828" s="19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12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8">
        <f t="shared" si="296"/>
        <v>70.459999999999994</v>
      </c>
      <c r="Q3829" s="15" t="s">
        <v>8315</v>
      </c>
      <c r="R3829" t="s">
        <v>8316</v>
      </c>
      <c r="S3829" s="19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12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8">
        <f t="shared" si="296"/>
        <v>178.57</v>
      </c>
      <c r="Q3830" s="15" t="s">
        <v>8315</v>
      </c>
      <c r="R3830" t="s">
        <v>8316</v>
      </c>
      <c r="S3830" s="19">
        <f t="shared" si="297"/>
        <v>41944.527627314819</v>
      </c>
      <c r="T3830" s="19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12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8">
        <f t="shared" si="296"/>
        <v>62.63</v>
      </c>
      <c r="Q3831" s="15" t="s">
        <v>8315</v>
      </c>
      <c r="R3831" t="s">
        <v>8316</v>
      </c>
      <c r="S3831" s="19">
        <f t="shared" si="297"/>
        <v>42593.865405092598</v>
      </c>
      <c r="T3831" s="19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12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8">
        <f t="shared" si="296"/>
        <v>75</v>
      </c>
      <c r="Q3832" s="15" t="s">
        <v>8315</v>
      </c>
      <c r="R3832" t="s">
        <v>8316</v>
      </c>
      <c r="S3832" s="19">
        <f t="shared" si="297"/>
        <v>42503.740868055553</v>
      </c>
      <c r="T3832" s="19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12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8">
        <f t="shared" si="296"/>
        <v>58.9</v>
      </c>
      <c r="Q3833" s="15" t="s">
        <v>8315</v>
      </c>
      <c r="R3833" t="s">
        <v>8316</v>
      </c>
      <c r="S3833" s="19">
        <f t="shared" si="297"/>
        <v>41927.848900462966</v>
      </c>
      <c r="T3833" s="19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12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8">
        <f t="shared" si="296"/>
        <v>139.56</v>
      </c>
      <c r="Q3834" s="15" t="s">
        <v>8315</v>
      </c>
      <c r="R3834" t="s">
        <v>8316</v>
      </c>
      <c r="S3834" s="19">
        <f t="shared" si="297"/>
        <v>42375.114988425921</v>
      </c>
      <c r="T3834" s="19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12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8">
        <f t="shared" si="296"/>
        <v>70</v>
      </c>
      <c r="Q3835" s="15" t="s">
        <v>8315</v>
      </c>
      <c r="R3835" t="s">
        <v>8316</v>
      </c>
      <c r="S3835" s="19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12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8">
        <f t="shared" si="296"/>
        <v>57.39</v>
      </c>
      <c r="Q3836" s="15" t="s">
        <v>8315</v>
      </c>
      <c r="R3836" t="s">
        <v>8316</v>
      </c>
      <c r="S3836" s="19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12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8">
        <f t="shared" si="296"/>
        <v>40</v>
      </c>
      <c r="Q3837" s="15" t="s">
        <v>8315</v>
      </c>
      <c r="R3837" t="s">
        <v>8316</v>
      </c>
      <c r="S3837" s="19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12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8">
        <f t="shared" si="296"/>
        <v>64.290000000000006</v>
      </c>
      <c r="Q3838" s="15" t="s">
        <v>8315</v>
      </c>
      <c r="R3838" t="s">
        <v>8316</v>
      </c>
      <c r="S3838" s="19">
        <f t="shared" si="297"/>
        <v>42553.926527777774</v>
      </c>
      <c r="T3838" s="19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12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8">
        <f t="shared" si="296"/>
        <v>120.12</v>
      </c>
      <c r="Q3839" s="15" t="s">
        <v>8315</v>
      </c>
      <c r="R3839" t="s">
        <v>8316</v>
      </c>
      <c r="S3839" s="19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12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8">
        <f t="shared" si="296"/>
        <v>1008.24</v>
      </c>
      <c r="Q3840" s="15" t="s">
        <v>8315</v>
      </c>
      <c r="R3840" t="s">
        <v>8316</v>
      </c>
      <c r="S3840" s="19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12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8">
        <f t="shared" si="296"/>
        <v>63.28</v>
      </c>
      <c r="Q3841" s="15" t="s">
        <v>8315</v>
      </c>
      <c r="R3841" t="s">
        <v>8316</v>
      </c>
      <c r="S3841" s="19">
        <f t="shared" si="297"/>
        <v>42155.142638888887</v>
      </c>
      <c r="T3841" s="19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12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8">
        <f t="shared" si="296"/>
        <v>21.67</v>
      </c>
      <c r="Q3842" s="15" t="s">
        <v>8315</v>
      </c>
      <c r="R3842" t="s">
        <v>8316</v>
      </c>
      <c r="S3842" s="19">
        <f t="shared" si="297"/>
        <v>42432.701724537037</v>
      </c>
      <c r="T3842" s="19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12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8">
        <f t="shared" ref="P3843:P3906" si="301">IFERROR(ROUND(E3843/L3843,2),0)</f>
        <v>25.65</v>
      </c>
      <c r="Q3843" s="15" t="s">
        <v>8315</v>
      </c>
      <c r="R3843" t="s">
        <v>8316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3.5" x14ac:dyDescent="0.35">
      <c r="A3844">
        <v>3842</v>
      </c>
      <c r="B3844" s="3" t="s">
        <v>3839</v>
      </c>
      <c r="C3844" s="12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8">
        <f t="shared" si="301"/>
        <v>47.7</v>
      </c>
      <c r="Q3844" s="15" t="s">
        <v>8315</v>
      </c>
      <c r="R3844" t="s">
        <v>8316</v>
      </c>
      <c r="S3844" s="19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12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8">
        <f t="shared" si="301"/>
        <v>56.05</v>
      </c>
      <c r="Q3845" s="15" t="s">
        <v>8315</v>
      </c>
      <c r="R3845" t="s">
        <v>8316</v>
      </c>
      <c r="S3845" s="19">
        <f t="shared" si="302"/>
        <v>41766.072500000002</v>
      </c>
      <c r="T3845" s="19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12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8">
        <f t="shared" si="301"/>
        <v>81.319999999999993</v>
      </c>
      <c r="Q3846" s="15" t="s">
        <v>8315</v>
      </c>
      <c r="R3846" t="s">
        <v>8316</v>
      </c>
      <c r="S3846" s="19">
        <f t="shared" si="302"/>
        <v>41766.617291666669</v>
      </c>
      <c r="T3846" s="19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12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8">
        <f t="shared" si="301"/>
        <v>70.17</v>
      </c>
      <c r="Q3847" s="15" t="s">
        <v>8315</v>
      </c>
      <c r="R3847" t="s">
        <v>8316</v>
      </c>
      <c r="S3847" s="19">
        <f t="shared" si="302"/>
        <v>42248.627013888887</v>
      </c>
      <c r="T3847" s="19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12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8">
        <f t="shared" si="301"/>
        <v>23.63</v>
      </c>
      <c r="Q3848" s="15" t="s">
        <v>8315</v>
      </c>
      <c r="R3848" t="s">
        <v>8316</v>
      </c>
      <c r="S3848" s="19">
        <f t="shared" si="302"/>
        <v>41885.221550925926</v>
      </c>
      <c r="T3848" s="19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12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8">
        <f t="shared" si="301"/>
        <v>188.56</v>
      </c>
      <c r="Q3849" s="15" t="s">
        <v>8315</v>
      </c>
      <c r="R3849" t="s">
        <v>8316</v>
      </c>
      <c r="S3849" s="19">
        <f t="shared" si="302"/>
        <v>42159.224432870367</v>
      </c>
      <c r="T3849" s="19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12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8">
        <f t="shared" si="301"/>
        <v>49.51</v>
      </c>
      <c r="Q3850" s="15" t="s">
        <v>8315</v>
      </c>
      <c r="R3850" t="s">
        <v>8316</v>
      </c>
      <c r="S3850" s="19">
        <f t="shared" si="302"/>
        <v>42265.817002314812</v>
      </c>
      <c r="T3850" s="19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12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8">
        <f t="shared" si="301"/>
        <v>75.459999999999994</v>
      </c>
      <c r="Q3851" s="15" t="s">
        <v>8315</v>
      </c>
      <c r="R3851" t="s">
        <v>8316</v>
      </c>
      <c r="S3851" s="19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12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8">
        <f t="shared" si="301"/>
        <v>9.5</v>
      </c>
      <c r="Q3852" s="15" t="s">
        <v>8315</v>
      </c>
      <c r="R3852" t="s">
        <v>8316</v>
      </c>
      <c r="S3852" s="19">
        <f t="shared" si="302"/>
        <v>41975.124340277776</v>
      </c>
      <c r="T3852" s="19">
        <f t="shared" si="303"/>
        <v>42005.124340277776</v>
      </c>
      <c r="U3852">
        <f t="shared" si="304"/>
        <v>2015</v>
      </c>
    </row>
    <row r="3853" spans="1:21" ht="43.5" x14ac:dyDescent="0.35">
      <c r="A3853">
        <v>3851</v>
      </c>
      <c r="B3853" s="3" t="s">
        <v>3848</v>
      </c>
      <c r="C3853" s="12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8">
        <f t="shared" si="301"/>
        <v>35.5</v>
      </c>
      <c r="Q3853" s="15" t="s">
        <v>8315</v>
      </c>
      <c r="R3853" t="s">
        <v>8316</v>
      </c>
      <c r="S3853" s="19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12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8">
        <f t="shared" si="301"/>
        <v>10</v>
      </c>
      <c r="Q3854" s="15" t="s">
        <v>8315</v>
      </c>
      <c r="R3854" t="s">
        <v>8316</v>
      </c>
      <c r="S3854" s="19">
        <f t="shared" si="302"/>
        <v>42065.190694444449</v>
      </c>
      <c r="T3854" s="19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12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8">
        <f t="shared" si="301"/>
        <v>13</v>
      </c>
      <c r="Q3855" s="15" t="s">
        <v>8315</v>
      </c>
      <c r="R3855" t="s">
        <v>8316</v>
      </c>
      <c r="S3855" s="19">
        <f t="shared" si="302"/>
        <v>41848.84002314815</v>
      </c>
      <c r="T3855" s="19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12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8">
        <f t="shared" si="301"/>
        <v>89.4</v>
      </c>
      <c r="Q3856" s="15" t="s">
        <v>8315</v>
      </c>
      <c r="R3856" t="s">
        <v>8316</v>
      </c>
      <c r="S3856" s="19">
        <f t="shared" si="302"/>
        <v>42103.884930555556</v>
      </c>
      <c r="T3856" s="19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12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8">
        <f t="shared" si="301"/>
        <v>25</v>
      </c>
      <c r="Q3857" s="15" t="s">
        <v>8315</v>
      </c>
      <c r="R3857" t="s">
        <v>8316</v>
      </c>
      <c r="S3857" s="19">
        <f t="shared" si="302"/>
        <v>42059.970729166671</v>
      </c>
      <c r="T3857" s="19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12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8">
        <f t="shared" si="301"/>
        <v>1</v>
      </c>
      <c r="Q3858" s="15" t="s">
        <v>8315</v>
      </c>
      <c r="R3858" t="s">
        <v>8316</v>
      </c>
      <c r="S3858" s="19">
        <f t="shared" si="302"/>
        <v>42041.743090277778</v>
      </c>
      <c r="T3858" s="19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12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8">
        <f t="shared" si="301"/>
        <v>65</v>
      </c>
      <c r="Q3859" s="15" t="s">
        <v>8315</v>
      </c>
      <c r="R3859" t="s">
        <v>8316</v>
      </c>
      <c r="S3859" s="19">
        <f t="shared" si="302"/>
        <v>41829.73715277778</v>
      </c>
      <c r="T3859" s="19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12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8">
        <f t="shared" si="301"/>
        <v>10</v>
      </c>
      <c r="Q3860" s="15" t="s">
        <v>8315</v>
      </c>
      <c r="R3860" t="s">
        <v>8316</v>
      </c>
      <c r="S3860" s="19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12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8">
        <f t="shared" si="301"/>
        <v>1</v>
      </c>
      <c r="Q3861" s="15" t="s">
        <v>8315</v>
      </c>
      <c r="R3861" t="s">
        <v>8316</v>
      </c>
      <c r="S3861" s="19">
        <f t="shared" si="302"/>
        <v>41789.893599537041</v>
      </c>
      <c r="T3861" s="19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12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8">
        <f t="shared" si="301"/>
        <v>81.540000000000006</v>
      </c>
      <c r="Q3862" s="15" t="s">
        <v>8315</v>
      </c>
      <c r="R3862" t="s">
        <v>8316</v>
      </c>
      <c r="S3862" s="19">
        <f t="shared" si="302"/>
        <v>41833.660995370366</v>
      </c>
      <c r="T3862" s="19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12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8">
        <f t="shared" si="301"/>
        <v>100</v>
      </c>
      <c r="Q3863" s="15" t="s">
        <v>8315</v>
      </c>
      <c r="R3863" t="s">
        <v>8316</v>
      </c>
      <c r="S3863" s="19">
        <f t="shared" si="302"/>
        <v>41914.590011574073</v>
      </c>
      <c r="T3863" s="19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12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8">
        <f t="shared" si="301"/>
        <v>1</v>
      </c>
      <c r="Q3864" s="15" t="s">
        <v>8315</v>
      </c>
      <c r="R3864" t="s">
        <v>8316</v>
      </c>
      <c r="S3864" s="19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12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8">
        <f t="shared" si="301"/>
        <v>0</v>
      </c>
      <c r="Q3865" s="15" t="s">
        <v>8315</v>
      </c>
      <c r="R3865" t="s">
        <v>8316</v>
      </c>
      <c r="S3865" s="19">
        <f t="shared" si="302"/>
        <v>42253.633159722223</v>
      </c>
      <c r="T3865" s="19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12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8">
        <f t="shared" si="301"/>
        <v>20</v>
      </c>
      <c r="Q3866" s="15" t="s">
        <v>8315</v>
      </c>
      <c r="R3866" t="s">
        <v>8316</v>
      </c>
      <c r="S3866" s="19">
        <f t="shared" si="302"/>
        <v>42295.891828703709</v>
      </c>
      <c r="T3866" s="19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12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8">
        <f t="shared" si="301"/>
        <v>46.43</v>
      </c>
      <c r="Q3867" s="15" t="s">
        <v>8315</v>
      </c>
      <c r="R3867" t="s">
        <v>8316</v>
      </c>
      <c r="S3867" s="19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12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8">
        <f t="shared" si="301"/>
        <v>5.5</v>
      </c>
      <c r="Q3868" s="15" t="s">
        <v>8315</v>
      </c>
      <c r="R3868" t="s">
        <v>8316</v>
      </c>
      <c r="S3868" s="19">
        <f t="shared" si="302"/>
        <v>42402.947002314817</v>
      </c>
      <c r="T3868" s="19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12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8">
        <f t="shared" si="301"/>
        <v>50.2</v>
      </c>
      <c r="Q3869" s="15" t="s">
        <v>8315</v>
      </c>
      <c r="R3869" t="s">
        <v>8316</v>
      </c>
      <c r="S3869" s="19">
        <f t="shared" si="302"/>
        <v>42509.814108796301</v>
      </c>
      <c r="T3869" s="19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12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5" t="s">
        <v>8315</v>
      </c>
      <c r="R3870" t="s">
        <v>8357</v>
      </c>
      <c r="S3870" s="19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12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5" t="s">
        <v>8315</v>
      </c>
      <c r="R3871" t="s">
        <v>8357</v>
      </c>
      <c r="S3871" s="19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12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5" t="s">
        <v>8315</v>
      </c>
      <c r="R3872" t="s">
        <v>8357</v>
      </c>
      <c r="S3872" s="19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12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5" t="s">
        <v>8315</v>
      </c>
      <c r="R3873" t="s">
        <v>8357</v>
      </c>
      <c r="S3873" s="19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12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5" t="s">
        <v>8315</v>
      </c>
      <c r="R3874" t="s">
        <v>8357</v>
      </c>
      <c r="S3874" s="19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12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5" t="s">
        <v>8315</v>
      </c>
      <c r="R3875" t="s">
        <v>8357</v>
      </c>
      <c r="S3875" s="19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12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5" t="s">
        <v>8315</v>
      </c>
      <c r="R3876" t="s">
        <v>8357</v>
      </c>
      <c r="S3876" s="19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12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5" t="s">
        <v>8315</v>
      </c>
      <c r="R3877" t="s">
        <v>8357</v>
      </c>
      <c r="S3877" s="19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12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5" t="s">
        <v>8315</v>
      </c>
      <c r="R3878" t="s">
        <v>8357</v>
      </c>
      <c r="S3878" s="19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12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5" t="s">
        <v>8315</v>
      </c>
      <c r="R3879" t="s">
        <v>8357</v>
      </c>
      <c r="S3879" s="19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12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5" t="s">
        <v>8315</v>
      </c>
      <c r="R3880" t="s">
        <v>8357</v>
      </c>
      <c r="S3880" s="19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12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5" t="s">
        <v>8315</v>
      </c>
      <c r="R3881" t="s">
        <v>8357</v>
      </c>
      <c r="S3881" s="19">
        <f t="shared" si="302"/>
        <v>41999.861064814817</v>
      </c>
      <c r="T3881" s="19">
        <f t="shared" si="303"/>
        <v>42029.861064814817</v>
      </c>
      <c r="U3881">
        <f t="shared" si="304"/>
        <v>2015</v>
      </c>
    </row>
    <row r="3882" spans="1:21" ht="43.5" x14ac:dyDescent="0.35">
      <c r="A3882">
        <v>3880</v>
      </c>
      <c r="B3882" s="3" t="s">
        <v>3877</v>
      </c>
      <c r="C3882" s="12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5" t="s">
        <v>8315</v>
      </c>
      <c r="R3882" t="s">
        <v>8357</v>
      </c>
      <c r="S3882" s="19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12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5" t="s">
        <v>8315</v>
      </c>
      <c r="R3883" t="s">
        <v>8357</v>
      </c>
      <c r="S3883" s="19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12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5" t="s">
        <v>8315</v>
      </c>
      <c r="R3884" t="s">
        <v>8357</v>
      </c>
      <c r="S3884" s="19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12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5" t="s">
        <v>8315</v>
      </c>
      <c r="R3885" t="s">
        <v>8357</v>
      </c>
      <c r="S3885" s="19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12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5" t="s">
        <v>8315</v>
      </c>
      <c r="R3886" t="s">
        <v>8357</v>
      </c>
      <c r="S3886" s="19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12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5" t="s">
        <v>8315</v>
      </c>
      <c r="R3887" t="s">
        <v>8357</v>
      </c>
      <c r="S3887" s="19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12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5" t="s">
        <v>8315</v>
      </c>
      <c r="R3888" t="s">
        <v>8357</v>
      </c>
      <c r="S3888" s="19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12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5" t="s">
        <v>8315</v>
      </c>
      <c r="R3889" t="s">
        <v>8357</v>
      </c>
      <c r="S3889" s="19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12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8">
        <f t="shared" si="301"/>
        <v>38.71</v>
      </c>
      <c r="Q3890" s="15" t="s">
        <v>8315</v>
      </c>
      <c r="R3890" t="s">
        <v>8316</v>
      </c>
      <c r="S3890" s="19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12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8">
        <f t="shared" si="301"/>
        <v>13.11</v>
      </c>
      <c r="Q3891" s="15" t="s">
        <v>8315</v>
      </c>
      <c r="R3891" t="s">
        <v>8316</v>
      </c>
      <c r="S3891" s="19">
        <f t="shared" si="302"/>
        <v>41977.004976851851</v>
      </c>
      <c r="T3891" s="19">
        <f t="shared" si="303"/>
        <v>42008.976388888885</v>
      </c>
      <c r="U3891">
        <f t="shared" si="304"/>
        <v>2015</v>
      </c>
    </row>
    <row r="3892" spans="1:21" ht="43.5" x14ac:dyDescent="0.35">
      <c r="A3892">
        <v>3890</v>
      </c>
      <c r="B3892" s="3" t="s">
        <v>3887</v>
      </c>
      <c r="C3892" s="12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8">
        <f t="shared" si="301"/>
        <v>315.5</v>
      </c>
      <c r="Q3892" s="15" t="s">
        <v>8315</v>
      </c>
      <c r="R3892" t="s">
        <v>8316</v>
      </c>
      <c r="S3892" s="19">
        <f t="shared" si="302"/>
        <v>42171.758611111116</v>
      </c>
      <c r="T3892" s="19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12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8">
        <f t="shared" si="301"/>
        <v>37.14</v>
      </c>
      <c r="Q3893" s="15" t="s">
        <v>8315</v>
      </c>
      <c r="R3893" t="s">
        <v>8316</v>
      </c>
      <c r="S3893" s="19">
        <f t="shared" si="302"/>
        <v>42056.1324537037</v>
      </c>
      <c r="T3893" s="19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12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8">
        <f t="shared" si="301"/>
        <v>0</v>
      </c>
      <c r="Q3894" s="15" t="s">
        <v>8315</v>
      </c>
      <c r="R3894" t="s">
        <v>8316</v>
      </c>
      <c r="S3894" s="19">
        <f t="shared" si="302"/>
        <v>41867.652280092596</v>
      </c>
      <c r="T3894" s="19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12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8">
        <f t="shared" si="301"/>
        <v>128.27000000000001</v>
      </c>
      <c r="Q3895" s="15" t="s">
        <v>8315</v>
      </c>
      <c r="R3895" t="s">
        <v>8316</v>
      </c>
      <c r="S3895" s="19">
        <f t="shared" si="302"/>
        <v>41779.657870370371</v>
      </c>
      <c r="T3895" s="19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12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8">
        <f t="shared" si="301"/>
        <v>47.27</v>
      </c>
      <c r="Q3896" s="15" t="s">
        <v>8315</v>
      </c>
      <c r="R3896" t="s">
        <v>8316</v>
      </c>
      <c r="S3896" s="19">
        <f t="shared" si="302"/>
        <v>42679.958472222221</v>
      </c>
      <c r="T3896" s="19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12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8">
        <f t="shared" si="301"/>
        <v>50</v>
      </c>
      <c r="Q3897" s="15" t="s">
        <v>8315</v>
      </c>
      <c r="R3897" t="s">
        <v>8316</v>
      </c>
      <c r="S3897" s="19">
        <f t="shared" si="302"/>
        <v>42032.250208333338</v>
      </c>
      <c r="T3897" s="19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12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8">
        <f t="shared" si="301"/>
        <v>42.5</v>
      </c>
      <c r="Q3898" s="15" t="s">
        <v>8315</v>
      </c>
      <c r="R3898" t="s">
        <v>8316</v>
      </c>
      <c r="S3898" s="19">
        <f t="shared" si="302"/>
        <v>41793.191875000004</v>
      </c>
      <c r="T3898" s="19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12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8">
        <f t="shared" si="301"/>
        <v>44</v>
      </c>
      <c r="Q3899" s="15" t="s">
        <v>8315</v>
      </c>
      <c r="R3899" t="s">
        <v>8316</v>
      </c>
      <c r="S3899" s="19">
        <f t="shared" si="302"/>
        <v>41982.87364583333</v>
      </c>
      <c r="T3899" s="19">
        <f t="shared" si="303"/>
        <v>42012.87364583333</v>
      </c>
      <c r="U3899">
        <f t="shared" si="304"/>
        <v>2015</v>
      </c>
    </row>
    <row r="3900" spans="1:21" ht="58" x14ac:dyDescent="0.35">
      <c r="A3900">
        <v>3898</v>
      </c>
      <c r="B3900" s="3" t="s">
        <v>3895</v>
      </c>
      <c r="C3900" s="12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8">
        <f t="shared" si="301"/>
        <v>50.88</v>
      </c>
      <c r="Q3900" s="15" t="s">
        <v>8315</v>
      </c>
      <c r="R3900" t="s">
        <v>8316</v>
      </c>
      <c r="S3900" s="19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12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8">
        <f t="shared" si="301"/>
        <v>62.5</v>
      </c>
      <c r="Q3901" s="15" t="s">
        <v>8315</v>
      </c>
      <c r="R3901" t="s">
        <v>8316</v>
      </c>
      <c r="S3901" s="19">
        <f t="shared" si="302"/>
        <v>41843.775011574071</v>
      </c>
      <c r="T3901" s="19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12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8">
        <f t="shared" si="301"/>
        <v>27</v>
      </c>
      <c r="Q3902" s="15" t="s">
        <v>8315</v>
      </c>
      <c r="R3902" t="s">
        <v>8316</v>
      </c>
      <c r="S3902" s="19">
        <f t="shared" si="302"/>
        <v>42136.092488425929</v>
      </c>
      <c r="T3902" s="19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12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8">
        <f t="shared" si="301"/>
        <v>25</v>
      </c>
      <c r="Q3903" s="15" t="s">
        <v>8315</v>
      </c>
      <c r="R3903" t="s">
        <v>8316</v>
      </c>
      <c r="S3903" s="19">
        <f t="shared" si="302"/>
        <v>42317.826377314821</v>
      </c>
      <c r="T3903" s="19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12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8">
        <f t="shared" si="301"/>
        <v>47.26</v>
      </c>
      <c r="Q3904" s="15" t="s">
        <v>8315</v>
      </c>
      <c r="R3904" t="s">
        <v>8316</v>
      </c>
      <c r="S3904" s="19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12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8">
        <f t="shared" si="301"/>
        <v>0</v>
      </c>
      <c r="Q3905" s="15" t="s">
        <v>8315</v>
      </c>
      <c r="R3905" t="s">
        <v>8316</v>
      </c>
      <c r="S3905" s="19">
        <f t="shared" si="302"/>
        <v>42186.01116898148</v>
      </c>
      <c r="T3905" s="19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12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8">
        <f t="shared" si="301"/>
        <v>1.5</v>
      </c>
      <c r="Q3906" s="15" t="s">
        <v>8315</v>
      </c>
      <c r="R3906" t="s">
        <v>8316</v>
      </c>
      <c r="S3906" s="19">
        <f t="shared" si="302"/>
        <v>42095.229166666672</v>
      </c>
      <c r="T3906" s="19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12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8">
        <f t="shared" ref="P3907:P3970" si="306">IFERROR(ROUND(E3907/L3907,2),0)</f>
        <v>24.71</v>
      </c>
      <c r="Q3907" s="15" t="s">
        <v>8315</v>
      </c>
      <c r="R3907" t="s">
        <v>8316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3.5" x14ac:dyDescent="0.35">
      <c r="A3908">
        <v>3906</v>
      </c>
      <c r="B3908" s="3" t="s">
        <v>3903</v>
      </c>
      <c r="C3908" s="12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8">
        <f t="shared" si="306"/>
        <v>63.13</v>
      </c>
      <c r="Q3908" s="15" t="s">
        <v>8315</v>
      </c>
      <c r="R3908" t="s">
        <v>8316</v>
      </c>
      <c r="S3908" s="19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12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8">
        <f t="shared" si="306"/>
        <v>38.25</v>
      </c>
      <c r="Q3909" s="15" t="s">
        <v>8315</v>
      </c>
      <c r="R3909" t="s">
        <v>8316</v>
      </c>
      <c r="S3909" s="19">
        <f t="shared" si="307"/>
        <v>41906.819513888891</v>
      </c>
      <c r="T3909" s="19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12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8">
        <f t="shared" si="306"/>
        <v>16.25</v>
      </c>
      <c r="Q3910" s="15" t="s">
        <v>8315</v>
      </c>
      <c r="R3910" t="s">
        <v>8316</v>
      </c>
      <c r="S3910" s="19">
        <f t="shared" si="307"/>
        <v>41834.135370370372</v>
      </c>
      <c r="T3910" s="19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12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8">
        <f t="shared" si="306"/>
        <v>33.75</v>
      </c>
      <c r="Q3911" s="15" t="s">
        <v>8315</v>
      </c>
      <c r="R3911" t="s">
        <v>8316</v>
      </c>
      <c r="S3911" s="19">
        <f t="shared" si="307"/>
        <v>41863.359282407408</v>
      </c>
      <c r="T3911" s="19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12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8">
        <f t="shared" si="306"/>
        <v>61.67</v>
      </c>
      <c r="Q3912" s="15" t="s">
        <v>8315</v>
      </c>
      <c r="R3912" t="s">
        <v>8316</v>
      </c>
      <c r="S3912" s="19">
        <f t="shared" si="307"/>
        <v>42224.756909722222</v>
      </c>
      <c r="T3912" s="19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12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8">
        <f t="shared" si="306"/>
        <v>83.14</v>
      </c>
      <c r="Q3913" s="15" t="s">
        <v>8315</v>
      </c>
      <c r="R3913" t="s">
        <v>8316</v>
      </c>
      <c r="S3913" s="19">
        <f t="shared" si="307"/>
        <v>41939.8122337963</v>
      </c>
      <c r="T3913" s="19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12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8">
        <f t="shared" si="306"/>
        <v>1</v>
      </c>
      <c r="Q3914" s="15" t="s">
        <v>8315</v>
      </c>
      <c r="R3914" t="s">
        <v>8316</v>
      </c>
      <c r="S3914" s="19">
        <f t="shared" si="307"/>
        <v>42059.270023148143</v>
      </c>
      <c r="T3914" s="19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12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8">
        <f t="shared" si="306"/>
        <v>142.86000000000001</v>
      </c>
      <c r="Q3915" s="15" t="s">
        <v>8315</v>
      </c>
      <c r="R3915" t="s">
        <v>8316</v>
      </c>
      <c r="S3915" s="19">
        <f t="shared" si="307"/>
        <v>42308.211215277777</v>
      </c>
      <c r="T3915" s="19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12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8">
        <f t="shared" si="306"/>
        <v>33.67</v>
      </c>
      <c r="Q3916" s="15" t="s">
        <v>8315</v>
      </c>
      <c r="R3916" t="s">
        <v>8316</v>
      </c>
      <c r="S3916" s="19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12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8">
        <f t="shared" si="306"/>
        <v>5</v>
      </c>
      <c r="Q3917" s="15" t="s">
        <v>8315</v>
      </c>
      <c r="R3917" t="s">
        <v>8316</v>
      </c>
      <c r="S3917" s="19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12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8">
        <f t="shared" si="306"/>
        <v>0</v>
      </c>
      <c r="Q3918" s="15" t="s">
        <v>8315</v>
      </c>
      <c r="R3918" t="s">
        <v>8316</v>
      </c>
      <c r="S3918" s="19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12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8">
        <f t="shared" si="306"/>
        <v>10</v>
      </c>
      <c r="Q3919" s="15" t="s">
        <v>8315</v>
      </c>
      <c r="R3919" t="s">
        <v>8316</v>
      </c>
      <c r="S3919" s="19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12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8">
        <f t="shared" si="306"/>
        <v>40</v>
      </c>
      <c r="Q3920" s="15" t="s">
        <v>8315</v>
      </c>
      <c r="R3920" t="s">
        <v>8316</v>
      </c>
      <c r="S3920" s="19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12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8">
        <f t="shared" si="306"/>
        <v>30</v>
      </c>
      <c r="Q3921" s="15" t="s">
        <v>8315</v>
      </c>
      <c r="R3921" t="s">
        <v>8316</v>
      </c>
      <c r="S3921" s="19">
        <f t="shared" si="307"/>
        <v>42358.684872685189</v>
      </c>
      <c r="T3921" s="19">
        <f t="shared" si="308"/>
        <v>42387</v>
      </c>
      <c r="U3921">
        <f t="shared" si="309"/>
        <v>2016</v>
      </c>
    </row>
    <row r="3922" spans="1:21" ht="43.5" x14ac:dyDescent="0.35">
      <c r="A3922">
        <v>3920</v>
      </c>
      <c r="B3922" s="3" t="s">
        <v>3917</v>
      </c>
      <c r="C3922" s="12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8">
        <f t="shared" si="306"/>
        <v>45</v>
      </c>
      <c r="Q3922" s="15" t="s">
        <v>8315</v>
      </c>
      <c r="R3922" t="s">
        <v>8316</v>
      </c>
      <c r="S3922" s="19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12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8">
        <f t="shared" si="306"/>
        <v>0</v>
      </c>
      <c r="Q3923" s="15" t="s">
        <v>8315</v>
      </c>
      <c r="R3923" t="s">
        <v>8316</v>
      </c>
      <c r="S3923" s="19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12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8">
        <f t="shared" si="306"/>
        <v>10.17</v>
      </c>
      <c r="Q3924" s="15" t="s">
        <v>8315</v>
      </c>
      <c r="R3924" t="s">
        <v>8316</v>
      </c>
      <c r="S3924" s="19">
        <f t="shared" si="307"/>
        <v>42020.768634259264</v>
      </c>
      <c r="T3924" s="19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12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8">
        <f t="shared" si="306"/>
        <v>81.41</v>
      </c>
      <c r="Q3925" s="15" t="s">
        <v>8315</v>
      </c>
      <c r="R3925" t="s">
        <v>8316</v>
      </c>
      <c r="S3925" s="19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12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8">
        <f t="shared" si="306"/>
        <v>57.25</v>
      </c>
      <c r="Q3926" s="15" t="s">
        <v>8315</v>
      </c>
      <c r="R3926" t="s">
        <v>8316</v>
      </c>
      <c r="S3926" s="19">
        <f t="shared" si="307"/>
        <v>41786.959745370368</v>
      </c>
      <c r="T3926" s="19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12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8">
        <f t="shared" si="306"/>
        <v>5</v>
      </c>
      <c r="Q3927" s="15" t="s">
        <v>8315</v>
      </c>
      <c r="R3927" t="s">
        <v>8316</v>
      </c>
      <c r="S3927" s="19">
        <f t="shared" si="307"/>
        <v>41820.870821759258</v>
      </c>
      <c r="T3927" s="19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12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8">
        <f t="shared" si="306"/>
        <v>15</v>
      </c>
      <c r="Q3928" s="15" t="s">
        <v>8315</v>
      </c>
      <c r="R3928" t="s">
        <v>8316</v>
      </c>
      <c r="S3928" s="19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12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8">
        <f t="shared" si="306"/>
        <v>12.5</v>
      </c>
      <c r="Q3929" s="15" t="s">
        <v>8315</v>
      </c>
      <c r="R3929" t="s">
        <v>8316</v>
      </c>
      <c r="S3929" s="19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12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8">
        <f t="shared" si="306"/>
        <v>93</v>
      </c>
      <c r="Q3930" s="15" t="s">
        <v>8315</v>
      </c>
      <c r="R3930" t="s">
        <v>8316</v>
      </c>
      <c r="S3930" s="19">
        <f t="shared" si="307"/>
        <v>42265.683182870373</v>
      </c>
      <c r="T3930" s="19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12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8">
        <f t="shared" si="306"/>
        <v>32.36</v>
      </c>
      <c r="Q3931" s="15" t="s">
        <v>8315</v>
      </c>
      <c r="R3931" t="s">
        <v>8316</v>
      </c>
      <c r="S3931" s="19">
        <f t="shared" si="307"/>
        <v>42601.827141203699</v>
      </c>
      <c r="T3931" s="19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12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8">
        <f t="shared" si="306"/>
        <v>0</v>
      </c>
      <c r="Q3932" s="15" t="s">
        <v>8315</v>
      </c>
      <c r="R3932" t="s">
        <v>8316</v>
      </c>
      <c r="S3932" s="19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12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8">
        <f t="shared" si="306"/>
        <v>0</v>
      </c>
      <c r="Q3933" s="15" t="s">
        <v>8315</v>
      </c>
      <c r="R3933" t="s">
        <v>8316</v>
      </c>
      <c r="S3933" s="19">
        <f t="shared" si="307"/>
        <v>42228.151701388888</v>
      </c>
      <c r="T3933" s="19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12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8">
        <f t="shared" si="306"/>
        <v>1</v>
      </c>
      <c r="Q3934" s="15" t="s">
        <v>8315</v>
      </c>
      <c r="R3934" t="s">
        <v>8316</v>
      </c>
      <c r="S3934" s="19">
        <f t="shared" si="307"/>
        <v>42415.168564814812</v>
      </c>
      <c r="T3934" s="19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12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8">
        <f t="shared" si="306"/>
        <v>91.83</v>
      </c>
      <c r="Q3935" s="15" t="s">
        <v>8315</v>
      </c>
      <c r="R3935" t="s">
        <v>8316</v>
      </c>
      <c r="S3935" s="19">
        <f t="shared" si="307"/>
        <v>42538.968310185184</v>
      </c>
      <c r="T3935" s="19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12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8">
        <f t="shared" si="306"/>
        <v>45.83</v>
      </c>
      <c r="Q3936" s="15" t="s">
        <v>8315</v>
      </c>
      <c r="R3936" t="s">
        <v>8316</v>
      </c>
      <c r="S3936" s="19">
        <f t="shared" si="307"/>
        <v>42233.671747685185</v>
      </c>
      <c r="T3936" s="19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12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8">
        <f t="shared" si="306"/>
        <v>57.17</v>
      </c>
      <c r="Q3937" s="15" t="s">
        <v>8315</v>
      </c>
      <c r="R3937" t="s">
        <v>8316</v>
      </c>
      <c r="S3937" s="19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12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8">
        <f t="shared" si="306"/>
        <v>0</v>
      </c>
      <c r="Q3938" s="15" t="s">
        <v>8315</v>
      </c>
      <c r="R3938" t="s">
        <v>8316</v>
      </c>
      <c r="S3938" s="19">
        <f t="shared" si="307"/>
        <v>42675.262962962966</v>
      </c>
      <c r="T3938" s="19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12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8">
        <f t="shared" si="306"/>
        <v>248.5</v>
      </c>
      <c r="Q3939" s="15" t="s">
        <v>8315</v>
      </c>
      <c r="R3939" t="s">
        <v>8316</v>
      </c>
      <c r="S3939" s="19">
        <f t="shared" si="307"/>
        <v>42534.631481481483</v>
      </c>
      <c r="T3939" s="19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12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8">
        <f t="shared" si="306"/>
        <v>79.400000000000006</v>
      </c>
      <c r="Q3940" s="15" t="s">
        <v>8315</v>
      </c>
      <c r="R3940" t="s">
        <v>8316</v>
      </c>
      <c r="S3940" s="19">
        <f t="shared" si="307"/>
        <v>42151.905717592599</v>
      </c>
      <c r="T3940" s="19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12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8">
        <f t="shared" si="306"/>
        <v>5</v>
      </c>
      <c r="Q3941" s="15" t="s">
        <v>8315</v>
      </c>
      <c r="R3941" t="s">
        <v>8316</v>
      </c>
      <c r="S3941" s="19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12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8">
        <f t="shared" si="306"/>
        <v>5.5</v>
      </c>
      <c r="Q3942" s="15" t="s">
        <v>8315</v>
      </c>
      <c r="R3942" t="s">
        <v>8316</v>
      </c>
      <c r="S3942" s="19">
        <f t="shared" si="307"/>
        <v>41961.492488425924</v>
      </c>
      <c r="T3942" s="19">
        <f t="shared" si="308"/>
        <v>42006.492488425924</v>
      </c>
      <c r="U3942">
        <f t="shared" si="309"/>
        <v>2015</v>
      </c>
    </row>
    <row r="3943" spans="1:21" ht="72.5" x14ac:dyDescent="0.35">
      <c r="A3943">
        <v>3941</v>
      </c>
      <c r="B3943" s="3" t="s">
        <v>3938</v>
      </c>
      <c r="C3943" s="12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8">
        <f t="shared" si="306"/>
        <v>25</v>
      </c>
      <c r="Q3943" s="15" t="s">
        <v>8315</v>
      </c>
      <c r="R3943" t="s">
        <v>8316</v>
      </c>
      <c r="S3943" s="19">
        <f t="shared" si="307"/>
        <v>41940.587233796294</v>
      </c>
      <c r="T3943" s="19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12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8">
        <f t="shared" si="306"/>
        <v>0</v>
      </c>
      <c r="Q3944" s="15" t="s">
        <v>8315</v>
      </c>
      <c r="R3944" t="s">
        <v>8316</v>
      </c>
      <c r="S3944" s="19">
        <f t="shared" si="307"/>
        <v>42111.904097222221</v>
      </c>
      <c r="T3944" s="19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12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8">
        <f t="shared" si="306"/>
        <v>137.08000000000001</v>
      </c>
      <c r="Q3945" s="15" t="s">
        <v>8315</v>
      </c>
      <c r="R3945" t="s">
        <v>8316</v>
      </c>
      <c r="S3945" s="19">
        <f t="shared" si="307"/>
        <v>42279.778564814813</v>
      </c>
      <c r="T3945" s="19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12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8">
        <f t="shared" si="306"/>
        <v>0</v>
      </c>
      <c r="Q3946" s="15" t="s">
        <v>8315</v>
      </c>
      <c r="R3946" t="s">
        <v>8316</v>
      </c>
      <c r="S3946" s="19">
        <f t="shared" si="307"/>
        <v>42213.662905092591</v>
      </c>
      <c r="T3946" s="19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12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8">
        <f t="shared" si="306"/>
        <v>5</v>
      </c>
      <c r="Q3947" s="15" t="s">
        <v>8315</v>
      </c>
      <c r="R3947" t="s">
        <v>8316</v>
      </c>
      <c r="S3947" s="19">
        <f t="shared" si="307"/>
        <v>42109.801712962959</v>
      </c>
      <c r="T3947" s="19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12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8">
        <f t="shared" si="306"/>
        <v>39</v>
      </c>
      <c r="Q3948" s="15" t="s">
        <v>8315</v>
      </c>
      <c r="R3948" t="s">
        <v>8316</v>
      </c>
      <c r="S3948" s="19">
        <f t="shared" si="307"/>
        <v>42031.833587962959</v>
      </c>
      <c r="T3948" s="19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12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8">
        <f t="shared" si="306"/>
        <v>50.5</v>
      </c>
      <c r="Q3949" s="15" t="s">
        <v>8315</v>
      </c>
      <c r="R3949" t="s">
        <v>8316</v>
      </c>
      <c r="S3949" s="19">
        <f t="shared" si="307"/>
        <v>42615.142870370371</v>
      </c>
      <c r="T3949" s="19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12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8">
        <f t="shared" si="306"/>
        <v>0</v>
      </c>
      <c r="Q3950" s="15" t="s">
        <v>8315</v>
      </c>
      <c r="R3950" t="s">
        <v>8316</v>
      </c>
      <c r="S3950" s="19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12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8">
        <f t="shared" si="306"/>
        <v>49.28</v>
      </c>
      <c r="Q3951" s="15" t="s">
        <v>8315</v>
      </c>
      <c r="R3951" t="s">
        <v>8316</v>
      </c>
      <c r="S3951" s="19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12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8">
        <f t="shared" si="306"/>
        <v>25</v>
      </c>
      <c r="Q3952" s="15" t="s">
        <v>8315</v>
      </c>
      <c r="R3952" t="s">
        <v>8316</v>
      </c>
      <c r="S3952" s="19">
        <f t="shared" si="307"/>
        <v>42439.702314814815</v>
      </c>
      <c r="T3952" s="19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12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8">
        <f t="shared" si="306"/>
        <v>1</v>
      </c>
      <c r="Q3953" s="15" t="s">
        <v>8315</v>
      </c>
      <c r="R3953" t="s">
        <v>8316</v>
      </c>
      <c r="S3953" s="19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12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8">
        <f t="shared" si="306"/>
        <v>25</v>
      </c>
      <c r="Q3954" s="15" t="s">
        <v>8315</v>
      </c>
      <c r="R3954" t="s">
        <v>8316</v>
      </c>
      <c r="S3954" s="19">
        <f t="shared" si="307"/>
        <v>42243.790393518517</v>
      </c>
      <c r="T3954" s="19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12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8">
        <f t="shared" si="306"/>
        <v>0</v>
      </c>
      <c r="Q3955" s="15" t="s">
        <v>8315</v>
      </c>
      <c r="R3955" t="s">
        <v>8316</v>
      </c>
      <c r="S3955" s="19">
        <f t="shared" si="307"/>
        <v>42550.048449074078</v>
      </c>
      <c r="T3955" s="19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12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8">
        <f t="shared" si="306"/>
        <v>0</v>
      </c>
      <c r="Q3956" s="15" t="s">
        <v>8315</v>
      </c>
      <c r="R3956" t="s">
        <v>8316</v>
      </c>
      <c r="S3956" s="19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12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8">
        <f t="shared" si="306"/>
        <v>53.13</v>
      </c>
      <c r="Q3957" s="15" t="s">
        <v>8315</v>
      </c>
      <c r="R3957" t="s">
        <v>8316</v>
      </c>
      <c r="S3957" s="19">
        <f t="shared" si="307"/>
        <v>42306.848854166667</v>
      </c>
      <c r="T3957" s="19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12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8">
        <f t="shared" si="306"/>
        <v>0</v>
      </c>
      <c r="Q3958" s="15" t="s">
        <v>8315</v>
      </c>
      <c r="R3958" t="s">
        <v>8316</v>
      </c>
      <c r="S3958" s="19">
        <f t="shared" si="307"/>
        <v>42457.932025462964</v>
      </c>
      <c r="T3958" s="19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12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8">
        <f t="shared" si="306"/>
        <v>7</v>
      </c>
      <c r="Q3959" s="15" t="s">
        <v>8315</v>
      </c>
      <c r="R3959" t="s">
        <v>8316</v>
      </c>
      <c r="S3959" s="19">
        <f t="shared" si="307"/>
        <v>42513.976319444439</v>
      </c>
      <c r="T3959" s="19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12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8">
        <f t="shared" si="306"/>
        <v>40.06</v>
      </c>
      <c r="Q3960" s="15" t="s">
        <v>8315</v>
      </c>
      <c r="R3960" t="s">
        <v>8316</v>
      </c>
      <c r="S3960" s="19">
        <f t="shared" si="307"/>
        <v>41816.950370370374</v>
      </c>
      <c r="T3960" s="19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12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8">
        <f t="shared" si="306"/>
        <v>24.33</v>
      </c>
      <c r="Q3961" s="15" t="s">
        <v>8315</v>
      </c>
      <c r="R3961" t="s">
        <v>8316</v>
      </c>
      <c r="S3961" s="19">
        <f t="shared" si="307"/>
        <v>41880.788842592592</v>
      </c>
      <c r="T3961" s="19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12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8">
        <f t="shared" si="306"/>
        <v>11.25</v>
      </c>
      <c r="Q3962" s="15" t="s">
        <v>8315</v>
      </c>
      <c r="R3962" t="s">
        <v>8316</v>
      </c>
      <c r="S3962" s="19">
        <f t="shared" si="307"/>
        <v>42342.845555555556</v>
      </c>
      <c r="T3962" s="19">
        <f t="shared" si="308"/>
        <v>42372.845555555556</v>
      </c>
      <c r="U3962">
        <f t="shared" si="309"/>
        <v>2016</v>
      </c>
    </row>
    <row r="3963" spans="1:21" ht="58" x14ac:dyDescent="0.35">
      <c r="A3963">
        <v>3961</v>
      </c>
      <c r="B3963" s="3" t="s">
        <v>3958</v>
      </c>
      <c r="C3963" s="12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8">
        <f t="shared" si="306"/>
        <v>10.5</v>
      </c>
      <c r="Q3963" s="15" t="s">
        <v>8315</v>
      </c>
      <c r="R3963" t="s">
        <v>8316</v>
      </c>
      <c r="S3963" s="19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12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8">
        <f t="shared" si="306"/>
        <v>15</v>
      </c>
      <c r="Q3964" s="15" t="s">
        <v>8315</v>
      </c>
      <c r="R3964" t="s">
        <v>8316</v>
      </c>
      <c r="S3964" s="19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12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8">
        <f t="shared" si="306"/>
        <v>0</v>
      </c>
      <c r="Q3965" s="15" t="s">
        <v>8315</v>
      </c>
      <c r="R3965" t="s">
        <v>8316</v>
      </c>
      <c r="S3965" s="19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12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8">
        <f t="shared" si="306"/>
        <v>42</v>
      </c>
      <c r="Q3966" s="15" t="s">
        <v>8315</v>
      </c>
      <c r="R3966" t="s">
        <v>8316</v>
      </c>
      <c r="S3966" s="19">
        <f t="shared" si="307"/>
        <v>42053.722060185188</v>
      </c>
      <c r="T3966" s="19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12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8">
        <f t="shared" si="306"/>
        <v>71.25</v>
      </c>
      <c r="Q3967" s="15" t="s">
        <v>8315</v>
      </c>
      <c r="R3967" t="s">
        <v>8316</v>
      </c>
      <c r="S3967" s="19">
        <f t="shared" si="307"/>
        <v>42414.235879629632</v>
      </c>
      <c r="T3967" s="19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12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8">
        <f t="shared" si="306"/>
        <v>22.5</v>
      </c>
      <c r="Q3968" s="15" t="s">
        <v>8315</v>
      </c>
      <c r="R3968" t="s">
        <v>8316</v>
      </c>
      <c r="S3968" s="19">
        <f t="shared" si="307"/>
        <v>41801.711550925924</v>
      </c>
      <c r="T3968" s="19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12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8">
        <f t="shared" si="306"/>
        <v>41</v>
      </c>
      <c r="Q3969" s="15" t="s">
        <v>8315</v>
      </c>
      <c r="R3969" t="s">
        <v>8316</v>
      </c>
      <c r="S3969" s="19">
        <f t="shared" si="307"/>
        <v>42770.290590277778</v>
      </c>
      <c r="T3969" s="19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12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8">
        <f t="shared" si="306"/>
        <v>47.91</v>
      </c>
      <c r="Q3970" s="15" t="s">
        <v>8315</v>
      </c>
      <c r="R3970" t="s">
        <v>8316</v>
      </c>
      <c r="S3970" s="19">
        <f t="shared" si="307"/>
        <v>42452.815659722226</v>
      </c>
      <c r="T3970" s="19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12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8">
        <f t="shared" ref="P3971:P4034" si="311">IFERROR(ROUND(E3971/L3971,2),0)</f>
        <v>35.17</v>
      </c>
      <c r="Q3971" s="15" t="s">
        <v>8315</v>
      </c>
      <c r="R3971" t="s">
        <v>8316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58" x14ac:dyDescent="0.35">
      <c r="A3972">
        <v>3970</v>
      </c>
      <c r="B3972" s="3" t="s">
        <v>3967</v>
      </c>
      <c r="C3972" s="12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8">
        <f t="shared" si="311"/>
        <v>5.5</v>
      </c>
      <c r="Q3972" s="15" t="s">
        <v>8315</v>
      </c>
      <c r="R3972" t="s">
        <v>8316</v>
      </c>
      <c r="S3972" s="19">
        <f t="shared" si="312"/>
        <v>42447.863553240735</v>
      </c>
      <c r="T3972" s="19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12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8">
        <f t="shared" si="311"/>
        <v>22.67</v>
      </c>
      <c r="Q3973" s="15" t="s">
        <v>8315</v>
      </c>
      <c r="R3973" t="s">
        <v>8316</v>
      </c>
      <c r="S3973" s="19">
        <f t="shared" si="312"/>
        <v>41811.536180555559</v>
      </c>
      <c r="T3973" s="19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12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8">
        <f t="shared" si="311"/>
        <v>26.38</v>
      </c>
      <c r="Q3974" s="15" t="s">
        <v>8315</v>
      </c>
      <c r="R3974" t="s">
        <v>8316</v>
      </c>
      <c r="S3974" s="19">
        <f t="shared" si="312"/>
        <v>41981.067523148144</v>
      </c>
      <c r="T3974" s="19">
        <f t="shared" si="313"/>
        <v>42041.067523148144</v>
      </c>
      <c r="U3974">
        <f t="shared" si="314"/>
        <v>2015</v>
      </c>
    </row>
    <row r="3975" spans="1:21" ht="43.5" x14ac:dyDescent="0.35">
      <c r="A3975">
        <v>3973</v>
      </c>
      <c r="B3975" s="3" t="s">
        <v>3970</v>
      </c>
      <c r="C3975" s="12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8">
        <f t="shared" si="311"/>
        <v>105.54</v>
      </c>
      <c r="Q3975" s="15" t="s">
        <v>8315</v>
      </c>
      <c r="R3975" t="s">
        <v>8316</v>
      </c>
      <c r="S3975" s="19">
        <f t="shared" si="312"/>
        <v>42469.68414351852</v>
      </c>
      <c r="T3975" s="19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12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8">
        <f t="shared" si="311"/>
        <v>29.09</v>
      </c>
      <c r="Q3976" s="15" t="s">
        <v>8315</v>
      </c>
      <c r="R3976" t="s">
        <v>8316</v>
      </c>
      <c r="S3976" s="19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12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8">
        <f t="shared" si="311"/>
        <v>0</v>
      </c>
      <c r="Q3977" s="15" t="s">
        <v>8315</v>
      </c>
      <c r="R3977" t="s">
        <v>8316</v>
      </c>
      <c r="S3977" s="19">
        <f t="shared" si="312"/>
        <v>42534.866875</v>
      </c>
      <c r="T3977" s="19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12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8">
        <f t="shared" si="311"/>
        <v>62</v>
      </c>
      <c r="Q3978" s="15" t="s">
        <v>8315</v>
      </c>
      <c r="R3978" t="s">
        <v>8316</v>
      </c>
      <c r="S3978" s="19">
        <f t="shared" si="312"/>
        <v>41830.858344907407</v>
      </c>
      <c r="T3978" s="19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12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8">
        <f t="shared" si="311"/>
        <v>217.5</v>
      </c>
      <c r="Q3979" s="15" t="s">
        <v>8315</v>
      </c>
      <c r="R3979" t="s">
        <v>8316</v>
      </c>
      <c r="S3979" s="19">
        <f t="shared" si="312"/>
        <v>42543.788564814815</v>
      </c>
      <c r="T3979" s="19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12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8">
        <f t="shared" si="311"/>
        <v>26.75</v>
      </c>
      <c r="Q3980" s="15" t="s">
        <v>8315</v>
      </c>
      <c r="R3980" t="s">
        <v>8316</v>
      </c>
      <c r="S3980" s="19">
        <f t="shared" si="312"/>
        <v>41975.642974537041</v>
      </c>
      <c r="T3980" s="19">
        <f t="shared" si="313"/>
        <v>42035.642974537041</v>
      </c>
      <c r="U3980">
        <f t="shared" si="314"/>
        <v>2015</v>
      </c>
    </row>
    <row r="3981" spans="1:21" ht="43.5" x14ac:dyDescent="0.35">
      <c r="A3981">
        <v>3979</v>
      </c>
      <c r="B3981" s="3" t="s">
        <v>3976</v>
      </c>
      <c r="C3981" s="12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8">
        <f t="shared" si="311"/>
        <v>18.329999999999998</v>
      </c>
      <c r="Q3981" s="15" t="s">
        <v>8315</v>
      </c>
      <c r="R3981" t="s">
        <v>8316</v>
      </c>
      <c r="S3981" s="19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12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8">
        <f t="shared" si="311"/>
        <v>64.290000000000006</v>
      </c>
      <c r="Q3982" s="15" t="s">
        <v>8315</v>
      </c>
      <c r="R3982" t="s">
        <v>8316</v>
      </c>
      <c r="S3982" s="19">
        <f t="shared" si="312"/>
        <v>41795.598923611113</v>
      </c>
      <c r="T3982" s="19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12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8">
        <f t="shared" si="311"/>
        <v>175</v>
      </c>
      <c r="Q3983" s="15" t="s">
        <v>8315</v>
      </c>
      <c r="R3983" t="s">
        <v>8316</v>
      </c>
      <c r="S3983" s="19">
        <f t="shared" si="312"/>
        <v>42508.179965277777</v>
      </c>
      <c r="T3983" s="19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12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8">
        <f t="shared" si="311"/>
        <v>34</v>
      </c>
      <c r="Q3984" s="15" t="s">
        <v>8315</v>
      </c>
      <c r="R3984" t="s">
        <v>8316</v>
      </c>
      <c r="S3984" s="19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12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8">
        <f t="shared" si="311"/>
        <v>84.28</v>
      </c>
      <c r="Q3985" s="15" t="s">
        <v>8315</v>
      </c>
      <c r="R3985" t="s">
        <v>8316</v>
      </c>
      <c r="S3985" s="19">
        <f t="shared" si="312"/>
        <v>41747.86986111111</v>
      </c>
      <c r="T3985" s="19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12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8">
        <f t="shared" si="311"/>
        <v>9.5</v>
      </c>
      <c r="Q3986" s="15" t="s">
        <v>8315</v>
      </c>
      <c r="R3986" t="s">
        <v>8316</v>
      </c>
      <c r="S3986" s="19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12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8">
        <f t="shared" si="311"/>
        <v>33.74</v>
      </c>
      <c r="Q3987" s="15" t="s">
        <v>8315</v>
      </c>
      <c r="R3987" t="s">
        <v>8316</v>
      </c>
      <c r="S3987" s="19">
        <f t="shared" si="312"/>
        <v>42399.707407407404</v>
      </c>
      <c r="T3987" s="19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12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8">
        <f t="shared" si="311"/>
        <v>37.54</v>
      </c>
      <c r="Q3988" s="15" t="s">
        <v>8315</v>
      </c>
      <c r="R3988" t="s">
        <v>8316</v>
      </c>
      <c r="S3988" s="19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12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8">
        <f t="shared" si="311"/>
        <v>11.62</v>
      </c>
      <c r="Q3989" s="15" t="s">
        <v>8315</v>
      </c>
      <c r="R3989" t="s">
        <v>8316</v>
      </c>
      <c r="S3989" s="19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12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8">
        <f t="shared" si="311"/>
        <v>8</v>
      </c>
      <c r="Q3990" s="15" t="s">
        <v>8315</v>
      </c>
      <c r="R3990" t="s">
        <v>8316</v>
      </c>
      <c r="S3990" s="19">
        <f t="shared" si="312"/>
        <v>42230.08116898148</v>
      </c>
      <c r="T3990" s="19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12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8">
        <f t="shared" si="311"/>
        <v>0</v>
      </c>
      <c r="Q3991" s="15" t="s">
        <v>8315</v>
      </c>
      <c r="R3991" t="s">
        <v>8316</v>
      </c>
      <c r="S3991" s="19">
        <f t="shared" si="312"/>
        <v>42286.749780092592</v>
      </c>
      <c r="T3991" s="19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12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8">
        <f t="shared" si="311"/>
        <v>23</v>
      </c>
      <c r="Q3992" s="15" t="s">
        <v>8315</v>
      </c>
      <c r="R3992" t="s">
        <v>8316</v>
      </c>
      <c r="S3992" s="19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12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8">
        <f t="shared" si="311"/>
        <v>100</v>
      </c>
      <c r="Q3993" s="15" t="s">
        <v>8315</v>
      </c>
      <c r="R3993" t="s">
        <v>8316</v>
      </c>
      <c r="S3993" s="19">
        <f t="shared" si="312"/>
        <v>42125.644467592589</v>
      </c>
      <c r="T3993" s="19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12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8">
        <f t="shared" si="311"/>
        <v>60.11</v>
      </c>
      <c r="Q3994" s="15" t="s">
        <v>8315</v>
      </c>
      <c r="R3994" t="s">
        <v>8316</v>
      </c>
      <c r="S3994" s="19">
        <f t="shared" si="312"/>
        <v>42289.94049768518</v>
      </c>
      <c r="T3994" s="19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12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8">
        <f t="shared" si="311"/>
        <v>3</v>
      </c>
      <c r="Q3995" s="15" t="s">
        <v>8315</v>
      </c>
      <c r="R3995" t="s">
        <v>8316</v>
      </c>
      <c r="S3995" s="19">
        <f t="shared" si="312"/>
        <v>42107.864722222221</v>
      </c>
      <c r="T3995" s="19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12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8">
        <f t="shared" si="311"/>
        <v>5</v>
      </c>
      <c r="Q3996" s="15" t="s">
        <v>8315</v>
      </c>
      <c r="R3996" t="s">
        <v>8316</v>
      </c>
      <c r="S3996" s="19">
        <f t="shared" si="312"/>
        <v>41809.389930555553</v>
      </c>
      <c r="T3996" s="19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12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8">
        <f t="shared" si="311"/>
        <v>17.5</v>
      </c>
      <c r="Q3997" s="15" t="s">
        <v>8315</v>
      </c>
      <c r="R3997" t="s">
        <v>8316</v>
      </c>
      <c r="S3997" s="19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12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8">
        <f t="shared" si="311"/>
        <v>29.24</v>
      </c>
      <c r="Q3998" s="15" t="s">
        <v>8315</v>
      </c>
      <c r="R3998" t="s">
        <v>8316</v>
      </c>
      <c r="S3998" s="19">
        <f t="shared" si="312"/>
        <v>41950.26694444444</v>
      </c>
      <c r="T3998" s="19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12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8">
        <f t="shared" si="311"/>
        <v>0</v>
      </c>
      <c r="Q3999" s="15" t="s">
        <v>8315</v>
      </c>
      <c r="R3999" t="s">
        <v>8316</v>
      </c>
      <c r="S3999" s="19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12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8">
        <f t="shared" si="311"/>
        <v>59.58</v>
      </c>
      <c r="Q4000" s="15" t="s">
        <v>8315</v>
      </c>
      <c r="R4000" t="s">
        <v>8316</v>
      </c>
      <c r="S4000" s="19">
        <f t="shared" si="312"/>
        <v>42061.963263888887</v>
      </c>
      <c r="T4000" s="19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12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8">
        <f t="shared" si="311"/>
        <v>82.57</v>
      </c>
      <c r="Q4001" s="15" t="s">
        <v>8315</v>
      </c>
      <c r="R4001" t="s">
        <v>8316</v>
      </c>
      <c r="S4001" s="19">
        <f t="shared" si="312"/>
        <v>41842.828680555554</v>
      </c>
      <c r="T4001" s="19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12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8">
        <f t="shared" si="311"/>
        <v>10</v>
      </c>
      <c r="Q4002" s="15" t="s">
        <v>8315</v>
      </c>
      <c r="R4002" t="s">
        <v>8316</v>
      </c>
      <c r="S4002" s="19">
        <f t="shared" si="312"/>
        <v>42437.64534722222</v>
      </c>
      <c r="T4002" s="19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12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8">
        <f t="shared" si="311"/>
        <v>32.36</v>
      </c>
      <c r="Q4003" s="15" t="s">
        <v>8315</v>
      </c>
      <c r="R4003" t="s">
        <v>8316</v>
      </c>
      <c r="S4003" s="19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12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8">
        <f t="shared" si="311"/>
        <v>5.75</v>
      </c>
      <c r="Q4004" s="15" t="s">
        <v>8315</v>
      </c>
      <c r="R4004" t="s">
        <v>8316</v>
      </c>
      <c r="S4004" s="19">
        <f t="shared" si="312"/>
        <v>41879.043530092589</v>
      </c>
      <c r="T4004" s="19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12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8">
        <f t="shared" si="311"/>
        <v>100.5</v>
      </c>
      <c r="Q4005" s="15" t="s">
        <v>8315</v>
      </c>
      <c r="R4005" t="s">
        <v>8316</v>
      </c>
      <c r="S4005" s="19">
        <f t="shared" si="312"/>
        <v>42020.587349537032</v>
      </c>
      <c r="T4005" s="19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12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8">
        <f t="shared" si="311"/>
        <v>1</v>
      </c>
      <c r="Q4006" s="15" t="s">
        <v>8315</v>
      </c>
      <c r="R4006" t="s">
        <v>8316</v>
      </c>
      <c r="S4006" s="19">
        <f t="shared" si="312"/>
        <v>41890.16269675926</v>
      </c>
      <c r="T4006" s="19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12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8">
        <f t="shared" si="311"/>
        <v>20</v>
      </c>
      <c r="Q4007" s="15" t="s">
        <v>8315</v>
      </c>
      <c r="R4007" t="s">
        <v>8316</v>
      </c>
      <c r="S4007" s="19">
        <f t="shared" si="312"/>
        <v>41872.807696759257</v>
      </c>
      <c r="T4007" s="19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12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8">
        <f t="shared" si="311"/>
        <v>2</v>
      </c>
      <c r="Q4008" s="15" t="s">
        <v>8315</v>
      </c>
      <c r="R4008" t="s">
        <v>8316</v>
      </c>
      <c r="S4008" s="19">
        <f t="shared" si="312"/>
        <v>42391.772997685184</v>
      </c>
      <c r="T4008" s="19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12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8">
        <f t="shared" si="311"/>
        <v>5</v>
      </c>
      <c r="Q4009" s="15" t="s">
        <v>8315</v>
      </c>
      <c r="R4009" t="s">
        <v>8316</v>
      </c>
      <c r="S4009" s="19">
        <f t="shared" si="312"/>
        <v>41848.772928240738</v>
      </c>
      <c r="T4009" s="19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12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8">
        <f t="shared" si="311"/>
        <v>15</v>
      </c>
      <c r="Q4010" s="15" t="s">
        <v>8315</v>
      </c>
      <c r="R4010" t="s">
        <v>8316</v>
      </c>
      <c r="S4010" s="19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12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8">
        <f t="shared" si="311"/>
        <v>25</v>
      </c>
      <c r="Q4011" s="15" t="s">
        <v>8315</v>
      </c>
      <c r="R4011" t="s">
        <v>8316</v>
      </c>
      <c r="S4011" s="19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12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8">
        <f t="shared" si="311"/>
        <v>45.84</v>
      </c>
      <c r="Q4012" s="15" t="s">
        <v>8315</v>
      </c>
      <c r="R4012" t="s">
        <v>8316</v>
      </c>
      <c r="S4012" s="19">
        <f t="shared" si="312"/>
        <v>41921.770439814813</v>
      </c>
      <c r="T4012" s="19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12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8">
        <f t="shared" si="311"/>
        <v>4.75</v>
      </c>
      <c r="Q4013" s="15" t="s">
        <v>8315</v>
      </c>
      <c r="R4013" t="s">
        <v>8316</v>
      </c>
      <c r="S4013" s="19">
        <f t="shared" si="312"/>
        <v>42002.54488425926</v>
      </c>
      <c r="T4013" s="19">
        <f t="shared" si="313"/>
        <v>42032.54488425926</v>
      </c>
      <c r="U4013">
        <f t="shared" si="314"/>
        <v>2015</v>
      </c>
    </row>
    <row r="4014" spans="1:21" ht="58" x14ac:dyDescent="0.35">
      <c r="A4014">
        <v>4012</v>
      </c>
      <c r="B4014" s="3" t="s">
        <v>4008</v>
      </c>
      <c r="C4014" s="12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8">
        <f t="shared" si="311"/>
        <v>0</v>
      </c>
      <c r="Q4014" s="15" t="s">
        <v>8315</v>
      </c>
      <c r="R4014" t="s">
        <v>8316</v>
      </c>
      <c r="S4014" s="19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12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8">
        <f t="shared" si="311"/>
        <v>13</v>
      </c>
      <c r="Q4015" s="15" t="s">
        <v>8315</v>
      </c>
      <c r="R4015" t="s">
        <v>8316</v>
      </c>
      <c r="S4015" s="19">
        <f t="shared" si="312"/>
        <v>42021.301192129627</v>
      </c>
      <c r="T4015" s="19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12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8">
        <f t="shared" si="311"/>
        <v>0</v>
      </c>
      <c r="Q4016" s="15" t="s">
        <v>8315</v>
      </c>
      <c r="R4016" t="s">
        <v>8316</v>
      </c>
      <c r="S4016" s="19">
        <f t="shared" si="312"/>
        <v>42419.246168981481</v>
      </c>
      <c r="T4016" s="19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12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8">
        <f t="shared" si="311"/>
        <v>1</v>
      </c>
      <c r="Q4017" s="15" t="s">
        <v>8315</v>
      </c>
      <c r="R4017" t="s">
        <v>8316</v>
      </c>
      <c r="S4017" s="19">
        <f t="shared" si="312"/>
        <v>42174.780821759254</v>
      </c>
      <c r="T4017" s="19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12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8">
        <f t="shared" si="311"/>
        <v>10</v>
      </c>
      <c r="Q4018" s="15" t="s">
        <v>8315</v>
      </c>
      <c r="R4018" t="s">
        <v>8316</v>
      </c>
      <c r="S4018" s="19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12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8">
        <f t="shared" si="311"/>
        <v>52.5</v>
      </c>
      <c r="Q4019" s="15" t="s">
        <v>8315</v>
      </c>
      <c r="R4019" t="s">
        <v>8316</v>
      </c>
      <c r="S4019" s="19">
        <f t="shared" si="312"/>
        <v>41856.672152777777</v>
      </c>
      <c r="T4019" s="19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12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8">
        <f t="shared" si="311"/>
        <v>32.5</v>
      </c>
      <c r="Q4020" s="15" t="s">
        <v>8315</v>
      </c>
      <c r="R4020" t="s">
        <v>8316</v>
      </c>
      <c r="S4020" s="19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12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8">
        <f t="shared" si="311"/>
        <v>7.25</v>
      </c>
      <c r="Q4021" s="15" t="s">
        <v>8315</v>
      </c>
      <c r="R4021" t="s">
        <v>8316</v>
      </c>
      <c r="S4021" s="19">
        <f t="shared" si="312"/>
        <v>42417.675879629634</v>
      </c>
      <c r="T4021" s="19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12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8">
        <f t="shared" si="311"/>
        <v>33.33</v>
      </c>
      <c r="Q4022" s="15" t="s">
        <v>8315</v>
      </c>
      <c r="R4022" t="s">
        <v>8316</v>
      </c>
      <c r="S4022" s="19">
        <f t="shared" si="312"/>
        <v>42057.190960648149</v>
      </c>
      <c r="T4022" s="19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12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8">
        <f t="shared" si="311"/>
        <v>62.5</v>
      </c>
      <c r="Q4023" s="15" t="s">
        <v>8315</v>
      </c>
      <c r="R4023" t="s">
        <v>8316</v>
      </c>
      <c r="S4023" s="19">
        <f t="shared" si="312"/>
        <v>41878.911550925928</v>
      </c>
      <c r="T4023" s="19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12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8">
        <f t="shared" si="311"/>
        <v>63.56</v>
      </c>
      <c r="Q4024" s="15" t="s">
        <v>8315</v>
      </c>
      <c r="R4024" t="s">
        <v>8316</v>
      </c>
      <c r="S4024" s="19">
        <f t="shared" si="312"/>
        <v>41990.584108796291</v>
      </c>
      <c r="T4024" s="19">
        <f t="shared" si="313"/>
        <v>42036.120833333334</v>
      </c>
      <c r="U4024">
        <f t="shared" si="314"/>
        <v>2015</v>
      </c>
    </row>
    <row r="4025" spans="1:21" ht="43.5" x14ac:dyDescent="0.35">
      <c r="A4025">
        <v>4023</v>
      </c>
      <c r="B4025" s="3" t="s">
        <v>4019</v>
      </c>
      <c r="C4025" s="12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8">
        <f t="shared" si="311"/>
        <v>0</v>
      </c>
      <c r="Q4025" s="15" t="s">
        <v>8315</v>
      </c>
      <c r="R4025" t="s">
        <v>8316</v>
      </c>
      <c r="S4025" s="19">
        <f t="shared" si="312"/>
        <v>42408.999571759254</v>
      </c>
      <c r="T4025" s="19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12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8">
        <f t="shared" si="311"/>
        <v>10</v>
      </c>
      <c r="Q4026" s="15" t="s">
        <v>8315</v>
      </c>
      <c r="R4026" t="s">
        <v>8316</v>
      </c>
      <c r="S4026" s="19">
        <f t="shared" si="312"/>
        <v>42217.670104166667</v>
      </c>
      <c r="T4026" s="19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12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8">
        <f t="shared" si="311"/>
        <v>62.5</v>
      </c>
      <c r="Q4027" s="15" t="s">
        <v>8315</v>
      </c>
      <c r="R4027" t="s">
        <v>8316</v>
      </c>
      <c r="S4027" s="19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12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8">
        <f t="shared" si="311"/>
        <v>0</v>
      </c>
      <c r="Q4028" s="15" t="s">
        <v>8315</v>
      </c>
      <c r="R4028" t="s">
        <v>8316</v>
      </c>
      <c r="S4028" s="19">
        <f t="shared" si="312"/>
        <v>42282.655543981484</v>
      </c>
      <c r="T4028" s="19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12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8">
        <f t="shared" si="311"/>
        <v>30.71</v>
      </c>
      <c r="Q4029" s="15" t="s">
        <v>8315</v>
      </c>
      <c r="R4029" t="s">
        <v>8316</v>
      </c>
      <c r="S4029" s="19">
        <f t="shared" si="312"/>
        <v>42768.97084490741</v>
      </c>
      <c r="T4029" s="19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12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8">
        <f t="shared" si="311"/>
        <v>51</v>
      </c>
      <c r="Q4030" s="15" t="s">
        <v>8315</v>
      </c>
      <c r="R4030" t="s">
        <v>8316</v>
      </c>
      <c r="S4030" s="19">
        <f t="shared" si="312"/>
        <v>41765.938657407409</v>
      </c>
      <c r="T4030" s="19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12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8">
        <f t="shared" si="311"/>
        <v>0</v>
      </c>
      <c r="Q4031" s="15" t="s">
        <v>8315</v>
      </c>
      <c r="R4031" t="s">
        <v>8316</v>
      </c>
      <c r="S4031" s="19">
        <f t="shared" si="312"/>
        <v>42322.025115740747</v>
      </c>
      <c r="T4031" s="19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12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8">
        <f t="shared" si="311"/>
        <v>66.67</v>
      </c>
      <c r="Q4032" s="15" t="s">
        <v>8315</v>
      </c>
      <c r="R4032" t="s">
        <v>8316</v>
      </c>
      <c r="S4032" s="19">
        <f t="shared" si="312"/>
        <v>42374.655081018514</v>
      </c>
      <c r="T4032" s="19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12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8">
        <f t="shared" si="311"/>
        <v>0</v>
      </c>
      <c r="Q4033" s="15" t="s">
        <v>8315</v>
      </c>
      <c r="R4033" t="s">
        <v>8316</v>
      </c>
      <c r="S4033" s="19">
        <f t="shared" si="312"/>
        <v>41941.585231481484</v>
      </c>
      <c r="T4033" s="19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12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8">
        <f t="shared" si="311"/>
        <v>59</v>
      </c>
      <c r="Q4034" s="15" t="s">
        <v>8315</v>
      </c>
      <c r="R4034" t="s">
        <v>8316</v>
      </c>
      <c r="S4034" s="19">
        <f t="shared" si="312"/>
        <v>42293.809212962966</v>
      </c>
      <c r="T4034" s="19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12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8">
        <f t="shared" ref="P4035:P4098" si="316">IFERROR(ROUND(E4035/L4035,2),0)</f>
        <v>65.34</v>
      </c>
      <c r="Q4035" s="15" t="s">
        <v>8315</v>
      </c>
      <c r="R4035" t="s">
        <v>8316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3.5" x14ac:dyDescent="0.35">
      <c r="A4036">
        <v>4034</v>
      </c>
      <c r="B4036" s="3" t="s">
        <v>4030</v>
      </c>
      <c r="C4036" s="12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8">
        <f t="shared" si="316"/>
        <v>100</v>
      </c>
      <c r="Q4036" s="15" t="s">
        <v>8315</v>
      </c>
      <c r="R4036" t="s">
        <v>8316</v>
      </c>
      <c r="S4036" s="19">
        <f t="shared" si="317"/>
        <v>42067.947337962964</v>
      </c>
      <c r="T4036" s="19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12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8">
        <f t="shared" si="316"/>
        <v>147.4</v>
      </c>
      <c r="Q4037" s="15" t="s">
        <v>8315</v>
      </c>
      <c r="R4037" t="s">
        <v>8316</v>
      </c>
      <c r="S4037" s="19">
        <f t="shared" si="317"/>
        <v>41903.882951388885</v>
      </c>
      <c r="T4037" s="19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12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8">
        <f t="shared" si="316"/>
        <v>166.06</v>
      </c>
      <c r="Q4038" s="15" t="s">
        <v>8315</v>
      </c>
      <c r="R4038" t="s">
        <v>8316</v>
      </c>
      <c r="S4038" s="19">
        <f t="shared" si="317"/>
        <v>41804.937083333331</v>
      </c>
      <c r="T4038" s="19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12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8">
        <f t="shared" si="316"/>
        <v>40</v>
      </c>
      <c r="Q4039" s="15" t="s">
        <v>8315</v>
      </c>
      <c r="R4039" t="s">
        <v>8316</v>
      </c>
      <c r="S4039" s="19">
        <f t="shared" si="317"/>
        <v>42497.070775462969</v>
      </c>
      <c r="T4039" s="19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12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8">
        <f t="shared" si="316"/>
        <v>75.25</v>
      </c>
      <c r="Q4040" s="15" t="s">
        <v>8315</v>
      </c>
      <c r="R4040" t="s">
        <v>8316</v>
      </c>
      <c r="S4040" s="19">
        <f t="shared" si="317"/>
        <v>41869.798726851855</v>
      </c>
      <c r="T4040" s="19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12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8">
        <f t="shared" si="316"/>
        <v>60</v>
      </c>
      <c r="Q4041" s="15" t="s">
        <v>8315</v>
      </c>
      <c r="R4041" t="s">
        <v>8316</v>
      </c>
      <c r="S4041" s="19">
        <f t="shared" si="317"/>
        <v>42305.670914351853</v>
      </c>
      <c r="T4041" s="19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12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8">
        <f t="shared" si="316"/>
        <v>1250</v>
      </c>
      <c r="Q4042" s="15" t="s">
        <v>8315</v>
      </c>
      <c r="R4042" t="s">
        <v>8316</v>
      </c>
      <c r="S4042" s="19">
        <f t="shared" si="317"/>
        <v>42144.231527777782</v>
      </c>
      <c r="T4042" s="19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12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8">
        <f t="shared" si="316"/>
        <v>10.5</v>
      </c>
      <c r="Q4043" s="15" t="s">
        <v>8315</v>
      </c>
      <c r="R4043" t="s">
        <v>8316</v>
      </c>
      <c r="S4043" s="19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12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8">
        <f t="shared" si="316"/>
        <v>7</v>
      </c>
      <c r="Q4044" s="15" t="s">
        <v>8315</v>
      </c>
      <c r="R4044" t="s">
        <v>8316</v>
      </c>
      <c r="S4044" s="19">
        <f t="shared" si="317"/>
        <v>41995.084074074075</v>
      </c>
      <c r="T4044" s="19">
        <f t="shared" si="318"/>
        <v>42024.802777777775</v>
      </c>
      <c r="U4044">
        <f t="shared" si="319"/>
        <v>2015</v>
      </c>
    </row>
    <row r="4045" spans="1:21" ht="43.5" x14ac:dyDescent="0.35">
      <c r="A4045">
        <v>4043</v>
      </c>
      <c r="B4045" s="3" t="s">
        <v>4039</v>
      </c>
      <c r="C4045" s="12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8">
        <f t="shared" si="316"/>
        <v>0</v>
      </c>
      <c r="Q4045" s="15" t="s">
        <v>8315</v>
      </c>
      <c r="R4045" t="s">
        <v>8316</v>
      </c>
      <c r="S4045" s="19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12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8">
        <f t="shared" si="316"/>
        <v>56.25</v>
      </c>
      <c r="Q4046" s="15" t="s">
        <v>8315</v>
      </c>
      <c r="R4046" t="s">
        <v>8316</v>
      </c>
      <c r="S4046" s="19">
        <f t="shared" si="317"/>
        <v>42074.219699074078</v>
      </c>
      <c r="T4046" s="19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12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8">
        <f t="shared" si="316"/>
        <v>1</v>
      </c>
      <c r="Q4047" s="15" t="s">
        <v>8315</v>
      </c>
      <c r="R4047" t="s">
        <v>8316</v>
      </c>
      <c r="S4047" s="19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12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8">
        <f t="shared" si="316"/>
        <v>38.33</v>
      </c>
      <c r="Q4048" s="15" t="s">
        <v>8315</v>
      </c>
      <c r="R4048" t="s">
        <v>8316</v>
      </c>
      <c r="S4048" s="19">
        <f t="shared" si="317"/>
        <v>41904.650578703702</v>
      </c>
      <c r="T4048" s="19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12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8">
        <f t="shared" si="316"/>
        <v>27.5</v>
      </c>
      <c r="Q4049" s="15" t="s">
        <v>8315</v>
      </c>
      <c r="R4049" t="s">
        <v>8316</v>
      </c>
      <c r="S4049" s="19">
        <f t="shared" si="317"/>
        <v>41991.022488425922</v>
      </c>
      <c r="T4049" s="19">
        <f t="shared" si="318"/>
        <v>42015.041666666672</v>
      </c>
      <c r="U4049">
        <f t="shared" si="319"/>
        <v>2015</v>
      </c>
    </row>
    <row r="4050" spans="1:21" ht="58" x14ac:dyDescent="0.35">
      <c r="A4050">
        <v>4048</v>
      </c>
      <c r="B4050" s="3" t="s">
        <v>4044</v>
      </c>
      <c r="C4050" s="12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8">
        <f t="shared" si="316"/>
        <v>32.979999999999997</v>
      </c>
      <c r="Q4050" s="15" t="s">
        <v>8315</v>
      </c>
      <c r="R4050" t="s">
        <v>8316</v>
      </c>
      <c r="S4050" s="19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12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8">
        <f t="shared" si="316"/>
        <v>16</v>
      </c>
      <c r="Q4051" s="15" t="s">
        <v>8315</v>
      </c>
      <c r="R4051" t="s">
        <v>8316</v>
      </c>
      <c r="S4051" s="19">
        <f t="shared" si="317"/>
        <v>42169.958506944444</v>
      </c>
      <c r="T4051" s="19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12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8">
        <f t="shared" si="316"/>
        <v>1</v>
      </c>
      <c r="Q4052" s="15" t="s">
        <v>8315</v>
      </c>
      <c r="R4052" t="s">
        <v>8316</v>
      </c>
      <c r="S4052" s="19">
        <f t="shared" si="317"/>
        <v>41905.636469907404</v>
      </c>
      <c r="T4052" s="19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12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8">
        <f t="shared" si="316"/>
        <v>0</v>
      </c>
      <c r="Q4053" s="15" t="s">
        <v>8315</v>
      </c>
      <c r="R4053" t="s">
        <v>8316</v>
      </c>
      <c r="S4053" s="19">
        <f t="shared" si="317"/>
        <v>41761.810150462967</v>
      </c>
      <c r="T4053" s="19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12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8">
        <f t="shared" si="316"/>
        <v>86.62</v>
      </c>
      <c r="Q4054" s="15" t="s">
        <v>8315</v>
      </c>
      <c r="R4054" t="s">
        <v>8316</v>
      </c>
      <c r="S4054" s="19">
        <f t="shared" si="317"/>
        <v>41865.878657407404</v>
      </c>
      <c r="T4054" s="19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12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8">
        <f t="shared" si="316"/>
        <v>55</v>
      </c>
      <c r="Q4055" s="15" t="s">
        <v>8315</v>
      </c>
      <c r="R4055" t="s">
        <v>8316</v>
      </c>
      <c r="S4055" s="19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12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8">
        <f t="shared" si="316"/>
        <v>0</v>
      </c>
      <c r="Q4056" s="15" t="s">
        <v>8315</v>
      </c>
      <c r="R4056" t="s">
        <v>8316</v>
      </c>
      <c r="S4056" s="19">
        <f t="shared" si="317"/>
        <v>42613.841261574074</v>
      </c>
      <c r="T4056" s="19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12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8">
        <f t="shared" si="316"/>
        <v>41.95</v>
      </c>
      <c r="Q4057" s="15" t="s">
        <v>8315</v>
      </c>
      <c r="R4057" t="s">
        <v>8316</v>
      </c>
      <c r="S4057" s="19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12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8">
        <f t="shared" si="316"/>
        <v>88.33</v>
      </c>
      <c r="Q4058" s="15" t="s">
        <v>8315</v>
      </c>
      <c r="R4058" t="s">
        <v>8316</v>
      </c>
      <c r="S4058" s="19">
        <f t="shared" si="317"/>
        <v>42534.933321759265</v>
      </c>
      <c r="T4058" s="19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12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8">
        <f t="shared" si="316"/>
        <v>129.16999999999999</v>
      </c>
      <c r="Q4059" s="15" t="s">
        <v>8315</v>
      </c>
      <c r="R4059" t="s">
        <v>8316</v>
      </c>
      <c r="S4059" s="19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12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8">
        <f t="shared" si="316"/>
        <v>23.75</v>
      </c>
      <c r="Q4060" s="15" t="s">
        <v>8315</v>
      </c>
      <c r="R4060" t="s">
        <v>8316</v>
      </c>
      <c r="S4060" s="19">
        <f t="shared" si="317"/>
        <v>42446.060694444444</v>
      </c>
      <c r="T4060" s="19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12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8">
        <f t="shared" si="316"/>
        <v>35.71</v>
      </c>
      <c r="Q4061" s="15" t="s">
        <v>8315</v>
      </c>
      <c r="R4061" t="s">
        <v>8316</v>
      </c>
      <c r="S4061" s="19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12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8">
        <f t="shared" si="316"/>
        <v>57</v>
      </c>
      <c r="Q4062" s="15" t="s">
        <v>8315</v>
      </c>
      <c r="R4062" t="s">
        <v>8316</v>
      </c>
      <c r="S4062" s="19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12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8">
        <f t="shared" si="316"/>
        <v>0</v>
      </c>
      <c r="Q4063" s="15" t="s">
        <v>8315</v>
      </c>
      <c r="R4063" t="s">
        <v>8316</v>
      </c>
      <c r="S4063" s="19">
        <f t="shared" si="317"/>
        <v>42421.141469907408</v>
      </c>
      <c r="T4063" s="19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12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8">
        <f t="shared" si="316"/>
        <v>163.33000000000001</v>
      </c>
      <c r="Q4064" s="15" t="s">
        <v>8315</v>
      </c>
      <c r="R4064" t="s">
        <v>8316</v>
      </c>
      <c r="S4064" s="19">
        <f t="shared" si="317"/>
        <v>42523.739212962959</v>
      </c>
      <c r="T4064" s="19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12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8">
        <f t="shared" si="316"/>
        <v>15</v>
      </c>
      <c r="Q4065" s="15" t="s">
        <v>8315</v>
      </c>
      <c r="R4065" t="s">
        <v>8316</v>
      </c>
      <c r="S4065" s="19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12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8">
        <f t="shared" si="316"/>
        <v>64.17</v>
      </c>
      <c r="Q4066" s="15" t="s">
        <v>8315</v>
      </c>
      <c r="R4066" t="s">
        <v>8316</v>
      </c>
      <c r="S4066" s="19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12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8">
        <f t="shared" si="316"/>
        <v>6.75</v>
      </c>
      <c r="Q4067" s="15" t="s">
        <v>8315</v>
      </c>
      <c r="R4067" t="s">
        <v>8316</v>
      </c>
      <c r="S4067" s="19">
        <f t="shared" si="317"/>
        <v>41833.951516203706</v>
      </c>
      <c r="T4067" s="19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12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8">
        <f t="shared" si="316"/>
        <v>25</v>
      </c>
      <c r="Q4068" s="15" t="s">
        <v>8315</v>
      </c>
      <c r="R4068" t="s">
        <v>8316</v>
      </c>
      <c r="S4068" s="19">
        <f t="shared" si="317"/>
        <v>42479.039212962962</v>
      </c>
      <c r="T4068" s="19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12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8">
        <f t="shared" si="316"/>
        <v>179.12</v>
      </c>
      <c r="Q4069" s="15" t="s">
        <v>8315</v>
      </c>
      <c r="R4069" t="s">
        <v>8316</v>
      </c>
      <c r="S4069" s="19">
        <f t="shared" si="317"/>
        <v>42235.117476851854</v>
      </c>
      <c r="T4069" s="19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12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8">
        <f t="shared" si="316"/>
        <v>34.950000000000003</v>
      </c>
      <c r="Q4070" s="15" t="s">
        <v>8315</v>
      </c>
      <c r="R4070" t="s">
        <v>8316</v>
      </c>
      <c r="S4070" s="19">
        <f t="shared" si="317"/>
        <v>42718.963599537034</v>
      </c>
      <c r="T4070" s="19">
        <f t="shared" si="318"/>
        <v>42748.961805555555</v>
      </c>
      <c r="U4070">
        <f t="shared" si="319"/>
        <v>2017</v>
      </c>
    </row>
    <row r="4071" spans="1:21" ht="43.5" x14ac:dyDescent="0.35">
      <c r="A4071">
        <v>4069</v>
      </c>
      <c r="B4071" s="3" t="s">
        <v>4065</v>
      </c>
      <c r="C4071" s="12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8">
        <f t="shared" si="316"/>
        <v>33.08</v>
      </c>
      <c r="Q4071" s="15" t="s">
        <v>8315</v>
      </c>
      <c r="R4071" t="s">
        <v>8316</v>
      </c>
      <c r="S4071" s="19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12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8">
        <f t="shared" si="316"/>
        <v>27.5</v>
      </c>
      <c r="Q4072" s="15" t="s">
        <v>8315</v>
      </c>
      <c r="R4072" t="s">
        <v>8316</v>
      </c>
      <c r="S4072" s="19">
        <f t="shared" si="317"/>
        <v>42031.666898148149</v>
      </c>
      <c r="T4072" s="19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12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8">
        <f t="shared" si="316"/>
        <v>0</v>
      </c>
      <c r="Q4073" s="15" t="s">
        <v>8315</v>
      </c>
      <c r="R4073" t="s">
        <v>8316</v>
      </c>
      <c r="S4073" s="19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12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8">
        <f t="shared" si="316"/>
        <v>2</v>
      </c>
      <c r="Q4074" s="15" t="s">
        <v>8315</v>
      </c>
      <c r="R4074" t="s">
        <v>8316</v>
      </c>
      <c r="S4074" s="19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12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8">
        <f t="shared" si="316"/>
        <v>18.5</v>
      </c>
      <c r="Q4075" s="15" t="s">
        <v>8315</v>
      </c>
      <c r="R4075" t="s">
        <v>8316</v>
      </c>
      <c r="S4075" s="19">
        <f t="shared" si="317"/>
        <v>42078.34520833334</v>
      </c>
      <c r="T4075" s="19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12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8">
        <f t="shared" si="316"/>
        <v>35</v>
      </c>
      <c r="Q4076" s="15" t="s">
        <v>8315</v>
      </c>
      <c r="R4076" t="s">
        <v>8316</v>
      </c>
      <c r="S4076" s="19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12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8">
        <f t="shared" si="316"/>
        <v>44.31</v>
      </c>
      <c r="Q4077" s="15" t="s">
        <v>8315</v>
      </c>
      <c r="R4077" t="s">
        <v>8316</v>
      </c>
      <c r="S4077" s="19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12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8">
        <f t="shared" si="316"/>
        <v>0</v>
      </c>
      <c r="Q4078" s="15" t="s">
        <v>8315</v>
      </c>
      <c r="R4078" t="s">
        <v>8316</v>
      </c>
      <c r="S4078" s="19">
        <f t="shared" si="317"/>
        <v>41905.795706018522</v>
      </c>
      <c r="T4078" s="19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12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8">
        <f t="shared" si="316"/>
        <v>222.5</v>
      </c>
      <c r="Q4079" s="15" t="s">
        <v>8315</v>
      </c>
      <c r="R4079" t="s">
        <v>8316</v>
      </c>
      <c r="S4079" s="19">
        <f t="shared" si="317"/>
        <v>42695.7105787037</v>
      </c>
      <c r="T4079" s="19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12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8">
        <f t="shared" si="316"/>
        <v>0</v>
      </c>
      <c r="Q4080" s="15" t="s">
        <v>8315</v>
      </c>
      <c r="R4080" t="s">
        <v>8316</v>
      </c>
      <c r="S4080" s="19">
        <f t="shared" si="317"/>
        <v>42732.787523148145</v>
      </c>
      <c r="T4080" s="19">
        <f t="shared" si="318"/>
        <v>42762.787523148145</v>
      </c>
      <c r="U4080">
        <f t="shared" si="319"/>
        <v>2017</v>
      </c>
    </row>
    <row r="4081" spans="1:21" ht="43.5" x14ac:dyDescent="0.35">
      <c r="A4081">
        <v>4079</v>
      </c>
      <c r="B4081" s="3" t="s">
        <v>4075</v>
      </c>
      <c r="C4081" s="12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8">
        <f t="shared" si="316"/>
        <v>5</v>
      </c>
      <c r="Q4081" s="15" t="s">
        <v>8315</v>
      </c>
      <c r="R4081" t="s">
        <v>8316</v>
      </c>
      <c r="S4081" s="19">
        <f t="shared" si="317"/>
        <v>42510.938900462963</v>
      </c>
      <c r="T4081" s="19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12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8">
        <f t="shared" si="316"/>
        <v>0</v>
      </c>
      <c r="Q4082" s="15" t="s">
        <v>8315</v>
      </c>
      <c r="R4082" t="s">
        <v>8316</v>
      </c>
      <c r="S4082" s="19">
        <f t="shared" si="317"/>
        <v>42511.698101851856</v>
      </c>
      <c r="T4082" s="19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12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8">
        <f t="shared" si="316"/>
        <v>29.17</v>
      </c>
      <c r="Q4083" s="15" t="s">
        <v>8315</v>
      </c>
      <c r="R4083" t="s">
        <v>8316</v>
      </c>
      <c r="S4083" s="19">
        <f t="shared" si="317"/>
        <v>42041.581307870365</v>
      </c>
      <c r="T4083" s="19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12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8">
        <f t="shared" si="316"/>
        <v>1.5</v>
      </c>
      <c r="Q4084" s="15" t="s">
        <v>8315</v>
      </c>
      <c r="R4084" t="s">
        <v>8316</v>
      </c>
      <c r="S4084" s="19">
        <f t="shared" si="317"/>
        <v>42307.189270833333</v>
      </c>
      <c r="T4084" s="19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12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8">
        <f t="shared" si="316"/>
        <v>126.5</v>
      </c>
      <c r="Q4085" s="15" t="s">
        <v>8315</v>
      </c>
      <c r="R4085" t="s">
        <v>8316</v>
      </c>
      <c r="S4085" s="19">
        <f t="shared" si="317"/>
        <v>42353.761759259258</v>
      </c>
      <c r="T4085" s="19">
        <f t="shared" si="318"/>
        <v>42383.761759259258</v>
      </c>
      <c r="U4085">
        <f t="shared" si="319"/>
        <v>2016</v>
      </c>
    </row>
    <row r="4086" spans="1:21" ht="58" x14ac:dyDescent="0.35">
      <c r="A4086">
        <v>4084</v>
      </c>
      <c r="B4086" s="3" t="s">
        <v>4080</v>
      </c>
      <c r="C4086" s="12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8">
        <f t="shared" si="316"/>
        <v>10</v>
      </c>
      <c r="Q4086" s="15" t="s">
        <v>8315</v>
      </c>
      <c r="R4086" t="s">
        <v>8316</v>
      </c>
      <c r="S4086" s="19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12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8">
        <f t="shared" si="316"/>
        <v>10</v>
      </c>
      <c r="Q4087" s="15" t="s">
        <v>8315</v>
      </c>
      <c r="R4087" t="s">
        <v>8316</v>
      </c>
      <c r="S4087" s="19">
        <f t="shared" si="317"/>
        <v>42058.603877314818</v>
      </c>
      <c r="T4087" s="19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12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8">
        <f t="shared" si="316"/>
        <v>9.4</v>
      </c>
      <c r="Q4088" s="15" t="s">
        <v>8315</v>
      </c>
      <c r="R4088" t="s">
        <v>8316</v>
      </c>
      <c r="S4088" s="19">
        <f t="shared" si="317"/>
        <v>42304.940960648149</v>
      </c>
      <c r="T4088" s="19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12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8">
        <f t="shared" si="316"/>
        <v>0</v>
      </c>
      <c r="Q4089" s="15" t="s">
        <v>8315</v>
      </c>
      <c r="R4089" t="s">
        <v>8316</v>
      </c>
      <c r="S4089" s="19">
        <f t="shared" si="317"/>
        <v>42538.742893518516</v>
      </c>
      <c r="T4089" s="19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12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8">
        <f t="shared" si="316"/>
        <v>72</v>
      </c>
      <c r="Q4090" s="15" t="s">
        <v>8315</v>
      </c>
      <c r="R4090" t="s">
        <v>8316</v>
      </c>
      <c r="S4090" s="19">
        <f t="shared" si="317"/>
        <v>41990.612546296295</v>
      </c>
      <c r="T4090" s="19">
        <f t="shared" si="318"/>
        <v>42020.434722222228</v>
      </c>
      <c r="U4090">
        <f t="shared" si="319"/>
        <v>2015</v>
      </c>
    </row>
    <row r="4091" spans="1:21" ht="58" x14ac:dyDescent="0.35">
      <c r="A4091">
        <v>4089</v>
      </c>
      <c r="B4091" s="3" t="s">
        <v>4085</v>
      </c>
      <c r="C4091" s="12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8">
        <f t="shared" si="316"/>
        <v>30</v>
      </c>
      <c r="Q4091" s="15" t="s">
        <v>8315</v>
      </c>
      <c r="R4091" t="s">
        <v>8316</v>
      </c>
      <c r="S4091" s="19">
        <f t="shared" si="317"/>
        <v>42122.732499999998</v>
      </c>
      <c r="T4091" s="19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12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8">
        <f t="shared" si="316"/>
        <v>10.67</v>
      </c>
      <c r="Q4092" s="15" t="s">
        <v>8315</v>
      </c>
      <c r="R4092" t="s">
        <v>8316</v>
      </c>
      <c r="S4092" s="19">
        <f t="shared" si="317"/>
        <v>42209.67288194444</v>
      </c>
      <c r="T4092" s="19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12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8">
        <f t="shared" si="316"/>
        <v>25.5</v>
      </c>
      <c r="Q4093" s="15" t="s">
        <v>8315</v>
      </c>
      <c r="R4093" t="s">
        <v>8316</v>
      </c>
      <c r="S4093" s="19">
        <f t="shared" si="317"/>
        <v>41990.506377314814</v>
      </c>
      <c r="T4093" s="19">
        <f t="shared" si="318"/>
        <v>42020.506377314814</v>
      </c>
      <c r="U4093">
        <f t="shared" si="319"/>
        <v>2015</v>
      </c>
    </row>
    <row r="4094" spans="1:21" ht="43.5" x14ac:dyDescent="0.35">
      <c r="A4094">
        <v>4092</v>
      </c>
      <c r="B4094" s="3" t="s">
        <v>4088</v>
      </c>
      <c r="C4094" s="12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8">
        <f t="shared" si="316"/>
        <v>20</v>
      </c>
      <c r="Q4094" s="15" t="s">
        <v>8315</v>
      </c>
      <c r="R4094" t="s">
        <v>8316</v>
      </c>
      <c r="S4094" s="19">
        <f t="shared" si="317"/>
        <v>42039.194988425923</v>
      </c>
      <c r="T4094" s="19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12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8">
        <f t="shared" si="316"/>
        <v>15</v>
      </c>
      <c r="Q4095" s="15" t="s">
        <v>8315</v>
      </c>
      <c r="R4095" t="s">
        <v>8316</v>
      </c>
      <c r="S4095" s="19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12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8">
        <f t="shared" si="316"/>
        <v>91.25</v>
      </c>
      <c r="Q4096" s="15" t="s">
        <v>8315</v>
      </c>
      <c r="R4096" t="s">
        <v>8316</v>
      </c>
      <c r="S4096" s="19">
        <f t="shared" si="317"/>
        <v>41890.086805555555</v>
      </c>
      <c r="T4096" s="19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12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8">
        <f t="shared" si="316"/>
        <v>800</v>
      </c>
      <c r="Q4097" s="15" t="s">
        <v>8315</v>
      </c>
      <c r="R4097" t="s">
        <v>8316</v>
      </c>
      <c r="S4097" s="19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12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8">
        <f t="shared" si="316"/>
        <v>80</v>
      </c>
      <c r="Q4098" s="15" t="s">
        <v>8315</v>
      </c>
      <c r="R4098" t="s">
        <v>8316</v>
      </c>
      <c r="S4098" s="19">
        <f t="shared" si="317"/>
        <v>42750.530312499999</v>
      </c>
      <c r="T4098" s="19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12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8">
        <f t="shared" ref="P4099:P4115" si="321">IFERROR(ROUND(E4099/L4099,2),0)</f>
        <v>0</v>
      </c>
      <c r="Q4099" s="15" t="s">
        <v>8315</v>
      </c>
      <c r="R4099" t="s">
        <v>8316</v>
      </c>
      <c r="S4099" s="19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3.5" x14ac:dyDescent="0.35">
      <c r="A4100">
        <v>4098</v>
      </c>
      <c r="B4100" s="3" t="s">
        <v>4094</v>
      </c>
      <c r="C4100" s="12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8">
        <f t="shared" si="321"/>
        <v>0</v>
      </c>
      <c r="Q4100" s="15" t="s">
        <v>8315</v>
      </c>
      <c r="R4100" t="s">
        <v>8316</v>
      </c>
      <c r="S4100" s="19">
        <f t="shared" si="322"/>
        <v>42495.722187499996</v>
      </c>
      <c r="T4100" s="19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12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8">
        <f t="shared" si="321"/>
        <v>50</v>
      </c>
      <c r="Q4101" s="15" t="s">
        <v>8315</v>
      </c>
      <c r="R4101" t="s">
        <v>8316</v>
      </c>
      <c r="S4101" s="19">
        <f t="shared" si="322"/>
        <v>42570.850381944445</v>
      </c>
      <c r="T4101" s="19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12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8">
        <f t="shared" si="321"/>
        <v>0</v>
      </c>
      <c r="Q4102" s="15" t="s">
        <v>8315</v>
      </c>
      <c r="R4102" t="s">
        <v>8316</v>
      </c>
      <c r="S4102" s="19">
        <f t="shared" si="322"/>
        <v>41927.124884259261</v>
      </c>
      <c r="T4102" s="19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12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8">
        <f t="shared" si="321"/>
        <v>0</v>
      </c>
      <c r="Q4103" s="15" t="s">
        <v>8315</v>
      </c>
      <c r="R4103" t="s">
        <v>8316</v>
      </c>
      <c r="S4103" s="19">
        <f t="shared" si="322"/>
        <v>42730.903726851851</v>
      </c>
      <c r="T4103" s="19">
        <f t="shared" si="323"/>
        <v>42760.903726851851</v>
      </c>
      <c r="U4103">
        <f t="shared" si="324"/>
        <v>2017</v>
      </c>
    </row>
    <row r="4104" spans="1:21" ht="43.5" x14ac:dyDescent="0.35">
      <c r="A4104">
        <v>4102</v>
      </c>
      <c r="B4104" s="3" t="s">
        <v>4098</v>
      </c>
      <c r="C4104" s="12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8">
        <f t="shared" si="321"/>
        <v>22.83</v>
      </c>
      <c r="Q4104" s="15" t="s">
        <v>8315</v>
      </c>
      <c r="R4104" t="s">
        <v>8316</v>
      </c>
      <c r="S4104" s="19">
        <f t="shared" si="322"/>
        <v>42475.848067129627</v>
      </c>
      <c r="T4104" s="19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12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8">
        <f t="shared" si="321"/>
        <v>16.670000000000002</v>
      </c>
      <c r="Q4105" s="15" t="s">
        <v>8315</v>
      </c>
      <c r="R4105" t="s">
        <v>8316</v>
      </c>
      <c r="S4105" s="19">
        <f t="shared" si="322"/>
        <v>42188.83293981482</v>
      </c>
      <c r="T4105" s="19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12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8">
        <f t="shared" si="321"/>
        <v>45.79</v>
      </c>
      <c r="Q4106" s="15" t="s">
        <v>8315</v>
      </c>
      <c r="R4106" t="s">
        <v>8316</v>
      </c>
      <c r="S4106" s="19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12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8">
        <f t="shared" si="321"/>
        <v>383.33</v>
      </c>
      <c r="Q4107" s="15" t="s">
        <v>8315</v>
      </c>
      <c r="R4107" t="s">
        <v>8316</v>
      </c>
      <c r="S4107" s="19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12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8">
        <f t="shared" si="321"/>
        <v>106.97</v>
      </c>
      <c r="Q4108" s="15" t="s">
        <v>8315</v>
      </c>
      <c r="R4108" t="s">
        <v>8316</v>
      </c>
      <c r="S4108" s="19">
        <f t="shared" si="322"/>
        <v>42053.049375000002</v>
      </c>
      <c r="T4108" s="19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12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8">
        <f t="shared" si="321"/>
        <v>10.25</v>
      </c>
      <c r="Q4109" s="15" t="s">
        <v>8315</v>
      </c>
      <c r="R4109" t="s">
        <v>8316</v>
      </c>
      <c r="S4109" s="19">
        <f t="shared" si="322"/>
        <v>41883.916678240741</v>
      </c>
      <c r="T4109" s="19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12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8">
        <f t="shared" si="321"/>
        <v>59</v>
      </c>
      <c r="Q4110" s="15" t="s">
        <v>8315</v>
      </c>
      <c r="R4110" t="s">
        <v>8316</v>
      </c>
      <c r="S4110" s="19">
        <f t="shared" si="322"/>
        <v>42767.031678240746</v>
      </c>
      <c r="T4110" s="19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12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8">
        <f t="shared" si="321"/>
        <v>0</v>
      </c>
      <c r="Q4111" s="15" t="s">
        <v>8315</v>
      </c>
      <c r="R4111" t="s">
        <v>8316</v>
      </c>
      <c r="S4111" s="19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12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8">
        <f t="shared" si="321"/>
        <v>14.33</v>
      </c>
      <c r="Q4112" s="15" t="s">
        <v>8315</v>
      </c>
      <c r="R4112" t="s">
        <v>8316</v>
      </c>
      <c r="S4112" s="19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12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8">
        <f t="shared" si="321"/>
        <v>15.67</v>
      </c>
      <c r="Q4113" s="15" t="s">
        <v>8315</v>
      </c>
      <c r="R4113" t="s">
        <v>8316</v>
      </c>
      <c r="S4113" s="19">
        <f t="shared" si="322"/>
        <v>42029.135879629626</v>
      </c>
      <c r="T4113" s="19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12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8">
        <f t="shared" si="321"/>
        <v>1</v>
      </c>
      <c r="Q4114" s="15" t="s">
        <v>8315</v>
      </c>
      <c r="R4114" t="s">
        <v>8316</v>
      </c>
      <c r="S4114" s="19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12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8">
        <f t="shared" si="321"/>
        <v>1</v>
      </c>
      <c r="Q4115" s="15" t="s">
        <v>8315</v>
      </c>
      <c r="R4115" t="s">
        <v>8316</v>
      </c>
      <c r="S4115" s="19">
        <f t="shared" si="322"/>
        <v>42358.573182870372</v>
      </c>
      <c r="T4115" s="19">
        <f t="shared" si="323"/>
        <v>42377.273611111115</v>
      </c>
      <c r="U4115">
        <f t="shared" si="324"/>
        <v>2016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2678A-9CFB-419F-AB4D-549B084AFF6E}">
  <dimension ref="A1:H13"/>
  <sheetViews>
    <sheetView tabSelected="1" workbookViewId="0">
      <selection activeCell="K14" sqref="K14"/>
    </sheetView>
  </sheetViews>
  <sheetFormatPr defaultRowHeight="14.5" x14ac:dyDescent="0.35"/>
  <cols>
    <col min="1" max="1" width="14.6328125" customWidth="1"/>
    <col min="2" max="2" width="16.36328125" customWidth="1"/>
    <col min="3" max="3" width="12.81640625" customWidth="1"/>
    <col min="4" max="4" width="15.81640625" customWidth="1"/>
    <col min="5" max="5" width="12.36328125" customWidth="1"/>
    <col min="6" max="6" width="19.81640625" customWidth="1"/>
    <col min="7" max="7" width="15.453125" customWidth="1"/>
    <col min="8" max="8" width="17.81640625" customWidth="1"/>
  </cols>
  <sheetData>
    <row r="1" spans="1:8" x14ac:dyDescent="0.3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35">
      <c r="A2" t="s">
        <v>8388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>
        <f>IFERROR(B2/E2, 0)</f>
        <v>0.75806451612903225</v>
      </c>
      <c r="G2">
        <f>IFERROR(C2/E2, 0)</f>
        <v>0.24193548387096775</v>
      </c>
      <c r="H2">
        <f>IFERROR(D2/E2, 0)</f>
        <v>0</v>
      </c>
    </row>
    <row r="3" spans="1:8" x14ac:dyDescent="0.35">
      <c r="A3" t="s">
        <v>8389</v>
      </c>
      <c r="B3">
        <f>COUNTIFS(Kickstarter!$D:$D, "&gt;=1000", Kickstarter!$F:$F, "successful", Kickstarter!$E:$E, "&lt;5000", Kickstarter!$R:$R, "plays")</f>
        <v>377</v>
      </c>
      <c r="C3">
        <f>COUNTIFS(Kickstarter!$D:$D, "&gt;=1000", Kickstarter!$F:$F, "failed", Kickstarter!$E:$E, "&lt;5000", Kickstarter!$R:$R, "plays")</f>
        <v>303</v>
      </c>
      <c r="D3">
        <f>COUNTIFS(Kickstarter!$D:$D, "&gt;=1000", Kickstarter!$F:$F, "canceled", Kickstarter!$E:$E, "&lt;5000", Kickstarter!$R:$R, "plays")</f>
        <v>0</v>
      </c>
      <c r="E3">
        <f t="shared" ref="E3:E13" si="0">SUM(B3:D3)</f>
        <v>680</v>
      </c>
      <c r="F3">
        <f t="shared" ref="F3:F13" si="1">IFERROR(B3/E3, 0)</f>
        <v>0.55441176470588238</v>
      </c>
      <c r="G3">
        <f t="shared" ref="G3:G13" si="2">IFERROR(C3/E3, 0)</f>
        <v>0.44558823529411767</v>
      </c>
      <c r="H3">
        <f t="shared" ref="H3:H13" si="3">IFERROR(D3/E3, 0)</f>
        <v>0</v>
      </c>
    </row>
    <row r="4" spans="1:8" x14ac:dyDescent="0.35">
      <c r="A4" t="s">
        <v>8390</v>
      </c>
      <c r="B4">
        <f>COUNTIFS(Kickstarter!$D:$D, "&gt;=5000", Kickstarter!$F:$F, "successful", Kickstarter!$E:$E, "&lt;10000", Kickstarter!$R:$R, "plays")</f>
        <v>90</v>
      </c>
      <c r="C4">
        <f>COUNTIFS(Kickstarter!$D:$D, "&gt;=5000", Kickstarter!$F:$F, "failed", Kickstarter!$E:$E, "&lt;10000", Kickstarter!$R:$R, "plays")</f>
        <v>160</v>
      </c>
      <c r="D4">
        <f>COUNTIFS(Kickstarter!$D:$D, "&gt;=5000", Kickstarter!$F:$F, "canceled", Kickstarter!$E:$E, "&lt;10000", Kickstarter!$R:$R, "plays")</f>
        <v>0</v>
      </c>
      <c r="E4">
        <f t="shared" si="0"/>
        <v>250</v>
      </c>
      <c r="F4">
        <f t="shared" si="1"/>
        <v>0.36</v>
      </c>
      <c r="G4">
        <f t="shared" si="2"/>
        <v>0.64</v>
      </c>
      <c r="H4">
        <f t="shared" si="3"/>
        <v>0</v>
      </c>
    </row>
    <row r="5" spans="1:8" x14ac:dyDescent="0.35">
      <c r="A5" t="s">
        <v>8391</v>
      </c>
      <c r="B5">
        <f>COUNTIFS(Kickstarter!$D:$D, "&gt;=10000", Kickstarter!$F:$F, "successful", Kickstarter!$E:$E, "&lt;15000", Kickstarter!$R:$R, "plays")</f>
        <v>38</v>
      </c>
      <c r="C5">
        <f>COUNTIFS(Kickstarter!$D:$D, "&gt;=10000", Kickstarter!$F:$F, "failed", Kickstarter!$E:$E, "&lt;15000", Kickstarter!$R:$R, "plays")</f>
        <v>86</v>
      </c>
      <c r="D5">
        <f>COUNTIFS(Kickstarter!$D:$D, "&gt;=10000", Kickstarter!$F:$F, "canceled", Kickstarter!$E:$E, "&lt;15000", Kickstarter!$R:$R, "plays")</f>
        <v>0</v>
      </c>
      <c r="E5">
        <f t="shared" si="0"/>
        <v>124</v>
      </c>
      <c r="F5">
        <f t="shared" si="1"/>
        <v>0.30645161290322581</v>
      </c>
      <c r="G5">
        <f t="shared" si="2"/>
        <v>0.69354838709677424</v>
      </c>
      <c r="H5">
        <f t="shared" si="3"/>
        <v>0</v>
      </c>
    </row>
    <row r="6" spans="1:8" x14ac:dyDescent="0.35">
      <c r="A6" t="s">
        <v>8392</v>
      </c>
      <c r="B6">
        <f>COUNTIFS(Kickstarter!$D:$D, "&gt;=15000", Kickstarter!$F:$F, "successful", Kickstarter!$E:$E, "&lt;20000", Kickstarter!$R:$R, "plays")</f>
        <v>12</v>
      </c>
      <c r="C6">
        <f>COUNTIFS(Kickstarter!$D:$D, "&gt;=15000", Kickstarter!$F:$F, "failed", Kickstarter!$E:$E, "&lt;20000", Kickstarter!$R:$R, "plays")</f>
        <v>53</v>
      </c>
      <c r="D6">
        <f>COUNTIFS(Kickstarter!$D:$D, "&gt;=15000", Kickstarter!$F:$F, "canceled", Kickstarter!$E:$E, "&lt;20000", Kickstarter!$R:$R, "plays")</f>
        <v>0</v>
      </c>
      <c r="E6">
        <f t="shared" si="0"/>
        <v>65</v>
      </c>
      <c r="F6">
        <f t="shared" si="1"/>
        <v>0.18461538461538463</v>
      </c>
      <c r="G6">
        <f t="shared" si="2"/>
        <v>0.81538461538461537</v>
      </c>
      <c r="H6">
        <f t="shared" si="3"/>
        <v>0</v>
      </c>
    </row>
    <row r="7" spans="1:8" x14ac:dyDescent="0.35">
      <c r="A7" t="s">
        <v>8393</v>
      </c>
      <c r="B7">
        <f>COUNTIFS(Kickstarter!$D:$D, "&gt;=20000", Kickstarter!$F:$F, "successful", Kickstarter!$E:$E, "&lt;25000", Kickstarter!$R:$R, "plays")</f>
        <v>8</v>
      </c>
      <c r="C7">
        <f>COUNTIFS(Kickstarter!$D:$D, "&gt;=20000", Kickstarter!$F:$F, "failed", Kickstarter!$E:$E, "&lt;25000", Kickstarter!$R:$R, "plays")</f>
        <v>41</v>
      </c>
      <c r="D7">
        <f>COUNTIFS(Kickstarter!$D:$D, "&gt;=20000", Kickstarter!$F:$F, "canceled", Kickstarter!$E:$E, "&lt;25000", Kickstarter!$R:$R, "plays")</f>
        <v>0</v>
      </c>
      <c r="E7">
        <f t="shared" si="0"/>
        <v>49</v>
      </c>
      <c r="F7">
        <f t="shared" si="1"/>
        <v>0.16326530612244897</v>
      </c>
      <c r="G7">
        <f t="shared" si="2"/>
        <v>0.83673469387755106</v>
      </c>
      <c r="H7">
        <f t="shared" si="3"/>
        <v>0</v>
      </c>
    </row>
    <row r="8" spans="1:8" x14ac:dyDescent="0.35">
      <c r="A8" t="s">
        <v>8394</v>
      </c>
      <c r="B8">
        <f>COUNTIFS(Kickstarter!$D:$D, "&gt;=25000", Kickstarter!$F:$F, "successful", Kickstarter!$E:$E, "&lt;30000", Kickstarter!$R:$R, "plays")</f>
        <v>1</v>
      </c>
      <c r="C8">
        <f>COUNTIFS(Kickstarter!$D:$D, "&gt;=25000", Kickstarter!$F:$F, "failed", Kickstarter!$E:$E, "&lt;30000", Kickstarter!$R:$R, "plays")</f>
        <v>30</v>
      </c>
      <c r="D8">
        <f>COUNTIFS(Kickstarter!$D:$D, "&gt;=25000", Kickstarter!$F:$F, "canceled", Kickstarter!$E:$E, "&lt;30000", Kickstarter!$R:$R, "plays")</f>
        <v>0</v>
      </c>
      <c r="E8">
        <f t="shared" si="0"/>
        <v>31</v>
      </c>
      <c r="F8">
        <f t="shared" si="1"/>
        <v>3.2258064516129031E-2</v>
      </c>
      <c r="G8">
        <f t="shared" si="2"/>
        <v>0.967741935483871</v>
      </c>
      <c r="H8">
        <f t="shared" si="3"/>
        <v>0</v>
      </c>
    </row>
    <row r="9" spans="1:8" x14ac:dyDescent="0.35">
      <c r="A9" t="s">
        <v>8395</v>
      </c>
      <c r="B9">
        <f>COUNTIFS(Kickstarter!$D:$D, "&gt;=30000", Kickstarter!$F:$F, "successful", Kickstarter!$E:$E, "&lt;35000", Kickstarter!$R:$R, "plays")</f>
        <v>3</v>
      </c>
      <c r="C9">
        <f>COUNTIFS(Kickstarter!$D:$D, "&gt;=30000", Kickstarter!$F:$F, "failed", Kickstarter!$E:$E, "&lt;35000", Kickstarter!$R:$R, "plays")</f>
        <v>26</v>
      </c>
      <c r="D9">
        <f>COUNTIFS(Kickstarter!$D:$D, "&gt;=30000", Kickstarter!$F:$F, "canceled", Kickstarter!$E:$E, "&lt;35000", Kickstarter!$R:$R, "plays")</f>
        <v>0</v>
      </c>
      <c r="E9">
        <f t="shared" si="0"/>
        <v>29</v>
      </c>
      <c r="F9">
        <f t="shared" si="1"/>
        <v>0.10344827586206896</v>
      </c>
      <c r="G9">
        <f t="shared" si="2"/>
        <v>0.89655172413793105</v>
      </c>
      <c r="H9">
        <f t="shared" si="3"/>
        <v>0</v>
      </c>
    </row>
    <row r="10" spans="1:8" x14ac:dyDescent="0.35">
      <c r="A10" t="s">
        <v>8396</v>
      </c>
      <c r="B10">
        <f>COUNTIFS(Kickstarter!$D:$D, "&gt;=35000", Kickstarter!$F:$F, "successful", Kickstarter!$E:$E, "&lt;40000", Kickstarter!$R:$R, "plays")</f>
        <v>2</v>
      </c>
      <c r="C10">
        <f>COUNTIFS(Kickstarter!$D:$D, "&gt;=35000", Kickstarter!$F:$F, "failed", Kickstarter!$E:$E, "&lt;40000", Kickstarter!$R:$R, "plays")</f>
        <v>18</v>
      </c>
      <c r="D10">
        <f>COUNTIFS(Kickstarter!$D:$D, "&gt;=35000", Kickstarter!$F:$F, "canceled", Kickstarter!$E:$E, "&lt;40000", Kickstarter!$R:$R, "plays")</f>
        <v>0</v>
      </c>
      <c r="E10">
        <f t="shared" si="0"/>
        <v>20</v>
      </c>
      <c r="F10">
        <f t="shared" si="1"/>
        <v>0.1</v>
      </c>
      <c r="G10">
        <f t="shared" si="2"/>
        <v>0.9</v>
      </c>
      <c r="H10">
        <f t="shared" si="3"/>
        <v>0</v>
      </c>
    </row>
    <row r="11" spans="1:8" x14ac:dyDescent="0.35">
      <c r="A11" t="s">
        <v>8397</v>
      </c>
      <c r="B11">
        <f>COUNTIFS(Kickstarter!$D:$D, "&gt;=40000", Kickstarter!$F:$F, "successful", Kickstarter!$E:$E, "&lt;45000", Kickstarter!$R:$R, "plays")</f>
        <v>1</v>
      </c>
      <c r="C11">
        <f>COUNTIFS(Kickstarter!$D:$D, "&gt;=40000", Kickstarter!$F:$F, "failed", Kickstarter!$E:$E, "&lt;45000", Kickstarter!$R:$R, "plays")</f>
        <v>16</v>
      </c>
      <c r="D11">
        <f>COUNTIFS(Kickstarter!$D:$D, "&gt;=40000", Kickstarter!$F:$F, "canceled", Kickstarter!$E:$E, "&lt;45000", Kickstarter!$R:$R, "plays")</f>
        <v>0</v>
      </c>
      <c r="E11">
        <f t="shared" si="0"/>
        <v>17</v>
      </c>
      <c r="F11">
        <f t="shared" si="1"/>
        <v>5.8823529411764705E-2</v>
      </c>
      <c r="G11">
        <f t="shared" si="2"/>
        <v>0.94117647058823528</v>
      </c>
      <c r="H11">
        <f t="shared" si="3"/>
        <v>0</v>
      </c>
    </row>
    <row r="12" spans="1:8" x14ac:dyDescent="0.35">
      <c r="A12" t="s">
        <v>8398</v>
      </c>
      <c r="B12">
        <f>COUNTIFS(Kickstarter!$D:$D, "&gt;=45000", Kickstarter!$F:$F, "successful", Kickstarter!$E:$E, "&lt;50000", Kickstarter!$R:$R, "plays")</f>
        <v>0</v>
      </c>
      <c r="C12">
        <f>COUNTIFS(Kickstarter!$D:$D, "&gt;=45000", Kickstarter!$F:$F, "failed", Kickstarter!$E:$E, "&lt;50000", Kickstarter!$R:$R, "plays")</f>
        <v>15</v>
      </c>
      <c r="D12">
        <f>COUNTIFS(Kickstarter!$D:$D, "&gt;=45000", Kickstarter!$F:$F, "canceled", Kickstarter!$E:$E, "&lt;50000", Kickstarter!$R:$R, "plays")</f>
        <v>0</v>
      </c>
      <c r="E12">
        <f t="shared" si="0"/>
        <v>15</v>
      </c>
      <c r="F12">
        <f t="shared" si="1"/>
        <v>0</v>
      </c>
      <c r="G12">
        <f t="shared" si="2"/>
        <v>1</v>
      </c>
      <c r="H12">
        <f t="shared" si="3"/>
        <v>0</v>
      </c>
    </row>
    <row r="13" spans="1:8" x14ac:dyDescent="0.35">
      <c r="A13" t="s">
        <v>8399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"&gt;=1000", Kickstarter!$F:$F, "canceled", Kickstarter!$R:$R, "plays")</f>
        <v>0</v>
      </c>
      <c r="E13">
        <f t="shared" si="0"/>
        <v>16</v>
      </c>
      <c r="F13">
        <f t="shared" si="1"/>
        <v>0.125</v>
      </c>
      <c r="G13">
        <f t="shared" si="2"/>
        <v>0.875</v>
      </c>
      <c r="H13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AB78C-5834-404F-BFF7-47F8D9A82732}">
  <dimension ref="A1:E18"/>
  <sheetViews>
    <sheetView workbookViewId="0">
      <selection activeCell="E20" sqref="E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6" t="s">
        <v>8358</v>
      </c>
      <c r="B1" t="s">
        <v>8315</v>
      </c>
    </row>
    <row r="2" spans="1:5" x14ac:dyDescent="0.35">
      <c r="A2" s="16" t="s">
        <v>8379</v>
      </c>
      <c r="B2" t="s">
        <v>8364</v>
      </c>
    </row>
    <row r="4" spans="1:5" x14ac:dyDescent="0.35">
      <c r="A4" s="16" t="s">
        <v>8363</v>
      </c>
      <c r="B4" s="16" t="s">
        <v>8360</v>
      </c>
    </row>
    <row r="5" spans="1:5" x14ac:dyDescent="0.35">
      <c r="A5" s="1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5">
      <c r="A7" s="17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5">
      <c r="A8" s="17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5">
      <c r="A9" s="17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5">
      <c r="A10" s="17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5">
      <c r="A11" s="17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5">
      <c r="A12" s="17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5">
      <c r="A13" s="17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5">
      <c r="A14" s="17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5">
      <c r="A15" s="17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5">
      <c r="A16" s="17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5">
      <c r="A17" s="17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5">
      <c r="A18" s="17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 By Launch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Danny Batterman</cp:lastModifiedBy>
  <dcterms:created xsi:type="dcterms:W3CDTF">2017-04-20T15:17:24Z</dcterms:created>
  <dcterms:modified xsi:type="dcterms:W3CDTF">2022-02-13T05:31:33Z</dcterms:modified>
</cp:coreProperties>
</file>