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offin\OneDrive - D.C. Policy Center\Education Policy Initiative\3. Retaining students\Data\"/>
    </mc:Choice>
  </mc:AlternateContent>
  <bookViews>
    <workbookView xWindow="0" yWindow="0" windowWidth="28800" windowHeight="12330" activeTab="2"/>
  </bookViews>
  <sheets>
    <sheet name="PK-12 enrollment" sheetId="1" r:id="rId1"/>
    <sheet name="Births select years" sheetId="2" r:id="rId2"/>
    <sheet name="Profile age 20-3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C14" i="1"/>
  <c r="C13" i="1"/>
  <c r="D12" i="1"/>
  <c r="C12" i="1"/>
  <c r="D11" i="1"/>
  <c r="C11" i="1" s="1"/>
  <c r="C10" i="1"/>
  <c r="C9" i="1"/>
  <c r="C8" i="1"/>
  <c r="D7" i="1"/>
  <c r="C7" i="1"/>
  <c r="C6" i="1"/>
  <c r="D5" i="1"/>
  <c r="C5" i="1" s="1"/>
  <c r="D4" i="1"/>
  <c r="C4" i="1"/>
  <c r="C3" i="1"/>
  <c r="C2" i="1"/>
</calcChain>
</file>

<file path=xl/sharedStrings.xml><?xml version="1.0" encoding="utf-8"?>
<sst xmlns="http://schemas.openxmlformats.org/spreadsheetml/2006/main" count="147" uniqueCount="58">
  <si>
    <t>Year</t>
  </si>
  <si>
    <t>Source</t>
  </si>
  <si>
    <t>OSSE</t>
  </si>
  <si>
    <t>2003-04</t>
  </si>
  <si>
    <t>OSSE (PCS) and NCES (DCPS)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</si>
  <si>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</si>
  <si>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</si>
  <si>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</si>
  <si>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</si>
  <si>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</si>
  <si>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</si>
  <si>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</si>
  <si>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</si>
  <si>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</si>
  <si>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</si>
  <si>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</si>
  <si>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</si>
  <si>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</si>
  <si>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Total PK-12</t>
  </si>
  <si>
    <t>PK</t>
  </si>
  <si>
    <t>KG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</si>
  <si>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</si>
  <si>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</si>
  <si>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</si>
  <si>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</si>
  <si>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</si>
  <si>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</si>
  <si>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</si>
  <si>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</si>
  <si>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</si>
  <si>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</si>
  <si>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</si>
  <si>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</si>
  <si>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Total births</t>
  </si>
  <si>
    <t>African American births</t>
  </si>
  <si>
    <t>Latino births</t>
  </si>
  <si>
    <t>Other births</t>
  </si>
  <si>
    <t>White births</t>
  </si>
  <si>
    <t>CDC WONDER</t>
  </si>
  <si>
    <t>Characteristic</t>
  </si>
  <si>
    <t>Estimate</t>
  </si>
  <si>
    <t>Standard error</t>
  </si>
  <si>
    <t>Group</t>
  </si>
  <si>
    <t>D.C. residents age 20-34</t>
  </si>
  <si>
    <t>Latino</t>
  </si>
  <si>
    <t>White, non-Latino</t>
  </si>
  <si>
    <t>African American, non-Latino</t>
  </si>
  <si>
    <t>Other race or ethnicity</t>
  </si>
  <si>
    <t>ACS 1-Year PUMS</t>
  </si>
  <si>
    <t>No diploma (percent)</t>
  </si>
  <si>
    <t>High school diploma (percent)</t>
  </si>
  <si>
    <t>Associate's (percent)</t>
  </si>
  <si>
    <t>Bachelor's (percent)</t>
  </si>
  <si>
    <t>Graduate (percent)</t>
  </si>
  <si>
    <t>Own a home (percent)</t>
  </si>
  <si>
    <t>Born in D.C. (percent)</t>
  </si>
  <si>
    <t>Married (percent)</t>
  </si>
  <si>
    <t>Have children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</si>
</sst>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165" fontId="0" fillId="0" borderId="0" xfId="1" applyNumberFormat="1" applyFont="1"/>
    <xf numFmtId="165" fontId="0" fillId="0" borderId="0" xfId="1" quotePrefix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33" sqref="H33"/>
    </sheetView>
  </sheetViews>
  <sheetFormatPr defaultRowHeight="15" x14ac:dyDescent="0.25"/>
  <cols>
    <col min="2" max="2" width="26.28515625" bestFit="1" customWidth="1"/>
    <col min="3" max="4" width="10.5703125" bestFit="1" customWidth="1"/>
    <col min="5" max="17" width="9.5703125" bestFit="1" customWidth="1"/>
  </cols>
  <sheetData>
    <row r="1" spans="1:17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A2" t="s">
        <v>3</v>
      </c>
      <c r="B2" t="s">
        <v>4</v>
      </c>
      <c r="C2" s="2">
        <f>SUM(D2:Q2)</f>
        <v>73085</v>
      </c>
      <c r="D2" s="2">
        <v>5110</v>
      </c>
      <c r="E2" s="2">
        <v>5626</v>
      </c>
      <c r="F2" s="2">
        <v>5801</v>
      </c>
      <c r="G2" s="2">
        <v>5708</v>
      </c>
      <c r="H2" s="2">
        <v>5624</v>
      </c>
      <c r="I2" s="2">
        <v>5926</v>
      </c>
      <c r="J2" s="2">
        <v>5969</v>
      </c>
      <c r="K2" s="2">
        <v>5745</v>
      </c>
      <c r="L2" s="2">
        <v>5596</v>
      </c>
      <c r="M2" s="2">
        <v>5118</v>
      </c>
      <c r="N2" s="2">
        <v>5604</v>
      </c>
      <c r="O2" s="2">
        <v>4536</v>
      </c>
      <c r="P2" s="2">
        <v>3600</v>
      </c>
      <c r="Q2" s="2">
        <v>3122</v>
      </c>
    </row>
    <row r="3" spans="1:17" x14ac:dyDescent="0.25">
      <c r="A3" t="s">
        <v>5</v>
      </c>
      <c r="B3" t="s">
        <v>4</v>
      </c>
      <c r="C3" s="2">
        <f t="shared" ref="C3:C15" si="0">SUM(D3:Q3)</f>
        <v>71131</v>
      </c>
      <c r="D3" s="2">
        <v>5743</v>
      </c>
      <c r="E3" s="2">
        <v>5600</v>
      </c>
      <c r="F3" s="2">
        <v>5260</v>
      </c>
      <c r="G3" s="2">
        <v>5155</v>
      </c>
      <c r="H3" s="2">
        <v>4893</v>
      </c>
      <c r="I3" s="2">
        <v>5006</v>
      </c>
      <c r="J3" s="2">
        <v>4975</v>
      </c>
      <c r="K3" s="2">
        <v>5261</v>
      </c>
      <c r="L3" s="2">
        <v>5416</v>
      </c>
      <c r="M3" s="2">
        <v>5136</v>
      </c>
      <c r="N3" s="2">
        <v>6088</v>
      </c>
      <c r="O3" s="2">
        <v>5268</v>
      </c>
      <c r="P3" s="2">
        <v>4100</v>
      </c>
      <c r="Q3" s="2">
        <v>3230</v>
      </c>
    </row>
    <row r="4" spans="1:17" x14ac:dyDescent="0.25">
      <c r="A4" t="s">
        <v>6</v>
      </c>
      <c r="B4" t="s">
        <v>2</v>
      </c>
      <c r="C4" s="2">
        <f t="shared" si="0"/>
        <v>69089</v>
      </c>
      <c r="D4" s="2">
        <f>2076+4025</f>
        <v>6101</v>
      </c>
      <c r="E4" s="2">
        <v>5404</v>
      </c>
      <c r="F4" s="2">
        <v>5461</v>
      </c>
      <c r="G4" s="2">
        <v>4938</v>
      </c>
      <c r="H4" s="2">
        <v>4816</v>
      </c>
      <c r="I4" s="2">
        <v>4688</v>
      </c>
      <c r="J4" s="2">
        <v>4824</v>
      </c>
      <c r="K4" s="2">
        <v>4669</v>
      </c>
      <c r="L4" s="2">
        <v>5127</v>
      </c>
      <c r="M4" s="2">
        <v>4941</v>
      </c>
      <c r="N4" s="2">
        <v>6086</v>
      </c>
      <c r="O4" s="2">
        <v>4693</v>
      </c>
      <c r="P4" s="2">
        <v>3990</v>
      </c>
      <c r="Q4" s="2">
        <v>3351</v>
      </c>
    </row>
    <row r="5" spans="1:17" x14ac:dyDescent="0.25">
      <c r="A5" t="s">
        <v>7</v>
      </c>
      <c r="B5" t="s">
        <v>2</v>
      </c>
      <c r="C5" s="2">
        <f t="shared" si="0"/>
        <v>67757</v>
      </c>
      <c r="D5" s="2">
        <f>2088+4343</f>
        <v>6431</v>
      </c>
      <c r="E5" s="2">
        <v>5100</v>
      </c>
      <c r="F5" s="2">
        <v>5238</v>
      </c>
      <c r="G5" s="2">
        <v>5059</v>
      </c>
      <c r="H5" s="2">
        <v>4700</v>
      </c>
      <c r="I5" s="2">
        <v>4607</v>
      </c>
      <c r="J5" s="2">
        <v>4538</v>
      </c>
      <c r="K5" s="2">
        <v>4604</v>
      </c>
      <c r="L5" s="2">
        <v>4593</v>
      </c>
      <c r="M5" s="2">
        <v>4827</v>
      </c>
      <c r="N5" s="2">
        <v>5854</v>
      </c>
      <c r="O5" s="2">
        <v>4789</v>
      </c>
      <c r="P5" s="2">
        <v>3866</v>
      </c>
      <c r="Q5" s="2">
        <v>3551</v>
      </c>
    </row>
    <row r="6" spans="1:17" x14ac:dyDescent="0.25">
      <c r="A6" s="1" t="s">
        <v>8</v>
      </c>
      <c r="B6" s="1" t="s">
        <v>2</v>
      </c>
      <c r="C6" s="2">
        <f t="shared" si="0"/>
        <v>68023</v>
      </c>
      <c r="D6" s="2">
        <v>7385</v>
      </c>
      <c r="E6" s="2">
        <v>5089</v>
      </c>
      <c r="F6" s="2">
        <v>4994</v>
      </c>
      <c r="G6" s="2">
        <v>5095</v>
      </c>
      <c r="H6" s="2">
        <v>5066</v>
      </c>
      <c r="I6" s="2">
        <v>4566</v>
      </c>
      <c r="J6" s="2">
        <v>4655</v>
      </c>
      <c r="K6" s="2">
        <v>4475</v>
      </c>
      <c r="L6" s="2">
        <v>4548</v>
      </c>
      <c r="M6" s="2">
        <v>4497</v>
      </c>
      <c r="N6" s="2">
        <v>6265</v>
      </c>
      <c r="O6" s="2">
        <v>4312</v>
      </c>
      <c r="P6" s="2">
        <v>3675</v>
      </c>
      <c r="Q6" s="2">
        <v>3401</v>
      </c>
    </row>
    <row r="7" spans="1:17" x14ac:dyDescent="0.25">
      <c r="A7" s="1" t="s">
        <v>9</v>
      </c>
      <c r="B7" s="1" t="s">
        <v>2</v>
      </c>
      <c r="C7" s="2">
        <f>SUM(D7:Q7)</f>
        <v>68900</v>
      </c>
      <c r="D7" s="2">
        <f>5382+3172</f>
        <v>8554</v>
      </c>
      <c r="E7" s="2">
        <v>5180</v>
      </c>
      <c r="F7" s="2">
        <v>5011</v>
      </c>
      <c r="G7" s="2">
        <v>4897</v>
      </c>
      <c r="H7" s="2">
        <v>4985</v>
      </c>
      <c r="I7" s="2">
        <v>4884</v>
      </c>
      <c r="J7" s="2">
        <v>4500</v>
      </c>
      <c r="K7" s="2">
        <v>4513</v>
      </c>
      <c r="L7" s="2">
        <v>4385</v>
      </c>
      <c r="M7" s="2">
        <v>4443</v>
      </c>
      <c r="N7" s="2">
        <v>6180</v>
      </c>
      <c r="O7" s="2">
        <v>4426</v>
      </c>
      <c r="P7" s="2">
        <v>3664</v>
      </c>
      <c r="Q7" s="2">
        <v>3278</v>
      </c>
    </row>
    <row r="8" spans="1:17" x14ac:dyDescent="0.25">
      <c r="A8" s="1" t="s">
        <v>10</v>
      </c>
      <c r="B8" s="1" t="s">
        <v>2</v>
      </c>
      <c r="C8" s="2">
        <f t="shared" si="0"/>
        <v>71019</v>
      </c>
      <c r="D8" s="2">
        <v>9581</v>
      </c>
      <c r="E8" s="2">
        <v>5939</v>
      </c>
      <c r="F8" s="2">
        <v>5240</v>
      </c>
      <c r="G8" s="2">
        <v>4915</v>
      </c>
      <c r="H8" s="2">
        <v>4873</v>
      </c>
      <c r="I8" s="2">
        <v>4877</v>
      </c>
      <c r="J8" s="2">
        <v>4825</v>
      </c>
      <c r="K8" s="2">
        <v>4391</v>
      </c>
      <c r="L8" s="2">
        <v>4439</v>
      </c>
      <c r="M8" s="2">
        <v>4307</v>
      </c>
      <c r="N8" s="2">
        <v>5858</v>
      </c>
      <c r="O8" s="2">
        <v>4516</v>
      </c>
      <c r="P8" s="2">
        <v>3851</v>
      </c>
      <c r="Q8" s="2">
        <v>3407</v>
      </c>
    </row>
    <row r="9" spans="1:17" x14ac:dyDescent="0.25">
      <c r="A9" s="1" t="s">
        <v>11</v>
      </c>
      <c r="B9" s="1" t="s">
        <v>2</v>
      </c>
      <c r="C9" s="2">
        <f t="shared" si="0"/>
        <v>71828</v>
      </c>
      <c r="D9" s="2">
        <v>10778</v>
      </c>
      <c r="E9" s="2">
        <v>6292</v>
      </c>
      <c r="F9" s="2">
        <v>5764</v>
      </c>
      <c r="G9" s="2">
        <v>5068</v>
      </c>
      <c r="H9" s="2">
        <v>4798</v>
      </c>
      <c r="I9" s="2">
        <v>4638</v>
      </c>
      <c r="J9" s="2">
        <v>4760</v>
      </c>
      <c r="K9" s="2">
        <v>4561</v>
      </c>
      <c r="L9" s="2">
        <v>4253</v>
      </c>
      <c r="M9" s="2">
        <v>4327</v>
      </c>
      <c r="N9" s="2">
        <v>5822</v>
      </c>
      <c r="O9" s="2">
        <v>4171</v>
      </c>
      <c r="P9" s="2">
        <v>3555</v>
      </c>
      <c r="Q9" s="2">
        <v>3041</v>
      </c>
    </row>
    <row r="10" spans="1:17" x14ac:dyDescent="0.25">
      <c r="A10" s="1" t="s">
        <v>12</v>
      </c>
      <c r="B10" s="1" t="s">
        <v>2</v>
      </c>
      <c r="C10" s="2">
        <f t="shared" si="0"/>
        <v>75302</v>
      </c>
      <c r="D10" s="2">
        <v>11428</v>
      </c>
      <c r="E10" s="2">
        <v>6980</v>
      </c>
      <c r="F10" s="2">
        <v>6163</v>
      </c>
      <c r="G10" s="2">
        <v>5629</v>
      </c>
      <c r="H10" s="2">
        <v>4991</v>
      </c>
      <c r="I10" s="2">
        <v>4631</v>
      </c>
      <c r="J10" s="2">
        <v>4575</v>
      </c>
      <c r="K10" s="2">
        <v>4627</v>
      </c>
      <c r="L10" s="2">
        <v>4559</v>
      </c>
      <c r="M10" s="2">
        <v>4202</v>
      </c>
      <c r="N10" s="2">
        <v>6253</v>
      </c>
      <c r="O10" s="2">
        <v>4210</v>
      </c>
      <c r="P10" s="2">
        <v>3739</v>
      </c>
      <c r="Q10" s="2">
        <v>3315</v>
      </c>
    </row>
    <row r="11" spans="1:17" x14ac:dyDescent="0.25">
      <c r="A11" s="1" t="s">
        <v>13</v>
      </c>
      <c r="B11" s="1" t="s">
        <v>2</v>
      </c>
      <c r="C11" s="2">
        <f t="shared" si="0"/>
        <v>76280</v>
      </c>
      <c r="D11" s="2">
        <f>5131+6724</f>
        <v>11855</v>
      </c>
      <c r="E11" s="2">
        <v>7163</v>
      </c>
      <c r="F11" s="2">
        <v>6773</v>
      </c>
      <c r="G11" s="2">
        <v>5990</v>
      </c>
      <c r="H11" s="2">
        <v>5453</v>
      </c>
      <c r="I11" s="2">
        <v>4804</v>
      </c>
      <c r="J11" s="2">
        <v>4629</v>
      </c>
      <c r="K11" s="2">
        <v>4433</v>
      </c>
      <c r="L11" s="2">
        <v>4596</v>
      </c>
      <c r="M11" s="2">
        <v>4397</v>
      </c>
      <c r="N11" s="2">
        <v>5615</v>
      </c>
      <c r="O11" s="2">
        <v>4104</v>
      </c>
      <c r="P11" s="2">
        <v>3488</v>
      </c>
      <c r="Q11" s="2">
        <v>2980</v>
      </c>
    </row>
    <row r="12" spans="1:17" x14ac:dyDescent="0.25">
      <c r="A12" s="1" t="s">
        <v>14</v>
      </c>
      <c r="B12" s="1" t="s">
        <v>2</v>
      </c>
      <c r="C12" s="2">
        <f t="shared" si="0"/>
        <v>78927</v>
      </c>
      <c r="D12" s="2">
        <f>5382+6658</f>
        <v>12040</v>
      </c>
      <c r="E12" s="2">
        <v>7264</v>
      </c>
      <c r="F12" s="2">
        <v>7019</v>
      </c>
      <c r="G12" s="2">
        <v>6642</v>
      </c>
      <c r="H12" s="2">
        <v>5819</v>
      </c>
      <c r="I12" s="2">
        <v>5257</v>
      </c>
      <c r="J12" s="2">
        <v>4784</v>
      </c>
      <c r="K12" s="2">
        <v>4593</v>
      </c>
      <c r="L12" s="2">
        <v>4404</v>
      </c>
      <c r="M12" s="2">
        <v>4515</v>
      </c>
      <c r="N12" s="2">
        <v>5818</v>
      </c>
      <c r="O12" s="2">
        <v>3976</v>
      </c>
      <c r="P12" s="2">
        <v>3619</v>
      </c>
      <c r="Q12" s="2">
        <v>3177</v>
      </c>
    </row>
    <row r="13" spans="1:17" x14ac:dyDescent="0.25">
      <c r="A13" s="1" t="s">
        <v>15</v>
      </c>
      <c r="B13" s="1" t="s">
        <v>2</v>
      </c>
      <c r="C13" s="2">
        <f t="shared" si="0"/>
        <v>80938</v>
      </c>
      <c r="D13" s="2">
        <v>12309</v>
      </c>
      <c r="E13" s="2">
        <v>7309</v>
      </c>
      <c r="F13" s="2">
        <v>7043</v>
      </c>
      <c r="G13" s="2">
        <v>6764</v>
      </c>
      <c r="H13" s="2">
        <v>6427</v>
      </c>
      <c r="I13" s="2">
        <v>5655</v>
      </c>
      <c r="J13" s="2">
        <v>5199</v>
      </c>
      <c r="K13" s="2">
        <v>4637</v>
      </c>
      <c r="L13" s="2">
        <v>4528</v>
      </c>
      <c r="M13" s="2">
        <v>4351</v>
      </c>
      <c r="N13" s="2">
        <v>5785</v>
      </c>
      <c r="O13" s="2">
        <v>4012</v>
      </c>
      <c r="P13" s="2">
        <v>3645</v>
      </c>
      <c r="Q13" s="2">
        <v>3274</v>
      </c>
    </row>
    <row r="14" spans="1:17" x14ac:dyDescent="0.25">
      <c r="A14" s="1" t="s">
        <v>16</v>
      </c>
      <c r="B14" s="1" t="s">
        <v>2</v>
      </c>
      <c r="C14" s="2">
        <f t="shared" si="0"/>
        <v>83491</v>
      </c>
      <c r="D14" s="2">
        <v>12529</v>
      </c>
      <c r="E14" s="2">
        <v>7561</v>
      </c>
      <c r="F14" s="2">
        <v>7126</v>
      </c>
      <c r="G14" s="2">
        <v>6804</v>
      </c>
      <c r="H14" s="2">
        <v>6555</v>
      </c>
      <c r="I14" s="2">
        <v>6248</v>
      </c>
      <c r="J14" s="2">
        <v>5531</v>
      </c>
      <c r="K14" s="2">
        <v>4970</v>
      </c>
      <c r="L14" s="2">
        <v>4581</v>
      </c>
      <c r="M14" s="2">
        <v>4473</v>
      </c>
      <c r="N14" s="2">
        <v>5785</v>
      </c>
      <c r="O14" s="2">
        <v>4224</v>
      </c>
      <c r="P14" s="2">
        <v>3734</v>
      </c>
      <c r="Q14" s="2">
        <v>3370</v>
      </c>
    </row>
    <row r="15" spans="1:17" x14ac:dyDescent="0.25">
      <c r="A15" s="1" t="s">
        <v>17</v>
      </c>
      <c r="B15" s="1" t="s">
        <v>2</v>
      </c>
      <c r="C15" s="2">
        <f t="shared" si="0"/>
        <v>84686</v>
      </c>
      <c r="D15" s="2">
        <f>5673+7029</f>
        <v>12702</v>
      </c>
      <c r="E15" s="2">
        <v>7447</v>
      </c>
      <c r="F15" s="3">
        <v>7196</v>
      </c>
      <c r="G15" s="3">
        <v>6788</v>
      </c>
      <c r="H15" s="3">
        <v>6559</v>
      </c>
      <c r="I15" s="3">
        <v>6289</v>
      </c>
      <c r="J15" s="3">
        <v>6095</v>
      </c>
      <c r="K15" s="3">
        <v>5199</v>
      </c>
      <c r="L15" s="3">
        <v>4900</v>
      </c>
      <c r="M15" s="3">
        <v>4451</v>
      </c>
      <c r="N15" s="3">
        <v>5365</v>
      </c>
      <c r="O15" s="3">
        <v>4278</v>
      </c>
      <c r="P15" s="3">
        <v>3829</v>
      </c>
      <c r="Q15" s="3">
        <v>3588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:B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>
        <v>1998</v>
      </c>
      <c r="B2" t="s">
        <v>38</v>
      </c>
      <c r="C2">
        <v>7686</v>
      </c>
      <c r="D2">
        <v>5435</v>
      </c>
      <c r="E2">
        <v>717</v>
      </c>
      <c r="F2">
        <v>186</v>
      </c>
      <c r="G2">
        <v>1314</v>
      </c>
    </row>
    <row r="3" spans="1:7" x14ac:dyDescent="0.25">
      <c r="A3">
        <v>2000</v>
      </c>
      <c r="B3" t="s">
        <v>38</v>
      </c>
      <c r="C3">
        <v>7666</v>
      </c>
      <c r="D3">
        <v>5108</v>
      </c>
      <c r="E3">
        <v>859</v>
      </c>
      <c r="F3">
        <v>201</v>
      </c>
      <c r="G3">
        <v>1463</v>
      </c>
    </row>
    <row r="4" spans="1:7" x14ac:dyDescent="0.25">
      <c r="A4">
        <v>2001</v>
      </c>
      <c r="B4" t="s">
        <v>38</v>
      </c>
      <c r="C4">
        <v>7625</v>
      </c>
      <c r="D4">
        <v>4805</v>
      </c>
      <c r="E4">
        <v>860</v>
      </c>
      <c r="F4">
        <v>214</v>
      </c>
      <c r="G4">
        <v>1687</v>
      </c>
    </row>
    <row r="5" spans="1:7" x14ac:dyDescent="0.25">
      <c r="A5">
        <v>2004</v>
      </c>
      <c r="B5" t="s">
        <v>38</v>
      </c>
      <c r="C5">
        <v>7933</v>
      </c>
      <c r="D5">
        <v>4691</v>
      </c>
      <c r="E5">
        <v>998</v>
      </c>
      <c r="F5">
        <v>221</v>
      </c>
      <c r="G5">
        <v>2007</v>
      </c>
    </row>
    <row r="6" spans="1:7" x14ac:dyDescent="0.25">
      <c r="A6">
        <v>2005</v>
      </c>
      <c r="B6" t="s">
        <v>38</v>
      </c>
      <c r="C6">
        <v>7971</v>
      </c>
      <c r="D6">
        <v>4604</v>
      </c>
      <c r="E6">
        <v>1111</v>
      </c>
      <c r="F6">
        <v>182</v>
      </c>
      <c r="G6">
        <v>2062</v>
      </c>
    </row>
    <row r="7" spans="1:7" x14ac:dyDescent="0.25">
      <c r="A7">
        <v>2007</v>
      </c>
      <c r="B7" t="s">
        <v>38</v>
      </c>
      <c r="C7">
        <v>8864</v>
      </c>
      <c r="D7">
        <v>4910</v>
      </c>
      <c r="E7">
        <v>1444</v>
      </c>
      <c r="F7">
        <v>244</v>
      </c>
      <c r="G7">
        <v>2257</v>
      </c>
    </row>
    <row r="8" spans="1:7" x14ac:dyDescent="0.25">
      <c r="A8">
        <v>2010</v>
      </c>
      <c r="B8" t="s">
        <v>38</v>
      </c>
      <c r="C8">
        <v>9165</v>
      </c>
      <c r="D8">
        <v>4870</v>
      </c>
      <c r="E8">
        <v>1359</v>
      </c>
      <c r="F8">
        <v>441</v>
      </c>
      <c r="G8">
        <v>2492</v>
      </c>
    </row>
    <row r="9" spans="1:7" x14ac:dyDescent="0.25">
      <c r="A9">
        <v>2011</v>
      </c>
      <c r="B9" t="s">
        <v>38</v>
      </c>
      <c r="C9">
        <v>9295</v>
      </c>
      <c r="D9">
        <v>4809</v>
      </c>
      <c r="E9">
        <v>1368</v>
      </c>
      <c r="F9">
        <v>485</v>
      </c>
      <c r="G9">
        <v>2626</v>
      </c>
    </row>
    <row r="10" spans="1:7" x14ac:dyDescent="0.25">
      <c r="A10">
        <v>2012</v>
      </c>
      <c r="B10" t="s">
        <v>38</v>
      </c>
      <c r="C10">
        <v>9399</v>
      </c>
      <c r="D10">
        <v>4783</v>
      </c>
      <c r="E10">
        <v>1372</v>
      </c>
      <c r="F10">
        <v>431</v>
      </c>
      <c r="G10">
        <v>2806</v>
      </c>
    </row>
    <row r="11" spans="1:7" x14ac:dyDescent="0.25">
      <c r="A11">
        <v>2013</v>
      </c>
      <c r="B11" t="s">
        <v>38</v>
      </c>
      <c r="C11">
        <v>9288</v>
      </c>
      <c r="D11">
        <v>4798</v>
      </c>
      <c r="E11">
        <v>1247</v>
      </c>
      <c r="F11">
        <v>449</v>
      </c>
      <c r="G11">
        <v>2781</v>
      </c>
    </row>
    <row r="12" spans="1:7" x14ac:dyDescent="0.25">
      <c r="A12">
        <v>2016</v>
      </c>
      <c r="B12" t="s">
        <v>38</v>
      </c>
      <c r="C12">
        <v>9858</v>
      </c>
      <c r="D12">
        <v>4895</v>
      </c>
      <c r="E12">
        <v>1339</v>
      </c>
      <c r="F12">
        <v>483</v>
      </c>
      <c r="G12">
        <v>3116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" sqref="E2:F2"/>
    </sheetView>
  </sheetViews>
  <sheetFormatPr defaultRowHeight="15" x14ac:dyDescent="0.25"/>
  <cols>
    <col min="1" max="1" width="22.42578125" bestFit="1" customWidth="1"/>
    <col min="2" max="2" width="19.7109375" bestFit="1" customWidth="1"/>
    <col min="3" max="3" width="28.140625" bestFit="1" customWidth="1"/>
    <col min="5" max="5" width="10.5703125" bestFit="1" customWidth="1"/>
    <col min="6" max="6" width="9.5703125" bestFit="1" customWidth="1"/>
  </cols>
  <sheetData>
    <row r="1" spans="1:6" x14ac:dyDescent="0.25">
      <c r="A1" t="s">
        <v>42</v>
      </c>
      <c r="B1" t="s">
        <v>1</v>
      </c>
      <c r="C1" t="s">
        <v>39</v>
      </c>
      <c r="D1" t="s">
        <v>0</v>
      </c>
      <c r="E1" t="s">
        <v>40</v>
      </c>
      <c r="F1" t="s">
        <v>41</v>
      </c>
    </row>
    <row r="2" spans="1:6" x14ac:dyDescent="0.25">
      <c r="A2" t="s">
        <v>43</v>
      </c>
      <c r="B2" t="s">
        <v>48</v>
      </c>
      <c r="C2" t="s">
        <v>46</v>
      </c>
      <c r="D2">
        <v>2000</v>
      </c>
      <c r="E2" s="2">
        <v>64252</v>
      </c>
      <c r="F2" s="2">
        <v>5421</v>
      </c>
    </row>
    <row r="3" spans="1:6" x14ac:dyDescent="0.25">
      <c r="A3" t="s">
        <v>43</v>
      </c>
      <c r="B3" t="s">
        <v>48</v>
      </c>
      <c r="C3" t="s">
        <v>46</v>
      </c>
      <c r="D3">
        <v>2016</v>
      </c>
      <c r="E3" s="2">
        <v>73864</v>
      </c>
      <c r="F3" s="2">
        <v>3706</v>
      </c>
    </row>
    <row r="4" spans="1:6" x14ac:dyDescent="0.25">
      <c r="A4" t="s">
        <v>43</v>
      </c>
      <c r="B4" t="s">
        <v>48</v>
      </c>
      <c r="C4" t="s">
        <v>44</v>
      </c>
      <c r="D4">
        <v>2000</v>
      </c>
      <c r="E4" s="2">
        <v>18039</v>
      </c>
      <c r="F4" s="2">
        <v>3083</v>
      </c>
    </row>
    <row r="5" spans="1:6" x14ac:dyDescent="0.25">
      <c r="A5" t="s">
        <v>43</v>
      </c>
      <c r="B5" t="s">
        <v>48</v>
      </c>
      <c r="C5" t="s">
        <v>44</v>
      </c>
      <c r="D5">
        <v>2016</v>
      </c>
      <c r="E5" s="2">
        <v>22948</v>
      </c>
      <c r="F5" s="2">
        <v>2059</v>
      </c>
    </row>
    <row r="6" spans="1:6" x14ac:dyDescent="0.25">
      <c r="A6" t="s">
        <v>43</v>
      </c>
      <c r="B6" t="s">
        <v>48</v>
      </c>
      <c r="C6" t="s">
        <v>45</v>
      </c>
      <c r="D6">
        <v>2000</v>
      </c>
      <c r="E6" s="2">
        <v>51128</v>
      </c>
      <c r="F6" s="2">
        <v>3871</v>
      </c>
    </row>
    <row r="7" spans="1:6" x14ac:dyDescent="0.25">
      <c r="A7" t="s">
        <v>43</v>
      </c>
      <c r="B7" t="s">
        <v>48</v>
      </c>
      <c r="C7" t="s">
        <v>45</v>
      </c>
      <c r="D7">
        <v>2016</v>
      </c>
      <c r="E7" s="2">
        <v>99098</v>
      </c>
      <c r="F7" s="2">
        <v>3437</v>
      </c>
    </row>
    <row r="8" spans="1:6" x14ac:dyDescent="0.25">
      <c r="A8" t="s">
        <v>43</v>
      </c>
      <c r="B8" t="s">
        <v>48</v>
      </c>
      <c r="C8" t="s">
        <v>47</v>
      </c>
      <c r="D8">
        <v>2000</v>
      </c>
      <c r="E8" s="2">
        <v>7007</v>
      </c>
      <c r="F8" s="2">
        <v>1448</v>
      </c>
    </row>
    <row r="9" spans="1:6" x14ac:dyDescent="0.25">
      <c r="A9" t="s">
        <v>43</v>
      </c>
      <c r="B9" t="s">
        <v>48</v>
      </c>
      <c r="C9" t="s">
        <v>47</v>
      </c>
      <c r="D9">
        <v>2016</v>
      </c>
      <c r="E9" s="2">
        <v>16239</v>
      </c>
      <c r="F9" s="2">
        <v>1372.7449999999999</v>
      </c>
    </row>
    <row r="10" spans="1:6" x14ac:dyDescent="0.25">
      <c r="A10" t="s">
        <v>43</v>
      </c>
      <c r="B10" t="s">
        <v>48</v>
      </c>
      <c r="C10" t="s">
        <v>55</v>
      </c>
      <c r="D10">
        <v>2000</v>
      </c>
      <c r="E10" s="4">
        <v>0.35801060000000001</v>
      </c>
      <c r="F10" s="4">
        <v>3.2321599999999999E-2</v>
      </c>
    </row>
    <row r="11" spans="1:6" x14ac:dyDescent="0.25">
      <c r="A11" t="s">
        <v>43</v>
      </c>
      <c r="B11" t="s">
        <v>48</v>
      </c>
      <c r="C11" t="s">
        <v>55</v>
      </c>
      <c r="D11">
        <v>2016</v>
      </c>
      <c r="E11" s="4">
        <v>0.265158</v>
      </c>
      <c r="F11" s="4">
        <v>1.44952E-2</v>
      </c>
    </row>
    <row r="12" spans="1:6" x14ac:dyDescent="0.25">
      <c r="A12" t="s">
        <v>43</v>
      </c>
      <c r="B12" t="s">
        <v>48</v>
      </c>
      <c r="C12" t="s">
        <v>49</v>
      </c>
      <c r="D12">
        <v>2000</v>
      </c>
      <c r="E12" s="4">
        <v>0.1330665</v>
      </c>
      <c r="F12" s="4">
        <v>2.7113100000000001E-2</v>
      </c>
    </row>
    <row r="13" spans="1:6" x14ac:dyDescent="0.25">
      <c r="A13" t="s">
        <v>43</v>
      </c>
      <c r="B13" t="s">
        <v>48</v>
      </c>
      <c r="C13" t="s">
        <v>49</v>
      </c>
      <c r="D13">
        <v>2016</v>
      </c>
      <c r="E13" s="4">
        <v>5.7850899999999997E-2</v>
      </c>
      <c r="F13" s="4">
        <v>7.5008000000000002E-3</v>
      </c>
    </row>
    <row r="14" spans="1:6" x14ac:dyDescent="0.25">
      <c r="A14" t="s">
        <v>43</v>
      </c>
      <c r="B14" t="s">
        <v>48</v>
      </c>
      <c r="C14" t="s">
        <v>50</v>
      </c>
      <c r="D14">
        <v>2000</v>
      </c>
      <c r="E14" s="4">
        <v>0.40432679999999999</v>
      </c>
      <c r="F14" s="4">
        <v>3.3074699999999999E-2</v>
      </c>
    </row>
    <row r="15" spans="1:6" x14ac:dyDescent="0.25">
      <c r="A15" t="s">
        <v>43</v>
      </c>
      <c r="B15" t="s">
        <v>48</v>
      </c>
      <c r="C15" t="s">
        <v>50</v>
      </c>
      <c r="D15">
        <v>2016</v>
      </c>
      <c r="E15" s="4">
        <v>0.32178800000000002</v>
      </c>
      <c r="F15" s="4">
        <v>1.14392E-2</v>
      </c>
    </row>
    <row r="16" spans="1:6" x14ac:dyDescent="0.25">
      <c r="A16" t="s">
        <v>43</v>
      </c>
      <c r="B16" t="s">
        <v>48</v>
      </c>
      <c r="C16" t="s">
        <v>51</v>
      </c>
      <c r="D16">
        <v>2000</v>
      </c>
      <c r="E16" s="4">
        <v>1.6628E-2</v>
      </c>
      <c r="F16" s="4">
        <v>7.2068000000000002E-3</v>
      </c>
    </row>
    <row r="17" spans="1:6" x14ac:dyDescent="0.25">
      <c r="A17" t="s">
        <v>43</v>
      </c>
      <c r="B17" t="s">
        <v>48</v>
      </c>
      <c r="C17" t="s">
        <v>51</v>
      </c>
      <c r="D17">
        <v>2016</v>
      </c>
      <c r="E17" s="4">
        <v>1.9844500000000001E-2</v>
      </c>
      <c r="F17" s="4">
        <v>3.5347E-3</v>
      </c>
    </row>
    <row r="18" spans="1:6" x14ac:dyDescent="0.25">
      <c r="A18" t="s">
        <v>43</v>
      </c>
      <c r="B18" t="s">
        <v>48</v>
      </c>
      <c r="C18" t="s">
        <v>52</v>
      </c>
      <c r="D18">
        <v>2000</v>
      </c>
      <c r="E18" s="4">
        <v>0.31802520000000001</v>
      </c>
      <c r="F18" s="4">
        <v>2.7260699999999999E-2</v>
      </c>
    </row>
    <row r="19" spans="1:6" x14ac:dyDescent="0.25">
      <c r="A19" t="s">
        <v>43</v>
      </c>
      <c r="B19" t="s">
        <v>48</v>
      </c>
      <c r="C19" t="s">
        <v>52</v>
      </c>
      <c r="D19">
        <v>2016</v>
      </c>
      <c r="E19" s="4">
        <v>0.34</v>
      </c>
      <c r="F19" s="4">
        <v>1.51386E-2</v>
      </c>
    </row>
    <row r="20" spans="1:6" x14ac:dyDescent="0.25">
      <c r="A20" t="s">
        <v>43</v>
      </c>
      <c r="B20" t="s">
        <v>48</v>
      </c>
      <c r="C20" t="s">
        <v>53</v>
      </c>
      <c r="D20">
        <v>2000</v>
      </c>
      <c r="E20" s="4">
        <v>0.1279535</v>
      </c>
      <c r="F20" s="4">
        <v>1.72712E-2</v>
      </c>
    </row>
    <row r="21" spans="1:6" x14ac:dyDescent="0.25">
      <c r="A21" t="s">
        <v>43</v>
      </c>
      <c r="B21" t="s">
        <v>48</v>
      </c>
      <c r="C21" t="s">
        <v>53</v>
      </c>
      <c r="D21">
        <v>2016</v>
      </c>
      <c r="E21" s="4">
        <v>0.26</v>
      </c>
      <c r="F21" s="4">
        <v>1.3195399999999999E-2</v>
      </c>
    </row>
    <row r="22" spans="1:6" x14ac:dyDescent="0.25">
      <c r="A22" t="s">
        <v>43</v>
      </c>
      <c r="B22" t="s">
        <v>48</v>
      </c>
      <c r="C22" t="s">
        <v>54</v>
      </c>
      <c r="D22">
        <v>2000</v>
      </c>
      <c r="E22" s="4">
        <v>0.2323501</v>
      </c>
      <c r="F22" s="4">
        <v>2.6943999999999999E-2</v>
      </c>
    </row>
    <row r="23" spans="1:6" x14ac:dyDescent="0.25">
      <c r="A23" t="s">
        <v>43</v>
      </c>
      <c r="B23" t="s">
        <v>48</v>
      </c>
      <c r="C23" t="s">
        <v>54</v>
      </c>
      <c r="D23">
        <v>2016</v>
      </c>
      <c r="E23" s="4">
        <v>0.24192359999999999</v>
      </c>
      <c r="F23" s="4">
        <v>1.52961E-2</v>
      </c>
    </row>
    <row r="24" spans="1:6" x14ac:dyDescent="0.25">
      <c r="A24" t="s">
        <v>43</v>
      </c>
      <c r="B24" t="s">
        <v>48</v>
      </c>
      <c r="C24" t="s">
        <v>56</v>
      </c>
      <c r="D24">
        <v>2000</v>
      </c>
      <c r="E24" s="4">
        <v>0.18</v>
      </c>
      <c r="F24" s="4">
        <v>2.6213400000000001E-2</v>
      </c>
    </row>
    <row r="25" spans="1:6" x14ac:dyDescent="0.25">
      <c r="A25" t="s">
        <v>43</v>
      </c>
      <c r="B25" t="s">
        <v>48</v>
      </c>
      <c r="C25" t="s">
        <v>56</v>
      </c>
      <c r="D25">
        <v>2016</v>
      </c>
      <c r="E25" s="4">
        <v>0.18</v>
      </c>
      <c r="F25" s="4">
        <v>1.2966200000000001E-2</v>
      </c>
    </row>
    <row r="26" spans="1:6" x14ac:dyDescent="0.25">
      <c r="A26" t="s">
        <v>43</v>
      </c>
      <c r="B26" t="s">
        <v>48</v>
      </c>
      <c r="C26" t="s">
        <v>57</v>
      </c>
      <c r="D26">
        <v>2000</v>
      </c>
      <c r="E26" s="4">
        <v>0.24100240000000001</v>
      </c>
      <c r="F26" s="4">
        <v>2.9542499999999999E-2</v>
      </c>
    </row>
    <row r="27" spans="1:6" x14ac:dyDescent="0.25">
      <c r="A27" t="s">
        <v>43</v>
      </c>
      <c r="B27" t="s">
        <v>48</v>
      </c>
      <c r="C27" t="s">
        <v>57</v>
      </c>
      <c r="D27">
        <v>2016</v>
      </c>
      <c r="E27" s="4">
        <v>0.14625099999999999</v>
      </c>
      <c r="F27" s="4">
        <v>1.0914399999999999E-2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PK-12 enrollment</vt:lpstr>
      <vt:lpstr>Births select years</vt:lpstr>
      <vt:lpstr>Profile age 20-34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Coffin</dc:creator>
  <cp:lastModifiedBy>Chelsea Coffin</cp:lastModifiedBy>
  <dcterms:created xsi:type="dcterms:W3CDTF">2018-09-14T16:50:03Z</dcterms:created>
  <dcterms:modified xsi:type="dcterms:W3CDTF">2018-09-14T17:42:56Z</dcterms:modified>
</cp:coreProperties>
</file>