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áceres\Desktop\"/>
    </mc:Choice>
  </mc:AlternateContent>
  <xr:revisionPtr revIDLastSave="0" documentId="13_ncr:1_{F0D3B926-6424-4D29-8E3B-321221B09E51}" xr6:coauthVersionLast="47" xr6:coauthVersionMax="47" xr10:uidLastSave="{00000000-0000-0000-0000-000000000000}"/>
  <bookViews>
    <workbookView xWindow="-120" yWindow="-120" windowWidth="29040" windowHeight="15840" xr2:uid="{07646AA0-C35C-4029-8855-26391A11B3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189" i="1" l="1"/>
  <c r="BK188" i="1"/>
  <c r="BK187" i="1"/>
  <c r="BK186" i="1"/>
  <c r="BK185" i="1"/>
  <c r="BK184" i="1"/>
  <c r="BK183" i="1"/>
  <c r="BK182" i="1"/>
  <c r="BK170" i="1"/>
  <c r="BK171" i="1"/>
  <c r="BK172" i="1"/>
  <c r="BK173" i="1"/>
  <c r="BK174" i="1"/>
  <c r="BK175" i="1"/>
  <c r="BK176" i="1"/>
  <c r="BK169" i="1"/>
  <c r="BI130" i="1"/>
  <c r="BK130" i="1"/>
  <c r="BI131" i="1"/>
  <c r="BK131" i="1"/>
  <c r="BI132" i="1"/>
  <c r="BK132" i="1"/>
  <c r="BI133" i="1"/>
  <c r="BK133" i="1"/>
  <c r="BI134" i="1"/>
  <c r="BK134" i="1"/>
  <c r="BI135" i="1"/>
  <c r="BK135" i="1"/>
  <c r="BL135" i="1"/>
  <c r="BI136" i="1"/>
  <c r="BK136" i="1"/>
  <c r="BI137" i="1"/>
  <c r="BK137" i="1"/>
  <c r="BI138" i="1"/>
  <c r="BK138" i="1"/>
  <c r="BI139" i="1"/>
  <c r="BK139" i="1"/>
  <c r="BI140" i="1"/>
  <c r="BK140" i="1"/>
  <c r="BG131" i="1"/>
  <c r="BG132" i="1"/>
  <c r="BG133" i="1"/>
  <c r="BG134" i="1"/>
  <c r="BG135" i="1"/>
  <c r="BG136" i="1"/>
  <c r="BG137" i="1"/>
  <c r="BG138" i="1"/>
  <c r="BG139" i="1"/>
  <c r="BG140" i="1"/>
  <c r="BG130" i="1"/>
  <c r="BI90" i="1"/>
  <c r="BK90" i="1"/>
  <c r="BI91" i="1"/>
  <c r="BK91" i="1"/>
  <c r="BI92" i="1"/>
  <c r="BK92" i="1"/>
  <c r="BI93" i="1"/>
  <c r="BK93" i="1"/>
  <c r="BI94" i="1"/>
  <c r="BK94" i="1"/>
  <c r="BI95" i="1"/>
  <c r="BK95" i="1"/>
  <c r="BI96" i="1"/>
  <c r="BK96" i="1"/>
  <c r="BI97" i="1"/>
  <c r="BK97" i="1"/>
  <c r="BI98" i="1"/>
  <c r="BK98" i="1"/>
  <c r="BI99" i="1"/>
  <c r="BK99" i="1"/>
  <c r="BI100" i="1"/>
  <c r="BK100" i="1"/>
  <c r="BG91" i="1"/>
  <c r="BG92" i="1"/>
  <c r="BG93" i="1"/>
  <c r="BG94" i="1"/>
  <c r="BG95" i="1"/>
  <c r="BG96" i="1"/>
  <c r="BG97" i="1"/>
  <c r="BG98" i="1"/>
  <c r="BG99" i="1"/>
  <c r="BG100" i="1"/>
  <c r="BG90" i="1"/>
  <c r="BI51" i="1"/>
  <c r="BK51" i="1"/>
  <c r="BI52" i="1"/>
  <c r="BK52" i="1"/>
  <c r="BI53" i="1"/>
  <c r="BK53" i="1"/>
  <c r="BI54" i="1"/>
  <c r="BK54" i="1"/>
  <c r="BI55" i="1"/>
  <c r="BJ55" i="1"/>
  <c r="BK55" i="1"/>
  <c r="BI56" i="1"/>
  <c r="BK56" i="1"/>
  <c r="BI57" i="1"/>
  <c r="BK57" i="1"/>
  <c r="BI58" i="1"/>
  <c r="BK58" i="1"/>
  <c r="BI59" i="1"/>
  <c r="BK59" i="1"/>
  <c r="BI60" i="1"/>
  <c r="BK60" i="1"/>
  <c r="BI50" i="1"/>
  <c r="BK50" i="1"/>
  <c r="BG51" i="1"/>
  <c r="BG52" i="1"/>
  <c r="BG53" i="1"/>
  <c r="BG54" i="1"/>
  <c r="BG55" i="1"/>
  <c r="BH55" i="1"/>
  <c r="BG56" i="1"/>
  <c r="BG57" i="1"/>
  <c r="BG58" i="1"/>
  <c r="BG59" i="1"/>
  <c r="BG60" i="1"/>
  <c r="BG50" i="1"/>
  <c r="BI20" i="1"/>
  <c r="BK20" i="1"/>
  <c r="BI21" i="1"/>
  <c r="BK21" i="1"/>
  <c r="BI22" i="1"/>
  <c r="BK22" i="1"/>
  <c r="BI23" i="1"/>
  <c r="BK23" i="1"/>
  <c r="BI24" i="1"/>
  <c r="BK24" i="1"/>
  <c r="BI25" i="1"/>
  <c r="BK25" i="1"/>
  <c r="BI26" i="1"/>
  <c r="BK26" i="1"/>
  <c r="BI27" i="1"/>
  <c r="BK27" i="1"/>
  <c r="BI28" i="1"/>
  <c r="BK28" i="1"/>
  <c r="BI29" i="1"/>
  <c r="BK29" i="1"/>
  <c r="BI30" i="1"/>
  <c r="BK30" i="1"/>
  <c r="BG21" i="1"/>
  <c r="BG22" i="1"/>
  <c r="BG23" i="1"/>
  <c r="BG24" i="1"/>
  <c r="BG25" i="1"/>
  <c r="BG26" i="1"/>
  <c r="BG27" i="1"/>
  <c r="BG28" i="1"/>
  <c r="BG29" i="1"/>
  <c r="BG30" i="1"/>
  <c r="BH20" i="1"/>
  <c r="BG20" i="1"/>
  <c r="AV26" i="1"/>
  <c r="AV55" i="1"/>
  <c r="AV180" i="1"/>
  <c r="AV196" i="1"/>
  <c r="AV189" i="1"/>
  <c r="AV228" i="1"/>
  <c r="AD94" i="1"/>
  <c r="AD82" i="1"/>
  <c r="AD77" i="1"/>
  <c r="AD70" i="1"/>
  <c r="M23" i="1"/>
  <c r="M37" i="1"/>
  <c r="M57" i="1"/>
  <c r="M50" i="1"/>
  <c r="M98" i="1"/>
  <c r="M116" i="1"/>
  <c r="M109" i="1"/>
  <c r="M104" i="1"/>
  <c r="M231" i="1"/>
  <c r="M224" i="1"/>
  <c r="M213" i="1"/>
  <c r="M197" i="1"/>
  <c r="Q29" i="1"/>
  <c r="Q59" i="1"/>
  <c r="Q99" i="1"/>
  <c r="Q139" i="1"/>
  <c r="F223" i="1"/>
  <c r="J223" i="1" s="1"/>
  <c r="L223" i="1" s="1"/>
  <c r="M223" i="1" s="1"/>
  <c r="F224" i="1"/>
  <c r="J224" i="1" s="1"/>
  <c r="L224" i="1" s="1"/>
  <c r="F225" i="1"/>
  <c r="J225" i="1" s="1"/>
  <c r="F226" i="1"/>
  <c r="F227" i="1"/>
  <c r="J227" i="1" s="1"/>
  <c r="F228" i="1"/>
  <c r="J228" i="1" s="1"/>
  <c r="L228" i="1" s="1"/>
  <c r="M228" i="1" s="1"/>
  <c r="F229" i="1"/>
  <c r="J229" i="1" s="1"/>
  <c r="F230" i="1"/>
  <c r="J230" i="1" s="1"/>
  <c r="L230" i="1" s="1"/>
  <c r="M230" i="1" s="1"/>
  <c r="F231" i="1"/>
  <c r="J231" i="1" s="1"/>
  <c r="L231" i="1" s="1"/>
  <c r="F232" i="1"/>
  <c r="J232" i="1" s="1"/>
  <c r="F222" i="1"/>
  <c r="J222" i="1" s="1"/>
  <c r="AO223" i="1"/>
  <c r="AS223" i="1" s="1"/>
  <c r="AU223" i="1" s="1"/>
  <c r="AV223" i="1" s="1"/>
  <c r="AO224" i="1"/>
  <c r="AS224" i="1" s="1"/>
  <c r="AU224" i="1" s="1"/>
  <c r="AV224" i="1" s="1"/>
  <c r="AO225" i="1"/>
  <c r="AS225" i="1" s="1"/>
  <c r="AO226" i="1"/>
  <c r="AO227" i="1"/>
  <c r="AS227" i="1" s="1"/>
  <c r="AO228" i="1"/>
  <c r="AS228" i="1" s="1"/>
  <c r="AU228" i="1" s="1"/>
  <c r="AO229" i="1"/>
  <c r="AS229" i="1" s="1"/>
  <c r="AO230" i="1"/>
  <c r="AS230" i="1" s="1"/>
  <c r="AU230" i="1" s="1"/>
  <c r="AV230" i="1" s="1"/>
  <c r="AO231" i="1"/>
  <c r="AS231" i="1" s="1"/>
  <c r="AU231" i="1" s="1"/>
  <c r="AV231" i="1" s="1"/>
  <c r="AO232" i="1"/>
  <c r="AS232" i="1" s="1"/>
  <c r="AO222" i="1"/>
  <c r="AS222" i="1" s="1"/>
  <c r="W131" i="1"/>
  <c r="AA131" i="1" s="1"/>
  <c r="AC131" i="1" s="1"/>
  <c r="AD131" i="1" s="1"/>
  <c r="W132" i="1"/>
  <c r="AA132" i="1" s="1"/>
  <c r="AC132" i="1" s="1"/>
  <c r="AD132" i="1" s="1"/>
  <c r="W133" i="1"/>
  <c r="AA133" i="1" s="1"/>
  <c r="W134" i="1"/>
  <c r="W135" i="1"/>
  <c r="AA135" i="1" s="1"/>
  <c r="W136" i="1"/>
  <c r="W137" i="1"/>
  <c r="AA137" i="1" s="1"/>
  <c r="AC137" i="1" s="1"/>
  <c r="AD137" i="1" s="1"/>
  <c r="W138" i="1"/>
  <c r="AA138" i="1" s="1"/>
  <c r="AC138" i="1" s="1"/>
  <c r="AD138" i="1" s="1"/>
  <c r="W139" i="1"/>
  <c r="AA139" i="1" s="1"/>
  <c r="AC139" i="1" s="1"/>
  <c r="AD139" i="1" s="1"/>
  <c r="W140" i="1"/>
  <c r="AA140" i="1" s="1"/>
  <c r="W130" i="1"/>
  <c r="AA130" i="1" s="1"/>
  <c r="AO131" i="1"/>
  <c r="BH131" i="1" s="1"/>
  <c r="AO132" i="1"/>
  <c r="AS132" i="1" s="1"/>
  <c r="AU132" i="1" s="1"/>
  <c r="AV132" i="1" s="1"/>
  <c r="AO133" i="1"/>
  <c r="AS133" i="1" s="1"/>
  <c r="BL133" i="1" s="1"/>
  <c r="AO134" i="1"/>
  <c r="BH134" i="1" s="1"/>
  <c r="AO135" i="1"/>
  <c r="AS135" i="1" s="1"/>
  <c r="AO136" i="1"/>
  <c r="AS136" i="1" s="1"/>
  <c r="AU136" i="1" s="1"/>
  <c r="AV136" i="1" s="1"/>
  <c r="AO137" i="1"/>
  <c r="AS137" i="1" s="1"/>
  <c r="BL137" i="1" s="1"/>
  <c r="AO138" i="1"/>
  <c r="AS138" i="1" s="1"/>
  <c r="AU138" i="1" s="1"/>
  <c r="AV138" i="1" s="1"/>
  <c r="AO139" i="1"/>
  <c r="AS139" i="1" s="1"/>
  <c r="AU139" i="1" s="1"/>
  <c r="AV139" i="1" s="1"/>
  <c r="AO140" i="1"/>
  <c r="AS140" i="1" s="1"/>
  <c r="BL140" i="1" s="1"/>
  <c r="AO130" i="1"/>
  <c r="BH130" i="1" s="1"/>
  <c r="AO90" i="1"/>
  <c r="BH90" i="1" s="1"/>
  <c r="I233" i="1"/>
  <c r="G233" i="1"/>
  <c r="E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AR233" i="1"/>
  <c r="AP233" i="1"/>
  <c r="AN233" i="1"/>
  <c r="AT232" i="1"/>
  <c r="AQ232" i="1"/>
  <c r="AT231" i="1"/>
  <c r="AQ231" i="1"/>
  <c r="AT230" i="1"/>
  <c r="AQ230" i="1"/>
  <c r="AT229" i="1"/>
  <c r="AQ229" i="1"/>
  <c r="AT228" i="1"/>
  <c r="AQ228" i="1"/>
  <c r="AT227" i="1"/>
  <c r="AQ227" i="1"/>
  <c r="AT226" i="1"/>
  <c r="AQ226" i="1"/>
  <c r="AT225" i="1"/>
  <c r="AQ225" i="1"/>
  <c r="AT224" i="1"/>
  <c r="AQ224" i="1"/>
  <c r="AT223" i="1"/>
  <c r="AQ223" i="1"/>
  <c r="AT222" i="1"/>
  <c r="AQ222" i="1"/>
  <c r="AR141" i="1"/>
  <c r="AP141" i="1"/>
  <c r="AN141" i="1"/>
  <c r="AT140" i="1"/>
  <c r="AQ140" i="1"/>
  <c r="BJ140" i="1" s="1"/>
  <c r="AT139" i="1"/>
  <c r="AQ139" i="1"/>
  <c r="BJ139" i="1" s="1"/>
  <c r="AT138" i="1"/>
  <c r="AQ138" i="1"/>
  <c r="BJ138" i="1" s="1"/>
  <c r="AT137" i="1"/>
  <c r="AQ137" i="1"/>
  <c r="BJ137" i="1" s="1"/>
  <c r="AT136" i="1"/>
  <c r="AQ136" i="1"/>
  <c r="BJ136" i="1" s="1"/>
  <c r="AT135" i="1"/>
  <c r="AQ135" i="1"/>
  <c r="BJ135" i="1" s="1"/>
  <c r="AT134" i="1"/>
  <c r="AQ134" i="1"/>
  <c r="AT133" i="1"/>
  <c r="AQ133" i="1"/>
  <c r="AT132" i="1"/>
  <c r="AQ132" i="1"/>
  <c r="BJ132" i="1" s="1"/>
  <c r="AT131" i="1"/>
  <c r="AQ131" i="1"/>
  <c r="BJ131" i="1" s="1"/>
  <c r="AT130" i="1"/>
  <c r="AQ130" i="1"/>
  <c r="BJ130" i="1" s="1"/>
  <c r="Z141" i="1"/>
  <c r="X141" i="1"/>
  <c r="V141" i="1"/>
  <c r="AB140" i="1"/>
  <c r="Y140" i="1"/>
  <c r="AB139" i="1"/>
  <c r="Y139" i="1"/>
  <c r="AB138" i="1"/>
  <c r="Y138" i="1"/>
  <c r="AB137" i="1"/>
  <c r="Y137" i="1"/>
  <c r="AB136" i="1"/>
  <c r="Y136" i="1"/>
  <c r="AA136" i="1"/>
  <c r="AC136" i="1" s="1"/>
  <c r="AD136" i="1" s="1"/>
  <c r="AB135" i="1"/>
  <c r="Y135" i="1"/>
  <c r="AB134" i="1"/>
  <c r="Y134" i="1"/>
  <c r="AB133" i="1"/>
  <c r="Y133" i="1"/>
  <c r="BJ133" i="1" s="1"/>
  <c r="AB132" i="1"/>
  <c r="Y132" i="1"/>
  <c r="AB131" i="1"/>
  <c r="Y131" i="1"/>
  <c r="AB130" i="1"/>
  <c r="Y130" i="1"/>
  <c r="I141" i="1"/>
  <c r="G141" i="1"/>
  <c r="E141" i="1"/>
  <c r="K140" i="1"/>
  <c r="H140" i="1"/>
  <c r="F140" i="1"/>
  <c r="J140" i="1" s="1"/>
  <c r="K139" i="1"/>
  <c r="H139" i="1"/>
  <c r="F139" i="1"/>
  <c r="J139" i="1" s="1"/>
  <c r="L139" i="1" s="1"/>
  <c r="M139" i="1" s="1"/>
  <c r="K138" i="1"/>
  <c r="H138" i="1"/>
  <c r="F138" i="1"/>
  <c r="J138" i="1" s="1"/>
  <c r="K137" i="1"/>
  <c r="H137" i="1"/>
  <c r="F137" i="1"/>
  <c r="J137" i="1" s="1"/>
  <c r="L137" i="1" s="1"/>
  <c r="M137" i="1" s="1"/>
  <c r="K136" i="1"/>
  <c r="H136" i="1"/>
  <c r="F136" i="1"/>
  <c r="J136" i="1" s="1"/>
  <c r="L136" i="1" s="1"/>
  <c r="M136" i="1" s="1"/>
  <c r="K135" i="1"/>
  <c r="H135" i="1"/>
  <c r="F135" i="1"/>
  <c r="J135" i="1" s="1"/>
  <c r="L135" i="1" s="1"/>
  <c r="M135" i="1" s="1"/>
  <c r="K134" i="1"/>
  <c r="H134" i="1"/>
  <c r="BJ134" i="1" s="1"/>
  <c r="F134" i="1"/>
  <c r="K133" i="1"/>
  <c r="H133" i="1"/>
  <c r="F133" i="1"/>
  <c r="J133" i="1" s="1"/>
  <c r="K132" i="1"/>
  <c r="H132" i="1"/>
  <c r="F132" i="1"/>
  <c r="J132" i="1" s="1"/>
  <c r="K131" i="1"/>
  <c r="H131" i="1"/>
  <c r="F131" i="1"/>
  <c r="J131" i="1" s="1"/>
  <c r="L131" i="1" s="1"/>
  <c r="M131" i="1" s="1"/>
  <c r="K130" i="1"/>
  <c r="H130" i="1"/>
  <c r="F130" i="1"/>
  <c r="J130" i="1" s="1"/>
  <c r="L130" i="1" s="1"/>
  <c r="M130" i="1" s="1"/>
  <c r="AT100" i="1"/>
  <c r="AT59" i="1"/>
  <c r="AT60" i="1"/>
  <c r="AT58" i="1"/>
  <c r="AT30" i="1"/>
  <c r="AR216" i="1"/>
  <c r="AP216" i="1"/>
  <c r="AN216" i="1"/>
  <c r="AT215" i="1"/>
  <c r="AQ215" i="1"/>
  <c r="AO215" i="1"/>
  <c r="AS215" i="1" s="1"/>
  <c r="AT214" i="1"/>
  <c r="AQ214" i="1"/>
  <c r="AO214" i="1"/>
  <c r="AS214" i="1" s="1"/>
  <c r="AU214" i="1" s="1"/>
  <c r="AV214" i="1" s="1"/>
  <c r="AT213" i="1"/>
  <c r="AQ213" i="1"/>
  <c r="AO213" i="1"/>
  <c r="AS213" i="1" s="1"/>
  <c r="AT212" i="1"/>
  <c r="AV212" i="1" s="1"/>
  <c r="AQ212" i="1"/>
  <c r="AO212" i="1"/>
  <c r="AS212" i="1" s="1"/>
  <c r="AU212" i="1" s="1"/>
  <c r="AT211" i="1"/>
  <c r="AQ211" i="1"/>
  <c r="AO211" i="1"/>
  <c r="AS211" i="1" s="1"/>
  <c r="AU211" i="1" s="1"/>
  <c r="AV211" i="1" s="1"/>
  <c r="AT210" i="1"/>
  <c r="AQ210" i="1"/>
  <c r="AO210" i="1"/>
  <c r="AS210" i="1" s="1"/>
  <c r="AT209" i="1"/>
  <c r="AQ209" i="1"/>
  <c r="AO209" i="1"/>
  <c r="AS209" i="1" s="1"/>
  <c r="AU209" i="1" s="1"/>
  <c r="AV209" i="1" s="1"/>
  <c r="AT208" i="1"/>
  <c r="AQ208" i="1"/>
  <c r="AO208" i="1"/>
  <c r="AS208" i="1" s="1"/>
  <c r="AU208" i="1" s="1"/>
  <c r="AV208" i="1" s="1"/>
  <c r="AT207" i="1"/>
  <c r="AQ207" i="1"/>
  <c r="AO207" i="1"/>
  <c r="AS207" i="1" s="1"/>
  <c r="AT206" i="1"/>
  <c r="AQ206" i="1"/>
  <c r="AO206" i="1"/>
  <c r="AS206" i="1" s="1"/>
  <c r="AT205" i="1"/>
  <c r="AQ205" i="1"/>
  <c r="AO205" i="1"/>
  <c r="I216" i="1"/>
  <c r="G216" i="1"/>
  <c r="E216" i="1"/>
  <c r="K215" i="1"/>
  <c r="H215" i="1"/>
  <c r="F215" i="1"/>
  <c r="J215" i="1" s="1"/>
  <c r="K214" i="1"/>
  <c r="H214" i="1"/>
  <c r="F214" i="1"/>
  <c r="J214" i="1" s="1"/>
  <c r="L214" i="1" s="1"/>
  <c r="M214" i="1" s="1"/>
  <c r="K213" i="1"/>
  <c r="H213" i="1"/>
  <c r="F213" i="1"/>
  <c r="J213" i="1" s="1"/>
  <c r="L213" i="1" s="1"/>
  <c r="K212" i="1"/>
  <c r="H212" i="1"/>
  <c r="F212" i="1"/>
  <c r="J212" i="1" s="1"/>
  <c r="K211" i="1"/>
  <c r="H211" i="1"/>
  <c r="F211" i="1"/>
  <c r="J211" i="1" s="1"/>
  <c r="L211" i="1" s="1"/>
  <c r="M211" i="1" s="1"/>
  <c r="K210" i="1"/>
  <c r="H210" i="1"/>
  <c r="F210" i="1"/>
  <c r="J210" i="1" s="1"/>
  <c r="L210" i="1" s="1"/>
  <c r="M210" i="1" s="1"/>
  <c r="K209" i="1"/>
  <c r="H209" i="1"/>
  <c r="F209" i="1"/>
  <c r="J209" i="1" s="1"/>
  <c r="L209" i="1" s="1"/>
  <c r="M209" i="1" s="1"/>
  <c r="K208" i="1"/>
  <c r="H208" i="1"/>
  <c r="F208" i="1"/>
  <c r="J208" i="1" s="1"/>
  <c r="L208" i="1" s="1"/>
  <c r="M208" i="1" s="1"/>
  <c r="K207" i="1"/>
  <c r="H207" i="1"/>
  <c r="F207" i="1"/>
  <c r="J207" i="1" s="1"/>
  <c r="L207" i="1" s="1"/>
  <c r="M207" i="1" s="1"/>
  <c r="K206" i="1"/>
  <c r="H206" i="1"/>
  <c r="F206" i="1"/>
  <c r="J206" i="1" s="1"/>
  <c r="K205" i="1"/>
  <c r="H205" i="1"/>
  <c r="F205" i="1"/>
  <c r="J205" i="1" s="1"/>
  <c r="AR199" i="1"/>
  <c r="AP199" i="1"/>
  <c r="AN199" i="1"/>
  <c r="AT198" i="1"/>
  <c r="AQ198" i="1"/>
  <c r="AO198" i="1"/>
  <c r="AS198" i="1" s="1"/>
  <c r="AU198" i="1" s="1"/>
  <c r="AV198" i="1" s="1"/>
  <c r="AT197" i="1"/>
  <c r="AQ197" i="1"/>
  <c r="AO197" i="1"/>
  <c r="AS197" i="1" s="1"/>
  <c r="AU197" i="1" s="1"/>
  <c r="AV197" i="1" s="1"/>
  <c r="AT196" i="1"/>
  <c r="AQ196" i="1"/>
  <c r="AO196" i="1"/>
  <c r="AS196" i="1" s="1"/>
  <c r="AU196" i="1" s="1"/>
  <c r="AT195" i="1"/>
  <c r="AQ195" i="1"/>
  <c r="AO195" i="1"/>
  <c r="AS195" i="1" s="1"/>
  <c r="AT194" i="1"/>
  <c r="AQ194" i="1"/>
  <c r="AO194" i="1"/>
  <c r="AS194" i="1" s="1"/>
  <c r="AT193" i="1"/>
  <c r="AQ193" i="1"/>
  <c r="AO193" i="1"/>
  <c r="AS193" i="1" s="1"/>
  <c r="AU193" i="1" s="1"/>
  <c r="AV193" i="1" s="1"/>
  <c r="AT192" i="1"/>
  <c r="AQ192" i="1"/>
  <c r="AO192" i="1"/>
  <c r="AS192" i="1" s="1"/>
  <c r="AU192" i="1" s="1"/>
  <c r="AV192" i="1" s="1"/>
  <c r="AT191" i="1"/>
  <c r="AQ191" i="1"/>
  <c r="AO191" i="1"/>
  <c r="AS191" i="1" s="1"/>
  <c r="AT190" i="1"/>
  <c r="AQ190" i="1"/>
  <c r="AO190" i="1"/>
  <c r="AS190" i="1" s="1"/>
  <c r="AU190" i="1" s="1"/>
  <c r="AV190" i="1" s="1"/>
  <c r="AT189" i="1"/>
  <c r="AQ189" i="1"/>
  <c r="AO189" i="1"/>
  <c r="AS189" i="1" s="1"/>
  <c r="AU189" i="1" s="1"/>
  <c r="AT188" i="1"/>
  <c r="AQ188" i="1"/>
  <c r="AO188" i="1"/>
  <c r="AS188" i="1" s="1"/>
  <c r="I199" i="1"/>
  <c r="G199" i="1"/>
  <c r="E199" i="1"/>
  <c r="K198" i="1"/>
  <c r="H198" i="1"/>
  <c r="F198" i="1"/>
  <c r="J198" i="1" s="1"/>
  <c r="L198" i="1" s="1"/>
  <c r="M198" i="1" s="1"/>
  <c r="K197" i="1"/>
  <c r="H197" i="1"/>
  <c r="F197" i="1"/>
  <c r="J197" i="1" s="1"/>
  <c r="L197" i="1" s="1"/>
  <c r="K196" i="1"/>
  <c r="H196" i="1"/>
  <c r="F196" i="1"/>
  <c r="J196" i="1" s="1"/>
  <c r="K195" i="1"/>
  <c r="H195" i="1"/>
  <c r="F195" i="1"/>
  <c r="J195" i="1" s="1"/>
  <c r="L195" i="1" s="1"/>
  <c r="M195" i="1" s="1"/>
  <c r="K194" i="1"/>
  <c r="H194" i="1"/>
  <c r="F194" i="1"/>
  <c r="J194" i="1" s="1"/>
  <c r="K193" i="1"/>
  <c r="H193" i="1"/>
  <c r="F193" i="1"/>
  <c r="J193" i="1" s="1"/>
  <c r="L193" i="1" s="1"/>
  <c r="M193" i="1" s="1"/>
  <c r="K192" i="1"/>
  <c r="H192" i="1"/>
  <c r="F192" i="1"/>
  <c r="K191" i="1"/>
  <c r="H191" i="1"/>
  <c r="F191" i="1"/>
  <c r="J191" i="1" s="1"/>
  <c r="L191" i="1" s="1"/>
  <c r="M191" i="1" s="1"/>
  <c r="K190" i="1"/>
  <c r="H190" i="1"/>
  <c r="F190" i="1"/>
  <c r="J190" i="1" s="1"/>
  <c r="L190" i="1" s="1"/>
  <c r="M190" i="1" s="1"/>
  <c r="K189" i="1"/>
  <c r="H189" i="1"/>
  <c r="F189" i="1"/>
  <c r="J189" i="1" s="1"/>
  <c r="L189" i="1" s="1"/>
  <c r="M189" i="1" s="1"/>
  <c r="K188" i="1"/>
  <c r="H188" i="1"/>
  <c r="F188" i="1"/>
  <c r="J188" i="1" s="1"/>
  <c r="AR182" i="1"/>
  <c r="AP182" i="1"/>
  <c r="AN182" i="1"/>
  <c r="AT181" i="1"/>
  <c r="AQ181" i="1"/>
  <c r="AO181" i="1"/>
  <c r="AS181" i="1" s="1"/>
  <c r="AT180" i="1"/>
  <c r="AQ180" i="1"/>
  <c r="AO180" i="1"/>
  <c r="AS180" i="1" s="1"/>
  <c r="AU180" i="1" s="1"/>
  <c r="AT179" i="1"/>
  <c r="AQ179" i="1"/>
  <c r="AO179" i="1"/>
  <c r="AS179" i="1" s="1"/>
  <c r="AU179" i="1" s="1"/>
  <c r="AV179" i="1" s="1"/>
  <c r="AT178" i="1"/>
  <c r="AQ178" i="1"/>
  <c r="AO178" i="1"/>
  <c r="AS178" i="1" s="1"/>
  <c r="AT177" i="1"/>
  <c r="AQ177" i="1"/>
  <c r="AO177" i="1"/>
  <c r="AS177" i="1" s="1"/>
  <c r="AT176" i="1"/>
  <c r="AQ176" i="1"/>
  <c r="AO176" i="1"/>
  <c r="AS176" i="1" s="1"/>
  <c r="AT175" i="1"/>
  <c r="AQ175" i="1"/>
  <c r="AO175" i="1"/>
  <c r="AS175" i="1" s="1"/>
  <c r="AU175" i="1" s="1"/>
  <c r="AV175" i="1" s="1"/>
  <c r="AT174" i="1"/>
  <c r="AQ174" i="1"/>
  <c r="AO174" i="1"/>
  <c r="AS174" i="1" s="1"/>
  <c r="AT173" i="1"/>
  <c r="AQ173" i="1"/>
  <c r="AO173" i="1"/>
  <c r="AS173" i="1" s="1"/>
  <c r="AT172" i="1"/>
  <c r="AQ172" i="1"/>
  <c r="AO172" i="1"/>
  <c r="AS172" i="1" s="1"/>
  <c r="AU172" i="1" s="1"/>
  <c r="AV172" i="1" s="1"/>
  <c r="AT171" i="1"/>
  <c r="AQ171" i="1"/>
  <c r="AO171" i="1"/>
  <c r="AS171" i="1" s="1"/>
  <c r="K181" i="1"/>
  <c r="F181" i="1"/>
  <c r="J181" i="1" s="1"/>
  <c r="F172" i="1"/>
  <c r="J172" i="1" s="1"/>
  <c r="L172" i="1" s="1"/>
  <c r="M172" i="1" s="1"/>
  <c r="F173" i="1"/>
  <c r="J173" i="1" s="1"/>
  <c r="L173" i="1" s="1"/>
  <c r="M173" i="1" s="1"/>
  <c r="F174" i="1"/>
  <c r="J174" i="1" s="1"/>
  <c r="F175" i="1"/>
  <c r="J175" i="1" s="1"/>
  <c r="L175" i="1" s="1"/>
  <c r="M175" i="1" s="1"/>
  <c r="F176" i="1"/>
  <c r="J176" i="1" s="1"/>
  <c r="L176" i="1" s="1"/>
  <c r="M176" i="1" s="1"/>
  <c r="F177" i="1"/>
  <c r="J177" i="1" s="1"/>
  <c r="L177" i="1" s="1"/>
  <c r="M177" i="1" s="1"/>
  <c r="F178" i="1"/>
  <c r="J178" i="1" s="1"/>
  <c r="L178" i="1" s="1"/>
  <c r="M178" i="1" s="1"/>
  <c r="F179" i="1"/>
  <c r="J179" i="1" s="1"/>
  <c r="F180" i="1"/>
  <c r="J180" i="1" s="1"/>
  <c r="L180" i="1" s="1"/>
  <c r="M180" i="1" s="1"/>
  <c r="F171" i="1"/>
  <c r="J171" i="1" s="1"/>
  <c r="H172" i="1"/>
  <c r="K172" i="1"/>
  <c r="H173" i="1"/>
  <c r="K173" i="1"/>
  <c r="H174" i="1"/>
  <c r="K174" i="1"/>
  <c r="H175" i="1"/>
  <c r="K175" i="1"/>
  <c r="H176" i="1"/>
  <c r="K176" i="1"/>
  <c r="H177" i="1"/>
  <c r="K177" i="1"/>
  <c r="H178" i="1"/>
  <c r="K178" i="1"/>
  <c r="H179" i="1"/>
  <c r="K179" i="1"/>
  <c r="H180" i="1"/>
  <c r="K180" i="1"/>
  <c r="H181" i="1"/>
  <c r="K171" i="1"/>
  <c r="H171" i="1"/>
  <c r="AB30" i="1"/>
  <c r="W30" i="1"/>
  <c r="AA30" i="1" s="1"/>
  <c r="AC30" i="1" s="1"/>
  <c r="AD30" i="1" s="1"/>
  <c r="AO30" i="1"/>
  <c r="AS30" i="1" s="1"/>
  <c r="BL30" i="1" s="1"/>
  <c r="BD12" i="1"/>
  <c r="AQ30" i="1"/>
  <c r="BJ30" i="1" s="1"/>
  <c r="AT29" i="1"/>
  <c r="AQ29" i="1"/>
  <c r="BJ29" i="1" s="1"/>
  <c r="AO29" i="1"/>
  <c r="AS29" i="1" s="1"/>
  <c r="AU29" i="1" s="1"/>
  <c r="AV29" i="1" s="1"/>
  <c r="AT28" i="1"/>
  <c r="AQ28" i="1"/>
  <c r="BJ28" i="1" s="1"/>
  <c r="AO28" i="1"/>
  <c r="AS28" i="1" s="1"/>
  <c r="AT27" i="1"/>
  <c r="AQ27" i="1"/>
  <c r="BJ27" i="1" s="1"/>
  <c r="AO27" i="1"/>
  <c r="AS27" i="1" s="1"/>
  <c r="AU27" i="1" s="1"/>
  <c r="AV27" i="1" s="1"/>
  <c r="AT26" i="1"/>
  <c r="AQ26" i="1"/>
  <c r="BJ26" i="1" s="1"/>
  <c r="AO26" i="1"/>
  <c r="AS26" i="1" s="1"/>
  <c r="AU26" i="1" s="1"/>
  <c r="AT25" i="1"/>
  <c r="AQ25" i="1"/>
  <c r="BJ25" i="1" s="1"/>
  <c r="AO25" i="1"/>
  <c r="AS25" i="1" s="1"/>
  <c r="AT24" i="1"/>
  <c r="AQ24" i="1"/>
  <c r="BJ24" i="1" s="1"/>
  <c r="AO24" i="1"/>
  <c r="AS24" i="1" s="1"/>
  <c r="AU24" i="1" s="1"/>
  <c r="AV24" i="1" s="1"/>
  <c r="AT23" i="1"/>
  <c r="AQ23" i="1"/>
  <c r="BJ23" i="1" s="1"/>
  <c r="AO23" i="1"/>
  <c r="AS23" i="1" s="1"/>
  <c r="BL23" i="1" s="1"/>
  <c r="AT22" i="1"/>
  <c r="AQ22" i="1"/>
  <c r="BJ22" i="1" s="1"/>
  <c r="AO22" i="1"/>
  <c r="AS22" i="1" s="1"/>
  <c r="AU22" i="1" s="1"/>
  <c r="AV22" i="1" s="1"/>
  <c r="AT21" i="1"/>
  <c r="AQ21" i="1"/>
  <c r="BJ21" i="1" s="1"/>
  <c r="AO21" i="1"/>
  <c r="AS21" i="1" s="1"/>
  <c r="BL21" i="1" s="1"/>
  <c r="AT20" i="1"/>
  <c r="AQ20" i="1"/>
  <c r="BJ20" i="1" s="1"/>
  <c r="AO20" i="1"/>
  <c r="Y21" i="1"/>
  <c r="AB21" i="1"/>
  <c r="Y22" i="1"/>
  <c r="AB22" i="1"/>
  <c r="Y23" i="1"/>
  <c r="AB23" i="1"/>
  <c r="Y24" i="1"/>
  <c r="AB24" i="1"/>
  <c r="Y25" i="1"/>
  <c r="AB25" i="1"/>
  <c r="Y26" i="1"/>
  <c r="AB26" i="1"/>
  <c r="Y27" i="1"/>
  <c r="AB27" i="1"/>
  <c r="Y28" i="1"/>
  <c r="AB28" i="1"/>
  <c r="Y29" i="1"/>
  <c r="AB29" i="1"/>
  <c r="Y30" i="1"/>
  <c r="AB20" i="1"/>
  <c r="Y20" i="1"/>
  <c r="W21" i="1"/>
  <c r="AA21" i="1" s="1"/>
  <c r="W22" i="1"/>
  <c r="AA22" i="1" s="1"/>
  <c r="AC22" i="1" s="1"/>
  <c r="AD22" i="1" s="1"/>
  <c r="W23" i="1"/>
  <c r="AA23" i="1" s="1"/>
  <c r="W24" i="1"/>
  <c r="AA24" i="1" s="1"/>
  <c r="W25" i="1"/>
  <c r="W26" i="1"/>
  <c r="AA26" i="1" s="1"/>
  <c r="AC26" i="1" s="1"/>
  <c r="AD26" i="1" s="1"/>
  <c r="W27" i="1"/>
  <c r="AA27" i="1" s="1"/>
  <c r="W28" i="1"/>
  <c r="BH28" i="1" s="1"/>
  <c r="W29" i="1"/>
  <c r="AA29" i="1" s="1"/>
  <c r="W20" i="1"/>
  <c r="AA20" i="1" s="1"/>
  <c r="AC20" i="1" s="1"/>
  <c r="AD20" i="1" s="1"/>
  <c r="AT91" i="1"/>
  <c r="AT92" i="1"/>
  <c r="AT93" i="1"/>
  <c r="AT94" i="1"/>
  <c r="AT95" i="1"/>
  <c r="AT96" i="1"/>
  <c r="AT97" i="1"/>
  <c r="AT98" i="1"/>
  <c r="AT99" i="1"/>
  <c r="AQ91" i="1"/>
  <c r="BJ91" i="1" s="1"/>
  <c r="AQ92" i="1"/>
  <c r="BJ92" i="1" s="1"/>
  <c r="AQ93" i="1"/>
  <c r="BJ93" i="1" s="1"/>
  <c r="AQ94" i="1"/>
  <c r="BJ94" i="1" s="1"/>
  <c r="AQ95" i="1"/>
  <c r="BJ95" i="1" s="1"/>
  <c r="AQ96" i="1"/>
  <c r="BJ96" i="1" s="1"/>
  <c r="AQ97" i="1"/>
  <c r="BJ97" i="1" s="1"/>
  <c r="AQ98" i="1"/>
  <c r="BJ98" i="1" s="1"/>
  <c r="AQ99" i="1"/>
  <c r="AQ100" i="1"/>
  <c r="AO91" i="1"/>
  <c r="BH91" i="1" s="1"/>
  <c r="AO92" i="1"/>
  <c r="AS92" i="1" s="1"/>
  <c r="BL92" i="1" s="1"/>
  <c r="AO93" i="1"/>
  <c r="AS93" i="1" s="1"/>
  <c r="AU93" i="1" s="1"/>
  <c r="AV93" i="1" s="1"/>
  <c r="AO94" i="1"/>
  <c r="AS94" i="1" s="1"/>
  <c r="AO95" i="1"/>
  <c r="AS95" i="1" s="1"/>
  <c r="BL95" i="1" s="1"/>
  <c r="AO96" i="1"/>
  <c r="AS96" i="1" s="1"/>
  <c r="AU96" i="1" s="1"/>
  <c r="AV96" i="1" s="1"/>
  <c r="AO97" i="1"/>
  <c r="AS97" i="1" s="1"/>
  <c r="AU97" i="1" s="1"/>
  <c r="AV97" i="1" s="1"/>
  <c r="AO98" i="1"/>
  <c r="AS98" i="1" s="1"/>
  <c r="AU98" i="1" s="1"/>
  <c r="AV98" i="1" s="1"/>
  <c r="AO99" i="1"/>
  <c r="AS99" i="1" s="1"/>
  <c r="BL99" i="1" s="1"/>
  <c r="AO100" i="1"/>
  <c r="BH100" i="1" s="1"/>
  <c r="AT90" i="1"/>
  <c r="AQ90" i="1"/>
  <c r="BJ90" i="1" s="1"/>
  <c r="AB100" i="1"/>
  <c r="AB91" i="1"/>
  <c r="AB92" i="1"/>
  <c r="AB93" i="1"/>
  <c r="AB94" i="1"/>
  <c r="AB95" i="1"/>
  <c r="AB96" i="1"/>
  <c r="AB97" i="1"/>
  <c r="AB98" i="1"/>
  <c r="AB99" i="1"/>
  <c r="Y91" i="1"/>
  <c r="Y92" i="1"/>
  <c r="Y93" i="1"/>
  <c r="Y94" i="1"/>
  <c r="Y95" i="1"/>
  <c r="Y96" i="1"/>
  <c r="Y97" i="1"/>
  <c r="Y98" i="1"/>
  <c r="Y99" i="1"/>
  <c r="Y100" i="1"/>
  <c r="BJ100" i="1" s="1"/>
  <c r="W91" i="1"/>
  <c r="AA91" i="1" s="1"/>
  <c r="AC91" i="1" s="1"/>
  <c r="AD91" i="1" s="1"/>
  <c r="W92" i="1"/>
  <c r="AA92" i="1" s="1"/>
  <c r="AC92" i="1" s="1"/>
  <c r="AD92" i="1" s="1"/>
  <c r="W93" i="1"/>
  <c r="AA93" i="1" s="1"/>
  <c r="AC93" i="1" s="1"/>
  <c r="AD93" i="1" s="1"/>
  <c r="W94" i="1"/>
  <c r="AA94" i="1" s="1"/>
  <c r="AC94" i="1" s="1"/>
  <c r="W95" i="1"/>
  <c r="AA95" i="1" s="1"/>
  <c r="AC95" i="1" s="1"/>
  <c r="AD95" i="1" s="1"/>
  <c r="W96" i="1"/>
  <c r="AA96" i="1" s="1"/>
  <c r="W97" i="1"/>
  <c r="AA97" i="1" s="1"/>
  <c r="W98" i="1"/>
  <c r="AA98" i="1" s="1"/>
  <c r="W99" i="1"/>
  <c r="AA99" i="1" s="1"/>
  <c r="W100" i="1"/>
  <c r="AA100" i="1" s="1"/>
  <c r="AB90" i="1"/>
  <c r="Y90" i="1"/>
  <c r="W90" i="1"/>
  <c r="AA90" i="1" s="1"/>
  <c r="AC90" i="1" s="1"/>
  <c r="AD90" i="1" s="1"/>
  <c r="AR101" i="1"/>
  <c r="AP101" i="1"/>
  <c r="AN101" i="1"/>
  <c r="AR61" i="1"/>
  <c r="AP61" i="1"/>
  <c r="AN61" i="1"/>
  <c r="AQ60" i="1"/>
  <c r="BJ60" i="1" s="1"/>
  <c r="AO60" i="1"/>
  <c r="AS60" i="1" s="1"/>
  <c r="BL60" i="1" s="1"/>
  <c r="AQ59" i="1"/>
  <c r="BJ59" i="1" s="1"/>
  <c r="AO59" i="1"/>
  <c r="AS59" i="1" s="1"/>
  <c r="AU59" i="1" s="1"/>
  <c r="AV59" i="1" s="1"/>
  <c r="AQ58" i="1"/>
  <c r="BJ58" i="1" s="1"/>
  <c r="AO58" i="1"/>
  <c r="AS58" i="1" s="1"/>
  <c r="BL58" i="1" s="1"/>
  <c r="AT57" i="1"/>
  <c r="AQ57" i="1"/>
  <c r="BJ57" i="1" s="1"/>
  <c r="AO57" i="1"/>
  <c r="AS57" i="1" s="1"/>
  <c r="AU57" i="1" s="1"/>
  <c r="AV57" i="1" s="1"/>
  <c r="AT56" i="1"/>
  <c r="AQ56" i="1"/>
  <c r="BJ56" i="1" s="1"/>
  <c r="AO56" i="1"/>
  <c r="AS56" i="1" s="1"/>
  <c r="BL56" i="1" s="1"/>
  <c r="AT55" i="1"/>
  <c r="AQ55" i="1"/>
  <c r="AO55" i="1"/>
  <c r="AS55" i="1" s="1"/>
  <c r="AU55" i="1" s="1"/>
  <c r="AT54" i="1"/>
  <c r="AQ54" i="1"/>
  <c r="BJ54" i="1" s="1"/>
  <c r="AO54" i="1"/>
  <c r="AS54" i="1" s="1"/>
  <c r="BL54" i="1" s="1"/>
  <c r="AT53" i="1"/>
  <c r="AQ53" i="1"/>
  <c r="BJ53" i="1" s="1"/>
  <c r="AO53" i="1"/>
  <c r="AS53" i="1" s="1"/>
  <c r="BL53" i="1" s="1"/>
  <c r="AT52" i="1"/>
  <c r="AQ52" i="1"/>
  <c r="AO52" i="1"/>
  <c r="BH52" i="1" s="1"/>
  <c r="AT51" i="1"/>
  <c r="AQ51" i="1"/>
  <c r="BJ51" i="1" s="1"/>
  <c r="AO51" i="1"/>
  <c r="AS51" i="1" s="1"/>
  <c r="BL51" i="1" s="1"/>
  <c r="AT50" i="1"/>
  <c r="AQ50" i="1"/>
  <c r="BJ50" i="1" s="1"/>
  <c r="AO50" i="1"/>
  <c r="AS50" i="1" s="1"/>
  <c r="AR31" i="1"/>
  <c r="AP31" i="1"/>
  <c r="AN31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W65" i="1"/>
  <c r="AA65" i="1" s="1"/>
  <c r="W66" i="1"/>
  <c r="AA66" i="1" s="1"/>
  <c r="W67" i="1"/>
  <c r="AA67" i="1" s="1"/>
  <c r="AC67" i="1" s="1"/>
  <c r="AD67" i="1" s="1"/>
  <c r="W68" i="1"/>
  <c r="AA68" i="1" s="1"/>
  <c r="AC68" i="1" s="1"/>
  <c r="AD68" i="1" s="1"/>
  <c r="W69" i="1"/>
  <c r="AA69" i="1" s="1"/>
  <c r="W70" i="1"/>
  <c r="AA70" i="1" s="1"/>
  <c r="AC70" i="1" s="1"/>
  <c r="W71" i="1"/>
  <c r="AA71" i="1" s="1"/>
  <c r="AC71" i="1" s="1"/>
  <c r="AD71" i="1" s="1"/>
  <c r="W72" i="1"/>
  <c r="AA72" i="1" s="1"/>
  <c r="AC72" i="1" s="1"/>
  <c r="AD72" i="1" s="1"/>
  <c r="W73" i="1"/>
  <c r="AA73" i="1" s="1"/>
  <c r="AC73" i="1" s="1"/>
  <c r="AD73" i="1" s="1"/>
  <c r="W74" i="1"/>
  <c r="AA74" i="1" s="1"/>
  <c r="AC74" i="1" s="1"/>
  <c r="AD74" i="1" s="1"/>
  <c r="W75" i="1"/>
  <c r="AA75" i="1" s="1"/>
  <c r="AC75" i="1" s="1"/>
  <c r="AD75" i="1" s="1"/>
  <c r="W76" i="1"/>
  <c r="AA76" i="1" s="1"/>
  <c r="AC76" i="1" s="1"/>
  <c r="AD76" i="1" s="1"/>
  <c r="W77" i="1"/>
  <c r="AA77" i="1" s="1"/>
  <c r="AC77" i="1" s="1"/>
  <c r="W78" i="1"/>
  <c r="AA78" i="1" s="1"/>
  <c r="AC78" i="1" s="1"/>
  <c r="AD78" i="1" s="1"/>
  <c r="W79" i="1"/>
  <c r="AA79" i="1" s="1"/>
  <c r="W80" i="1"/>
  <c r="AA80" i="1" s="1"/>
  <c r="AC80" i="1" s="1"/>
  <c r="AD80" i="1" s="1"/>
  <c r="W81" i="1"/>
  <c r="AA81" i="1" s="1"/>
  <c r="AC81" i="1" s="1"/>
  <c r="AD81" i="1" s="1"/>
  <c r="W82" i="1"/>
  <c r="AA82" i="1" s="1"/>
  <c r="AC82" i="1" s="1"/>
  <c r="W83" i="1"/>
  <c r="AA83" i="1" s="1"/>
  <c r="AC83" i="1" s="1"/>
  <c r="AD83" i="1" s="1"/>
  <c r="W84" i="1"/>
  <c r="AA84" i="1" s="1"/>
  <c r="AC84" i="1" s="1"/>
  <c r="AD84" i="1" s="1"/>
  <c r="AB64" i="1"/>
  <c r="Y64" i="1"/>
  <c r="W64" i="1"/>
  <c r="AA64" i="1" s="1"/>
  <c r="Z61" i="1"/>
  <c r="X61" i="1"/>
  <c r="V61" i="1"/>
  <c r="AB60" i="1"/>
  <c r="Y60" i="1"/>
  <c r="W60" i="1"/>
  <c r="AA60" i="1" s="1"/>
  <c r="AB59" i="1"/>
  <c r="Y59" i="1"/>
  <c r="W59" i="1"/>
  <c r="AA59" i="1" s="1"/>
  <c r="AC59" i="1" s="1"/>
  <c r="AD59" i="1" s="1"/>
  <c r="AB58" i="1"/>
  <c r="Y58" i="1"/>
  <c r="W58" i="1"/>
  <c r="AA58" i="1" s="1"/>
  <c r="AC58" i="1" s="1"/>
  <c r="AD58" i="1" s="1"/>
  <c r="AB57" i="1"/>
  <c r="Y57" i="1"/>
  <c r="W57" i="1"/>
  <c r="AA57" i="1" s="1"/>
  <c r="AB56" i="1"/>
  <c r="Y56" i="1"/>
  <c r="W56" i="1"/>
  <c r="AA56" i="1" s="1"/>
  <c r="AB55" i="1"/>
  <c r="Y55" i="1"/>
  <c r="W55" i="1"/>
  <c r="AA55" i="1" s="1"/>
  <c r="AB54" i="1"/>
  <c r="Y54" i="1"/>
  <c r="W54" i="1"/>
  <c r="AA54" i="1" s="1"/>
  <c r="AC54" i="1" s="1"/>
  <c r="AD54" i="1" s="1"/>
  <c r="AB53" i="1"/>
  <c r="Y53" i="1"/>
  <c r="W53" i="1"/>
  <c r="AA53" i="1" s="1"/>
  <c r="AB52" i="1"/>
  <c r="Y52" i="1"/>
  <c r="BJ52" i="1" s="1"/>
  <c r="W52" i="1"/>
  <c r="AA52" i="1" s="1"/>
  <c r="AC52" i="1" s="1"/>
  <c r="AD52" i="1" s="1"/>
  <c r="AB51" i="1"/>
  <c r="Y51" i="1"/>
  <c r="W51" i="1"/>
  <c r="AA51" i="1" s="1"/>
  <c r="AC51" i="1" s="1"/>
  <c r="AD51" i="1" s="1"/>
  <c r="AB50" i="1"/>
  <c r="Y50" i="1"/>
  <c r="W50" i="1"/>
  <c r="AA50" i="1" s="1"/>
  <c r="K35" i="1"/>
  <c r="Z101" i="1"/>
  <c r="X101" i="1"/>
  <c r="V101" i="1"/>
  <c r="Z85" i="1"/>
  <c r="X85" i="1"/>
  <c r="V85" i="1"/>
  <c r="Z31" i="1"/>
  <c r="X31" i="1"/>
  <c r="V31" i="1"/>
  <c r="I125" i="1"/>
  <c r="G125" i="1"/>
  <c r="E125" i="1"/>
  <c r="K124" i="1"/>
  <c r="H124" i="1"/>
  <c r="F124" i="1"/>
  <c r="J124" i="1" s="1"/>
  <c r="K123" i="1"/>
  <c r="H123" i="1"/>
  <c r="F123" i="1"/>
  <c r="J123" i="1" s="1"/>
  <c r="L123" i="1" s="1"/>
  <c r="M123" i="1" s="1"/>
  <c r="K122" i="1"/>
  <c r="H122" i="1"/>
  <c r="F122" i="1"/>
  <c r="J122" i="1" s="1"/>
  <c r="K121" i="1"/>
  <c r="H121" i="1"/>
  <c r="F121" i="1"/>
  <c r="J121" i="1" s="1"/>
  <c r="K120" i="1"/>
  <c r="H120" i="1"/>
  <c r="F120" i="1"/>
  <c r="J120" i="1" s="1"/>
  <c r="L120" i="1" s="1"/>
  <c r="M120" i="1" s="1"/>
  <c r="K119" i="1"/>
  <c r="H119" i="1"/>
  <c r="F119" i="1"/>
  <c r="J119" i="1" s="1"/>
  <c r="K118" i="1"/>
  <c r="H118" i="1"/>
  <c r="F118" i="1"/>
  <c r="J118" i="1" s="1"/>
  <c r="L118" i="1" s="1"/>
  <c r="M118" i="1" s="1"/>
  <c r="K117" i="1"/>
  <c r="H117" i="1"/>
  <c r="F117" i="1"/>
  <c r="J117" i="1" s="1"/>
  <c r="K116" i="1"/>
  <c r="H116" i="1"/>
  <c r="F116" i="1"/>
  <c r="J116" i="1" s="1"/>
  <c r="L116" i="1" s="1"/>
  <c r="K115" i="1"/>
  <c r="H115" i="1"/>
  <c r="F115" i="1"/>
  <c r="J115" i="1" s="1"/>
  <c r="K114" i="1"/>
  <c r="H114" i="1"/>
  <c r="F114" i="1"/>
  <c r="J114" i="1" s="1"/>
  <c r="L114" i="1" s="1"/>
  <c r="M114" i="1" s="1"/>
  <c r="K113" i="1"/>
  <c r="H113" i="1"/>
  <c r="F113" i="1"/>
  <c r="J113" i="1" s="1"/>
  <c r="L113" i="1" s="1"/>
  <c r="M113" i="1" s="1"/>
  <c r="K112" i="1"/>
  <c r="H112" i="1"/>
  <c r="F112" i="1"/>
  <c r="J112" i="1" s="1"/>
  <c r="K111" i="1"/>
  <c r="H111" i="1"/>
  <c r="F111" i="1"/>
  <c r="J111" i="1" s="1"/>
  <c r="L111" i="1" s="1"/>
  <c r="M111" i="1" s="1"/>
  <c r="K110" i="1"/>
  <c r="H110" i="1"/>
  <c r="F110" i="1"/>
  <c r="J110" i="1" s="1"/>
  <c r="K109" i="1"/>
  <c r="H109" i="1"/>
  <c r="F109" i="1"/>
  <c r="J109" i="1" s="1"/>
  <c r="L109" i="1" s="1"/>
  <c r="K108" i="1"/>
  <c r="H108" i="1"/>
  <c r="F108" i="1"/>
  <c r="K107" i="1"/>
  <c r="H107" i="1"/>
  <c r="F107" i="1"/>
  <c r="J107" i="1" s="1"/>
  <c r="K106" i="1"/>
  <c r="H106" i="1"/>
  <c r="F106" i="1"/>
  <c r="J106" i="1" s="1"/>
  <c r="L106" i="1" s="1"/>
  <c r="M106" i="1" s="1"/>
  <c r="K105" i="1"/>
  <c r="H105" i="1"/>
  <c r="F105" i="1"/>
  <c r="J105" i="1" s="1"/>
  <c r="L105" i="1" s="1"/>
  <c r="M105" i="1" s="1"/>
  <c r="K104" i="1"/>
  <c r="H104" i="1"/>
  <c r="F104" i="1"/>
  <c r="J104" i="1" s="1"/>
  <c r="L104" i="1" s="1"/>
  <c r="I101" i="1"/>
  <c r="G101" i="1"/>
  <c r="E101" i="1"/>
  <c r="K100" i="1"/>
  <c r="H100" i="1"/>
  <c r="F100" i="1"/>
  <c r="J100" i="1" s="1"/>
  <c r="L100" i="1" s="1"/>
  <c r="M100" i="1" s="1"/>
  <c r="K99" i="1"/>
  <c r="H99" i="1"/>
  <c r="BJ99" i="1" s="1"/>
  <c r="F99" i="1"/>
  <c r="J99" i="1" s="1"/>
  <c r="L99" i="1" s="1"/>
  <c r="M99" i="1" s="1"/>
  <c r="K98" i="1"/>
  <c r="H98" i="1"/>
  <c r="F98" i="1"/>
  <c r="J98" i="1" s="1"/>
  <c r="L98" i="1" s="1"/>
  <c r="K97" i="1"/>
  <c r="H97" i="1"/>
  <c r="F97" i="1"/>
  <c r="J97" i="1" s="1"/>
  <c r="L97" i="1" s="1"/>
  <c r="M97" i="1" s="1"/>
  <c r="K96" i="1"/>
  <c r="H96" i="1"/>
  <c r="F96" i="1"/>
  <c r="J96" i="1" s="1"/>
  <c r="K95" i="1"/>
  <c r="H95" i="1"/>
  <c r="F95" i="1"/>
  <c r="J95" i="1" s="1"/>
  <c r="L95" i="1" s="1"/>
  <c r="M95" i="1" s="1"/>
  <c r="K94" i="1"/>
  <c r="H94" i="1"/>
  <c r="F94" i="1"/>
  <c r="J94" i="1" s="1"/>
  <c r="K93" i="1"/>
  <c r="M93" i="1" s="1"/>
  <c r="H93" i="1"/>
  <c r="F93" i="1"/>
  <c r="J93" i="1" s="1"/>
  <c r="L93" i="1" s="1"/>
  <c r="K92" i="1"/>
  <c r="H92" i="1"/>
  <c r="F92" i="1"/>
  <c r="J92" i="1" s="1"/>
  <c r="K91" i="1"/>
  <c r="H91" i="1"/>
  <c r="F91" i="1"/>
  <c r="J91" i="1" s="1"/>
  <c r="L91" i="1" s="1"/>
  <c r="M91" i="1" s="1"/>
  <c r="K90" i="1"/>
  <c r="H90" i="1"/>
  <c r="F90" i="1"/>
  <c r="J90" i="1" s="1"/>
  <c r="E85" i="1"/>
  <c r="G85" i="1"/>
  <c r="I85" i="1"/>
  <c r="K64" i="1"/>
  <c r="K65" i="1"/>
  <c r="K66" i="1"/>
  <c r="K67" i="1"/>
  <c r="K68" i="1"/>
  <c r="M68" i="1" s="1"/>
  <c r="K69" i="1"/>
  <c r="K70" i="1"/>
  <c r="K71" i="1"/>
  <c r="K72" i="1"/>
  <c r="K73" i="1"/>
  <c r="M73" i="1" s="1"/>
  <c r="H64" i="1"/>
  <c r="H65" i="1"/>
  <c r="H66" i="1"/>
  <c r="H67" i="1"/>
  <c r="H68" i="1"/>
  <c r="H69" i="1"/>
  <c r="H70" i="1"/>
  <c r="H71" i="1"/>
  <c r="H72" i="1"/>
  <c r="H73" i="1"/>
  <c r="F64" i="1"/>
  <c r="J64" i="1" s="1"/>
  <c r="F65" i="1"/>
  <c r="J65" i="1" s="1"/>
  <c r="L65" i="1" s="1"/>
  <c r="M65" i="1" s="1"/>
  <c r="F66" i="1"/>
  <c r="J66" i="1" s="1"/>
  <c r="L66" i="1" s="1"/>
  <c r="M66" i="1" s="1"/>
  <c r="F67" i="1"/>
  <c r="J67" i="1" s="1"/>
  <c r="L67" i="1" s="1"/>
  <c r="M67" i="1" s="1"/>
  <c r="F68" i="1"/>
  <c r="J68" i="1" s="1"/>
  <c r="L68" i="1" s="1"/>
  <c r="F69" i="1"/>
  <c r="J69" i="1" s="1"/>
  <c r="L69" i="1" s="1"/>
  <c r="M69" i="1" s="1"/>
  <c r="F70" i="1"/>
  <c r="J70" i="1" s="1"/>
  <c r="F71" i="1"/>
  <c r="J71" i="1" s="1"/>
  <c r="L71" i="1" s="1"/>
  <c r="M71" i="1" s="1"/>
  <c r="F72" i="1"/>
  <c r="J72" i="1" s="1"/>
  <c r="F73" i="1"/>
  <c r="J73" i="1" s="1"/>
  <c r="L73" i="1" s="1"/>
  <c r="K84" i="1"/>
  <c r="H84" i="1"/>
  <c r="F84" i="1"/>
  <c r="J84" i="1" s="1"/>
  <c r="L84" i="1" s="1"/>
  <c r="M84" i="1" s="1"/>
  <c r="K83" i="1"/>
  <c r="H83" i="1"/>
  <c r="F83" i="1"/>
  <c r="J83" i="1" s="1"/>
  <c r="L83" i="1" s="1"/>
  <c r="M83" i="1" s="1"/>
  <c r="K82" i="1"/>
  <c r="H82" i="1"/>
  <c r="F82" i="1"/>
  <c r="J82" i="1" s="1"/>
  <c r="L82" i="1" s="1"/>
  <c r="M82" i="1" s="1"/>
  <c r="K81" i="1"/>
  <c r="H81" i="1"/>
  <c r="F81" i="1"/>
  <c r="J81" i="1" s="1"/>
  <c r="K80" i="1"/>
  <c r="H80" i="1"/>
  <c r="F80" i="1"/>
  <c r="J80" i="1" s="1"/>
  <c r="K79" i="1"/>
  <c r="H79" i="1"/>
  <c r="F79" i="1"/>
  <c r="J79" i="1" s="1"/>
  <c r="L79" i="1" s="1"/>
  <c r="M79" i="1" s="1"/>
  <c r="K78" i="1"/>
  <c r="H78" i="1"/>
  <c r="F78" i="1"/>
  <c r="J78" i="1" s="1"/>
  <c r="K77" i="1"/>
  <c r="H77" i="1"/>
  <c r="F77" i="1"/>
  <c r="J77" i="1" s="1"/>
  <c r="L77" i="1" s="1"/>
  <c r="M77" i="1" s="1"/>
  <c r="K76" i="1"/>
  <c r="H76" i="1"/>
  <c r="F76" i="1"/>
  <c r="J76" i="1" s="1"/>
  <c r="L76" i="1" s="1"/>
  <c r="M76" i="1" s="1"/>
  <c r="K75" i="1"/>
  <c r="H75" i="1"/>
  <c r="F75" i="1"/>
  <c r="J75" i="1" s="1"/>
  <c r="L75" i="1" s="1"/>
  <c r="M75" i="1" s="1"/>
  <c r="K74" i="1"/>
  <c r="H74" i="1"/>
  <c r="F74" i="1"/>
  <c r="F50" i="1"/>
  <c r="J50" i="1" s="1"/>
  <c r="L50" i="1" s="1"/>
  <c r="H50" i="1"/>
  <c r="K50" i="1"/>
  <c r="F51" i="1"/>
  <c r="J51" i="1" s="1"/>
  <c r="L51" i="1" s="1"/>
  <c r="M51" i="1" s="1"/>
  <c r="H51" i="1"/>
  <c r="K51" i="1"/>
  <c r="F52" i="1"/>
  <c r="J52" i="1" s="1"/>
  <c r="H52" i="1"/>
  <c r="K52" i="1"/>
  <c r="F53" i="1"/>
  <c r="J53" i="1" s="1"/>
  <c r="L53" i="1" s="1"/>
  <c r="M53" i="1" s="1"/>
  <c r="H53" i="1"/>
  <c r="K53" i="1"/>
  <c r="F54" i="1"/>
  <c r="J54" i="1" s="1"/>
  <c r="H54" i="1"/>
  <c r="K54" i="1"/>
  <c r="F55" i="1"/>
  <c r="J55" i="1" s="1"/>
  <c r="L55" i="1" s="1"/>
  <c r="M55" i="1" s="1"/>
  <c r="H55" i="1"/>
  <c r="K55" i="1"/>
  <c r="F56" i="1"/>
  <c r="J56" i="1" s="1"/>
  <c r="L56" i="1" s="1"/>
  <c r="M56" i="1" s="1"/>
  <c r="H56" i="1"/>
  <c r="K56" i="1"/>
  <c r="F57" i="1"/>
  <c r="J57" i="1" s="1"/>
  <c r="L57" i="1" s="1"/>
  <c r="H57" i="1"/>
  <c r="K57" i="1"/>
  <c r="F58" i="1"/>
  <c r="J58" i="1" s="1"/>
  <c r="L58" i="1" s="1"/>
  <c r="M58" i="1" s="1"/>
  <c r="H58" i="1"/>
  <c r="K58" i="1"/>
  <c r="F59" i="1"/>
  <c r="J59" i="1" s="1"/>
  <c r="H59" i="1"/>
  <c r="K59" i="1"/>
  <c r="F60" i="1"/>
  <c r="J60" i="1" s="1"/>
  <c r="H60" i="1"/>
  <c r="K60" i="1"/>
  <c r="E61" i="1"/>
  <c r="G61" i="1"/>
  <c r="I61" i="1"/>
  <c r="F43" i="1"/>
  <c r="J43" i="1" s="1"/>
  <c r="F41" i="1"/>
  <c r="J41" i="1" s="1"/>
  <c r="F39" i="1"/>
  <c r="J39" i="1" s="1"/>
  <c r="L39" i="1" s="1"/>
  <c r="M39" i="1" s="1"/>
  <c r="F37" i="1"/>
  <c r="J37" i="1" s="1"/>
  <c r="L37" i="1" s="1"/>
  <c r="H36" i="1"/>
  <c r="H37" i="1"/>
  <c r="H38" i="1"/>
  <c r="H39" i="1"/>
  <c r="H40" i="1"/>
  <c r="H41" i="1"/>
  <c r="H42" i="1"/>
  <c r="H43" i="1"/>
  <c r="H44" i="1"/>
  <c r="H45" i="1"/>
  <c r="F36" i="1"/>
  <c r="J36" i="1" s="1"/>
  <c r="L36" i="1" s="1"/>
  <c r="M36" i="1" s="1"/>
  <c r="F38" i="1"/>
  <c r="J38" i="1" s="1"/>
  <c r="F40" i="1"/>
  <c r="J40" i="1" s="1"/>
  <c r="F42" i="1"/>
  <c r="J42" i="1" s="1"/>
  <c r="F44" i="1"/>
  <c r="J44" i="1" s="1"/>
  <c r="F45" i="1"/>
  <c r="J45" i="1" s="1"/>
  <c r="F35" i="1"/>
  <c r="J35" i="1" s="1"/>
  <c r="L35" i="1" s="1"/>
  <c r="M35" i="1" s="1"/>
  <c r="I46" i="1"/>
  <c r="G46" i="1"/>
  <c r="E46" i="1"/>
  <c r="K45" i="1"/>
  <c r="K44" i="1"/>
  <c r="K43" i="1"/>
  <c r="K42" i="1"/>
  <c r="K41" i="1"/>
  <c r="K40" i="1"/>
  <c r="K39" i="1"/>
  <c r="K38" i="1"/>
  <c r="K37" i="1"/>
  <c r="K36" i="1"/>
  <c r="H35" i="1"/>
  <c r="I31" i="1"/>
  <c r="G31" i="1"/>
  <c r="K30" i="1"/>
  <c r="M30" i="1" s="1"/>
  <c r="K21" i="1"/>
  <c r="K22" i="1"/>
  <c r="K23" i="1"/>
  <c r="K24" i="1"/>
  <c r="K25" i="1"/>
  <c r="K26" i="1"/>
  <c r="K27" i="1"/>
  <c r="K28" i="1"/>
  <c r="K29" i="1"/>
  <c r="K20" i="1"/>
  <c r="J21" i="1"/>
  <c r="L21" i="1" s="1"/>
  <c r="M21" i="1" s="1"/>
  <c r="J22" i="1"/>
  <c r="L22" i="1" s="1"/>
  <c r="M22" i="1" s="1"/>
  <c r="J23" i="1"/>
  <c r="L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J20" i="1"/>
  <c r="L20" i="1" s="1"/>
  <c r="M20" i="1" s="1"/>
  <c r="H21" i="1"/>
  <c r="H22" i="1"/>
  <c r="H23" i="1"/>
  <c r="H24" i="1"/>
  <c r="H25" i="1"/>
  <c r="H26" i="1"/>
  <c r="H27" i="1"/>
  <c r="H28" i="1"/>
  <c r="H29" i="1"/>
  <c r="H30" i="1"/>
  <c r="H20" i="1"/>
  <c r="E31" i="1"/>
  <c r="F31" i="1"/>
  <c r="BC100" i="1" l="1"/>
  <c r="BH50" i="1"/>
  <c r="BL96" i="1"/>
  <c r="BH92" i="1"/>
  <c r="BH138" i="1"/>
  <c r="BH27" i="1"/>
  <c r="BH21" i="1"/>
  <c r="BH60" i="1"/>
  <c r="BH54" i="1"/>
  <c r="BL57" i="1"/>
  <c r="BH99" i="1"/>
  <c r="BM140" i="1"/>
  <c r="BH133" i="1"/>
  <c r="BH22" i="1"/>
  <c r="BL98" i="1"/>
  <c r="BH94" i="1"/>
  <c r="BH140" i="1"/>
  <c r="BL132" i="1"/>
  <c r="BH26" i="1"/>
  <c r="BL27" i="1"/>
  <c r="BL24" i="1"/>
  <c r="BH59" i="1"/>
  <c r="BH53" i="1"/>
  <c r="BL93" i="1"/>
  <c r="BL139" i="1"/>
  <c r="BH135" i="1"/>
  <c r="BH96" i="1"/>
  <c r="BL22" i="1"/>
  <c r="BH97" i="1"/>
  <c r="BH25" i="1"/>
  <c r="BH58" i="1"/>
  <c r="BL59" i="1"/>
  <c r="BH137" i="1"/>
  <c r="BH98" i="1"/>
  <c r="BL136" i="1"/>
  <c r="BN136" i="1" s="1"/>
  <c r="BH132" i="1"/>
  <c r="BH30" i="1"/>
  <c r="BH24" i="1"/>
  <c r="BL29" i="1"/>
  <c r="BL26" i="1"/>
  <c r="BH57" i="1"/>
  <c r="BH51" i="1"/>
  <c r="BL97" i="1"/>
  <c r="BH93" i="1"/>
  <c r="BH139" i="1"/>
  <c r="BL138" i="1"/>
  <c r="BH29" i="1"/>
  <c r="BH23" i="1"/>
  <c r="BH56" i="1"/>
  <c r="BL55" i="1"/>
  <c r="BH95" i="1"/>
  <c r="BH136" i="1"/>
  <c r="BM137" i="1"/>
  <c r="BN140" i="1"/>
  <c r="AS134" i="1"/>
  <c r="BM131" i="1"/>
  <c r="BN135" i="1"/>
  <c r="BN133" i="1"/>
  <c r="BP137" i="1"/>
  <c r="BK141" i="1"/>
  <c r="AW222" i="1"/>
  <c r="BN139" i="1"/>
  <c r="BO139" i="1" s="1"/>
  <c r="BN132" i="1"/>
  <c r="BG141" i="1"/>
  <c r="BM134" i="1"/>
  <c r="BN138" i="1"/>
  <c r="BN137" i="1"/>
  <c r="BM133" i="1"/>
  <c r="BM139" i="1"/>
  <c r="BM132" i="1"/>
  <c r="BM138" i="1"/>
  <c r="BI141" i="1"/>
  <c r="BM130" i="1"/>
  <c r="BM136" i="1"/>
  <c r="BM135" i="1"/>
  <c r="AW229" i="1"/>
  <c r="AS131" i="1"/>
  <c r="BL131" i="1" s="1"/>
  <c r="AE132" i="1"/>
  <c r="AW224" i="1"/>
  <c r="K233" i="1"/>
  <c r="N222" i="1"/>
  <c r="N229" i="1"/>
  <c r="L229" i="1"/>
  <c r="M229" i="1" s="1"/>
  <c r="F233" i="1"/>
  <c r="N224" i="1"/>
  <c r="N230" i="1"/>
  <c r="N231" i="1"/>
  <c r="N223" i="1"/>
  <c r="L222" i="1"/>
  <c r="M222" i="1" s="1"/>
  <c r="AT233" i="1"/>
  <c r="AW223" i="1"/>
  <c r="AO233" i="1"/>
  <c r="AW230" i="1"/>
  <c r="AU222" i="1"/>
  <c r="AV222" i="1" s="1"/>
  <c r="AE131" i="1"/>
  <c r="AB141" i="1"/>
  <c r="AE137" i="1"/>
  <c r="Y141" i="1"/>
  <c r="W141" i="1"/>
  <c r="AW138" i="1"/>
  <c r="AS130" i="1"/>
  <c r="BL130" i="1" s="1"/>
  <c r="AW137" i="1"/>
  <c r="AT141" i="1"/>
  <c r="AW136" i="1"/>
  <c r="AW132" i="1"/>
  <c r="AQ141" i="1"/>
  <c r="N227" i="1"/>
  <c r="L227" i="1"/>
  <c r="M227" i="1" s="1"/>
  <c r="N228" i="1"/>
  <c r="L225" i="1"/>
  <c r="M225" i="1" s="1"/>
  <c r="N225" i="1"/>
  <c r="L232" i="1"/>
  <c r="M232" i="1" s="1"/>
  <c r="N232" i="1"/>
  <c r="J226" i="1"/>
  <c r="L226" i="1" s="1"/>
  <c r="M226" i="1" s="1"/>
  <c r="H233" i="1"/>
  <c r="AW231" i="1"/>
  <c r="AW228" i="1"/>
  <c r="AU232" i="1"/>
  <c r="AV232" i="1" s="1"/>
  <c r="AW232" i="1"/>
  <c r="AU225" i="1"/>
  <c r="AV225" i="1" s="1"/>
  <c r="AW225" i="1"/>
  <c r="AU227" i="1"/>
  <c r="AV227" i="1" s="1"/>
  <c r="AW227" i="1"/>
  <c r="AU229" i="1"/>
  <c r="AV229" i="1" s="1"/>
  <c r="AS226" i="1"/>
  <c r="AU226" i="1" s="1"/>
  <c r="AV226" i="1" s="1"/>
  <c r="AQ233" i="1"/>
  <c r="AU135" i="1"/>
  <c r="AV135" i="1" s="1"/>
  <c r="AW135" i="1"/>
  <c r="AW139" i="1"/>
  <c r="AU140" i="1"/>
  <c r="AV140" i="1" s="1"/>
  <c r="AW140" i="1"/>
  <c r="AW134" i="1"/>
  <c r="AU133" i="1"/>
  <c r="AV133" i="1" s="1"/>
  <c r="AW133" i="1"/>
  <c r="AU137" i="1"/>
  <c r="AV137" i="1" s="1"/>
  <c r="AO141" i="1"/>
  <c r="AC135" i="1"/>
  <c r="AD135" i="1" s="1"/>
  <c r="AE135" i="1"/>
  <c r="AE139" i="1"/>
  <c r="AE136" i="1"/>
  <c r="AC140" i="1"/>
  <c r="AD140" i="1" s="1"/>
  <c r="AE140" i="1"/>
  <c r="AC133" i="1"/>
  <c r="AD133" i="1" s="1"/>
  <c r="AE133" i="1"/>
  <c r="AC130" i="1"/>
  <c r="AD130" i="1" s="1"/>
  <c r="AE130" i="1"/>
  <c r="AE138" i="1"/>
  <c r="AA134" i="1"/>
  <c r="AC134" i="1" s="1"/>
  <c r="AD134" i="1" s="1"/>
  <c r="N135" i="1"/>
  <c r="K141" i="1"/>
  <c r="N132" i="1"/>
  <c r="N136" i="1"/>
  <c r="N137" i="1"/>
  <c r="N130" i="1"/>
  <c r="F141" i="1"/>
  <c r="N138" i="1"/>
  <c r="L138" i="1"/>
  <c r="M138" i="1" s="1"/>
  <c r="L133" i="1"/>
  <c r="M133" i="1" s="1"/>
  <c r="N133" i="1"/>
  <c r="N139" i="1"/>
  <c r="L140" i="1"/>
  <c r="M140" i="1" s="1"/>
  <c r="N140" i="1"/>
  <c r="N131" i="1"/>
  <c r="L132" i="1"/>
  <c r="M132" i="1" s="1"/>
  <c r="J134" i="1"/>
  <c r="L134" i="1" s="1"/>
  <c r="M134" i="1" s="1"/>
  <c r="H141" i="1"/>
  <c r="N210" i="1"/>
  <c r="AW211" i="1"/>
  <c r="N208" i="1"/>
  <c r="AW209" i="1"/>
  <c r="AW207" i="1"/>
  <c r="AT216" i="1"/>
  <c r="AW214" i="1"/>
  <c r="AU213" i="1"/>
  <c r="AV213" i="1" s="1"/>
  <c r="AW213" i="1"/>
  <c r="AU210" i="1"/>
  <c r="AV210" i="1" s="1"/>
  <c r="AW210" i="1"/>
  <c r="AW208" i="1"/>
  <c r="AO216" i="1"/>
  <c r="AQ216" i="1"/>
  <c r="AS205" i="1"/>
  <c r="BL50" i="1" s="1"/>
  <c r="BN50" i="1" s="1"/>
  <c r="AU215" i="1"/>
  <c r="AV215" i="1" s="1"/>
  <c r="AW215" i="1"/>
  <c r="AW206" i="1"/>
  <c r="AU206" i="1"/>
  <c r="AV206" i="1" s="1"/>
  <c r="AW212" i="1"/>
  <c r="AU207" i="1"/>
  <c r="AV207" i="1" s="1"/>
  <c r="N209" i="1"/>
  <c r="K216" i="1"/>
  <c r="N214" i="1"/>
  <c r="N213" i="1"/>
  <c r="H216" i="1"/>
  <c r="N207" i="1"/>
  <c r="N211" i="1"/>
  <c r="J216" i="1"/>
  <c r="L205" i="1"/>
  <c r="M205" i="1" s="1"/>
  <c r="N212" i="1"/>
  <c r="L212" i="1"/>
  <c r="M212" i="1" s="1"/>
  <c r="L215" i="1"/>
  <c r="M215" i="1" s="1"/>
  <c r="N215" i="1"/>
  <c r="N206" i="1"/>
  <c r="L206" i="1"/>
  <c r="M206" i="1" s="1"/>
  <c r="N205" i="1"/>
  <c r="F216" i="1"/>
  <c r="BM97" i="1"/>
  <c r="N198" i="1"/>
  <c r="AW198" i="1"/>
  <c r="AW173" i="1"/>
  <c r="AW175" i="1"/>
  <c r="N193" i="1"/>
  <c r="AW192" i="1"/>
  <c r="AW196" i="1"/>
  <c r="AT199" i="1"/>
  <c r="AW197" i="1"/>
  <c r="AW195" i="1"/>
  <c r="AU195" i="1"/>
  <c r="AV195" i="1" s="1"/>
  <c r="AW193" i="1"/>
  <c r="AW190" i="1"/>
  <c r="AW189" i="1"/>
  <c r="AU191" i="1"/>
  <c r="AV191" i="1" s="1"/>
  <c r="AW191" i="1"/>
  <c r="AS199" i="1"/>
  <c r="AW188" i="1"/>
  <c r="AU188" i="1"/>
  <c r="AV188" i="1" s="1"/>
  <c r="AW194" i="1"/>
  <c r="AU194" i="1"/>
  <c r="AV194" i="1" s="1"/>
  <c r="AO199" i="1"/>
  <c r="AQ199" i="1"/>
  <c r="N197" i="1"/>
  <c r="K199" i="1"/>
  <c r="N195" i="1"/>
  <c r="N190" i="1"/>
  <c r="H199" i="1"/>
  <c r="F199" i="1"/>
  <c r="N188" i="1"/>
  <c r="L188" i="1"/>
  <c r="M188" i="1" s="1"/>
  <c r="N194" i="1"/>
  <c r="L194" i="1"/>
  <c r="M194" i="1" s="1"/>
  <c r="N196" i="1"/>
  <c r="L196" i="1"/>
  <c r="M196" i="1" s="1"/>
  <c r="N189" i="1"/>
  <c r="N191" i="1"/>
  <c r="J192" i="1"/>
  <c r="L192" i="1" s="1"/>
  <c r="M192" i="1" s="1"/>
  <c r="AT182" i="1"/>
  <c r="AQ182" i="1"/>
  <c r="AW172" i="1"/>
  <c r="AU176" i="1"/>
  <c r="AV176" i="1" s="1"/>
  <c r="AW176" i="1"/>
  <c r="AU177" i="1"/>
  <c r="AV177" i="1" s="1"/>
  <c r="AW177" i="1"/>
  <c r="AU181" i="1"/>
  <c r="AV181" i="1" s="1"/>
  <c r="AW181" i="1"/>
  <c r="AW180" i="1"/>
  <c r="AU174" i="1"/>
  <c r="AV174" i="1" s="1"/>
  <c r="AW174" i="1"/>
  <c r="AS182" i="1"/>
  <c r="AU171" i="1"/>
  <c r="AV171" i="1" s="1"/>
  <c r="AW178" i="1"/>
  <c r="AU178" i="1"/>
  <c r="AV178" i="1" s="1"/>
  <c r="AW179" i="1"/>
  <c r="AW171" i="1"/>
  <c r="AU173" i="1"/>
  <c r="AV173" i="1" s="1"/>
  <c r="AO182" i="1"/>
  <c r="N180" i="1"/>
  <c r="N176" i="1"/>
  <c r="H182" i="1"/>
  <c r="N174" i="1"/>
  <c r="L174" i="1"/>
  <c r="M174" i="1" s="1"/>
  <c r="N172" i="1"/>
  <c r="L181" i="1"/>
  <c r="M181" i="1" s="1"/>
  <c r="N181" i="1"/>
  <c r="N173" i="1"/>
  <c r="N178" i="1"/>
  <c r="L179" i="1"/>
  <c r="M179" i="1" s="1"/>
  <c r="N179" i="1"/>
  <c r="N175" i="1"/>
  <c r="N177" i="1"/>
  <c r="N171" i="1"/>
  <c r="L171" i="1"/>
  <c r="M171" i="1" s="1"/>
  <c r="E182" i="1"/>
  <c r="BM53" i="1"/>
  <c r="AE64" i="1"/>
  <c r="AE83" i="1"/>
  <c r="AE27" i="1"/>
  <c r="BM21" i="1"/>
  <c r="AE84" i="1"/>
  <c r="BM27" i="1"/>
  <c r="BM58" i="1"/>
  <c r="BM26" i="1"/>
  <c r="N92" i="1"/>
  <c r="N96" i="1"/>
  <c r="BN51" i="1"/>
  <c r="BN96" i="1"/>
  <c r="BM24" i="1"/>
  <c r="BM23" i="1"/>
  <c r="BM56" i="1"/>
  <c r="AS20" i="1"/>
  <c r="BM30" i="1"/>
  <c r="AS91" i="1"/>
  <c r="BN56" i="1"/>
  <c r="BK61" i="1"/>
  <c r="AE96" i="1"/>
  <c r="BN99" i="1"/>
  <c r="BM25" i="1"/>
  <c r="BM91" i="1"/>
  <c r="BN53" i="1"/>
  <c r="AW54" i="1"/>
  <c r="BN58" i="1"/>
  <c r="AE92" i="1"/>
  <c r="AU94" i="1"/>
  <c r="AV94" i="1" s="1"/>
  <c r="AC21" i="1"/>
  <c r="AD21" i="1" s="1"/>
  <c r="AE57" i="1"/>
  <c r="AC57" i="1"/>
  <c r="AD57" i="1" s="1"/>
  <c r="AC29" i="1"/>
  <c r="AD29" i="1" s="1"/>
  <c r="AE29" i="1"/>
  <c r="BN29" i="1"/>
  <c r="AC100" i="1"/>
  <c r="AD100" i="1" s="1"/>
  <c r="AE100" i="1"/>
  <c r="AC60" i="1"/>
  <c r="AD60" i="1" s="1"/>
  <c r="AE60" i="1"/>
  <c r="AE99" i="1"/>
  <c r="AC99" i="1"/>
  <c r="AD99" i="1" s="1"/>
  <c r="AC97" i="1"/>
  <c r="AD97" i="1" s="1"/>
  <c r="AE97" i="1"/>
  <c r="BN95" i="1"/>
  <c r="AE59" i="1"/>
  <c r="AE91" i="1"/>
  <c r="BN27" i="1"/>
  <c r="AE52" i="1"/>
  <c r="AE82" i="1"/>
  <c r="BN92" i="1"/>
  <c r="BM99" i="1"/>
  <c r="AE81" i="1"/>
  <c r="AS90" i="1"/>
  <c r="AS100" i="1"/>
  <c r="AC27" i="1"/>
  <c r="AD27" i="1" s="1"/>
  <c r="BN26" i="1"/>
  <c r="BO26" i="1" s="1"/>
  <c r="AE95" i="1"/>
  <c r="AC96" i="1"/>
  <c r="AD96" i="1" s="1"/>
  <c r="AE20" i="1"/>
  <c r="Y61" i="1"/>
  <c r="AE78" i="1"/>
  <c r="AB61" i="1"/>
  <c r="BM50" i="1"/>
  <c r="BN57" i="1"/>
  <c r="BO57" i="1" s="1"/>
  <c r="BN98" i="1"/>
  <c r="BO98" i="1" s="1"/>
  <c r="AE76" i="1"/>
  <c r="BM20" i="1"/>
  <c r="BM52" i="1"/>
  <c r="BN59" i="1"/>
  <c r="BG101" i="1"/>
  <c r="AE75" i="1"/>
  <c r="BG61" i="1"/>
  <c r="BM59" i="1"/>
  <c r="BM93" i="1"/>
  <c r="AW96" i="1"/>
  <c r="BM29" i="1"/>
  <c r="AE26" i="1"/>
  <c r="BN22" i="1"/>
  <c r="AE98" i="1"/>
  <c r="AC98" i="1"/>
  <c r="AD98" i="1" s="1"/>
  <c r="AW94" i="1"/>
  <c r="BM22" i="1"/>
  <c r="BN54" i="1"/>
  <c r="BK101" i="1"/>
  <c r="BM92" i="1"/>
  <c r="BM98" i="1"/>
  <c r="BI101" i="1"/>
  <c r="BM90" i="1"/>
  <c r="BM96" i="1"/>
  <c r="BM95" i="1"/>
  <c r="BM94" i="1"/>
  <c r="BM100" i="1"/>
  <c r="BM51" i="1"/>
  <c r="BM57" i="1"/>
  <c r="BI61" i="1"/>
  <c r="BM55" i="1"/>
  <c r="BM54" i="1"/>
  <c r="BM60" i="1"/>
  <c r="AA28" i="1"/>
  <c r="AA25" i="1"/>
  <c r="BL25" i="1" s="1"/>
  <c r="AC24" i="1"/>
  <c r="AD24" i="1" s="1"/>
  <c r="BN24" i="1"/>
  <c r="AC23" i="1"/>
  <c r="AD23" i="1" s="1"/>
  <c r="BN23" i="1"/>
  <c r="BO23" i="1" s="1"/>
  <c r="AE30" i="1"/>
  <c r="BG31" i="1"/>
  <c r="AW30" i="1"/>
  <c r="BK31" i="1"/>
  <c r="BM28" i="1"/>
  <c r="BI31" i="1"/>
  <c r="AW22" i="1"/>
  <c r="AW23" i="1"/>
  <c r="AT31" i="1"/>
  <c r="AW29" i="1"/>
  <c r="AW26" i="1"/>
  <c r="AW24" i="1"/>
  <c r="AO31" i="1"/>
  <c r="AW27" i="1"/>
  <c r="AW21" i="1"/>
  <c r="AU21" i="1"/>
  <c r="AV21" i="1" s="1"/>
  <c r="AW28" i="1"/>
  <c r="AU28" i="1"/>
  <c r="AV28" i="1" s="1"/>
  <c r="AU25" i="1"/>
  <c r="AV25" i="1" s="1"/>
  <c r="AW25" i="1"/>
  <c r="AQ31" i="1"/>
  <c r="AU23" i="1"/>
  <c r="AV23" i="1" s="1"/>
  <c r="AU30" i="1"/>
  <c r="AV30" i="1" s="1"/>
  <c r="AE24" i="1"/>
  <c r="AE23" i="1"/>
  <c r="AE22" i="1"/>
  <c r="AE21" i="1"/>
  <c r="W31" i="1"/>
  <c r="AW97" i="1"/>
  <c r="AW93" i="1"/>
  <c r="AU99" i="1"/>
  <c r="AV99" i="1" s="1"/>
  <c r="AW99" i="1"/>
  <c r="AW98" i="1"/>
  <c r="AU95" i="1"/>
  <c r="AV95" i="1" s="1"/>
  <c r="AW95" i="1"/>
  <c r="AU92" i="1"/>
  <c r="AV92" i="1" s="1"/>
  <c r="AW92" i="1"/>
  <c r="AT101" i="1"/>
  <c r="AQ101" i="1"/>
  <c r="AO101" i="1"/>
  <c r="AE94" i="1"/>
  <c r="AE93" i="1"/>
  <c r="AE90" i="1"/>
  <c r="AT61" i="1"/>
  <c r="AQ61" i="1"/>
  <c r="AU58" i="1"/>
  <c r="AV58" i="1" s="1"/>
  <c r="AW58" i="1"/>
  <c r="AW55" i="1"/>
  <c r="AO61" i="1"/>
  <c r="AW59" i="1"/>
  <c r="AW57" i="1"/>
  <c r="AU51" i="1"/>
  <c r="AV51" i="1" s="1"/>
  <c r="AW51" i="1"/>
  <c r="AW53" i="1"/>
  <c r="AU53" i="1"/>
  <c r="AV53" i="1" s="1"/>
  <c r="AU56" i="1"/>
  <c r="AV56" i="1" s="1"/>
  <c r="AW56" i="1"/>
  <c r="AW60" i="1"/>
  <c r="AU60" i="1"/>
  <c r="AV60" i="1" s="1"/>
  <c r="AU50" i="1"/>
  <c r="AV50" i="1" s="1"/>
  <c r="AS52" i="1"/>
  <c r="BL52" i="1" s="1"/>
  <c r="AW50" i="1"/>
  <c r="AU54" i="1"/>
  <c r="AV54" i="1" s="1"/>
  <c r="AE80" i="1"/>
  <c r="AE72" i="1"/>
  <c r="AE71" i="1"/>
  <c r="AE70" i="1"/>
  <c r="AE67" i="1"/>
  <c r="AE79" i="1"/>
  <c r="AC79" i="1"/>
  <c r="AD79" i="1" s="1"/>
  <c r="AE77" i="1"/>
  <c r="AE74" i="1"/>
  <c r="AE73" i="1"/>
  <c r="AE69" i="1"/>
  <c r="AC69" i="1"/>
  <c r="AD69" i="1" s="1"/>
  <c r="AE68" i="1"/>
  <c r="AC66" i="1"/>
  <c r="AD66" i="1" s="1"/>
  <c r="AE66" i="1"/>
  <c r="AE65" i="1"/>
  <c r="AC65" i="1"/>
  <c r="AD65" i="1" s="1"/>
  <c r="AC64" i="1"/>
  <c r="AD64" i="1" s="1"/>
  <c r="AC53" i="1"/>
  <c r="AD53" i="1" s="1"/>
  <c r="AE53" i="1"/>
  <c r="AC50" i="1"/>
  <c r="AD50" i="1" s="1"/>
  <c r="AA61" i="1"/>
  <c r="AE50" i="1"/>
  <c r="AC56" i="1"/>
  <c r="AD56" i="1" s="1"/>
  <c r="AE56" i="1"/>
  <c r="AE54" i="1"/>
  <c r="AE51" i="1"/>
  <c r="AE55" i="1"/>
  <c r="AC55" i="1"/>
  <c r="AD55" i="1" s="1"/>
  <c r="AE58" i="1"/>
  <c r="W61" i="1"/>
  <c r="Y31" i="1"/>
  <c r="AB101" i="1"/>
  <c r="W85" i="1"/>
  <c r="AB85" i="1"/>
  <c r="Y85" i="1"/>
  <c r="W101" i="1"/>
  <c r="AB31" i="1"/>
  <c r="AA101" i="1"/>
  <c r="Y101" i="1"/>
  <c r="N100" i="1"/>
  <c r="H85" i="1"/>
  <c r="N123" i="1"/>
  <c r="N119" i="1"/>
  <c r="N113" i="1"/>
  <c r="N118" i="1"/>
  <c r="N116" i="1"/>
  <c r="N114" i="1"/>
  <c r="N111" i="1"/>
  <c r="F125" i="1"/>
  <c r="N107" i="1"/>
  <c r="N106" i="1"/>
  <c r="H125" i="1"/>
  <c r="K125" i="1"/>
  <c r="L124" i="1"/>
  <c r="M124" i="1" s="1"/>
  <c r="N124" i="1"/>
  <c r="L110" i="1"/>
  <c r="M110" i="1" s="1"/>
  <c r="N110" i="1"/>
  <c r="L117" i="1"/>
  <c r="M117" i="1" s="1"/>
  <c r="N117" i="1"/>
  <c r="L112" i="1"/>
  <c r="M112" i="1" s="1"/>
  <c r="N112" i="1"/>
  <c r="N121" i="1"/>
  <c r="L121" i="1"/>
  <c r="M121" i="1" s="1"/>
  <c r="N109" i="1"/>
  <c r="N122" i="1"/>
  <c r="L122" i="1"/>
  <c r="M122" i="1" s="1"/>
  <c r="N120" i="1"/>
  <c r="N105" i="1"/>
  <c r="N115" i="1"/>
  <c r="L115" i="1"/>
  <c r="M115" i="1" s="1"/>
  <c r="L107" i="1"/>
  <c r="M107" i="1" s="1"/>
  <c r="L119" i="1"/>
  <c r="M119" i="1" s="1"/>
  <c r="N104" i="1"/>
  <c r="J108" i="1"/>
  <c r="L108" i="1" s="1"/>
  <c r="M108" i="1" s="1"/>
  <c r="K101" i="1"/>
  <c r="H101" i="1"/>
  <c r="N91" i="1"/>
  <c r="N95" i="1"/>
  <c r="N99" i="1"/>
  <c r="N98" i="1"/>
  <c r="N97" i="1"/>
  <c r="J101" i="1"/>
  <c r="L90" i="1"/>
  <c r="M90" i="1" s="1"/>
  <c r="N93" i="1"/>
  <c r="L94" i="1"/>
  <c r="M94" i="1" s="1"/>
  <c r="N94" i="1"/>
  <c r="N90" i="1"/>
  <c r="L92" i="1"/>
  <c r="M92" i="1" s="1"/>
  <c r="F101" i="1"/>
  <c r="L96" i="1"/>
  <c r="M96" i="1" s="1"/>
  <c r="K85" i="1"/>
  <c r="L72" i="1"/>
  <c r="M72" i="1" s="1"/>
  <c r="N68" i="1"/>
  <c r="N65" i="1"/>
  <c r="H31" i="1"/>
  <c r="N69" i="1"/>
  <c r="F85" i="1"/>
  <c r="N67" i="1"/>
  <c r="N66" i="1"/>
  <c r="N71" i="1"/>
  <c r="N72" i="1"/>
  <c r="N73" i="1"/>
  <c r="N70" i="1"/>
  <c r="L70" i="1"/>
  <c r="M70" i="1" s="1"/>
  <c r="N64" i="1"/>
  <c r="L64" i="1"/>
  <c r="M64" i="1" s="1"/>
  <c r="N83" i="1"/>
  <c r="N82" i="1"/>
  <c r="N79" i="1"/>
  <c r="N76" i="1"/>
  <c r="L78" i="1"/>
  <c r="M78" i="1" s="1"/>
  <c r="N78" i="1"/>
  <c r="L80" i="1"/>
  <c r="M80" i="1" s="1"/>
  <c r="N80" i="1"/>
  <c r="N81" i="1"/>
  <c r="L81" i="1"/>
  <c r="M81" i="1" s="1"/>
  <c r="N77" i="1"/>
  <c r="N84" i="1"/>
  <c r="N75" i="1"/>
  <c r="J74" i="1"/>
  <c r="J85" i="1" s="1"/>
  <c r="N55" i="1"/>
  <c r="N53" i="1"/>
  <c r="K61" i="1"/>
  <c r="N58" i="1"/>
  <c r="N56" i="1"/>
  <c r="F61" i="1"/>
  <c r="N50" i="1"/>
  <c r="L54" i="1"/>
  <c r="M54" i="1" s="1"/>
  <c r="N54" i="1"/>
  <c r="L60" i="1"/>
  <c r="M60" i="1" s="1"/>
  <c r="N60" i="1"/>
  <c r="N59" i="1"/>
  <c r="L59" i="1"/>
  <c r="M59" i="1" s="1"/>
  <c r="L52" i="1"/>
  <c r="M52" i="1" s="1"/>
  <c r="J61" i="1"/>
  <c r="N52" i="1"/>
  <c r="N57" i="1"/>
  <c r="N51" i="1"/>
  <c r="H61" i="1"/>
  <c r="L43" i="1"/>
  <c r="M43" i="1" s="1"/>
  <c r="N43" i="1"/>
  <c r="F46" i="1"/>
  <c r="N39" i="1"/>
  <c r="K46" i="1"/>
  <c r="N37" i="1"/>
  <c r="L45" i="1"/>
  <c r="M45" i="1" s="1"/>
  <c r="L44" i="1"/>
  <c r="M44" i="1" s="1"/>
  <c r="L42" i="1"/>
  <c r="M42" i="1" s="1"/>
  <c r="L41" i="1"/>
  <c r="M41" i="1" s="1"/>
  <c r="L40" i="1"/>
  <c r="M40" i="1" s="1"/>
  <c r="H46" i="1"/>
  <c r="N44" i="1"/>
  <c r="N40" i="1"/>
  <c r="N41" i="1"/>
  <c r="N45" i="1"/>
  <c r="N42" i="1"/>
  <c r="L38" i="1"/>
  <c r="M38" i="1" s="1"/>
  <c r="N36" i="1"/>
  <c r="N35" i="1"/>
  <c r="J46" i="1"/>
  <c r="N22" i="1"/>
  <c r="K31" i="1"/>
  <c r="L31" i="1"/>
  <c r="N29" i="1"/>
  <c r="J31" i="1"/>
  <c r="N21" i="1"/>
  <c r="N30" i="1"/>
  <c r="N24" i="1"/>
  <c r="N28" i="1"/>
  <c r="N23" i="1"/>
  <c r="N20" i="1"/>
  <c r="N27" i="1"/>
  <c r="N26" i="1"/>
  <c r="N25" i="1"/>
  <c r="BO92" i="1" l="1"/>
  <c r="BO58" i="1"/>
  <c r="AU20" i="1"/>
  <c r="AV20" i="1" s="1"/>
  <c r="AV31" i="1" s="1"/>
  <c r="BL20" i="1"/>
  <c r="BO54" i="1"/>
  <c r="BO29" i="1"/>
  <c r="AU134" i="1"/>
  <c r="AV134" i="1" s="1"/>
  <c r="BL134" i="1"/>
  <c r="BO140" i="1"/>
  <c r="BO51" i="1"/>
  <c r="BO99" i="1"/>
  <c r="BO132" i="1"/>
  <c r="AW100" i="1"/>
  <c r="BL100" i="1"/>
  <c r="BN90" i="1"/>
  <c r="BO90" i="1" s="1"/>
  <c r="BL90" i="1"/>
  <c r="BO56" i="1"/>
  <c r="AU91" i="1"/>
  <c r="AV91" i="1" s="1"/>
  <c r="BL91" i="1"/>
  <c r="AE28" i="1"/>
  <c r="BL28" i="1"/>
  <c r="BL94" i="1"/>
  <c r="BN94" i="1" s="1"/>
  <c r="BO94" i="1" s="1"/>
  <c r="BO133" i="1"/>
  <c r="BO135" i="1"/>
  <c r="BO137" i="1"/>
  <c r="BO138" i="1"/>
  <c r="BO136" i="1"/>
  <c r="BO96" i="1"/>
  <c r="BO95" i="1"/>
  <c r="BO59" i="1"/>
  <c r="BO53" i="1"/>
  <c r="BO50" i="1"/>
  <c r="BO24" i="1"/>
  <c r="BO22" i="1"/>
  <c r="BO27" i="1"/>
  <c r="BP135" i="1"/>
  <c r="BP140" i="1"/>
  <c r="BJ141" i="1"/>
  <c r="BP132" i="1"/>
  <c r="BP133" i="1"/>
  <c r="BH141" i="1"/>
  <c r="AU130" i="1"/>
  <c r="AV130" i="1" s="1"/>
  <c r="AU131" i="1"/>
  <c r="AV131" i="1" s="1"/>
  <c r="BP139" i="1"/>
  <c r="BP138" i="1"/>
  <c r="BP136" i="1"/>
  <c r="BM141" i="1"/>
  <c r="AW131" i="1"/>
  <c r="AE134" i="1"/>
  <c r="AE141" i="1" s="1"/>
  <c r="M233" i="1"/>
  <c r="N226" i="1"/>
  <c r="N233" i="1" s="1"/>
  <c r="AV233" i="1"/>
  <c r="AU233" i="1"/>
  <c r="AS233" i="1"/>
  <c r="AA141" i="1"/>
  <c r="AW130" i="1"/>
  <c r="AS141" i="1"/>
  <c r="L233" i="1"/>
  <c r="J233" i="1"/>
  <c r="AW226" i="1"/>
  <c r="AW233" i="1" s="1"/>
  <c r="AC141" i="1"/>
  <c r="AD141" i="1"/>
  <c r="J141" i="1"/>
  <c r="N134" i="1"/>
  <c r="N141" i="1" s="1"/>
  <c r="L141" i="1"/>
  <c r="M141" i="1"/>
  <c r="AS31" i="1"/>
  <c r="AS216" i="1"/>
  <c r="AU205" i="1"/>
  <c r="AW205" i="1"/>
  <c r="AW216" i="1" s="1"/>
  <c r="N216" i="1"/>
  <c r="L216" i="1"/>
  <c r="M216" i="1"/>
  <c r="BP90" i="1"/>
  <c r="BP99" i="1"/>
  <c r="AU199" i="1"/>
  <c r="AV199" i="1"/>
  <c r="AW199" i="1"/>
  <c r="M199" i="1"/>
  <c r="N192" i="1"/>
  <c r="N199" i="1" s="1"/>
  <c r="L199" i="1"/>
  <c r="J199" i="1"/>
  <c r="AW182" i="1"/>
  <c r="AU182" i="1"/>
  <c r="AV182" i="1"/>
  <c r="I182" i="1"/>
  <c r="F182" i="1"/>
  <c r="K182" i="1"/>
  <c r="BP96" i="1"/>
  <c r="AU90" i="1"/>
  <c r="AV90" i="1" s="1"/>
  <c r="BP60" i="1"/>
  <c r="BP54" i="1"/>
  <c r="BP91" i="1"/>
  <c r="AW91" i="1"/>
  <c r="BP59" i="1"/>
  <c r="AW20" i="1"/>
  <c r="AW31" i="1" s="1"/>
  <c r="BP50" i="1"/>
  <c r="BM31" i="1"/>
  <c r="BP56" i="1"/>
  <c r="BJ31" i="1"/>
  <c r="BJ101" i="1"/>
  <c r="BP29" i="1"/>
  <c r="BP51" i="1"/>
  <c r="N74" i="1"/>
  <c r="N85" i="1" s="1"/>
  <c r="BH101" i="1"/>
  <c r="BP30" i="1"/>
  <c r="BP97" i="1"/>
  <c r="BP53" i="1"/>
  <c r="BP93" i="1"/>
  <c r="BJ61" i="1"/>
  <c r="BP58" i="1"/>
  <c r="AS101" i="1"/>
  <c r="AW90" i="1"/>
  <c r="BN97" i="1"/>
  <c r="BO97" i="1" s="1"/>
  <c r="BN60" i="1"/>
  <c r="BO60" i="1" s="1"/>
  <c r="BP95" i="1"/>
  <c r="BP57" i="1"/>
  <c r="BH61" i="1"/>
  <c r="BP55" i="1"/>
  <c r="AU52" i="1"/>
  <c r="AV52" i="1" s="1"/>
  <c r="BN55" i="1"/>
  <c r="BO55" i="1" s="1"/>
  <c r="AU100" i="1"/>
  <c r="AV100" i="1" s="1"/>
  <c r="BP22" i="1"/>
  <c r="BN93" i="1"/>
  <c r="BO93" i="1" s="1"/>
  <c r="J125" i="1"/>
  <c r="BN30" i="1"/>
  <c r="BO30" i="1" s="1"/>
  <c r="BP98" i="1"/>
  <c r="BP92" i="1"/>
  <c r="BM101" i="1"/>
  <c r="BM61" i="1"/>
  <c r="AC28" i="1"/>
  <c r="AD28" i="1" s="1"/>
  <c r="AA31" i="1"/>
  <c r="AC25" i="1"/>
  <c r="AD25" i="1" s="1"/>
  <c r="AE25" i="1"/>
  <c r="AE31" i="1" s="1"/>
  <c r="BP27" i="1"/>
  <c r="BP26" i="1"/>
  <c r="BP24" i="1"/>
  <c r="BH31" i="1"/>
  <c r="BN21" i="1"/>
  <c r="BO21" i="1" s="1"/>
  <c r="BP21" i="1"/>
  <c r="BP23" i="1"/>
  <c r="AU31" i="1"/>
  <c r="AS61" i="1"/>
  <c r="AW52" i="1"/>
  <c r="AW61" i="1" s="1"/>
  <c r="AE61" i="1"/>
  <c r="AC61" i="1"/>
  <c r="AD61" i="1"/>
  <c r="AE101" i="1"/>
  <c r="AC101" i="1"/>
  <c r="AD101" i="1"/>
  <c r="AE85" i="1"/>
  <c r="AA85" i="1"/>
  <c r="M125" i="1"/>
  <c r="L125" i="1"/>
  <c r="N108" i="1"/>
  <c r="N125" i="1" s="1"/>
  <c r="N101" i="1"/>
  <c r="L101" i="1"/>
  <c r="M101" i="1"/>
  <c r="L74" i="1"/>
  <c r="M61" i="1"/>
  <c r="L61" i="1"/>
  <c r="N61" i="1"/>
  <c r="M46" i="1"/>
  <c r="L46" i="1"/>
  <c r="N38" i="1"/>
  <c r="N46" i="1" s="1"/>
  <c r="N31" i="1"/>
  <c r="M31" i="1"/>
  <c r="AV216" i="1" l="1"/>
  <c r="AV205" i="1"/>
  <c r="BP94" i="1"/>
  <c r="L85" i="1"/>
  <c r="M74" i="1"/>
  <c r="AU141" i="1"/>
  <c r="AV141" i="1"/>
  <c r="BP131" i="1"/>
  <c r="BN131" i="1"/>
  <c r="BO131" i="1" s="1"/>
  <c r="AW141" i="1"/>
  <c r="BP134" i="1"/>
  <c r="BN134" i="1"/>
  <c r="BO134" i="1" s="1"/>
  <c r="BP130" i="1"/>
  <c r="BP141" i="1" s="1"/>
  <c r="BN130" i="1"/>
  <c r="BO130" i="1" s="1"/>
  <c r="BL141" i="1"/>
  <c r="AU216" i="1"/>
  <c r="J182" i="1"/>
  <c r="G182" i="1"/>
  <c r="M182" i="1"/>
  <c r="AW101" i="1"/>
  <c r="BN91" i="1"/>
  <c r="BO91" i="1" s="1"/>
  <c r="BL101" i="1"/>
  <c r="AU101" i="1"/>
  <c r="BN52" i="1"/>
  <c r="BO52" i="1" s="1"/>
  <c r="BP52" i="1"/>
  <c r="BP61" i="1" s="1"/>
  <c r="BN100" i="1"/>
  <c r="BO100" i="1" s="1"/>
  <c r="BP100" i="1"/>
  <c r="BP101" i="1" s="1"/>
  <c r="BL61" i="1"/>
  <c r="AV101" i="1"/>
  <c r="AU61" i="1"/>
  <c r="AV61" i="1"/>
  <c r="BP28" i="1"/>
  <c r="BN28" i="1"/>
  <c r="BO28" i="1" s="1"/>
  <c r="BN25" i="1"/>
  <c r="BO25" i="1" s="1"/>
  <c r="BP25" i="1"/>
  <c r="AD31" i="1"/>
  <c r="AC31" i="1"/>
  <c r="BN20" i="1"/>
  <c r="BO20" i="1" s="1"/>
  <c r="BP20" i="1"/>
  <c r="BL31" i="1"/>
  <c r="AD85" i="1"/>
  <c r="AC85" i="1"/>
  <c r="M85" i="1"/>
  <c r="BO141" i="1" l="1"/>
  <c r="BN141" i="1"/>
  <c r="BO101" i="1"/>
  <c r="BN101" i="1"/>
  <c r="L182" i="1"/>
  <c r="N182" i="1"/>
  <c r="BO61" i="1"/>
  <c r="BN61" i="1"/>
  <c r="BP31" i="1"/>
  <c r="BN31" i="1"/>
  <c r="BO31" i="1"/>
</calcChain>
</file>

<file path=xl/sharedStrings.xml><?xml version="1.0" encoding="utf-8"?>
<sst xmlns="http://schemas.openxmlformats.org/spreadsheetml/2006/main" count="633" uniqueCount="56">
  <si>
    <t>Aciertos</t>
  </si>
  <si>
    <t>Fallos</t>
  </si>
  <si>
    <t>FLAIR</t>
  </si>
  <si>
    <t>PRECISIÓN</t>
  </si>
  <si>
    <t>COTAS</t>
  </si>
  <si>
    <t>con distancia cos</t>
  </si>
  <si>
    <t>RECALL</t>
  </si>
  <si>
    <t>F1</t>
  </si>
  <si>
    <t>ACCURACY</t>
  </si>
  <si>
    <t>TP</t>
  </si>
  <si>
    <t>TN</t>
  </si>
  <si>
    <t>FP</t>
  </si>
  <si>
    <t>FN</t>
  </si>
  <si>
    <t>VEC FEATURE</t>
  </si>
  <si>
    <t>BERT</t>
  </si>
  <si>
    <t>RESPUESTAS TOTALES:</t>
  </si>
  <si>
    <t>RESPUESTAS TOTALES</t>
  </si>
  <si>
    <t>FLAIR TOTAL</t>
  </si>
  <si>
    <t>VEC FEATURE TOTAL</t>
  </si>
  <si>
    <t>BERT TOTAL</t>
  </si>
  <si>
    <t>UNSEEN ANSWERS SEB</t>
  </si>
  <si>
    <t>UNSEEN DOMAINS SEB</t>
  </si>
  <si>
    <t>UNSEEN QUESTIONS SEB</t>
  </si>
  <si>
    <t>BEETLE</t>
  </si>
  <si>
    <t xml:space="preserve">UNSEEN ANSWERS </t>
  </si>
  <si>
    <t xml:space="preserve">UNSEEN QUESTIONS </t>
  </si>
  <si>
    <t>SCIENTSBANK</t>
  </si>
  <si>
    <t>HF BERT</t>
  </si>
  <si>
    <t>HF BERT TOTAL</t>
  </si>
  <si>
    <t>CELI</t>
  </si>
  <si>
    <t>CNGL</t>
  </si>
  <si>
    <t>CoMeT</t>
  </si>
  <si>
    <t>EHUALM</t>
  </si>
  <si>
    <t>ETS1</t>
  </si>
  <si>
    <t>ETS2</t>
  </si>
  <si>
    <t>LIMSIILES1</t>
  </si>
  <si>
    <t>SoftCardinality</t>
  </si>
  <si>
    <t>UKP-BIU</t>
  </si>
  <si>
    <t>TEAMS</t>
  </si>
  <si>
    <t>Median</t>
  </si>
  <si>
    <t>REFERENCIAS DEL PAPER</t>
  </si>
  <si>
    <t>UNSEEN QUESTIONS SCB F1</t>
  </si>
  <si>
    <t>UNSEEN DOMAINS SCB F1</t>
  </si>
  <si>
    <t>UNSEEN ANSWERS SCB F1</t>
  </si>
  <si>
    <t>UNSEEN ANSWERS BETTLE F1</t>
  </si>
  <si>
    <t>UNSEEN QUESTIONS BETTLE F1</t>
  </si>
  <si>
    <t>TF-IDF</t>
  </si>
  <si>
    <t>CNGL2</t>
  </si>
  <si>
    <t>ETS</t>
  </si>
  <si>
    <t>LIMSIILES</t>
  </si>
  <si>
    <t>UA</t>
  </si>
  <si>
    <t>UD</t>
  </si>
  <si>
    <t>UA0</t>
  </si>
  <si>
    <t>UQ</t>
  </si>
  <si>
    <t>WEIGHTED AVERAGE F1</t>
  </si>
  <si>
    <t>MACRO-AVERAGE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</si>
</sst>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3" borderId="15" xfId="1" applyBorder="1" applyAlignment="1">
      <alignment horizontal="center"/>
    </xf>
    <xf numFmtId="0" fontId="3" fillId="3" borderId="4" xfId="1" applyBorder="1" applyAlignment="1">
      <alignment horizontal="center"/>
    </xf>
    <xf numFmtId="0" fontId="3" fillId="3" borderId="0" xfId="1" applyBorder="1" applyAlignment="1">
      <alignment horizontal="center"/>
    </xf>
    <xf numFmtId="0" fontId="3" fillId="3" borderId="5" xfId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/>
    <xf numFmtId="0" fontId="0" fillId="0" borderId="9" xfId="0" applyFill="1" applyBorder="1"/>
    <xf numFmtId="0" fontId="0" fillId="0" borderId="1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4" borderId="25" xfId="2" applyBorder="1" applyAlignment="1">
      <alignment horizontal="center"/>
    </xf>
    <xf numFmtId="0" fontId="4" fillId="4" borderId="26" xfId="2" applyBorder="1" applyAlignment="1">
      <alignment horizontal="center"/>
    </xf>
    <xf numFmtId="0" fontId="4" fillId="4" borderId="8" xfId="2" applyBorder="1" applyAlignment="1">
      <alignment horizontal="center"/>
    </xf>
    <xf numFmtId="0" fontId="4" fillId="4" borderId="1" xfId="2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20% - Énfasis2" xfId="2" builtinId="34"/>
    <cellStyle name="Bueno" xfId="1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A255-7528-489C-A49B-B2783A0CCF66}">
  <dimension ref="B1:BQ233"/>
  <sheetViews>
    <sheetView tabSelected="1" topLeftCell="BA162" zoomScaleNormal="100" workbookViewId="0">
      <selection activeCell="BE182" sqref="BE182:BE189"/>
    </sheetView>
  </sheetViews>
  <sheetFormatPr baseColWidth="10" defaultRowHeight="15" x14ac:dyDescent="0.25"/>
  <cols>
    <col min="2" max="2" width="32" customWidth="1"/>
    <col min="3" max="3" width="23.140625" customWidth="1"/>
    <col min="4" max="4" width="20.28515625" customWidth="1"/>
    <col min="5" max="6" width="18.140625" customWidth="1"/>
    <col min="7" max="7" width="16.42578125" customWidth="1"/>
    <col min="11" max="11" width="14.7109375" customWidth="1"/>
    <col min="12" max="12" width="14.5703125" customWidth="1"/>
    <col min="13" max="13" width="15.5703125" customWidth="1"/>
    <col min="14" max="14" width="13.28515625" customWidth="1"/>
    <col min="16" max="16" width="15" bestFit="1" customWidth="1"/>
    <col min="17" max="17" width="31" bestFit="1" customWidth="1"/>
    <col min="19" max="19" width="25.140625" bestFit="1" customWidth="1"/>
    <col min="20" max="20" width="17.85546875" bestFit="1" customWidth="1"/>
    <col min="21" max="21" width="15" customWidth="1"/>
    <col min="22" max="22" width="14.42578125" customWidth="1"/>
    <col min="28" max="29" width="16" bestFit="1" customWidth="1"/>
    <col min="30" max="30" width="16.140625" customWidth="1"/>
    <col min="31" max="31" width="15" customWidth="1"/>
    <col min="33" max="33" width="18.7109375" customWidth="1"/>
    <col min="34" max="34" width="26.5703125" bestFit="1" customWidth="1"/>
    <col min="37" max="37" width="20" bestFit="1" customWidth="1"/>
    <col min="38" max="38" width="17.140625" bestFit="1" customWidth="1"/>
    <col min="39" max="39" width="16.5703125" bestFit="1" customWidth="1"/>
    <col min="41" max="41" width="13.5703125" bestFit="1" customWidth="1"/>
    <col min="49" max="49" width="21.28515625" bestFit="1" customWidth="1"/>
    <col min="51" max="51" width="14.5703125" bestFit="1" customWidth="1"/>
    <col min="52" max="52" width="32.85546875" bestFit="1" customWidth="1"/>
    <col min="56" max="56" width="25" bestFit="1" customWidth="1"/>
    <col min="57" max="57" width="17.85546875" bestFit="1" customWidth="1"/>
    <col min="58" max="58" width="16.5703125" bestFit="1" customWidth="1"/>
    <col min="63" max="63" width="24.5703125" bestFit="1" customWidth="1"/>
    <col min="67" max="67" width="24.5703125" bestFit="1" customWidth="1"/>
    <col min="68" max="68" width="22.42578125" bestFit="1" customWidth="1"/>
  </cols>
  <sheetData>
    <row r="1" spans="2:69" ht="15" customHeight="1" x14ac:dyDescent="0.25">
      <c r="C1" s="52" t="s">
        <v>26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2:69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</row>
    <row r="3" spans="2:69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</row>
    <row r="4" spans="2:69" x14ac:dyDescent="0.25"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</row>
    <row r="5" spans="2:69" x14ac:dyDescent="0.25"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</row>
    <row r="6" spans="2:69" x14ac:dyDescent="0.25"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</row>
    <row r="7" spans="2:69" x14ac:dyDescent="0.25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</row>
    <row r="8" spans="2:69" x14ac:dyDescent="0.25"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</row>
    <row r="9" spans="2:69" x14ac:dyDescent="0.25"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</row>
    <row r="11" spans="2:69" x14ac:dyDescent="0.25">
      <c r="B11" s="1" t="s">
        <v>15</v>
      </c>
      <c r="D11" s="52" t="s">
        <v>20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54" t="s">
        <v>40</v>
      </c>
      <c r="Q11" s="55"/>
      <c r="S11" s="1" t="s">
        <v>16</v>
      </c>
      <c r="U11" s="52" t="s">
        <v>21</v>
      </c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K11" s="1" t="s">
        <v>16</v>
      </c>
      <c r="AM11" s="52" t="s">
        <v>22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BD11" s="1" t="s">
        <v>16</v>
      </c>
      <c r="BF11" s="52" t="s">
        <v>17</v>
      </c>
      <c r="BG11" s="53"/>
      <c r="BH11" s="53"/>
      <c r="BI11" s="53"/>
      <c r="BJ11" s="53"/>
      <c r="BK11" s="53"/>
      <c r="BL11" s="53"/>
      <c r="BM11" s="53"/>
      <c r="BN11" s="53"/>
      <c r="BO11" s="53"/>
      <c r="BP11" s="53"/>
    </row>
    <row r="12" spans="2:69" x14ac:dyDescent="0.25">
      <c r="B12" s="1">
        <v>548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P12" s="55"/>
      <c r="Q12" s="55"/>
      <c r="S12" s="1">
        <v>4562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K12" s="1">
        <v>733</v>
      </c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BD12" s="1">
        <f>AK12+S12+B12</f>
        <v>5843</v>
      </c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</row>
    <row r="13" spans="2:69" x14ac:dyDescent="0.25"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P13" s="55"/>
      <c r="Q13" s="55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</row>
    <row r="14" spans="2:69" x14ac:dyDescent="0.25"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P14" s="55"/>
      <c r="Q14" s="55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</row>
    <row r="15" spans="2:69" x14ac:dyDescent="0.25"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P15" s="55"/>
      <c r="Q15" s="55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</row>
    <row r="16" spans="2:69" x14ac:dyDescent="0.25"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P16" s="55"/>
      <c r="Q16" s="55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</row>
    <row r="17" spans="3:68" x14ac:dyDescent="0.25"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P17" s="55"/>
      <c r="Q17" s="55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</row>
    <row r="18" spans="3:68" ht="15.75" thickBot="1" x14ac:dyDescent="0.3"/>
    <row r="19" spans="3:68" ht="15.75" thickBot="1" x14ac:dyDescent="0.3">
      <c r="C19" t="s">
        <v>5</v>
      </c>
      <c r="D19" s="39" t="s">
        <v>2</v>
      </c>
      <c r="E19" s="40" t="s">
        <v>0</v>
      </c>
      <c r="F19" s="41" t="s">
        <v>1</v>
      </c>
      <c r="G19" s="24" t="s">
        <v>9</v>
      </c>
      <c r="H19" s="25" t="s">
        <v>10</v>
      </c>
      <c r="I19" s="25" t="s">
        <v>11</v>
      </c>
      <c r="J19" s="25" t="s">
        <v>12</v>
      </c>
      <c r="K19" s="24" t="s">
        <v>3</v>
      </c>
      <c r="L19" s="25" t="s">
        <v>6</v>
      </c>
      <c r="M19" s="25" t="s">
        <v>7</v>
      </c>
      <c r="N19" s="26" t="s">
        <v>8</v>
      </c>
      <c r="O19" s="36"/>
      <c r="P19" s="51" t="s">
        <v>38</v>
      </c>
      <c r="Q19" s="51" t="s">
        <v>43</v>
      </c>
      <c r="R19" s="36"/>
      <c r="S19" s="36"/>
      <c r="T19" s="36" t="s">
        <v>5</v>
      </c>
      <c r="U19" s="39" t="s">
        <v>2</v>
      </c>
      <c r="V19" s="40" t="s">
        <v>0</v>
      </c>
      <c r="W19" s="41" t="s">
        <v>1</v>
      </c>
      <c r="X19" s="24" t="s">
        <v>9</v>
      </c>
      <c r="Y19" s="25" t="s">
        <v>10</v>
      </c>
      <c r="Z19" s="25" t="s">
        <v>11</v>
      </c>
      <c r="AA19" s="25" t="s">
        <v>12</v>
      </c>
      <c r="AB19" s="24" t="s">
        <v>3</v>
      </c>
      <c r="AC19" s="25" t="s">
        <v>6</v>
      </c>
      <c r="AD19" s="25" t="s">
        <v>7</v>
      </c>
      <c r="AE19" s="26" t="s">
        <v>8</v>
      </c>
      <c r="AF19" s="36"/>
      <c r="AG19" s="51" t="s">
        <v>38</v>
      </c>
      <c r="AH19" s="51" t="s">
        <v>42</v>
      </c>
      <c r="AI19" s="36"/>
      <c r="AJ19" s="36"/>
      <c r="AK19" s="36"/>
      <c r="AL19" s="36" t="s">
        <v>5</v>
      </c>
      <c r="AM19" s="39" t="s">
        <v>2</v>
      </c>
      <c r="AN19" s="40" t="s">
        <v>0</v>
      </c>
      <c r="AO19" s="41" t="s">
        <v>1</v>
      </c>
      <c r="AP19" s="24" t="s">
        <v>9</v>
      </c>
      <c r="AQ19" s="25" t="s">
        <v>10</v>
      </c>
      <c r="AR19" s="25" t="s">
        <v>11</v>
      </c>
      <c r="AS19" s="25" t="s">
        <v>12</v>
      </c>
      <c r="AT19" s="7" t="s">
        <v>3</v>
      </c>
      <c r="AU19" s="25" t="s">
        <v>6</v>
      </c>
      <c r="AV19" s="25" t="s">
        <v>7</v>
      </c>
      <c r="AW19" s="26" t="s">
        <v>8</v>
      </c>
      <c r="AY19" s="51" t="s">
        <v>38</v>
      </c>
      <c r="AZ19" s="51" t="s">
        <v>41</v>
      </c>
      <c r="BE19" t="s">
        <v>5</v>
      </c>
      <c r="BF19" s="2" t="s">
        <v>2</v>
      </c>
      <c r="BG19" s="14" t="s">
        <v>0</v>
      </c>
      <c r="BH19" s="3" t="s">
        <v>1</v>
      </c>
      <c r="BI19" s="25" t="s">
        <v>9</v>
      </c>
      <c r="BJ19" s="25" t="s">
        <v>10</v>
      </c>
      <c r="BK19" s="25" t="s">
        <v>11</v>
      </c>
      <c r="BL19" s="25" t="s">
        <v>12</v>
      </c>
      <c r="BM19" s="7" t="s">
        <v>3</v>
      </c>
      <c r="BN19" s="25" t="s">
        <v>6</v>
      </c>
      <c r="BO19" s="25" t="s">
        <v>7</v>
      </c>
      <c r="BP19" s="26" t="s">
        <v>8</v>
      </c>
    </row>
    <row r="20" spans="3:68" ht="15.75" thickBot="1" x14ac:dyDescent="0.3">
      <c r="C20" s="13" t="s">
        <v>4</v>
      </c>
      <c r="D20" s="35">
        <v>0</v>
      </c>
      <c r="E20" s="16">
        <v>235</v>
      </c>
      <c r="F20" s="18">
        <v>313</v>
      </c>
      <c r="G20" s="8">
        <v>235</v>
      </c>
      <c r="H20" s="21">
        <f t="shared" ref="H20:H30" si="0">(E20-G20)</f>
        <v>0</v>
      </c>
      <c r="I20" s="21">
        <v>313</v>
      </c>
      <c r="J20" s="21">
        <f t="shared" ref="J20:J30" si="1">F20-I20</f>
        <v>0</v>
      </c>
      <c r="K20" s="8">
        <f t="shared" ref="K20:K29" si="2">G20/(G20+I20)</f>
        <v>0.42883211678832117</v>
      </c>
      <c r="L20" s="21">
        <f t="shared" ref="L20:L30" si="3">G20/(G20+J20)</f>
        <v>1</v>
      </c>
      <c r="M20" s="21">
        <f>2*(L20*K20)/(K20+L20)</f>
        <v>0.60025542784163477</v>
      </c>
      <c r="N20" s="9">
        <f t="shared" ref="N20:N30" si="4">(G20+H20)/(G20+H20+I20+J20)</f>
        <v>0.42883211678832117</v>
      </c>
      <c r="O20" s="36"/>
      <c r="P20" s="48" t="s">
        <v>29</v>
      </c>
      <c r="Q20" s="48">
        <v>0.58799999999999997</v>
      </c>
      <c r="R20" s="36"/>
      <c r="S20" s="36"/>
      <c r="T20" s="37" t="s">
        <v>4</v>
      </c>
      <c r="U20" s="35">
        <v>0</v>
      </c>
      <c r="V20" s="16">
        <v>1924</v>
      </c>
      <c r="W20" s="18">
        <f>S$12-V20</f>
        <v>2638</v>
      </c>
      <c r="X20" s="8">
        <v>1917</v>
      </c>
      <c r="Y20" s="21">
        <f t="shared" ref="Y20" si="5">(V20-X20)</f>
        <v>7</v>
      </c>
      <c r="Z20" s="21">
        <v>2638</v>
      </c>
      <c r="AA20" s="21">
        <f t="shared" ref="AA20" si="6">W20-Z20</f>
        <v>0</v>
      </c>
      <c r="AB20" s="8">
        <f t="shared" ref="AB20" si="7">X20/(X20+Z20)</f>
        <v>0.42085620197585072</v>
      </c>
      <c r="AC20" s="21">
        <f t="shared" ref="AC20" si="8">X20/(X20+AA20)</f>
        <v>1</v>
      </c>
      <c r="AD20" s="21">
        <f>2*(AC20*AB20)/(AB20+AC20)</f>
        <v>0.59239802224969096</v>
      </c>
      <c r="AE20" s="9">
        <f t="shared" ref="AE20" si="9">(X20+Y20)/(X20+Y20+Z20+AA20)</f>
        <v>0.42174484875054802</v>
      </c>
      <c r="AF20" s="36"/>
      <c r="AG20" s="48" t="s">
        <v>29</v>
      </c>
      <c r="AH20" s="48">
        <v>0.61499999999999999</v>
      </c>
      <c r="AI20" s="36"/>
      <c r="AJ20" s="36"/>
      <c r="AK20" s="36"/>
      <c r="AL20" s="37" t="s">
        <v>4</v>
      </c>
      <c r="AM20" s="35">
        <v>0</v>
      </c>
      <c r="AN20" s="16">
        <v>302</v>
      </c>
      <c r="AO20" s="18">
        <f>AK$12-AN20</f>
        <v>431</v>
      </c>
      <c r="AP20" s="8">
        <v>301</v>
      </c>
      <c r="AQ20" s="21">
        <f t="shared" ref="AQ20:AQ30" si="10">(AN20-AP20)</f>
        <v>1</v>
      </c>
      <c r="AR20" s="21">
        <v>431</v>
      </c>
      <c r="AS20" s="21">
        <f t="shared" ref="AS20:AS30" si="11">AO20-AR20</f>
        <v>0</v>
      </c>
      <c r="AT20" s="4">
        <f t="shared" ref="AT20:AT29" si="12">AP20/(AP20+AR20)</f>
        <v>0.41120218579234974</v>
      </c>
      <c r="AU20" s="21">
        <f t="shared" ref="AU20:AU30" si="13">AP20/(AP20+AS20)</f>
        <v>1</v>
      </c>
      <c r="AV20" s="21">
        <f>2*(AU20*AT20)/(AT20+AU20)</f>
        <v>0.58276863504356247</v>
      </c>
      <c r="AW20" s="9">
        <f t="shared" ref="AW20:AW30" si="14">(AP20+AQ20)/(AP20+AQ20+AR20+AS20)</f>
        <v>0.4120054570259209</v>
      </c>
      <c r="AY20" s="48" t="s">
        <v>29</v>
      </c>
      <c r="AZ20" s="48">
        <v>0.61899999999999999</v>
      </c>
      <c r="BE20" s="13" t="s">
        <v>4</v>
      </c>
      <c r="BF20" s="17">
        <v>0</v>
      </c>
      <c r="BG20" s="16">
        <f>AN20+V20+E20+AN171+E171</f>
        <v>2983</v>
      </c>
      <c r="BH20" s="16">
        <f>AO20+W20+F20+AO171+F171</f>
        <v>4118</v>
      </c>
      <c r="BI20" s="16">
        <f t="shared" ref="BI20:BL30" si="15">AP20+X20+G20+AP171+G171</f>
        <v>2966</v>
      </c>
      <c r="BJ20" s="16">
        <f t="shared" si="15"/>
        <v>17</v>
      </c>
      <c r="BK20" s="16">
        <f t="shared" si="15"/>
        <v>4111</v>
      </c>
      <c r="BL20" s="16">
        <f t="shared" si="15"/>
        <v>7</v>
      </c>
      <c r="BM20" s="4">
        <f t="shared" ref="BM20:BM29" si="16">BI20/(BI20+BK20)</f>
        <v>0.41910414017238945</v>
      </c>
      <c r="BN20" s="21">
        <f t="shared" ref="BN20:BN30" si="17">BI20/(BI20+BL20)</f>
        <v>0.99764547595021869</v>
      </c>
      <c r="BO20" s="21">
        <f>2*(BN20*BM20)/(BM20+BN20)</f>
        <v>0.59024875621890549</v>
      </c>
      <c r="BP20" s="9">
        <f t="shared" ref="BP20:BP30" si="18">(BI20+BJ20)/(BI20+BJ20+BK20+BL20)</f>
        <v>0.42008167863681173</v>
      </c>
    </row>
    <row r="21" spans="3:68" x14ac:dyDescent="0.25">
      <c r="D21" s="35">
        <v>0.1</v>
      </c>
      <c r="E21" s="16">
        <v>235</v>
      </c>
      <c r="F21" s="18">
        <v>313</v>
      </c>
      <c r="G21" s="8">
        <v>235</v>
      </c>
      <c r="H21" s="21">
        <f t="shared" si="0"/>
        <v>0</v>
      </c>
      <c r="I21" s="21">
        <v>313</v>
      </c>
      <c r="J21" s="21">
        <f t="shared" si="1"/>
        <v>0</v>
      </c>
      <c r="K21" s="8">
        <f t="shared" si="2"/>
        <v>0.42883211678832117</v>
      </c>
      <c r="L21" s="21">
        <f t="shared" si="3"/>
        <v>1</v>
      </c>
      <c r="M21" s="21">
        <f t="shared" ref="M21:M29" si="19">2*(L21*K21)/(K21+L21)</f>
        <v>0.60025542784163477</v>
      </c>
      <c r="N21" s="9">
        <f t="shared" si="4"/>
        <v>0.42883211678832117</v>
      </c>
      <c r="O21" s="36"/>
      <c r="P21" s="49" t="s">
        <v>30</v>
      </c>
      <c r="Q21" s="49">
        <v>0.59099999999999997</v>
      </c>
      <c r="R21" s="36"/>
      <c r="S21" s="36"/>
      <c r="T21" s="36"/>
      <c r="U21" s="35">
        <v>0.1</v>
      </c>
      <c r="V21" s="16">
        <v>1924</v>
      </c>
      <c r="W21" s="18">
        <f t="shared" ref="W21:W30" si="20">S$12-V21</f>
        <v>2638</v>
      </c>
      <c r="X21" s="8">
        <v>1917</v>
      </c>
      <c r="Y21" s="21">
        <f t="shared" ref="Y21:Y30" si="21">(V21-X21)</f>
        <v>7</v>
      </c>
      <c r="Z21" s="21">
        <v>2638</v>
      </c>
      <c r="AA21" s="21">
        <f t="shared" ref="AA21:AA30" si="22">W21-Z21</f>
        <v>0</v>
      </c>
      <c r="AB21" s="8">
        <f t="shared" ref="AB21:AB29" si="23">X21/(X21+Z21)</f>
        <v>0.42085620197585072</v>
      </c>
      <c r="AC21" s="21">
        <f t="shared" ref="AC21:AC30" si="24">X21/(X21+AA21)</f>
        <v>1</v>
      </c>
      <c r="AD21" s="21">
        <f t="shared" ref="AD21:AD29" si="25">2*(AC21*AB21)/(AB21+AC21)</f>
        <v>0.59239802224969096</v>
      </c>
      <c r="AE21" s="9">
        <f t="shared" ref="AE21:AE30" si="26">(X21+Y21)/(X21+Y21+Z21+AA21)</f>
        <v>0.42174484875054802</v>
      </c>
      <c r="AF21" s="36"/>
      <c r="AG21" s="49" t="s">
        <v>30</v>
      </c>
      <c r="AH21" s="49">
        <v>0.55600000000000005</v>
      </c>
      <c r="AI21" s="36"/>
      <c r="AJ21" s="36"/>
      <c r="AK21" s="36"/>
      <c r="AL21" s="36"/>
      <c r="AM21" s="35">
        <v>0.1</v>
      </c>
      <c r="AN21" s="16">
        <v>302</v>
      </c>
      <c r="AO21" s="18">
        <f t="shared" ref="AO21:AO30" si="27">AK$12-AN21</f>
        <v>431</v>
      </c>
      <c r="AP21" s="8">
        <v>301</v>
      </c>
      <c r="AQ21" s="21">
        <f t="shared" si="10"/>
        <v>1</v>
      </c>
      <c r="AR21" s="21">
        <v>431</v>
      </c>
      <c r="AS21" s="21">
        <f t="shared" si="11"/>
        <v>0</v>
      </c>
      <c r="AT21" s="4">
        <f t="shared" si="12"/>
        <v>0.41120218579234974</v>
      </c>
      <c r="AU21" s="21">
        <f t="shared" si="13"/>
        <v>1</v>
      </c>
      <c r="AV21" s="21">
        <f t="shared" ref="AV21:AV29" si="28">2*(AU21*AT21)/(AT21+AU21)</f>
        <v>0.58276863504356247</v>
      </c>
      <c r="AW21" s="9">
        <f t="shared" si="14"/>
        <v>0.4120054570259209</v>
      </c>
      <c r="AY21" s="49" t="s">
        <v>30</v>
      </c>
      <c r="AZ21" s="49">
        <v>0.56100000000000005</v>
      </c>
      <c r="BF21" s="17">
        <v>0.1</v>
      </c>
      <c r="BG21" s="16">
        <f t="shared" ref="BG21:BH21" si="29">AN21+V21+E21+AN172+E172</f>
        <v>2984</v>
      </c>
      <c r="BH21" s="16">
        <f t="shared" si="29"/>
        <v>4117</v>
      </c>
      <c r="BI21" s="16">
        <f t="shared" si="15"/>
        <v>2966</v>
      </c>
      <c r="BJ21" s="16">
        <f t="shared" si="15"/>
        <v>18</v>
      </c>
      <c r="BK21" s="16">
        <f t="shared" si="15"/>
        <v>4110</v>
      </c>
      <c r="BL21" s="16">
        <f t="shared" si="15"/>
        <v>7</v>
      </c>
      <c r="BM21" s="4">
        <f t="shared" si="16"/>
        <v>0.4191633691351046</v>
      </c>
      <c r="BN21" s="21">
        <f t="shared" si="17"/>
        <v>0.99764547595021869</v>
      </c>
      <c r="BO21" s="21">
        <f t="shared" ref="BO21:BO29" si="30">2*(BN21*BM21)/(BM21+BN21)</f>
        <v>0.59030749328291376</v>
      </c>
      <c r="BP21" s="9">
        <f t="shared" si="18"/>
        <v>0.420222503872694</v>
      </c>
    </row>
    <row r="22" spans="3:68" x14ac:dyDescent="0.25">
      <c r="D22" s="35">
        <v>0.2</v>
      </c>
      <c r="E22" s="16">
        <v>238</v>
      </c>
      <c r="F22" s="18">
        <v>310</v>
      </c>
      <c r="G22" s="8">
        <v>235</v>
      </c>
      <c r="H22" s="21">
        <f t="shared" si="0"/>
        <v>3</v>
      </c>
      <c r="I22" s="21">
        <v>310</v>
      </c>
      <c r="J22" s="21">
        <f t="shared" si="1"/>
        <v>0</v>
      </c>
      <c r="K22" s="8">
        <f t="shared" si="2"/>
        <v>0.43119266055045874</v>
      </c>
      <c r="L22" s="21">
        <f t="shared" si="3"/>
        <v>1</v>
      </c>
      <c r="M22" s="21">
        <f t="shared" si="19"/>
        <v>0.60256410256410253</v>
      </c>
      <c r="N22" s="9">
        <f t="shared" si="4"/>
        <v>0.43430656934306572</v>
      </c>
      <c r="O22" s="36"/>
      <c r="P22" s="49" t="s">
        <v>31</v>
      </c>
      <c r="Q22" s="49">
        <v>0.76800000000000002</v>
      </c>
      <c r="R22" s="36"/>
      <c r="S22" s="36"/>
      <c r="T22" s="36"/>
      <c r="U22" s="35">
        <v>0.2</v>
      </c>
      <c r="V22" s="16">
        <v>1926</v>
      </c>
      <c r="W22" s="18">
        <f t="shared" si="20"/>
        <v>2636</v>
      </c>
      <c r="X22" s="8">
        <v>1917</v>
      </c>
      <c r="Y22" s="21">
        <f t="shared" si="21"/>
        <v>9</v>
      </c>
      <c r="Z22" s="21">
        <v>2636</v>
      </c>
      <c r="AA22" s="21">
        <f t="shared" si="22"/>
        <v>0</v>
      </c>
      <c r="AB22" s="8">
        <f t="shared" si="23"/>
        <v>0.42104107182077749</v>
      </c>
      <c r="AC22" s="21">
        <f t="shared" si="24"/>
        <v>1</v>
      </c>
      <c r="AD22" s="21">
        <f t="shared" si="25"/>
        <v>0.59258114374033999</v>
      </c>
      <c r="AE22" s="9">
        <f t="shared" si="26"/>
        <v>0.42218325295922843</v>
      </c>
      <c r="AF22" s="36"/>
      <c r="AG22" s="49" t="s">
        <v>31</v>
      </c>
      <c r="AH22" s="49">
        <v>0.67</v>
      </c>
      <c r="AI22" s="36"/>
      <c r="AJ22" s="36"/>
      <c r="AK22" s="36"/>
      <c r="AL22" s="36"/>
      <c r="AM22" s="35">
        <v>0.2</v>
      </c>
      <c r="AN22" s="16">
        <v>302</v>
      </c>
      <c r="AO22" s="18">
        <f t="shared" si="27"/>
        <v>431</v>
      </c>
      <c r="AP22" s="8">
        <v>301</v>
      </c>
      <c r="AQ22" s="21">
        <f t="shared" si="10"/>
        <v>1</v>
      </c>
      <c r="AR22" s="21">
        <v>431</v>
      </c>
      <c r="AS22" s="21">
        <f t="shared" si="11"/>
        <v>0</v>
      </c>
      <c r="AT22" s="4">
        <f t="shared" si="12"/>
        <v>0.41120218579234974</v>
      </c>
      <c r="AU22" s="21">
        <f t="shared" si="13"/>
        <v>1</v>
      </c>
      <c r="AV22" s="21">
        <f t="shared" si="28"/>
        <v>0.58276863504356247</v>
      </c>
      <c r="AW22" s="9">
        <f t="shared" si="14"/>
        <v>0.4120054570259209</v>
      </c>
      <c r="AY22" s="49" t="s">
        <v>31</v>
      </c>
      <c r="AZ22" s="49">
        <v>0.57899999999999996</v>
      </c>
      <c r="BF22" s="17">
        <v>0.2</v>
      </c>
      <c r="BG22" s="16">
        <f t="shared" ref="BG22:BH22" si="31">AN22+V22+E22+AN173+E173</f>
        <v>2995</v>
      </c>
      <c r="BH22" s="16">
        <f t="shared" si="31"/>
        <v>4106</v>
      </c>
      <c r="BI22" s="16">
        <f t="shared" si="15"/>
        <v>2965</v>
      </c>
      <c r="BJ22" s="16">
        <f t="shared" si="15"/>
        <v>30</v>
      </c>
      <c r="BK22" s="16">
        <f t="shared" si="15"/>
        <v>4098</v>
      </c>
      <c r="BL22" s="16">
        <f t="shared" si="15"/>
        <v>8</v>
      </c>
      <c r="BM22" s="4">
        <f t="shared" si="16"/>
        <v>0.41979328897069235</v>
      </c>
      <c r="BN22" s="21">
        <f t="shared" si="17"/>
        <v>0.99730911537167843</v>
      </c>
      <c r="BO22" s="21">
        <f t="shared" si="30"/>
        <v>0.59087285771223597</v>
      </c>
      <c r="BP22" s="9">
        <f t="shared" si="18"/>
        <v>0.42177158146739896</v>
      </c>
    </row>
    <row r="23" spans="3:68" x14ac:dyDescent="0.25">
      <c r="D23" s="35">
        <v>0.3</v>
      </c>
      <c r="E23" s="16">
        <v>241</v>
      </c>
      <c r="F23" s="18">
        <v>307</v>
      </c>
      <c r="G23" s="8">
        <v>235</v>
      </c>
      <c r="H23" s="21">
        <f t="shared" si="0"/>
        <v>6</v>
      </c>
      <c r="I23" s="21">
        <v>307</v>
      </c>
      <c r="J23" s="21">
        <f t="shared" si="1"/>
        <v>0</v>
      </c>
      <c r="K23" s="8">
        <f t="shared" si="2"/>
        <v>0.43357933579335795</v>
      </c>
      <c r="L23" s="21">
        <f t="shared" si="3"/>
        <v>1</v>
      </c>
      <c r="M23" s="21">
        <f t="shared" si="19"/>
        <v>0.60489060489060487</v>
      </c>
      <c r="N23" s="9">
        <f t="shared" si="4"/>
        <v>0.43978102189781021</v>
      </c>
      <c r="O23" s="36"/>
      <c r="P23" s="49" t="s">
        <v>32</v>
      </c>
      <c r="Q23" s="49">
        <v>0.60299999999999998</v>
      </c>
      <c r="R23" s="36"/>
      <c r="S23" s="36"/>
      <c r="T23" s="36"/>
      <c r="U23" s="35">
        <v>0.3</v>
      </c>
      <c r="V23" s="16">
        <v>1946</v>
      </c>
      <c r="W23" s="18">
        <f t="shared" si="20"/>
        <v>2616</v>
      </c>
      <c r="X23" s="8">
        <v>1909</v>
      </c>
      <c r="Y23" s="21">
        <f t="shared" si="21"/>
        <v>37</v>
      </c>
      <c r="Z23" s="21">
        <v>2608</v>
      </c>
      <c r="AA23" s="21">
        <f t="shared" si="22"/>
        <v>8</v>
      </c>
      <c r="AB23" s="8">
        <f t="shared" si="23"/>
        <v>0.42262563648439228</v>
      </c>
      <c r="AC23" s="21">
        <f t="shared" si="24"/>
        <v>0.99582681272822116</v>
      </c>
      <c r="AD23" s="21">
        <f t="shared" si="25"/>
        <v>0.59341000932545851</v>
      </c>
      <c r="AE23" s="9">
        <f t="shared" si="26"/>
        <v>0.42656729504603247</v>
      </c>
      <c r="AF23" s="36"/>
      <c r="AG23" s="49" t="s">
        <v>32</v>
      </c>
      <c r="AH23" s="49">
        <v>0.67300000000000004</v>
      </c>
      <c r="AI23" s="36"/>
      <c r="AJ23" s="36"/>
      <c r="AK23" s="36"/>
      <c r="AL23" s="36"/>
      <c r="AM23" s="35">
        <v>0.3</v>
      </c>
      <c r="AN23" s="16">
        <v>307</v>
      </c>
      <c r="AO23" s="18">
        <f t="shared" si="27"/>
        <v>426</v>
      </c>
      <c r="AP23" s="8">
        <v>301</v>
      </c>
      <c r="AQ23" s="21">
        <f t="shared" si="10"/>
        <v>6</v>
      </c>
      <c r="AR23" s="21">
        <v>426</v>
      </c>
      <c r="AS23" s="21">
        <f t="shared" si="11"/>
        <v>0</v>
      </c>
      <c r="AT23" s="4">
        <f t="shared" si="12"/>
        <v>0.41403026134800552</v>
      </c>
      <c r="AU23" s="21">
        <f t="shared" si="13"/>
        <v>1</v>
      </c>
      <c r="AV23" s="21">
        <f t="shared" si="28"/>
        <v>0.58560311284046696</v>
      </c>
      <c r="AW23" s="9">
        <f t="shared" si="14"/>
        <v>0.41882673942701226</v>
      </c>
      <c r="AY23" s="49" t="s">
        <v>32</v>
      </c>
      <c r="AZ23" s="49">
        <v>0.63800000000000001</v>
      </c>
      <c r="BF23" s="17">
        <v>0.3</v>
      </c>
      <c r="BG23" s="16">
        <f t="shared" ref="BG23:BH23" si="32">AN23+V23+E23+AN174+E174</f>
        <v>3053</v>
      </c>
      <c r="BH23" s="16">
        <f t="shared" si="32"/>
        <v>4048</v>
      </c>
      <c r="BI23" s="16">
        <f t="shared" si="15"/>
        <v>2954</v>
      </c>
      <c r="BJ23" s="16">
        <f t="shared" si="15"/>
        <v>99</v>
      </c>
      <c r="BK23" s="16">
        <f t="shared" si="15"/>
        <v>4029</v>
      </c>
      <c r="BL23" s="16">
        <f t="shared" si="15"/>
        <v>19</v>
      </c>
      <c r="BM23" s="4">
        <f t="shared" si="16"/>
        <v>0.42302735214091364</v>
      </c>
      <c r="BN23" s="21">
        <f t="shared" si="17"/>
        <v>0.99360914900773634</v>
      </c>
      <c r="BO23" s="21">
        <f t="shared" si="30"/>
        <v>0.59341100843712336</v>
      </c>
      <c r="BP23" s="9">
        <f t="shared" si="18"/>
        <v>0.42993944514857063</v>
      </c>
    </row>
    <row r="24" spans="3:68" x14ac:dyDescent="0.25">
      <c r="D24" s="35">
        <v>0.4</v>
      </c>
      <c r="E24" s="16">
        <v>250</v>
      </c>
      <c r="F24" s="18">
        <v>298</v>
      </c>
      <c r="G24" s="8">
        <v>234</v>
      </c>
      <c r="H24" s="21">
        <f t="shared" si="0"/>
        <v>16</v>
      </c>
      <c r="I24" s="21">
        <v>297</v>
      </c>
      <c r="J24" s="21">
        <f t="shared" si="1"/>
        <v>1</v>
      </c>
      <c r="K24" s="8">
        <f t="shared" si="2"/>
        <v>0.44067796610169491</v>
      </c>
      <c r="L24" s="21">
        <f t="shared" si="3"/>
        <v>0.99574468085106382</v>
      </c>
      <c r="M24" s="21">
        <f t="shared" si="19"/>
        <v>0.61096605744125321</v>
      </c>
      <c r="N24" s="9">
        <f t="shared" si="4"/>
        <v>0.45620437956204379</v>
      </c>
      <c r="O24" s="36"/>
      <c r="P24" s="49" t="s">
        <v>33</v>
      </c>
      <c r="Q24" s="49">
        <v>0.70499999999999996</v>
      </c>
      <c r="R24" s="36"/>
      <c r="S24" s="36"/>
      <c r="T24" s="36"/>
      <c r="U24" s="35">
        <v>0.4</v>
      </c>
      <c r="V24" s="16">
        <v>2020</v>
      </c>
      <c r="W24" s="18">
        <f t="shared" si="20"/>
        <v>2542</v>
      </c>
      <c r="X24" s="8">
        <v>1890</v>
      </c>
      <c r="Y24" s="21">
        <f t="shared" si="21"/>
        <v>130</v>
      </c>
      <c r="Z24" s="21">
        <v>2515</v>
      </c>
      <c r="AA24" s="21">
        <f t="shared" si="22"/>
        <v>27</v>
      </c>
      <c r="AB24" s="8">
        <f t="shared" si="23"/>
        <v>0.42905788876276957</v>
      </c>
      <c r="AC24" s="21">
        <f t="shared" si="24"/>
        <v>0.9859154929577465</v>
      </c>
      <c r="AD24" s="21">
        <f t="shared" si="25"/>
        <v>0.5979120531477381</v>
      </c>
      <c r="AE24" s="9">
        <f t="shared" si="26"/>
        <v>0.44278825076720735</v>
      </c>
      <c r="AF24" s="36"/>
      <c r="AG24" s="49" t="s">
        <v>33</v>
      </c>
      <c r="AH24" s="49">
        <v>0.68300000000000005</v>
      </c>
      <c r="AI24" s="36"/>
      <c r="AJ24" s="36"/>
      <c r="AK24" s="36"/>
      <c r="AL24" s="36"/>
      <c r="AM24" s="35">
        <v>0.4</v>
      </c>
      <c r="AN24" s="16">
        <v>313</v>
      </c>
      <c r="AO24" s="18">
        <f t="shared" si="27"/>
        <v>420</v>
      </c>
      <c r="AP24" s="8">
        <v>299</v>
      </c>
      <c r="AQ24" s="21">
        <f t="shared" si="10"/>
        <v>14</v>
      </c>
      <c r="AR24" s="21">
        <v>418</v>
      </c>
      <c r="AS24" s="21">
        <f t="shared" si="11"/>
        <v>2</v>
      </c>
      <c r="AT24" s="4">
        <f t="shared" si="12"/>
        <v>0.41701534170153415</v>
      </c>
      <c r="AU24" s="21">
        <f t="shared" si="13"/>
        <v>0.99335548172757471</v>
      </c>
      <c r="AV24" s="21">
        <f t="shared" si="28"/>
        <v>0.58742632612966605</v>
      </c>
      <c r="AW24" s="9">
        <f t="shared" si="14"/>
        <v>0.42701227830832195</v>
      </c>
      <c r="AY24" s="49" t="s">
        <v>33</v>
      </c>
      <c r="AZ24" s="49">
        <v>0.68799999999999994</v>
      </c>
      <c r="BF24" s="17">
        <v>0.4</v>
      </c>
      <c r="BG24" s="16">
        <f t="shared" ref="BG24:BH24" si="33">AN24+V24+E24+AN175+E175</f>
        <v>3176</v>
      </c>
      <c r="BH24" s="16">
        <f t="shared" si="33"/>
        <v>3925</v>
      </c>
      <c r="BI24" s="16">
        <f t="shared" si="15"/>
        <v>2924</v>
      </c>
      <c r="BJ24" s="16">
        <f t="shared" si="15"/>
        <v>252</v>
      </c>
      <c r="BK24" s="16">
        <f t="shared" si="15"/>
        <v>3876</v>
      </c>
      <c r="BL24" s="16">
        <f t="shared" si="15"/>
        <v>49</v>
      </c>
      <c r="BM24" s="4">
        <f t="shared" si="16"/>
        <v>0.43</v>
      </c>
      <c r="BN24" s="21">
        <f t="shared" si="17"/>
        <v>0.98351833165153046</v>
      </c>
      <c r="BO24" s="21">
        <f t="shared" si="30"/>
        <v>0.59838330093113679</v>
      </c>
      <c r="BP24" s="9">
        <f t="shared" si="18"/>
        <v>0.44726094916208986</v>
      </c>
    </row>
    <row r="25" spans="3:68" x14ac:dyDescent="0.25">
      <c r="D25" s="35">
        <v>0.5</v>
      </c>
      <c r="E25" s="16">
        <v>271</v>
      </c>
      <c r="F25" s="18">
        <v>277</v>
      </c>
      <c r="G25" s="8">
        <v>225</v>
      </c>
      <c r="H25" s="21">
        <f t="shared" si="0"/>
        <v>46</v>
      </c>
      <c r="I25" s="21">
        <v>267</v>
      </c>
      <c r="J25" s="21">
        <f t="shared" si="1"/>
        <v>10</v>
      </c>
      <c r="K25" s="8">
        <f t="shared" si="2"/>
        <v>0.45731707317073172</v>
      </c>
      <c r="L25" s="21">
        <f t="shared" si="3"/>
        <v>0.95744680851063835</v>
      </c>
      <c r="M25" s="21">
        <f t="shared" si="19"/>
        <v>0.61898211829436045</v>
      </c>
      <c r="N25" s="9">
        <f t="shared" si="4"/>
        <v>0.49452554744525545</v>
      </c>
      <c r="O25" s="36"/>
      <c r="P25" s="49" t="s">
        <v>34</v>
      </c>
      <c r="Q25" s="49">
        <v>0.76200000000000001</v>
      </c>
      <c r="R25" s="36"/>
      <c r="S25" s="36"/>
      <c r="T25" s="36"/>
      <c r="U25" s="35">
        <v>0.5</v>
      </c>
      <c r="V25" s="16">
        <v>2129</v>
      </c>
      <c r="W25" s="18">
        <f t="shared" si="20"/>
        <v>2433</v>
      </c>
      <c r="X25" s="8">
        <v>1795</v>
      </c>
      <c r="Y25" s="21">
        <f t="shared" si="21"/>
        <v>334</v>
      </c>
      <c r="Z25" s="21">
        <v>2311</v>
      </c>
      <c r="AA25" s="21">
        <f t="shared" si="22"/>
        <v>122</v>
      </c>
      <c r="AB25" s="8">
        <f t="shared" si="23"/>
        <v>0.43716512420847542</v>
      </c>
      <c r="AC25" s="21">
        <f t="shared" si="24"/>
        <v>0.93635889410537299</v>
      </c>
      <c r="AD25" s="21">
        <f t="shared" si="25"/>
        <v>0.59604848082350992</v>
      </c>
      <c r="AE25" s="9">
        <f t="shared" si="26"/>
        <v>0.46668128014028937</v>
      </c>
      <c r="AF25" s="36"/>
      <c r="AG25" s="49" t="s">
        <v>34</v>
      </c>
      <c r="AH25" s="49">
        <v>0.54300000000000004</v>
      </c>
      <c r="AI25" s="36"/>
      <c r="AJ25" s="36"/>
      <c r="AK25" s="36"/>
      <c r="AL25" s="36"/>
      <c r="AM25" s="35">
        <v>0.5</v>
      </c>
      <c r="AN25" s="16">
        <v>332</v>
      </c>
      <c r="AO25" s="18">
        <f t="shared" si="27"/>
        <v>401</v>
      </c>
      <c r="AP25" s="8">
        <v>294</v>
      </c>
      <c r="AQ25" s="21">
        <f t="shared" si="10"/>
        <v>38</v>
      </c>
      <c r="AR25" s="21">
        <v>394</v>
      </c>
      <c r="AS25" s="21">
        <f t="shared" si="11"/>
        <v>7</v>
      </c>
      <c r="AT25" s="4">
        <f t="shared" si="12"/>
        <v>0.42732558139534882</v>
      </c>
      <c r="AU25" s="21">
        <f t="shared" si="13"/>
        <v>0.97674418604651159</v>
      </c>
      <c r="AV25" s="21">
        <f t="shared" si="28"/>
        <v>0.59453993933265914</v>
      </c>
      <c r="AW25" s="9">
        <f t="shared" si="14"/>
        <v>0.45293315143246932</v>
      </c>
      <c r="AY25" s="49" t="s">
        <v>34</v>
      </c>
      <c r="AZ25" s="49">
        <v>0.60199999999999998</v>
      </c>
      <c r="BF25" s="17">
        <v>0.5</v>
      </c>
      <c r="BG25" s="16">
        <f t="shared" ref="BG25:BH25" si="34">AN25+V25+E25+AN176+E176</f>
        <v>3364</v>
      </c>
      <c r="BH25" s="16">
        <f t="shared" si="34"/>
        <v>3737</v>
      </c>
      <c r="BI25" s="16">
        <f t="shared" si="15"/>
        <v>2799</v>
      </c>
      <c r="BJ25" s="16">
        <f t="shared" si="15"/>
        <v>565</v>
      </c>
      <c r="BK25" s="16">
        <f t="shared" si="15"/>
        <v>3563</v>
      </c>
      <c r="BL25" s="16">
        <f t="shared" si="15"/>
        <v>174</v>
      </c>
      <c r="BM25" s="4">
        <f t="shared" si="16"/>
        <v>0.43995598868280417</v>
      </c>
      <c r="BN25" s="21">
        <f t="shared" si="17"/>
        <v>0.94147325933400605</v>
      </c>
      <c r="BO25" s="21">
        <f t="shared" si="30"/>
        <v>0.59967862881628287</v>
      </c>
      <c r="BP25" s="9">
        <f t="shared" si="18"/>
        <v>0.47373609350795665</v>
      </c>
    </row>
    <row r="26" spans="3:68" x14ac:dyDescent="0.25">
      <c r="D26" s="35">
        <v>0.6</v>
      </c>
      <c r="E26" s="16">
        <v>301</v>
      </c>
      <c r="F26" s="18">
        <v>247</v>
      </c>
      <c r="G26" s="8">
        <v>211</v>
      </c>
      <c r="H26" s="21">
        <f t="shared" si="0"/>
        <v>90</v>
      </c>
      <c r="I26" s="21">
        <v>223</v>
      </c>
      <c r="J26" s="21">
        <f t="shared" si="1"/>
        <v>24</v>
      </c>
      <c r="K26" s="8">
        <f t="shared" si="2"/>
        <v>0.48617511520737328</v>
      </c>
      <c r="L26" s="21">
        <f t="shared" si="3"/>
        <v>0.89787234042553188</v>
      </c>
      <c r="M26" s="21">
        <f t="shared" si="19"/>
        <v>0.63079222720478323</v>
      </c>
      <c r="N26" s="9">
        <f t="shared" si="4"/>
        <v>0.5492700729927007</v>
      </c>
      <c r="O26" s="36"/>
      <c r="P26" s="49" t="s">
        <v>35</v>
      </c>
      <c r="Q26" s="49">
        <v>0.58299999999999996</v>
      </c>
      <c r="R26" s="36"/>
      <c r="S26" s="36"/>
      <c r="T26" s="36"/>
      <c r="U26" s="35">
        <v>0.6</v>
      </c>
      <c r="V26" s="16">
        <v>2367</v>
      </c>
      <c r="W26" s="18">
        <f t="shared" si="20"/>
        <v>2195</v>
      </c>
      <c r="X26" s="8">
        <v>1685</v>
      </c>
      <c r="Y26" s="21">
        <f t="shared" si="21"/>
        <v>682</v>
      </c>
      <c r="Z26" s="21">
        <v>1963</v>
      </c>
      <c r="AA26" s="21">
        <f t="shared" si="22"/>
        <v>232</v>
      </c>
      <c r="AB26" s="8">
        <f t="shared" si="23"/>
        <v>0.46189692982456143</v>
      </c>
      <c r="AC26" s="21">
        <f t="shared" si="24"/>
        <v>0.87897756911841418</v>
      </c>
      <c r="AD26" s="21">
        <f t="shared" si="25"/>
        <v>0.60557053009883199</v>
      </c>
      <c r="AE26" s="9">
        <f t="shared" si="26"/>
        <v>0.51885138097325734</v>
      </c>
      <c r="AF26" s="36"/>
      <c r="AG26" s="49" t="s">
        <v>35</v>
      </c>
      <c r="AH26" s="49">
        <v>0.64800000000000002</v>
      </c>
      <c r="AI26" s="36"/>
      <c r="AJ26" s="36"/>
      <c r="AK26" s="36"/>
      <c r="AL26" s="36"/>
      <c r="AM26" s="35">
        <v>0.6</v>
      </c>
      <c r="AN26" s="16">
        <v>354</v>
      </c>
      <c r="AO26" s="18">
        <f t="shared" si="27"/>
        <v>379</v>
      </c>
      <c r="AP26" s="8">
        <v>275</v>
      </c>
      <c r="AQ26" s="21">
        <f t="shared" si="10"/>
        <v>79</v>
      </c>
      <c r="AR26" s="21">
        <v>353</v>
      </c>
      <c r="AS26" s="21">
        <f t="shared" si="11"/>
        <v>26</v>
      </c>
      <c r="AT26" s="4">
        <f t="shared" si="12"/>
        <v>0.43789808917197454</v>
      </c>
      <c r="AU26" s="21">
        <f t="shared" si="13"/>
        <v>0.91362126245847175</v>
      </c>
      <c r="AV26" s="21">
        <f t="shared" si="28"/>
        <v>0.59203444564047369</v>
      </c>
      <c r="AW26" s="9">
        <f t="shared" si="14"/>
        <v>0.48294679399727147</v>
      </c>
      <c r="AY26" s="49" t="s">
        <v>35</v>
      </c>
      <c r="AZ26" s="49">
        <v>0.629</v>
      </c>
      <c r="BF26" s="17">
        <v>0.6</v>
      </c>
      <c r="BG26" s="16">
        <f t="shared" ref="BG26:BH26" si="35">AN26+V26+E26+AN177+E177</f>
        <v>3717</v>
      </c>
      <c r="BH26" s="16">
        <f t="shared" si="35"/>
        <v>3384</v>
      </c>
      <c r="BI26" s="16">
        <f t="shared" si="15"/>
        <v>2606</v>
      </c>
      <c r="BJ26" s="16">
        <f t="shared" si="15"/>
        <v>1111</v>
      </c>
      <c r="BK26" s="16">
        <f t="shared" si="15"/>
        <v>3017</v>
      </c>
      <c r="BL26" s="16">
        <f t="shared" si="15"/>
        <v>367</v>
      </c>
      <c r="BM26" s="4">
        <f t="shared" si="16"/>
        <v>0.46345367241685931</v>
      </c>
      <c r="BN26" s="21">
        <f t="shared" si="17"/>
        <v>0.87655566767574844</v>
      </c>
      <c r="BO26" s="21">
        <f t="shared" si="30"/>
        <v>0.6063285248953002</v>
      </c>
      <c r="BP26" s="9">
        <f t="shared" si="18"/>
        <v>0.52344740177439797</v>
      </c>
    </row>
    <row r="27" spans="3:68" x14ac:dyDescent="0.25">
      <c r="D27" s="35">
        <v>0.7</v>
      </c>
      <c r="E27" s="16">
        <v>343</v>
      </c>
      <c r="F27" s="18">
        <v>205</v>
      </c>
      <c r="G27" s="8">
        <v>179</v>
      </c>
      <c r="H27" s="21">
        <f t="shared" si="0"/>
        <v>164</v>
      </c>
      <c r="I27" s="21">
        <v>149</v>
      </c>
      <c r="J27" s="21">
        <f t="shared" si="1"/>
        <v>56</v>
      </c>
      <c r="K27" s="8">
        <f t="shared" si="2"/>
        <v>0.54573170731707321</v>
      </c>
      <c r="L27" s="21">
        <f t="shared" si="3"/>
        <v>0.76170212765957446</v>
      </c>
      <c r="M27" s="21">
        <f t="shared" si="19"/>
        <v>0.63587921847246887</v>
      </c>
      <c r="N27" s="27">
        <f t="shared" si="4"/>
        <v>0.62591240875912413</v>
      </c>
      <c r="O27" s="36"/>
      <c r="P27" s="49" t="s">
        <v>36</v>
      </c>
      <c r="Q27" s="49">
        <v>0.71499999999999997</v>
      </c>
      <c r="R27" s="36"/>
      <c r="S27" s="36"/>
      <c r="T27" s="36"/>
      <c r="U27" s="35">
        <v>0.7</v>
      </c>
      <c r="V27" s="16">
        <v>2654</v>
      </c>
      <c r="W27" s="18">
        <f t="shared" si="20"/>
        <v>1908</v>
      </c>
      <c r="X27" s="8">
        <v>1462</v>
      </c>
      <c r="Y27" s="21">
        <f t="shared" si="21"/>
        <v>1192</v>
      </c>
      <c r="Z27" s="21">
        <v>1453</v>
      </c>
      <c r="AA27" s="21">
        <f t="shared" si="22"/>
        <v>455</v>
      </c>
      <c r="AB27" s="8">
        <f t="shared" si="23"/>
        <v>0.50154373927958829</v>
      </c>
      <c r="AC27" s="21">
        <f t="shared" si="24"/>
        <v>0.7626499739175796</v>
      </c>
      <c r="AD27" s="21">
        <f t="shared" si="25"/>
        <v>0.60513245033112584</v>
      </c>
      <c r="AE27" s="9">
        <f t="shared" si="26"/>
        <v>0.5817623849188952</v>
      </c>
      <c r="AF27" s="36"/>
      <c r="AG27" s="49" t="s">
        <v>36</v>
      </c>
      <c r="AH27" s="49">
        <v>0.70499999999999996</v>
      </c>
      <c r="AI27" s="36"/>
      <c r="AJ27" s="36"/>
      <c r="AK27" s="36"/>
      <c r="AL27" s="36"/>
      <c r="AM27" s="35">
        <v>0.7</v>
      </c>
      <c r="AN27" s="16">
        <v>416</v>
      </c>
      <c r="AO27" s="18">
        <f t="shared" si="27"/>
        <v>317</v>
      </c>
      <c r="AP27" s="8">
        <v>228</v>
      </c>
      <c r="AQ27" s="21">
        <f t="shared" si="10"/>
        <v>188</v>
      </c>
      <c r="AR27" s="21">
        <v>244</v>
      </c>
      <c r="AS27" s="21">
        <f t="shared" si="11"/>
        <v>73</v>
      </c>
      <c r="AT27" s="4">
        <f t="shared" si="12"/>
        <v>0.48305084745762711</v>
      </c>
      <c r="AU27" s="21">
        <f t="shared" si="13"/>
        <v>0.75747508305647837</v>
      </c>
      <c r="AV27" s="21">
        <f t="shared" si="28"/>
        <v>0.58990944372574383</v>
      </c>
      <c r="AW27" s="9">
        <f t="shared" si="14"/>
        <v>0.56753069577080495</v>
      </c>
      <c r="AY27" s="49" t="s">
        <v>36</v>
      </c>
      <c r="AZ27" s="49">
        <v>0.73699999999999999</v>
      </c>
      <c r="BF27" s="17">
        <v>0.7</v>
      </c>
      <c r="BG27" s="16">
        <f t="shared" ref="BG27:BH27" si="36">AN27+V27+E27+AN178+E178</f>
        <v>4174</v>
      </c>
      <c r="BH27" s="16">
        <f t="shared" si="36"/>
        <v>2927</v>
      </c>
      <c r="BI27" s="16">
        <f t="shared" si="15"/>
        <v>2229</v>
      </c>
      <c r="BJ27" s="16">
        <f t="shared" si="15"/>
        <v>1945</v>
      </c>
      <c r="BK27" s="16">
        <f t="shared" si="15"/>
        <v>2183</v>
      </c>
      <c r="BL27" s="16">
        <f t="shared" si="15"/>
        <v>744</v>
      </c>
      <c r="BM27" s="4">
        <f t="shared" si="16"/>
        <v>0.50521305530371718</v>
      </c>
      <c r="BN27" s="21">
        <f t="shared" si="17"/>
        <v>0.74974772956609481</v>
      </c>
      <c r="BO27" s="21">
        <f t="shared" si="30"/>
        <v>0.60365605958023028</v>
      </c>
      <c r="BP27" s="9">
        <f t="shared" si="18"/>
        <v>0.58780453457259541</v>
      </c>
    </row>
    <row r="28" spans="3:68" ht="15.75" thickBot="1" x14ac:dyDescent="0.3">
      <c r="D28" s="35">
        <v>0.8</v>
      </c>
      <c r="E28" s="16">
        <v>343</v>
      </c>
      <c r="F28" s="18">
        <v>205</v>
      </c>
      <c r="G28" s="8">
        <v>91</v>
      </c>
      <c r="H28" s="21">
        <f t="shared" si="0"/>
        <v>252</v>
      </c>
      <c r="I28" s="21">
        <v>61</v>
      </c>
      <c r="J28" s="21">
        <f t="shared" si="1"/>
        <v>144</v>
      </c>
      <c r="K28" s="8">
        <f t="shared" si="2"/>
        <v>0.59868421052631582</v>
      </c>
      <c r="L28" s="21">
        <f t="shared" si="3"/>
        <v>0.38723404255319149</v>
      </c>
      <c r="M28" s="21">
        <f t="shared" si="19"/>
        <v>0.47028423772609818</v>
      </c>
      <c r="N28" s="27">
        <f t="shared" si="4"/>
        <v>0.62591240875912413</v>
      </c>
      <c r="O28" s="36"/>
      <c r="P28" s="50" t="s">
        <v>37</v>
      </c>
      <c r="Q28" s="50">
        <v>0.72599999999999998</v>
      </c>
      <c r="R28" s="36"/>
      <c r="S28" s="36"/>
      <c r="T28" s="36"/>
      <c r="U28" s="35">
        <v>0.8</v>
      </c>
      <c r="V28" s="16">
        <v>2950</v>
      </c>
      <c r="W28" s="18">
        <f t="shared" si="20"/>
        <v>1612</v>
      </c>
      <c r="X28" s="8">
        <v>952</v>
      </c>
      <c r="Y28" s="21">
        <f t="shared" si="21"/>
        <v>1998</v>
      </c>
      <c r="Z28" s="21">
        <v>647</v>
      </c>
      <c r="AA28" s="21">
        <f t="shared" si="22"/>
        <v>965</v>
      </c>
      <c r="AB28" s="8">
        <f t="shared" si="23"/>
        <v>0.59537210756722947</v>
      </c>
      <c r="AC28" s="21">
        <f t="shared" si="24"/>
        <v>0.4966092853416797</v>
      </c>
      <c r="AD28" s="21">
        <f t="shared" si="25"/>
        <v>0.54152445961319684</v>
      </c>
      <c r="AE28" s="9">
        <f t="shared" si="26"/>
        <v>0.64664620780359494</v>
      </c>
      <c r="AF28" s="36"/>
      <c r="AG28" s="50" t="s">
        <v>37</v>
      </c>
      <c r="AH28" s="50">
        <v>0.66600000000000004</v>
      </c>
      <c r="AI28" s="36"/>
      <c r="AJ28" s="36"/>
      <c r="AK28" s="36"/>
      <c r="AL28" s="36"/>
      <c r="AM28" s="35">
        <v>0.8</v>
      </c>
      <c r="AN28" s="16">
        <v>467</v>
      </c>
      <c r="AO28" s="18">
        <f t="shared" si="27"/>
        <v>266</v>
      </c>
      <c r="AP28" s="8">
        <v>135</v>
      </c>
      <c r="AQ28" s="21">
        <f t="shared" si="10"/>
        <v>332</v>
      </c>
      <c r="AR28" s="21">
        <v>100</v>
      </c>
      <c r="AS28" s="21">
        <f t="shared" si="11"/>
        <v>166</v>
      </c>
      <c r="AT28" s="4">
        <f t="shared" si="12"/>
        <v>0.57446808510638303</v>
      </c>
      <c r="AU28" s="21">
        <f t="shared" si="13"/>
        <v>0.44850498338870431</v>
      </c>
      <c r="AV28" s="21">
        <f t="shared" si="28"/>
        <v>0.50373134328358204</v>
      </c>
      <c r="AW28" s="9">
        <f t="shared" si="14"/>
        <v>0.63710777626193726</v>
      </c>
      <c r="AY28" s="50" t="s">
        <v>37</v>
      </c>
      <c r="AZ28" s="50">
        <v>0.66900000000000004</v>
      </c>
      <c r="BF28" s="31">
        <v>0.8</v>
      </c>
      <c r="BG28" s="16">
        <f t="shared" ref="BG28:BH28" si="37">AN28+V28+E28+AN179+E179</f>
        <v>4609</v>
      </c>
      <c r="BH28" s="16">
        <f t="shared" si="37"/>
        <v>2492</v>
      </c>
      <c r="BI28" s="16">
        <f t="shared" si="15"/>
        <v>1443</v>
      </c>
      <c r="BJ28" s="16">
        <f t="shared" si="15"/>
        <v>3166</v>
      </c>
      <c r="BK28" s="16">
        <f t="shared" si="15"/>
        <v>962</v>
      </c>
      <c r="BL28" s="16">
        <f t="shared" si="15"/>
        <v>1530</v>
      </c>
      <c r="BM28" s="32">
        <f t="shared" si="16"/>
        <v>0.6</v>
      </c>
      <c r="BN28" s="33">
        <f t="shared" si="17"/>
        <v>0.48536831483350151</v>
      </c>
      <c r="BO28" s="21">
        <f t="shared" si="30"/>
        <v>0.53663071773893645</v>
      </c>
      <c r="BP28" s="34">
        <f t="shared" si="18"/>
        <v>0.64906351218138292</v>
      </c>
    </row>
    <row r="29" spans="3:68" ht="15.75" thickBot="1" x14ac:dyDescent="0.3">
      <c r="D29" s="35">
        <v>0.9</v>
      </c>
      <c r="E29" s="16">
        <v>326</v>
      </c>
      <c r="F29" s="18">
        <v>222</v>
      </c>
      <c r="G29" s="8">
        <v>17</v>
      </c>
      <c r="H29" s="21">
        <f t="shared" si="0"/>
        <v>309</v>
      </c>
      <c r="I29" s="21">
        <v>4</v>
      </c>
      <c r="J29" s="21">
        <f t="shared" si="1"/>
        <v>218</v>
      </c>
      <c r="K29" s="8">
        <f t="shared" si="2"/>
        <v>0.80952380952380953</v>
      </c>
      <c r="L29" s="21">
        <f t="shared" si="3"/>
        <v>7.2340425531914887E-2</v>
      </c>
      <c r="M29" s="21">
        <f t="shared" si="19"/>
        <v>0.13281249999999997</v>
      </c>
      <c r="N29" s="9">
        <f t="shared" si="4"/>
        <v>0.5948905109489051</v>
      </c>
      <c r="O29" s="36"/>
      <c r="P29" s="51" t="s">
        <v>39</v>
      </c>
      <c r="Q29" s="51">
        <f>ROUND(MEDIAN(Q20:Q28),3)</f>
        <v>0.70499999999999996</v>
      </c>
      <c r="R29" s="36"/>
      <c r="S29" s="36"/>
      <c r="T29" s="36"/>
      <c r="U29" s="35">
        <v>0.9</v>
      </c>
      <c r="V29" s="16">
        <v>2915</v>
      </c>
      <c r="W29" s="18">
        <f t="shared" si="20"/>
        <v>1647</v>
      </c>
      <c r="X29" s="8">
        <v>357</v>
      </c>
      <c r="Y29" s="21">
        <f t="shared" si="21"/>
        <v>2558</v>
      </c>
      <c r="Z29" s="21">
        <v>87</v>
      </c>
      <c r="AA29" s="21">
        <f t="shared" si="22"/>
        <v>1560</v>
      </c>
      <c r="AB29" s="8">
        <f t="shared" si="23"/>
        <v>0.80405405405405406</v>
      </c>
      <c r="AC29" s="21">
        <f t="shared" si="24"/>
        <v>0.18622848200312989</v>
      </c>
      <c r="AD29" s="21">
        <f t="shared" si="25"/>
        <v>0.30241423125794153</v>
      </c>
      <c r="AE29" s="9">
        <f t="shared" si="26"/>
        <v>0.63897413415168791</v>
      </c>
      <c r="AF29" s="36"/>
      <c r="AG29" s="51" t="s">
        <v>39</v>
      </c>
      <c r="AH29" s="51">
        <v>0.66600000000000004</v>
      </c>
      <c r="AI29" s="36"/>
      <c r="AJ29" s="36"/>
      <c r="AK29" s="36"/>
      <c r="AL29" s="36"/>
      <c r="AM29" s="35">
        <v>0.9</v>
      </c>
      <c r="AN29" s="16">
        <v>450</v>
      </c>
      <c r="AO29" s="18">
        <f t="shared" si="27"/>
        <v>283</v>
      </c>
      <c r="AP29" s="8">
        <v>22</v>
      </c>
      <c r="AQ29" s="21">
        <f t="shared" si="10"/>
        <v>428</v>
      </c>
      <c r="AR29" s="21">
        <v>4</v>
      </c>
      <c r="AS29" s="21">
        <f t="shared" si="11"/>
        <v>279</v>
      </c>
      <c r="AT29" s="4">
        <f t="shared" si="12"/>
        <v>0.84615384615384615</v>
      </c>
      <c r="AU29" s="21">
        <f t="shared" si="13"/>
        <v>7.3089700996677748E-2</v>
      </c>
      <c r="AV29" s="21">
        <f t="shared" si="28"/>
        <v>0.13455657492354739</v>
      </c>
      <c r="AW29" s="9">
        <f t="shared" si="14"/>
        <v>0.61391541609822642</v>
      </c>
      <c r="AY29" s="51" t="s">
        <v>39</v>
      </c>
      <c r="AZ29" s="51">
        <v>0.629</v>
      </c>
      <c r="BF29" s="17">
        <v>0.9</v>
      </c>
      <c r="BG29" s="16">
        <f t="shared" ref="BG29:BH29" si="38">AN29+V29+E29+AN180+E180</f>
        <v>4506</v>
      </c>
      <c r="BH29" s="16">
        <f t="shared" si="38"/>
        <v>2595</v>
      </c>
      <c r="BI29" s="16">
        <f t="shared" si="15"/>
        <v>505</v>
      </c>
      <c r="BJ29" s="16">
        <f t="shared" si="15"/>
        <v>4001</v>
      </c>
      <c r="BK29" s="16">
        <f t="shared" si="15"/>
        <v>127</v>
      </c>
      <c r="BL29" s="16">
        <f t="shared" si="15"/>
        <v>2468</v>
      </c>
      <c r="BM29" s="4">
        <f t="shared" si="16"/>
        <v>0.79905063291139244</v>
      </c>
      <c r="BN29" s="21">
        <f t="shared" si="17"/>
        <v>0.16986209216279852</v>
      </c>
      <c r="BO29" s="21">
        <f t="shared" si="30"/>
        <v>0.28016643550624137</v>
      </c>
      <c r="BP29" s="9">
        <f t="shared" si="18"/>
        <v>0.63455851288550913</v>
      </c>
    </row>
    <row r="30" spans="3:68" ht="15.75" thickBot="1" x14ac:dyDescent="0.3">
      <c r="D30" s="10">
        <v>1</v>
      </c>
      <c r="E30" s="10">
        <v>313</v>
      </c>
      <c r="F30" s="30">
        <v>235</v>
      </c>
      <c r="G30" s="10">
        <v>0</v>
      </c>
      <c r="H30" s="23">
        <f t="shared" si="0"/>
        <v>313</v>
      </c>
      <c r="I30" s="23">
        <v>0</v>
      </c>
      <c r="J30" s="23">
        <f t="shared" si="1"/>
        <v>235</v>
      </c>
      <c r="K30" s="10">
        <f>G30/(G30+I30+1)</f>
        <v>0</v>
      </c>
      <c r="L30" s="23">
        <f t="shared" si="3"/>
        <v>0</v>
      </c>
      <c r="M30" s="21">
        <f>2*(L30*K30)/(K30+L30+1)</f>
        <v>0</v>
      </c>
      <c r="N30" s="11">
        <f t="shared" si="4"/>
        <v>0.57116788321167888</v>
      </c>
      <c r="O30" s="36"/>
      <c r="P30" s="36"/>
      <c r="Q30" s="36"/>
      <c r="R30" s="36"/>
      <c r="S30" s="36"/>
      <c r="T30" s="36"/>
      <c r="U30" s="35">
        <v>1</v>
      </c>
      <c r="V30" s="10">
        <v>2645</v>
      </c>
      <c r="W30" s="30">
        <f t="shared" si="20"/>
        <v>1917</v>
      </c>
      <c r="X30" s="8">
        <v>0</v>
      </c>
      <c r="Y30" s="21">
        <f t="shared" si="21"/>
        <v>2645</v>
      </c>
      <c r="Z30" s="21">
        <v>0</v>
      </c>
      <c r="AA30" s="21">
        <f t="shared" si="22"/>
        <v>1917</v>
      </c>
      <c r="AB30" s="8">
        <f>X30/(X30+Z30+1)</f>
        <v>0</v>
      </c>
      <c r="AC30" s="21">
        <f t="shared" si="24"/>
        <v>0</v>
      </c>
      <c r="AD30" s="21">
        <f>2*(AC30*AB30)/(AB30+AC30+1)</f>
        <v>0</v>
      </c>
      <c r="AE30" s="9">
        <f t="shared" si="26"/>
        <v>0.57978956597983344</v>
      </c>
      <c r="AF30" s="36"/>
      <c r="AG30" s="36"/>
      <c r="AH30" s="36"/>
      <c r="AI30" s="36"/>
      <c r="AJ30" s="36"/>
      <c r="AK30" s="36"/>
      <c r="AL30" s="36"/>
      <c r="AM30" s="35">
        <v>1</v>
      </c>
      <c r="AN30" s="10">
        <v>432</v>
      </c>
      <c r="AO30" s="30">
        <f t="shared" si="27"/>
        <v>301</v>
      </c>
      <c r="AP30" s="8">
        <v>0</v>
      </c>
      <c r="AQ30" s="21">
        <f t="shared" si="10"/>
        <v>432</v>
      </c>
      <c r="AR30" s="21">
        <v>0</v>
      </c>
      <c r="AS30" s="21">
        <f t="shared" si="11"/>
        <v>301</v>
      </c>
      <c r="AT30" s="4">
        <f>AP30/(AP30+AR30+1)</f>
        <v>0</v>
      </c>
      <c r="AU30" s="21">
        <f t="shared" si="13"/>
        <v>0</v>
      </c>
      <c r="AV30" s="21">
        <f>2*(AU30*AT30)/(AT30+AU30+1)</f>
        <v>0</v>
      </c>
      <c r="AW30" s="9">
        <f t="shared" si="14"/>
        <v>0.58935879945429737</v>
      </c>
      <c r="BF30" s="19">
        <v>1</v>
      </c>
      <c r="BG30" s="16">
        <f t="shared" ref="BG30:BH30" si="39">AN30+V30+E30+AN181+E181</f>
        <v>4128</v>
      </c>
      <c r="BH30" s="16">
        <f t="shared" si="39"/>
        <v>2973</v>
      </c>
      <c r="BI30" s="16">
        <f t="shared" si="15"/>
        <v>0</v>
      </c>
      <c r="BJ30" s="16">
        <f t="shared" si="15"/>
        <v>4128</v>
      </c>
      <c r="BK30" s="16">
        <f t="shared" si="15"/>
        <v>0</v>
      </c>
      <c r="BL30" s="16">
        <f t="shared" si="15"/>
        <v>2973</v>
      </c>
      <c r="BM30" s="4">
        <f>BI30/(BI30+BK30+1)</f>
        <v>0</v>
      </c>
      <c r="BN30" s="21">
        <f t="shared" si="17"/>
        <v>0</v>
      </c>
      <c r="BO30" s="21">
        <f>2*(BN30*BM30)/(BM30+BN30+1)</f>
        <v>0</v>
      </c>
      <c r="BP30" s="9">
        <f t="shared" si="18"/>
        <v>0.58132657372201102</v>
      </c>
    </row>
    <row r="31" spans="3:68" ht="15.75" thickBot="1" x14ac:dyDescent="0.3">
      <c r="D31" s="42"/>
      <c r="E31" s="24">
        <f t="shared" ref="E31:N31" si="40">AVERAGE(E20:E30)</f>
        <v>281.45454545454544</v>
      </c>
      <c r="F31" s="43">
        <f t="shared" si="40"/>
        <v>266.54545454545456</v>
      </c>
      <c r="G31" s="43">
        <f t="shared" si="40"/>
        <v>172.45454545454547</v>
      </c>
      <c r="H31" s="43">
        <f t="shared" si="40"/>
        <v>109</v>
      </c>
      <c r="I31" s="43">
        <f t="shared" si="40"/>
        <v>204</v>
      </c>
      <c r="J31" s="43">
        <f t="shared" si="40"/>
        <v>62.545454545454547</v>
      </c>
      <c r="K31" s="43">
        <f t="shared" si="40"/>
        <v>0.46004964652431429</v>
      </c>
      <c r="L31" s="43">
        <f t="shared" si="40"/>
        <v>0.73384912959381043</v>
      </c>
      <c r="M31" s="43">
        <f t="shared" si="40"/>
        <v>0.50069835657063089</v>
      </c>
      <c r="N31" s="43">
        <f t="shared" si="40"/>
        <v>0.51360318513603176</v>
      </c>
      <c r="O31" s="36"/>
      <c r="P31" s="36"/>
      <c r="Q31" s="36"/>
      <c r="R31" s="36"/>
      <c r="S31" s="36"/>
      <c r="T31" s="36"/>
      <c r="U31" s="42"/>
      <c r="V31" s="24">
        <f t="shared" ref="V31:AE31" si="41">AVERAGE(V20:V30)</f>
        <v>2309.090909090909</v>
      </c>
      <c r="W31" s="43">
        <f t="shared" si="41"/>
        <v>2252.909090909091</v>
      </c>
      <c r="X31" s="43">
        <f t="shared" si="41"/>
        <v>1436.4545454545455</v>
      </c>
      <c r="Y31" s="43">
        <f t="shared" si="41"/>
        <v>872.63636363636363</v>
      </c>
      <c r="Z31" s="43">
        <f t="shared" si="41"/>
        <v>1772.3636363636363</v>
      </c>
      <c r="AA31" s="43">
        <f t="shared" si="41"/>
        <v>480.54545454545456</v>
      </c>
      <c r="AB31" s="43">
        <f t="shared" si="41"/>
        <v>0.44676990508668629</v>
      </c>
      <c r="AC31" s="43">
        <f t="shared" si="41"/>
        <v>0.7493242281974678</v>
      </c>
      <c r="AD31" s="43">
        <f t="shared" si="41"/>
        <v>0.51085358207613862</v>
      </c>
      <c r="AE31" s="43">
        <f t="shared" si="41"/>
        <v>0.50615758638555663</v>
      </c>
      <c r="AF31" s="36"/>
      <c r="AG31" s="36"/>
      <c r="AH31" s="36"/>
      <c r="AI31" s="36"/>
      <c r="AJ31" s="36"/>
      <c r="AK31" s="36"/>
      <c r="AL31" s="36"/>
      <c r="AM31" s="42"/>
      <c r="AN31" s="24">
        <f t="shared" ref="AN31:AW31" si="42">AVERAGE(AN20:AN30)</f>
        <v>361.54545454545456</v>
      </c>
      <c r="AO31" s="43">
        <f t="shared" si="42"/>
        <v>371.45454545454544</v>
      </c>
      <c r="AP31" s="43">
        <f t="shared" si="42"/>
        <v>223.36363636363637</v>
      </c>
      <c r="AQ31" s="43">
        <f t="shared" si="42"/>
        <v>138.18181818181819</v>
      </c>
      <c r="AR31" s="43">
        <f t="shared" si="42"/>
        <v>293.81818181818181</v>
      </c>
      <c r="AS31" s="43">
        <f t="shared" si="42"/>
        <v>77.63636363636364</v>
      </c>
      <c r="AT31" s="22">
        <f t="shared" si="42"/>
        <v>0.43941350997379713</v>
      </c>
      <c r="AU31" s="22">
        <f t="shared" si="42"/>
        <v>0.74207188160676518</v>
      </c>
      <c r="AV31" s="22">
        <f t="shared" si="42"/>
        <v>0.48510064463698427</v>
      </c>
      <c r="AW31" s="22">
        <f t="shared" si="42"/>
        <v>0.49324072925710039</v>
      </c>
      <c r="BF31" s="1"/>
      <c r="BG31" s="5">
        <f t="shared" ref="BG31:BP31" si="43">AVERAGE(BG20:BG30)</f>
        <v>3608.090909090909</v>
      </c>
      <c r="BH31" s="6">
        <f t="shared" si="43"/>
        <v>3492.909090909091</v>
      </c>
      <c r="BI31" s="22">
        <f t="shared" si="43"/>
        <v>2214.2727272727275</v>
      </c>
      <c r="BJ31" s="22">
        <f t="shared" si="43"/>
        <v>1393.8181818181818</v>
      </c>
      <c r="BK31" s="22">
        <f t="shared" si="43"/>
        <v>2734.181818181818</v>
      </c>
      <c r="BL31" s="22">
        <f t="shared" si="43"/>
        <v>758.72727272727275</v>
      </c>
      <c r="BM31" s="22">
        <f t="shared" si="43"/>
        <v>0.44716013633944307</v>
      </c>
      <c r="BN31" s="22">
        <f t="shared" si="43"/>
        <v>0.74479405559123013</v>
      </c>
      <c r="BO31" s="22">
        <f t="shared" si="43"/>
        <v>0.50815307119266429</v>
      </c>
      <c r="BP31" s="22">
        <f t="shared" si="43"/>
        <v>0.50811025335740156</v>
      </c>
    </row>
    <row r="32" spans="3:68" x14ac:dyDescent="0.25"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3:68" ht="15.75" thickBot="1" x14ac:dyDescent="0.3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3:68" ht="15.75" thickBot="1" x14ac:dyDescent="0.3">
      <c r="C34" t="s">
        <v>5</v>
      </c>
      <c r="D34" s="39" t="s">
        <v>2</v>
      </c>
      <c r="E34" s="40" t="s">
        <v>0</v>
      </c>
      <c r="F34" s="41" t="s">
        <v>1</v>
      </c>
      <c r="G34" s="24" t="s">
        <v>9</v>
      </c>
      <c r="H34" s="25" t="s">
        <v>10</v>
      </c>
      <c r="I34" s="25" t="s">
        <v>11</v>
      </c>
      <c r="J34" s="25" t="s">
        <v>12</v>
      </c>
      <c r="K34" s="24" t="s">
        <v>3</v>
      </c>
      <c r="L34" s="25" t="s">
        <v>6</v>
      </c>
      <c r="M34" s="25" t="s">
        <v>7</v>
      </c>
      <c r="N34" s="26" t="s">
        <v>8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3:68" ht="15.75" thickBot="1" x14ac:dyDescent="0.3">
      <c r="C35" s="13" t="s">
        <v>4</v>
      </c>
      <c r="D35" s="35">
        <v>0.7</v>
      </c>
      <c r="E35" s="16">
        <v>343</v>
      </c>
      <c r="F35" s="18">
        <f>548-E35</f>
        <v>205</v>
      </c>
      <c r="G35" s="8">
        <v>179</v>
      </c>
      <c r="H35" s="21">
        <f>(E35-G35)</f>
        <v>164</v>
      </c>
      <c r="I35" s="21">
        <v>149</v>
      </c>
      <c r="J35" s="21">
        <f>F35-I35</f>
        <v>56</v>
      </c>
      <c r="K35" s="8">
        <f>G35/(G35+I35)</f>
        <v>0.54573170731707321</v>
      </c>
      <c r="L35" s="21">
        <f t="shared" ref="L35:L45" si="44">G35/(G35+J35)</f>
        <v>0.76170212765957446</v>
      </c>
      <c r="M35" s="21">
        <f>2*(L35*K35)/(K35+L35)</f>
        <v>0.63587921847246887</v>
      </c>
      <c r="N35" s="9">
        <f t="shared" ref="N35:N45" si="45">(G35+H35)/(G35+H35+I35+J35)</f>
        <v>0.62591240875912413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</row>
    <row r="36" spans="3:68" x14ac:dyDescent="0.25">
      <c r="D36" s="35">
        <v>0.71</v>
      </c>
      <c r="E36" s="16">
        <v>344</v>
      </c>
      <c r="F36" s="18">
        <f t="shared" ref="F36:F45" si="46">548-E36</f>
        <v>204</v>
      </c>
      <c r="G36" s="8">
        <v>172</v>
      </c>
      <c r="H36" s="21">
        <f t="shared" ref="H36:H45" si="47">(E36-G36)</f>
        <v>172</v>
      </c>
      <c r="I36" s="21">
        <v>141</v>
      </c>
      <c r="J36" s="21">
        <f t="shared" ref="J36:J45" si="48">F36-I36</f>
        <v>63</v>
      </c>
      <c r="K36" s="8">
        <f t="shared" ref="K36:K44" si="49">G36/(G36+I36)</f>
        <v>0.54952076677316297</v>
      </c>
      <c r="L36" s="21">
        <f t="shared" si="44"/>
        <v>0.73191489361702122</v>
      </c>
      <c r="M36" s="21">
        <f t="shared" ref="M36:M44" si="50">2*(L36*K36)/(K36+L36)</f>
        <v>0.62773722627737227</v>
      </c>
      <c r="N36" s="9">
        <f t="shared" si="45"/>
        <v>0.62773722627737227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</row>
    <row r="37" spans="3:68" x14ac:dyDescent="0.25">
      <c r="D37" s="35">
        <v>0.72</v>
      </c>
      <c r="E37" s="16">
        <v>349</v>
      </c>
      <c r="F37" s="18">
        <f t="shared" si="46"/>
        <v>199</v>
      </c>
      <c r="G37" s="8">
        <v>163</v>
      </c>
      <c r="H37" s="21">
        <f t="shared" si="47"/>
        <v>186</v>
      </c>
      <c r="I37" s="21">
        <v>127</v>
      </c>
      <c r="J37" s="21">
        <f t="shared" si="48"/>
        <v>72</v>
      </c>
      <c r="K37" s="8">
        <f t="shared" si="49"/>
        <v>0.56206896551724139</v>
      </c>
      <c r="L37" s="21">
        <f t="shared" si="44"/>
        <v>0.69361702127659575</v>
      </c>
      <c r="M37" s="21">
        <f t="shared" si="50"/>
        <v>0.62095238095238103</v>
      </c>
      <c r="N37" s="9">
        <f t="shared" si="45"/>
        <v>0.63686131386861311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pans="3:68" x14ac:dyDescent="0.25">
      <c r="D38" s="35">
        <v>0.73</v>
      </c>
      <c r="E38" s="16">
        <v>346</v>
      </c>
      <c r="F38" s="18">
        <f t="shared" si="46"/>
        <v>202</v>
      </c>
      <c r="G38" s="8">
        <v>153</v>
      </c>
      <c r="H38" s="21">
        <f t="shared" si="47"/>
        <v>193</v>
      </c>
      <c r="I38" s="21">
        <v>120</v>
      </c>
      <c r="J38" s="21">
        <f t="shared" si="48"/>
        <v>82</v>
      </c>
      <c r="K38" s="8">
        <f t="shared" si="49"/>
        <v>0.56043956043956045</v>
      </c>
      <c r="L38" s="21">
        <f t="shared" si="44"/>
        <v>0.65106382978723409</v>
      </c>
      <c r="M38" s="21">
        <f t="shared" si="50"/>
        <v>0.60236220472440949</v>
      </c>
      <c r="N38" s="9">
        <f t="shared" si="45"/>
        <v>0.63138686131386856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  <row r="39" spans="3:68" x14ac:dyDescent="0.25">
      <c r="D39" s="35">
        <v>0.74</v>
      </c>
      <c r="E39" s="16">
        <v>349</v>
      </c>
      <c r="F39" s="18">
        <f t="shared" si="46"/>
        <v>199</v>
      </c>
      <c r="G39" s="8">
        <v>145</v>
      </c>
      <c r="H39" s="21">
        <f t="shared" si="47"/>
        <v>204</v>
      </c>
      <c r="I39" s="21">
        <v>109</v>
      </c>
      <c r="J39" s="21">
        <f t="shared" si="48"/>
        <v>90</v>
      </c>
      <c r="K39" s="8">
        <f t="shared" si="49"/>
        <v>0.57086614173228345</v>
      </c>
      <c r="L39" s="21">
        <f t="shared" si="44"/>
        <v>0.61702127659574468</v>
      </c>
      <c r="M39" s="21">
        <f t="shared" si="50"/>
        <v>0.59304703476482612</v>
      </c>
      <c r="N39" s="9">
        <f t="shared" si="45"/>
        <v>0.63686131386861311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</row>
    <row r="40" spans="3:68" x14ac:dyDescent="0.25">
      <c r="D40" s="35">
        <v>0.75</v>
      </c>
      <c r="E40" s="16">
        <v>346</v>
      </c>
      <c r="F40" s="18">
        <f t="shared" si="46"/>
        <v>202</v>
      </c>
      <c r="G40" s="8">
        <v>137</v>
      </c>
      <c r="H40" s="21">
        <f t="shared" si="47"/>
        <v>209</v>
      </c>
      <c r="I40" s="21">
        <v>104</v>
      </c>
      <c r="J40" s="21">
        <f t="shared" si="48"/>
        <v>98</v>
      </c>
      <c r="K40" s="8">
        <f t="shared" si="49"/>
        <v>0.56846473029045641</v>
      </c>
      <c r="L40" s="21">
        <f t="shared" si="44"/>
        <v>0.58297872340425527</v>
      </c>
      <c r="M40" s="21">
        <f t="shared" si="50"/>
        <v>0.57563025210084029</v>
      </c>
      <c r="N40" s="9">
        <f t="shared" si="45"/>
        <v>0.63138686131386856</v>
      </c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BF40" s="52" t="s">
        <v>18</v>
      </c>
      <c r="BG40" s="53"/>
      <c r="BH40" s="53"/>
      <c r="BI40" s="53"/>
      <c r="BJ40" s="53"/>
      <c r="BK40" s="53"/>
      <c r="BL40" s="53"/>
      <c r="BM40" s="53"/>
      <c r="BN40" s="53"/>
      <c r="BO40" s="53"/>
      <c r="BP40" s="53"/>
    </row>
    <row r="41" spans="3:68" x14ac:dyDescent="0.25">
      <c r="D41" s="35">
        <v>0.76</v>
      </c>
      <c r="E41" s="16">
        <v>346</v>
      </c>
      <c r="F41" s="18">
        <f t="shared" si="46"/>
        <v>202</v>
      </c>
      <c r="G41" s="8">
        <v>128</v>
      </c>
      <c r="H41" s="21">
        <f t="shared" si="47"/>
        <v>218</v>
      </c>
      <c r="I41" s="21">
        <v>95</v>
      </c>
      <c r="J41" s="21">
        <f t="shared" si="48"/>
        <v>107</v>
      </c>
      <c r="K41" s="8">
        <f t="shared" si="49"/>
        <v>0.57399103139013452</v>
      </c>
      <c r="L41" s="21">
        <f t="shared" si="44"/>
        <v>0.5446808510638298</v>
      </c>
      <c r="M41" s="21">
        <f t="shared" si="50"/>
        <v>0.55895196506550215</v>
      </c>
      <c r="N41" s="9">
        <f t="shared" si="45"/>
        <v>0.63138686131386856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</row>
    <row r="42" spans="3:68" x14ac:dyDescent="0.25">
      <c r="D42" s="35">
        <v>0.77</v>
      </c>
      <c r="E42" s="16">
        <v>343</v>
      </c>
      <c r="F42" s="18">
        <f t="shared" si="46"/>
        <v>205</v>
      </c>
      <c r="G42" s="8">
        <v>119</v>
      </c>
      <c r="H42" s="21">
        <f t="shared" si="47"/>
        <v>224</v>
      </c>
      <c r="I42" s="21">
        <v>83</v>
      </c>
      <c r="J42" s="21">
        <f t="shared" si="48"/>
        <v>122</v>
      </c>
      <c r="K42" s="8">
        <f t="shared" si="49"/>
        <v>0.58910891089108908</v>
      </c>
      <c r="L42" s="21">
        <f t="shared" si="44"/>
        <v>0.49377593360995853</v>
      </c>
      <c r="M42" s="21">
        <f t="shared" si="50"/>
        <v>0.53724604966139955</v>
      </c>
      <c r="N42" s="27">
        <f t="shared" si="45"/>
        <v>0.62591240875912413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</row>
    <row r="43" spans="3:68" x14ac:dyDescent="0.25">
      <c r="D43" s="35">
        <v>0.78</v>
      </c>
      <c r="E43" s="16">
        <v>339</v>
      </c>
      <c r="F43" s="18">
        <f t="shared" si="46"/>
        <v>209</v>
      </c>
      <c r="G43" s="8">
        <v>109</v>
      </c>
      <c r="H43" s="21">
        <f t="shared" si="47"/>
        <v>230</v>
      </c>
      <c r="I43" s="21">
        <v>83</v>
      </c>
      <c r="J43" s="21">
        <f t="shared" si="48"/>
        <v>126</v>
      </c>
      <c r="K43" s="8">
        <f t="shared" si="49"/>
        <v>0.56770833333333337</v>
      </c>
      <c r="L43" s="21">
        <f t="shared" si="44"/>
        <v>0.46382978723404256</v>
      </c>
      <c r="M43" s="21">
        <f t="shared" si="50"/>
        <v>0.51053864168618268</v>
      </c>
      <c r="N43" s="27">
        <f t="shared" si="45"/>
        <v>0.61861313868613144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</row>
    <row r="44" spans="3:68" x14ac:dyDescent="0.25">
      <c r="D44" s="35">
        <v>0.79</v>
      </c>
      <c r="E44" s="16">
        <v>342</v>
      </c>
      <c r="F44" s="18">
        <f t="shared" si="46"/>
        <v>206</v>
      </c>
      <c r="G44" s="8">
        <v>101</v>
      </c>
      <c r="H44" s="21">
        <f t="shared" si="47"/>
        <v>241</v>
      </c>
      <c r="I44" s="21">
        <v>72</v>
      </c>
      <c r="J44" s="21">
        <f t="shared" si="48"/>
        <v>134</v>
      </c>
      <c r="K44" s="8">
        <f t="shared" si="49"/>
        <v>0.58381502890173409</v>
      </c>
      <c r="L44" s="21">
        <f t="shared" si="44"/>
        <v>0.4297872340425532</v>
      </c>
      <c r="M44" s="21">
        <f t="shared" si="50"/>
        <v>0.49509803921568629</v>
      </c>
      <c r="N44" s="9">
        <f t="shared" si="45"/>
        <v>0.62408759124087587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</row>
    <row r="45" spans="3:68" ht="15.75" thickBot="1" x14ac:dyDescent="0.3">
      <c r="D45" s="35">
        <v>0.8</v>
      </c>
      <c r="E45" s="10">
        <v>343</v>
      </c>
      <c r="F45" s="18">
        <f t="shared" si="46"/>
        <v>205</v>
      </c>
      <c r="G45" s="10">
        <v>91</v>
      </c>
      <c r="H45" s="21">
        <f t="shared" si="47"/>
        <v>252</v>
      </c>
      <c r="I45" s="23">
        <v>61</v>
      </c>
      <c r="J45" s="21">
        <f t="shared" si="48"/>
        <v>144</v>
      </c>
      <c r="K45" s="10">
        <f>G45/(G45+I45+1)</f>
        <v>0.59477124183006536</v>
      </c>
      <c r="L45" s="23">
        <f t="shared" si="44"/>
        <v>0.38723404255319149</v>
      </c>
      <c r="M45" s="21">
        <f>2*(L45*K45)/(K45+L45+1)</f>
        <v>0.23240671877411839</v>
      </c>
      <c r="N45" s="11">
        <f t="shared" si="45"/>
        <v>0.62591240875912413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</row>
    <row r="46" spans="3:68" ht="15.75" thickBot="1" x14ac:dyDescent="0.3">
      <c r="D46" s="42"/>
      <c r="E46" s="24">
        <f t="shared" ref="E46:N46" si="51">AVERAGE(E35:E45)</f>
        <v>344.54545454545456</v>
      </c>
      <c r="F46" s="43">
        <f t="shared" si="51"/>
        <v>203.45454545454547</v>
      </c>
      <c r="G46" s="43">
        <f t="shared" si="51"/>
        <v>136.09090909090909</v>
      </c>
      <c r="H46" s="43">
        <f t="shared" si="51"/>
        <v>208.45454545454547</v>
      </c>
      <c r="I46" s="43">
        <f t="shared" si="51"/>
        <v>104</v>
      </c>
      <c r="J46" s="43">
        <f t="shared" si="51"/>
        <v>99.454545454545453</v>
      </c>
      <c r="K46" s="43">
        <f t="shared" si="51"/>
        <v>0.56968058349237571</v>
      </c>
      <c r="L46" s="43">
        <f t="shared" si="51"/>
        <v>0.57796415644036381</v>
      </c>
      <c r="M46" s="43">
        <f t="shared" si="51"/>
        <v>0.54453179379047156</v>
      </c>
      <c r="N46" s="43">
        <f t="shared" si="51"/>
        <v>0.62873258128732579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</row>
    <row r="47" spans="3:68" x14ac:dyDescent="0.25"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</row>
    <row r="48" spans="3:68" ht="15.75" thickBot="1" x14ac:dyDescent="0.3"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</row>
    <row r="49" spans="3:68" ht="15.75" thickBot="1" x14ac:dyDescent="0.3">
      <c r="C49" t="s">
        <v>5</v>
      </c>
      <c r="D49" s="39" t="s">
        <v>46</v>
      </c>
      <c r="E49" s="40" t="s">
        <v>0</v>
      </c>
      <c r="F49" s="41" t="s">
        <v>1</v>
      </c>
      <c r="G49" s="24" t="s">
        <v>9</v>
      </c>
      <c r="H49" s="25" t="s">
        <v>10</v>
      </c>
      <c r="I49" s="25" t="s">
        <v>11</v>
      </c>
      <c r="J49" s="25" t="s">
        <v>12</v>
      </c>
      <c r="K49" s="24" t="s">
        <v>3</v>
      </c>
      <c r="L49" s="25" t="s">
        <v>6</v>
      </c>
      <c r="M49" s="25" t="s">
        <v>7</v>
      </c>
      <c r="N49" s="26" t="s">
        <v>8</v>
      </c>
      <c r="O49" s="36"/>
      <c r="P49" s="51" t="s">
        <v>38</v>
      </c>
      <c r="Q49" s="51" t="s">
        <v>43</v>
      </c>
      <c r="R49" s="36"/>
      <c r="S49" s="36"/>
      <c r="T49" s="36" t="s">
        <v>5</v>
      </c>
      <c r="U49" s="39" t="s">
        <v>46</v>
      </c>
      <c r="V49" s="40" t="s">
        <v>0</v>
      </c>
      <c r="W49" s="41" t="s">
        <v>1</v>
      </c>
      <c r="X49" s="24" t="s">
        <v>9</v>
      </c>
      <c r="Y49" s="25" t="s">
        <v>10</v>
      </c>
      <c r="Z49" s="25" t="s">
        <v>11</v>
      </c>
      <c r="AA49" s="25" t="s">
        <v>12</v>
      </c>
      <c r="AB49" s="24" t="s">
        <v>3</v>
      </c>
      <c r="AC49" s="25" t="s">
        <v>6</v>
      </c>
      <c r="AD49" s="25" t="s">
        <v>7</v>
      </c>
      <c r="AE49" s="26" t="s">
        <v>8</v>
      </c>
      <c r="AF49" s="36"/>
      <c r="AG49" s="51" t="s">
        <v>38</v>
      </c>
      <c r="AH49" s="51" t="s">
        <v>42</v>
      </c>
      <c r="AI49" s="36"/>
      <c r="AJ49" s="36"/>
      <c r="AK49" s="36"/>
      <c r="AL49" s="36" t="s">
        <v>5</v>
      </c>
      <c r="AM49" s="39" t="s">
        <v>46</v>
      </c>
      <c r="AN49" s="40" t="s">
        <v>0</v>
      </c>
      <c r="AO49" s="41" t="s">
        <v>1</v>
      </c>
      <c r="AP49" s="24" t="s">
        <v>9</v>
      </c>
      <c r="AQ49" s="25" t="s">
        <v>10</v>
      </c>
      <c r="AR49" s="25" t="s">
        <v>11</v>
      </c>
      <c r="AS49" s="25" t="s">
        <v>12</v>
      </c>
      <c r="AT49" s="7" t="s">
        <v>3</v>
      </c>
      <c r="AU49" s="25" t="s">
        <v>6</v>
      </c>
      <c r="AV49" s="25" t="s">
        <v>7</v>
      </c>
      <c r="AW49" s="26" t="s">
        <v>8</v>
      </c>
      <c r="BE49" t="s">
        <v>5</v>
      </c>
      <c r="BF49" s="2" t="s">
        <v>13</v>
      </c>
      <c r="BG49" s="14" t="s">
        <v>0</v>
      </c>
      <c r="BH49" s="3" t="s">
        <v>1</v>
      </c>
      <c r="BI49" s="25" t="s">
        <v>9</v>
      </c>
      <c r="BJ49" s="25" t="s">
        <v>10</v>
      </c>
      <c r="BK49" s="25" t="s">
        <v>11</v>
      </c>
      <c r="BL49" s="25" t="s">
        <v>12</v>
      </c>
      <c r="BM49" s="7" t="s">
        <v>3</v>
      </c>
      <c r="BN49" s="25" t="s">
        <v>6</v>
      </c>
      <c r="BO49" s="25" t="s">
        <v>7</v>
      </c>
      <c r="BP49" s="26" t="s">
        <v>8</v>
      </c>
    </row>
    <row r="50" spans="3:68" ht="15.75" thickBot="1" x14ac:dyDescent="0.3">
      <c r="C50" s="13" t="s">
        <v>4</v>
      </c>
      <c r="D50" s="35">
        <v>0</v>
      </c>
      <c r="E50" s="16">
        <v>315</v>
      </c>
      <c r="F50" s="18">
        <f>548-E50</f>
        <v>233</v>
      </c>
      <c r="G50" s="8">
        <v>203</v>
      </c>
      <c r="H50" s="21">
        <f>(E50-G50)</f>
        <v>112</v>
      </c>
      <c r="I50" s="21">
        <v>195</v>
      </c>
      <c r="J50" s="21">
        <f>F50-I50</f>
        <v>38</v>
      </c>
      <c r="K50" s="8">
        <f t="shared" ref="K50:K59" si="52">G50/(G50+I50)</f>
        <v>0.51005025125628145</v>
      </c>
      <c r="L50" s="21">
        <f t="shared" ref="L50:L60" si="53">G50/(G50+J50)</f>
        <v>0.84232365145228216</v>
      </c>
      <c r="M50" s="21">
        <f>2*(L50*K50)/(K50+L50)</f>
        <v>0.63536776212832557</v>
      </c>
      <c r="N50" s="9">
        <f t="shared" ref="N50:N60" si="54">(G50+H50)/(G50+H50+I50+J50)</f>
        <v>0.57481751824817517</v>
      </c>
      <c r="O50" s="36"/>
      <c r="P50" s="48" t="s">
        <v>29</v>
      </c>
      <c r="Q50" s="48">
        <v>0.58799999999999997</v>
      </c>
      <c r="R50" s="36"/>
      <c r="S50" s="36"/>
      <c r="T50" s="37" t="s">
        <v>4</v>
      </c>
      <c r="U50" s="35">
        <v>0</v>
      </c>
      <c r="V50" s="16">
        <v>2615</v>
      </c>
      <c r="W50" s="18">
        <f>S$12-V50</f>
        <v>1947</v>
      </c>
      <c r="X50" s="8">
        <v>1737</v>
      </c>
      <c r="Y50" s="21">
        <f>V50-X50</f>
        <v>878</v>
      </c>
      <c r="Z50" s="21">
        <v>1767</v>
      </c>
      <c r="AA50" s="21">
        <f>W50-Z50</f>
        <v>180</v>
      </c>
      <c r="AB50" s="8">
        <f>X50/(X50+Z50)</f>
        <v>0.49571917808219179</v>
      </c>
      <c r="AC50" s="21">
        <f t="shared" ref="AC50:AC60" si="55">X50/(X50+AA50)</f>
        <v>0.9061032863849765</v>
      </c>
      <c r="AD50" s="21">
        <f>2*(AC50*AB50)/(AB50+AC50)</f>
        <v>0.6408411732152739</v>
      </c>
      <c r="AE50" s="9">
        <f t="shared" ref="AE50:AE60" si="56">(X50+Y50)/(X50+Y50+Z50+AA50)</f>
        <v>0.57321350284962735</v>
      </c>
      <c r="AF50" s="36"/>
      <c r="AG50" s="48" t="s">
        <v>29</v>
      </c>
      <c r="AH50" s="48">
        <v>0.61499999999999999</v>
      </c>
      <c r="AI50" s="36"/>
      <c r="AJ50" s="36"/>
      <c r="AK50" s="36"/>
      <c r="AL50" s="37" t="s">
        <v>4</v>
      </c>
      <c r="AM50" s="35">
        <v>0</v>
      </c>
      <c r="AN50" s="16">
        <v>397</v>
      </c>
      <c r="AO50" s="18">
        <f>AK$12-AN50</f>
        <v>336</v>
      </c>
      <c r="AP50" s="8">
        <v>279</v>
      </c>
      <c r="AQ50" s="21">
        <f>AN50-AP50</f>
        <v>118</v>
      </c>
      <c r="AR50" s="21">
        <v>314</v>
      </c>
      <c r="AS50" s="21">
        <f>AO50-AR50</f>
        <v>22</v>
      </c>
      <c r="AT50" s="4">
        <f>AP50/(AP50+AR50)</f>
        <v>0.47048903878583476</v>
      </c>
      <c r="AU50" s="21">
        <f t="shared" ref="AU50:AU60" si="57">AP50/(AP50+AS50)</f>
        <v>0.92691029900332222</v>
      </c>
      <c r="AV50" s="21">
        <f>2*(AU50*AT50)/(AT50+AU50)</f>
        <v>0.62416107382550334</v>
      </c>
      <c r="AW50" s="9">
        <f t="shared" ref="AW50:AW60" si="58">(AP50+AQ50)/(AP50+AQ50+AR50+AS50)</f>
        <v>0.54160982264665758</v>
      </c>
      <c r="BE50" s="13" t="s">
        <v>4</v>
      </c>
      <c r="BF50" s="17">
        <v>0</v>
      </c>
      <c r="BG50" s="16">
        <f>AN50+V50+E50+AN205+E205</f>
        <v>4020</v>
      </c>
      <c r="BH50" s="16">
        <f>AO50+W50+F50+AO205+F205</f>
        <v>3081</v>
      </c>
      <c r="BI50" s="16">
        <f t="shared" ref="BI50:BL50" si="59">AP50+X50+G50+AP205+G205</f>
        <v>2668</v>
      </c>
      <c r="BJ50" s="16">
        <f t="shared" si="59"/>
        <v>1352</v>
      </c>
      <c r="BK50" s="16">
        <f t="shared" si="59"/>
        <v>2770</v>
      </c>
      <c r="BL50" s="16">
        <f t="shared" si="59"/>
        <v>311</v>
      </c>
      <c r="BM50" s="4">
        <f t="shared" ref="BM50:BM59" si="60">BI50/(BI50+BK50)</f>
        <v>0.49062155204119162</v>
      </c>
      <c r="BN50" s="21">
        <f t="shared" ref="BN50:BN60" si="61">BI50/(BI50+BL50)</f>
        <v>0.89560255119167509</v>
      </c>
      <c r="BO50" s="21">
        <f>2*(BN50*BM50)/(BM50+BN50)</f>
        <v>0.63395509088748969</v>
      </c>
      <c r="BP50" s="9">
        <f t="shared" ref="BP50:BP60" si="62">(BI50+BJ50)/(BI50+BJ50+BK50+BL50)</f>
        <v>0.56611744824672583</v>
      </c>
    </row>
    <row r="51" spans="3:68" x14ac:dyDescent="0.25">
      <c r="D51" s="35">
        <v>0.1</v>
      </c>
      <c r="E51" s="16">
        <v>364</v>
      </c>
      <c r="F51" s="18">
        <f t="shared" ref="F51:F60" si="63">548-E51</f>
        <v>184</v>
      </c>
      <c r="G51" s="8">
        <v>133</v>
      </c>
      <c r="H51" s="21">
        <f t="shared" ref="H51:H60" si="64">(E51-G51)</f>
        <v>231</v>
      </c>
      <c r="I51" s="21">
        <v>76</v>
      </c>
      <c r="J51" s="21">
        <f t="shared" ref="J51:J60" si="65">F51-I51</f>
        <v>108</v>
      </c>
      <c r="K51" s="8">
        <f t="shared" si="52"/>
        <v>0.63636363636363635</v>
      </c>
      <c r="L51" s="21">
        <f t="shared" si="53"/>
        <v>0.55186721991701249</v>
      </c>
      <c r="M51" s="21">
        <f t="shared" ref="M51:M59" si="66">2*(L51*K51)/(K51+L51)</f>
        <v>0.59111111111111103</v>
      </c>
      <c r="N51" s="9">
        <f t="shared" si="54"/>
        <v>0.66423357664233573</v>
      </c>
      <c r="O51" s="36"/>
      <c r="P51" s="49" t="s">
        <v>30</v>
      </c>
      <c r="Q51" s="49">
        <v>0.59099999999999997</v>
      </c>
      <c r="R51" s="36"/>
      <c r="S51" s="36"/>
      <c r="T51" s="36"/>
      <c r="U51" s="35">
        <v>0.1</v>
      </c>
      <c r="V51" s="16">
        <v>3104</v>
      </c>
      <c r="W51" s="18">
        <f t="shared" ref="W51:W60" si="67">S$12-V51</f>
        <v>1458</v>
      </c>
      <c r="X51" s="8">
        <v>1046</v>
      </c>
      <c r="Y51" s="21">
        <f t="shared" ref="Y51:Y60" si="68">V51-X51</f>
        <v>2058</v>
      </c>
      <c r="Z51" s="21">
        <v>587</v>
      </c>
      <c r="AA51" s="21">
        <f t="shared" ref="AA51:AA60" si="69">W51-Z51</f>
        <v>871</v>
      </c>
      <c r="AB51" s="8">
        <f t="shared" ref="AB51:AB60" si="70">X51/(X51+Z51)</f>
        <v>0.64053888548683402</v>
      </c>
      <c r="AC51" s="21">
        <f t="shared" si="55"/>
        <v>0.54564423578508081</v>
      </c>
      <c r="AD51" s="21">
        <f t="shared" ref="AD51:AD59" si="71">2*(AC51*AB51)/(AB51+AC51)</f>
        <v>0.58929577464788729</v>
      </c>
      <c r="AE51" s="9">
        <f t="shared" si="56"/>
        <v>0.68040333187198598</v>
      </c>
      <c r="AF51" s="36"/>
      <c r="AG51" s="49" t="s">
        <v>30</v>
      </c>
      <c r="AH51" s="49">
        <v>0.55600000000000005</v>
      </c>
      <c r="AI51" s="36"/>
      <c r="AJ51" s="36"/>
      <c r="AK51" s="36"/>
      <c r="AL51" s="36"/>
      <c r="AM51" s="35">
        <v>0.1</v>
      </c>
      <c r="AN51" s="16">
        <v>482</v>
      </c>
      <c r="AO51" s="18">
        <f t="shared" ref="AO51:AO60" si="72">AK$12-AN51</f>
        <v>251</v>
      </c>
      <c r="AP51" s="8">
        <v>149</v>
      </c>
      <c r="AQ51" s="21">
        <f t="shared" ref="AQ51:AQ60" si="73">AN51-AP51</f>
        <v>333</v>
      </c>
      <c r="AR51" s="21">
        <v>99</v>
      </c>
      <c r="AS51" s="21">
        <f t="shared" ref="AS51:AS60" si="74">AO51-AR51</f>
        <v>152</v>
      </c>
      <c r="AT51" s="4">
        <f t="shared" ref="AT51:AT57" si="75">AP51/(AP51+AR51)</f>
        <v>0.60080645161290325</v>
      </c>
      <c r="AU51" s="21">
        <f t="shared" si="57"/>
        <v>0.49501661129568109</v>
      </c>
      <c r="AV51" s="21">
        <f t="shared" ref="AV51:AV59" si="76">2*(AU51*AT51)/(AT51+AU51)</f>
        <v>0.54280510018214934</v>
      </c>
      <c r="AW51" s="9">
        <f t="shared" si="58"/>
        <v>0.65757162346521147</v>
      </c>
      <c r="BF51" s="31">
        <v>0.1</v>
      </c>
      <c r="BG51" s="16">
        <f t="shared" ref="BG51:BH51" si="77">AN51+V51+E51+AN206+E206</f>
        <v>4758</v>
      </c>
      <c r="BH51" s="16">
        <f t="shared" si="77"/>
        <v>2343</v>
      </c>
      <c r="BI51" s="16">
        <f t="shared" ref="BI51:BI60" si="78">AP51+X51+G51+AP206+G206</f>
        <v>1664</v>
      </c>
      <c r="BJ51" s="16">
        <f t="shared" ref="BJ51:BJ60" si="79">AQ51+Y51+H51+AQ206+H206</f>
        <v>3094</v>
      </c>
      <c r="BK51" s="16">
        <f t="shared" ref="BK51:BK60" si="80">AR51+Z51+I51+AR206+I206</f>
        <v>1028</v>
      </c>
      <c r="BL51" s="16">
        <f t="shared" ref="BL51:BL60" si="81">AS51+AA51+J51+AS206+J206</f>
        <v>1315</v>
      </c>
      <c r="BM51" s="32">
        <f t="shared" si="60"/>
        <v>0.61812778603268947</v>
      </c>
      <c r="BN51" s="33">
        <f t="shared" si="61"/>
        <v>0.55857670359180933</v>
      </c>
      <c r="BO51" s="21">
        <f t="shared" ref="BO51:BO59" si="82">2*(BN51*BM51)/(BM51+BN51)</f>
        <v>0.58684535355316536</v>
      </c>
      <c r="BP51" s="34">
        <f t="shared" si="62"/>
        <v>0.6700464723278412</v>
      </c>
    </row>
    <row r="52" spans="3:68" x14ac:dyDescent="0.25">
      <c r="D52" s="35">
        <v>0.2</v>
      </c>
      <c r="E52" s="16">
        <v>345</v>
      </c>
      <c r="F52" s="18">
        <f t="shared" si="63"/>
        <v>203</v>
      </c>
      <c r="G52" s="8">
        <v>65</v>
      </c>
      <c r="H52" s="21">
        <f t="shared" si="64"/>
        <v>280</v>
      </c>
      <c r="I52" s="21">
        <v>27</v>
      </c>
      <c r="J52" s="21">
        <f t="shared" si="65"/>
        <v>176</v>
      </c>
      <c r="K52" s="8">
        <f t="shared" si="52"/>
        <v>0.70652173913043481</v>
      </c>
      <c r="L52" s="21">
        <f t="shared" si="53"/>
        <v>0.26970954356846472</v>
      </c>
      <c r="M52" s="21">
        <f t="shared" si="66"/>
        <v>0.39039039039039036</v>
      </c>
      <c r="N52" s="9">
        <f t="shared" si="54"/>
        <v>0.62956204379562042</v>
      </c>
      <c r="O52" s="36"/>
      <c r="P52" s="49" t="s">
        <v>31</v>
      </c>
      <c r="Q52" s="49">
        <v>0.76800000000000002</v>
      </c>
      <c r="R52" s="36"/>
      <c r="S52" s="36"/>
      <c r="T52" s="36"/>
      <c r="U52" s="35">
        <v>0.2</v>
      </c>
      <c r="V52" s="16">
        <v>3009</v>
      </c>
      <c r="W52" s="18">
        <f t="shared" si="67"/>
        <v>1553</v>
      </c>
      <c r="X52" s="8">
        <v>592</v>
      </c>
      <c r="Y52" s="21">
        <f t="shared" si="68"/>
        <v>2417</v>
      </c>
      <c r="Z52" s="21">
        <v>228</v>
      </c>
      <c r="AA52" s="21">
        <f t="shared" si="69"/>
        <v>1325</v>
      </c>
      <c r="AB52" s="8">
        <f t="shared" si="70"/>
        <v>0.7219512195121951</v>
      </c>
      <c r="AC52" s="21">
        <f t="shared" si="55"/>
        <v>0.30881585811163276</v>
      </c>
      <c r="AD52" s="21">
        <f t="shared" si="71"/>
        <v>0.43259042747533799</v>
      </c>
      <c r="AE52" s="9">
        <f t="shared" si="56"/>
        <v>0.65957913195966678</v>
      </c>
      <c r="AF52" s="36"/>
      <c r="AG52" s="49" t="s">
        <v>31</v>
      </c>
      <c r="AH52" s="49">
        <v>0.67</v>
      </c>
      <c r="AI52" s="36"/>
      <c r="AJ52" s="36"/>
      <c r="AK52" s="36"/>
      <c r="AL52" s="36"/>
      <c r="AM52" s="35">
        <v>0.2</v>
      </c>
      <c r="AN52" s="16">
        <v>460</v>
      </c>
      <c r="AO52" s="18">
        <f t="shared" si="72"/>
        <v>273</v>
      </c>
      <c r="AP52" s="8">
        <v>54</v>
      </c>
      <c r="AQ52" s="21">
        <f t="shared" si="73"/>
        <v>406</v>
      </c>
      <c r="AR52" s="21">
        <v>26</v>
      </c>
      <c r="AS52" s="21">
        <f t="shared" si="74"/>
        <v>247</v>
      </c>
      <c r="AT52" s="4">
        <f t="shared" si="75"/>
        <v>0.67500000000000004</v>
      </c>
      <c r="AU52" s="21">
        <f t="shared" si="57"/>
        <v>0.17940199335548174</v>
      </c>
      <c r="AV52" s="21">
        <f t="shared" si="76"/>
        <v>0.28346456692913385</v>
      </c>
      <c r="AW52" s="9">
        <f t="shared" si="58"/>
        <v>0.62755798090040926</v>
      </c>
      <c r="BF52" s="17">
        <v>0.2</v>
      </c>
      <c r="BG52" s="16">
        <f t="shared" ref="BG52:BH52" si="83">AN52+V52+E52+AN207+E207</f>
        <v>4641</v>
      </c>
      <c r="BH52" s="16">
        <f t="shared" si="83"/>
        <v>2460</v>
      </c>
      <c r="BI52" s="16">
        <f t="shared" si="78"/>
        <v>925</v>
      </c>
      <c r="BJ52" s="16">
        <f t="shared" si="79"/>
        <v>3716</v>
      </c>
      <c r="BK52" s="16">
        <f t="shared" si="80"/>
        <v>406</v>
      </c>
      <c r="BL52" s="16">
        <f t="shared" si="81"/>
        <v>2054</v>
      </c>
      <c r="BM52" s="4">
        <f t="shared" si="60"/>
        <v>0.69496619083395939</v>
      </c>
      <c r="BN52" s="21">
        <f t="shared" si="61"/>
        <v>0.31050688150386035</v>
      </c>
      <c r="BO52" s="21">
        <f t="shared" si="82"/>
        <v>0.42923433874709971</v>
      </c>
      <c r="BP52" s="9">
        <f t="shared" si="62"/>
        <v>0.65356991972961553</v>
      </c>
    </row>
    <row r="53" spans="3:68" x14ac:dyDescent="0.25">
      <c r="D53" s="35">
        <v>0.3</v>
      </c>
      <c r="E53" s="16">
        <v>329</v>
      </c>
      <c r="F53" s="18">
        <f t="shared" si="63"/>
        <v>219</v>
      </c>
      <c r="G53" s="8">
        <v>32</v>
      </c>
      <c r="H53" s="21">
        <f t="shared" si="64"/>
        <v>297</v>
      </c>
      <c r="I53" s="21">
        <v>10</v>
      </c>
      <c r="J53" s="21">
        <f t="shared" si="65"/>
        <v>209</v>
      </c>
      <c r="K53" s="8">
        <f t="shared" si="52"/>
        <v>0.76190476190476186</v>
      </c>
      <c r="L53" s="21">
        <f t="shared" si="53"/>
        <v>0.13278008298755187</v>
      </c>
      <c r="M53" s="21">
        <f t="shared" si="66"/>
        <v>0.22614840989399296</v>
      </c>
      <c r="N53" s="9">
        <f t="shared" si="54"/>
        <v>0.60036496350364965</v>
      </c>
      <c r="O53" s="36"/>
      <c r="P53" s="49" t="s">
        <v>32</v>
      </c>
      <c r="Q53" s="49">
        <v>0.60299999999999998</v>
      </c>
      <c r="R53" s="36"/>
      <c r="S53" s="36"/>
      <c r="T53" s="36"/>
      <c r="U53" s="35">
        <v>0.3</v>
      </c>
      <c r="V53" s="16">
        <v>2960</v>
      </c>
      <c r="W53" s="18">
        <f t="shared" si="67"/>
        <v>1602</v>
      </c>
      <c r="X53" s="8">
        <v>386</v>
      </c>
      <c r="Y53" s="21">
        <f t="shared" si="68"/>
        <v>2574</v>
      </c>
      <c r="Z53" s="21">
        <v>71</v>
      </c>
      <c r="AA53" s="21">
        <f t="shared" si="69"/>
        <v>1531</v>
      </c>
      <c r="AB53" s="8">
        <f t="shared" si="70"/>
        <v>0.84463894967177244</v>
      </c>
      <c r="AC53" s="21">
        <f t="shared" si="55"/>
        <v>0.20135628586332813</v>
      </c>
      <c r="AD53" s="21">
        <f t="shared" si="71"/>
        <v>0.32518955349620898</v>
      </c>
      <c r="AE53" s="9">
        <f t="shared" si="56"/>
        <v>0.64883822884699693</v>
      </c>
      <c r="AF53" s="36"/>
      <c r="AG53" s="49" t="s">
        <v>32</v>
      </c>
      <c r="AH53" s="49">
        <v>0.67300000000000004</v>
      </c>
      <c r="AI53" s="36"/>
      <c r="AJ53" s="36"/>
      <c r="AK53" s="36"/>
      <c r="AL53" s="36"/>
      <c r="AM53" s="35">
        <v>0.3</v>
      </c>
      <c r="AN53" s="16">
        <v>439</v>
      </c>
      <c r="AO53" s="18">
        <f t="shared" si="72"/>
        <v>294</v>
      </c>
      <c r="AP53" s="8">
        <v>21</v>
      </c>
      <c r="AQ53" s="21">
        <f t="shared" si="73"/>
        <v>418</v>
      </c>
      <c r="AR53" s="21">
        <v>14</v>
      </c>
      <c r="AS53" s="21">
        <f t="shared" si="74"/>
        <v>280</v>
      </c>
      <c r="AT53" s="4">
        <f t="shared" si="75"/>
        <v>0.6</v>
      </c>
      <c r="AU53" s="21">
        <f t="shared" si="57"/>
        <v>6.9767441860465115E-2</v>
      </c>
      <c r="AV53" s="21">
        <f t="shared" si="76"/>
        <v>0.125</v>
      </c>
      <c r="AW53" s="9">
        <f t="shared" si="58"/>
        <v>0.59890859481582537</v>
      </c>
      <c r="BF53" s="17">
        <v>0.3</v>
      </c>
      <c r="BG53" s="16">
        <f t="shared" ref="BG53:BH53" si="84">AN53+V53+E53+AN208+E208</f>
        <v>4545</v>
      </c>
      <c r="BH53" s="16">
        <f t="shared" si="84"/>
        <v>2556</v>
      </c>
      <c r="BI53" s="16">
        <f t="shared" si="78"/>
        <v>575</v>
      </c>
      <c r="BJ53" s="16">
        <f t="shared" si="79"/>
        <v>3970</v>
      </c>
      <c r="BK53" s="16">
        <f t="shared" si="80"/>
        <v>152</v>
      </c>
      <c r="BL53" s="16">
        <f t="shared" si="81"/>
        <v>2404</v>
      </c>
      <c r="BM53" s="4">
        <f t="shared" si="60"/>
        <v>0.7909215955983494</v>
      </c>
      <c r="BN53" s="21">
        <f t="shared" si="61"/>
        <v>0.19301779120510237</v>
      </c>
      <c r="BO53" s="21">
        <f t="shared" si="82"/>
        <v>0.31030760928224499</v>
      </c>
      <c r="BP53" s="9">
        <f t="shared" si="62"/>
        <v>0.64005069708491757</v>
      </c>
    </row>
    <row r="54" spans="3:68" x14ac:dyDescent="0.25">
      <c r="D54" s="35">
        <v>0.4</v>
      </c>
      <c r="E54" s="16">
        <v>320</v>
      </c>
      <c r="F54" s="18">
        <f t="shared" si="63"/>
        <v>228</v>
      </c>
      <c r="G54" s="8">
        <v>15</v>
      </c>
      <c r="H54" s="21">
        <f t="shared" si="64"/>
        <v>305</v>
      </c>
      <c r="I54" s="21">
        <v>2</v>
      </c>
      <c r="J54" s="21">
        <f t="shared" si="65"/>
        <v>226</v>
      </c>
      <c r="K54" s="8">
        <f t="shared" si="52"/>
        <v>0.88235294117647056</v>
      </c>
      <c r="L54" s="21">
        <f t="shared" si="53"/>
        <v>6.2240663900414939E-2</v>
      </c>
      <c r="M54" s="21">
        <f t="shared" si="66"/>
        <v>0.11627906976744186</v>
      </c>
      <c r="N54" s="9">
        <f t="shared" si="54"/>
        <v>0.58394160583941601</v>
      </c>
      <c r="O54" s="36"/>
      <c r="P54" s="49" t="s">
        <v>33</v>
      </c>
      <c r="Q54" s="49">
        <v>0.70499999999999996</v>
      </c>
      <c r="R54" s="36"/>
      <c r="S54" s="36"/>
      <c r="T54" s="36"/>
      <c r="U54" s="35">
        <v>0.4</v>
      </c>
      <c r="V54" s="16">
        <v>2881</v>
      </c>
      <c r="W54" s="18">
        <f t="shared" si="67"/>
        <v>1681</v>
      </c>
      <c r="X54" s="8">
        <v>259</v>
      </c>
      <c r="Y54" s="21">
        <f t="shared" si="68"/>
        <v>2622</v>
      </c>
      <c r="Z54" s="21">
        <v>23</v>
      </c>
      <c r="AA54" s="21">
        <f t="shared" si="69"/>
        <v>1658</v>
      </c>
      <c r="AB54" s="8">
        <f t="shared" si="70"/>
        <v>0.91843971631205679</v>
      </c>
      <c r="AC54" s="21">
        <f t="shared" si="55"/>
        <v>0.13510693792383932</v>
      </c>
      <c r="AD54" s="21">
        <f t="shared" si="71"/>
        <v>0.23556161891768987</v>
      </c>
      <c r="AE54" s="9">
        <f t="shared" si="56"/>
        <v>0.631521262604121</v>
      </c>
      <c r="AF54" s="36"/>
      <c r="AG54" s="49" t="s">
        <v>33</v>
      </c>
      <c r="AH54" s="49">
        <v>0.68300000000000005</v>
      </c>
      <c r="AI54" s="36"/>
      <c r="AJ54" s="36"/>
      <c r="AK54" s="36"/>
      <c r="AL54" s="36"/>
      <c r="AM54" s="35">
        <v>0.4</v>
      </c>
      <c r="AN54" s="16">
        <v>442</v>
      </c>
      <c r="AO54" s="18">
        <f t="shared" si="72"/>
        <v>291</v>
      </c>
      <c r="AP54" s="8">
        <v>14</v>
      </c>
      <c r="AQ54" s="21">
        <f t="shared" si="73"/>
        <v>428</v>
      </c>
      <c r="AR54" s="21">
        <v>4</v>
      </c>
      <c r="AS54" s="21">
        <f t="shared" si="74"/>
        <v>287</v>
      </c>
      <c r="AT54" s="4">
        <f t="shared" si="75"/>
        <v>0.77777777777777779</v>
      </c>
      <c r="AU54" s="21">
        <f t="shared" si="57"/>
        <v>4.6511627906976744E-2</v>
      </c>
      <c r="AV54" s="21">
        <f t="shared" si="76"/>
        <v>8.7774294670846395E-2</v>
      </c>
      <c r="AW54" s="9">
        <f t="shared" si="58"/>
        <v>0.60300136425648021</v>
      </c>
      <c r="BF54" s="17">
        <v>0.4</v>
      </c>
      <c r="BG54" s="16">
        <f t="shared" ref="BG54:BH54" si="85">AN54+V54+E54+AN209+E209</f>
        <v>4427</v>
      </c>
      <c r="BH54" s="16">
        <f t="shared" si="85"/>
        <v>2674</v>
      </c>
      <c r="BI54" s="16">
        <f t="shared" si="78"/>
        <v>370</v>
      </c>
      <c r="BJ54" s="16">
        <f t="shared" si="79"/>
        <v>4057</v>
      </c>
      <c r="BK54" s="16">
        <f t="shared" si="80"/>
        <v>65</v>
      </c>
      <c r="BL54" s="16">
        <f t="shared" si="81"/>
        <v>2609</v>
      </c>
      <c r="BM54" s="4">
        <f t="shared" si="60"/>
        <v>0.85057471264367812</v>
      </c>
      <c r="BN54" s="21">
        <f t="shared" si="61"/>
        <v>0.12420275260154415</v>
      </c>
      <c r="BO54" s="21">
        <f t="shared" si="82"/>
        <v>0.21675454012888107</v>
      </c>
      <c r="BP54" s="9">
        <f t="shared" si="62"/>
        <v>0.62343331925080969</v>
      </c>
    </row>
    <row r="55" spans="3:68" x14ac:dyDescent="0.25">
      <c r="D55" s="35">
        <v>0.5</v>
      </c>
      <c r="E55" s="16">
        <v>310</v>
      </c>
      <c r="F55" s="18">
        <f t="shared" si="63"/>
        <v>238</v>
      </c>
      <c r="G55" s="8">
        <v>5</v>
      </c>
      <c r="H55" s="21">
        <f t="shared" si="64"/>
        <v>305</v>
      </c>
      <c r="I55" s="21">
        <v>2</v>
      </c>
      <c r="J55" s="21">
        <f t="shared" si="65"/>
        <v>236</v>
      </c>
      <c r="K55" s="8">
        <f t="shared" si="52"/>
        <v>0.7142857142857143</v>
      </c>
      <c r="L55" s="21">
        <f t="shared" si="53"/>
        <v>2.0746887966804978E-2</v>
      </c>
      <c r="M55" s="21">
        <f t="shared" si="66"/>
        <v>4.0322580645161289E-2</v>
      </c>
      <c r="N55" s="9">
        <f t="shared" si="54"/>
        <v>0.56569343065693434</v>
      </c>
      <c r="O55" s="36"/>
      <c r="P55" s="49" t="s">
        <v>34</v>
      </c>
      <c r="Q55" s="49">
        <v>0.76200000000000001</v>
      </c>
      <c r="R55" s="36"/>
      <c r="S55" s="36"/>
      <c r="T55" s="36"/>
      <c r="U55" s="35">
        <v>0.5</v>
      </c>
      <c r="V55" s="16">
        <v>2827</v>
      </c>
      <c r="W55" s="18">
        <f t="shared" si="67"/>
        <v>1735</v>
      </c>
      <c r="X55" s="8">
        <v>186</v>
      </c>
      <c r="Y55" s="21">
        <f t="shared" si="68"/>
        <v>2641</v>
      </c>
      <c r="Z55" s="21">
        <v>4</v>
      </c>
      <c r="AA55" s="21">
        <f t="shared" si="69"/>
        <v>1731</v>
      </c>
      <c r="AB55" s="8">
        <f t="shared" si="70"/>
        <v>0.97894736842105268</v>
      </c>
      <c r="AC55" s="21">
        <f t="shared" si="55"/>
        <v>9.7026604068857589E-2</v>
      </c>
      <c r="AD55" s="21">
        <f t="shared" si="71"/>
        <v>0.17655434266729947</v>
      </c>
      <c r="AE55" s="9">
        <f t="shared" si="56"/>
        <v>0.61968434896975011</v>
      </c>
      <c r="AF55" s="36"/>
      <c r="AG55" s="49" t="s">
        <v>34</v>
      </c>
      <c r="AH55" s="49">
        <v>0.54300000000000004</v>
      </c>
      <c r="AI55" s="36"/>
      <c r="AJ55" s="36"/>
      <c r="AK55" s="36"/>
      <c r="AL55" s="36"/>
      <c r="AM55" s="35">
        <v>0.5</v>
      </c>
      <c r="AN55" s="16">
        <v>434</v>
      </c>
      <c r="AO55" s="18">
        <f t="shared" si="72"/>
        <v>299</v>
      </c>
      <c r="AP55" s="8">
        <v>4</v>
      </c>
      <c r="AQ55" s="21">
        <f t="shared" si="73"/>
        <v>430</v>
      </c>
      <c r="AR55" s="21">
        <v>2</v>
      </c>
      <c r="AS55" s="21">
        <f t="shared" si="74"/>
        <v>297</v>
      </c>
      <c r="AT55" s="4">
        <f t="shared" si="75"/>
        <v>0.66666666666666663</v>
      </c>
      <c r="AU55" s="21">
        <f t="shared" si="57"/>
        <v>1.3289036544850499E-2</v>
      </c>
      <c r="AV55" s="21">
        <f t="shared" si="76"/>
        <v>2.6058631921824105E-2</v>
      </c>
      <c r="AW55" s="9">
        <f t="shared" si="58"/>
        <v>0.592087312414734</v>
      </c>
      <c r="BF55" s="17">
        <v>0.5</v>
      </c>
      <c r="BG55" s="16">
        <f t="shared" ref="BG55:BH55" si="86">AN55+V55+E55+AN210+E210</f>
        <v>4343</v>
      </c>
      <c r="BH55" s="16">
        <f t="shared" si="86"/>
        <v>2758</v>
      </c>
      <c r="BI55" s="16">
        <f t="shared" si="78"/>
        <v>246</v>
      </c>
      <c r="BJ55" s="16">
        <f t="shared" si="79"/>
        <v>4097</v>
      </c>
      <c r="BK55" s="16">
        <f t="shared" si="80"/>
        <v>25</v>
      </c>
      <c r="BL55" s="16">
        <f t="shared" si="81"/>
        <v>2733</v>
      </c>
      <c r="BM55" s="4">
        <f t="shared" si="60"/>
        <v>0.90774907749077494</v>
      </c>
      <c r="BN55" s="21">
        <f t="shared" si="61"/>
        <v>8.2578046324269891E-2</v>
      </c>
      <c r="BO55" s="21">
        <f t="shared" si="82"/>
        <v>0.1513846153846154</v>
      </c>
      <c r="BP55" s="9">
        <f t="shared" si="62"/>
        <v>0.61160399943669908</v>
      </c>
    </row>
    <row r="56" spans="3:68" x14ac:dyDescent="0.25">
      <c r="D56" s="35">
        <v>0.6</v>
      </c>
      <c r="E56" s="16">
        <v>309</v>
      </c>
      <c r="F56" s="18">
        <f t="shared" si="63"/>
        <v>239</v>
      </c>
      <c r="G56" s="8">
        <v>3</v>
      </c>
      <c r="H56" s="21">
        <f t="shared" si="64"/>
        <v>306</v>
      </c>
      <c r="I56" s="21">
        <v>1</v>
      </c>
      <c r="J56" s="21">
        <f t="shared" si="65"/>
        <v>238</v>
      </c>
      <c r="K56" s="8">
        <f t="shared" si="52"/>
        <v>0.75</v>
      </c>
      <c r="L56" s="21">
        <f t="shared" si="53"/>
        <v>1.2448132780082987E-2</v>
      </c>
      <c r="M56" s="21">
        <f t="shared" si="66"/>
        <v>2.4489795918367349E-2</v>
      </c>
      <c r="N56" s="9">
        <f t="shared" si="54"/>
        <v>0.56386861313868608</v>
      </c>
      <c r="O56" s="36"/>
      <c r="P56" s="49" t="s">
        <v>35</v>
      </c>
      <c r="Q56" s="49">
        <v>0.58299999999999996</v>
      </c>
      <c r="R56" s="36"/>
      <c r="S56" s="36"/>
      <c r="T56" s="36"/>
      <c r="U56" s="35">
        <v>0.6</v>
      </c>
      <c r="V56" s="16">
        <v>2790</v>
      </c>
      <c r="W56" s="18">
        <f t="shared" si="67"/>
        <v>1772</v>
      </c>
      <c r="X56" s="8">
        <v>148</v>
      </c>
      <c r="Y56" s="21">
        <f t="shared" si="68"/>
        <v>2642</v>
      </c>
      <c r="Z56" s="21">
        <v>3</v>
      </c>
      <c r="AA56" s="21">
        <f t="shared" si="69"/>
        <v>1769</v>
      </c>
      <c r="AB56" s="8">
        <f t="shared" si="70"/>
        <v>0.98013245033112584</v>
      </c>
      <c r="AC56" s="21">
        <f t="shared" si="55"/>
        <v>7.7203964527908189E-2</v>
      </c>
      <c r="AD56" s="21">
        <f t="shared" si="71"/>
        <v>0.14313346228239843</v>
      </c>
      <c r="AE56" s="9">
        <f t="shared" si="56"/>
        <v>0.61157387110916261</v>
      </c>
      <c r="AF56" s="36"/>
      <c r="AG56" s="49" t="s">
        <v>35</v>
      </c>
      <c r="AH56" s="49">
        <v>0.64800000000000002</v>
      </c>
      <c r="AI56" s="36"/>
      <c r="AJ56" s="36"/>
      <c r="AK56" s="36"/>
      <c r="AL56" s="36"/>
      <c r="AM56" s="35">
        <v>0.6</v>
      </c>
      <c r="AN56" s="16">
        <v>432</v>
      </c>
      <c r="AO56" s="18">
        <f t="shared" si="72"/>
        <v>301</v>
      </c>
      <c r="AP56" s="8">
        <v>1</v>
      </c>
      <c r="AQ56" s="21">
        <f t="shared" si="73"/>
        <v>431</v>
      </c>
      <c r="AR56" s="21">
        <v>1</v>
      </c>
      <c r="AS56" s="21">
        <f t="shared" si="74"/>
        <v>300</v>
      </c>
      <c r="AT56" s="4">
        <f t="shared" si="75"/>
        <v>0.5</v>
      </c>
      <c r="AU56" s="21">
        <f t="shared" si="57"/>
        <v>3.3222591362126247E-3</v>
      </c>
      <c r="AV56" s="21">
        <f t="shared" si="76"/>
        <v>6.6006600660066007E-3</v>
      </c>
      <c r="AW56" s="9">
        <f t="shared" si="58"/>
        <v>0.58935879945429737</v>
      </c>
      <c r="BF56" s="17">
        <v>0.6</v>
      </c>
      <c r="BG56" s="16">
        <f t="shared" ref="BG56:BH56" si="87">AN56+V56+E56+AN211+E211</f>
        <v>4298</v>
      </c>
      <c r="BH56" s="16">
        <f t="shared" si="87"/>
        <v>2803</v>
      </c>
      <c r="BI56" s="16">
        <f t="shared" si="78"/>
        <v>190</v>
      </c>
      <c r="BJ56" s="16">
        <f t="shared" si="79"/>
        <v>4108</v>
      </c>
      <c r="BK56" s="16">
        <f t="shared" si="80"/>
        <v>14</v>
      </c>
      <c r="BL56" s="16">
        <f t="shared" si="81"/>
        <v>2789</v>
      </c>
      <c r="BM56" s="4">
        <f t="shared" si="60"/>
        <v>0.93137254901960786</v>
      </c>
      <c r="BN56" s="21">
        <f t="shared" si="61"/>
        <v>6.3779791876468608E-2</v>
      </c>
      <c r="BO56" s="21">
        <f t="shared" si="82"/>
        <v>0.11938422871504868</v>
      </c>
      <c r="BP56" s="9">
        <f t="shared" si="62"/>
        <v>0.6052668638219969</v>
      </c>
    </row>
    <row r="57" spans="3:68" x14ac:dyDescent="0.25">
      <c r="D57" s="35">
        <v>0.7</v>
      </c>
      <c r="E57" s="16">
        <v>310</v>
      </c>
      <c r="F57" s="18">
        <f t="shared" si="63"/>
        <v>238</v>
      </c>
      <c r="G57" s="8">
        <v>3</v>
      </c>
      <c r="H57" s="21">
        <f t="shared" si="64"/>
        <v>307</v>
      </c>
      <c r="I57" s="21">
        <v>0</v>
      </c>
      <c r="J57" s="21">
        <f t="shared" si="65"/>
        <v>238</v>
      </c>
      <c r="K57" s="8">
        <f t="shared" si="52"/>
        <v>1</v>
      </c>
      <c r="L57" s="21">
        <f t="shared" si="53"/>
        <v>1.2448132780082987E-2</v>
      </c>
      <c r="M57" s="21">
        <f t="shared" si="66"/>
        <v>2.4590163934426229E-2</v>
      </c>
      <c r="N57" s="27">
        <f t="shared" si="54"/>
        <v>0.56569343065693434</v>
      </c>
      <c r="O57" s="36"/>
      <c r="P57" s="49" t="s">
        <v>36</v>
      </c>
      <c r="Q57" s="49">
        <v>0.71499999999999997</v>
      </c>
      <c r="R57" s="36"/>
      <c r="S57" s="36"/>
      <c r="T57" s="36"/>
      <c r="U57" s="35">
        <v>0.7</v>
      </c>
      <c r="V57" s="16">
        <v>2755</v>
      </c>
      <c r="W57" s="18">
        <f t="shared" si="67"/>
        <v>1807</v>
      </c>
      <c r="X57" s="8">
        <v>113</v>
      </c>
      <c r="Y57" s="21">
        <f t="shared" si="68"/>
        <v>2642</v>
      </c>
      <c r="Z57" s="21">
        <v>3</v>
      </c>
      <c r="AA57" s="21">
        <f t="shared" si="69"/>
        <v>1804</v>
      </c>
      <c r="AB57" s="8">
        <f t="shared" si="70"/>
        <v>0.97413793103448276</v>
      </c>
      <c r="AC57" s="21">
        <f t="shared" si="55"/>
        <v>5.894627021387585E-2</v>
      </c>
      <c r="AD57" s="21">
        <f t="shared" si="71"/>
        <v>0.11116576487948845</v>
      </c>
      <c r="AE57" s="9">
        <f t="shared" si="56"/>
        <v>0.60390179745725558</v>
      </c>
      <c r="AF57" s="36"/>
      <c r="AG57" s="49" t="s">
        <v>36</v>
      </c>
      <c r="AH57" s="49">
        <v>0.70499999999999996</v>
      </c>
      <c r="AI57" s="36"/>
      <c r="AJ57" s="36"/>
      <c r="AK57" s="36"/>
      <c r="AL57" s="36"/>
      <c r="AM57" s="35">
        <v>0.7</v>
      </c>
      <c r="AN57" s="16">
        <v>433</v>
      </c>
      <c r="AO57" s="18">
        <f t="shared" si="72"/>
        <v>300</v>
      </c>
      <c r="AP57" s="8">
        <v>1</v>
      </c>
      <c r="AQ57" s="21">
        <f t="shared" si="73"/>
        <v>432</v>
      </c>
      <c r="AR57" s="21">
        <v>0</v>
      </c>
      <c r="AS57" s="21">
        <f t="shared" si="74"/>
        <v>300</v>
      </c>
      <c r="AT57" s="4">
        <f t="shared" si="75"/>
        <v>1</v>
      </c>
      <c r="AU57" s="21">
        <f t="shared" si="57"/>
        <v>3.3222591362126247E-3</v>
      </c>
      <c r="AV57" s="21">
        <f t="shared" si="76"/>
        <v>6.6225165562913916E-3</v>
      </c>
      <c r="AW57" s="9">
        <f t="shared" si="58"/>
        <v>0.59072305593451568</v>
      </c>
      <c r="BF57" s="17">
        <v>0.7</v>
      </c>
      <c r="BG57" s="16">
        <f t="shared" ref="BG57:BH57" si="88">AN57+V57+E57+AN212+E212</f>
        <v>4255</v>
      </c>
      <c r="BH57" s="16">
        <f t="shared" si="88"/>
        <v>2846</v>
      </c>
      <c r="BI57" s="16">
        <f t="shared" si="78"/>
        <v>140</v>
      </c>
      <c r="BJ57" s="16">
        <f t="shared" si="79"/>
        <v>4115</v>
      </c>
      <c r="BK57" s="16">
        <f t="shared" si="80"/>
        <v>7</v>
      </c>
      <c r="BL57" s="16">
        <f t="shared" si="81"/>
        <v>2839</v>
      </c>
      <c r="BM57" s="4">
        <f t="shared" si="60"/>
        <v>0.95238095238095233</v>
      </c>
      <c r="BN57" s="21">
        <f t="shared" si="61"/>
        <v>4.6995636119503192E-2</v>
      </c>
      <c r="BO57" s="21">
        <f t="shared" si="82"/>
        <v>8.9571337172104942E-2</v>
      </c>
      <c r="BP57" s="9">
        <f t="shared" si="62"/>
        <v>0.59921137867905927</v>
      </c>
    </row>
    <row r="58" spans="3:68" ht="15.75" thickBot="1" x14ac:dyDescent="0.3">
      <c r="D58" s="35">
        <v>0.8</v>
      </c>
      <c r="E58" s="16">
        <v>309</v>
      </c>
      <c r="F58" s="18">
        <f t="shared" si="63"/>
        <v>239</v>
      </c>
      <c r="G58" s="8">
        <v>2</v>
      </c>
      <c r="H58" s="21">
        <f t="shared" si="64"/>
        <v>307</v>
      </c>
      <c r="I58" s="21">
        <v>0</v>
      </c>
      <c r="J58" s="21">
        <f t="shared" si="65"/>
        <v>239</v>
      </c>
      <c r="K58" s="8">
        <f t="shared" si="52"/>
        <v>1</v>
      </c>
      <c r="L58" s="21">
        <f t="shared" si="53"/>
        <v>8.2987551867219917E-3</v>
      </c>
      <c r="M58" s="21">
        <f t="shared" si="66"/>
        <v>1.646090534979424E-2</v>
      </c>
      <c r="N58" s="27">
        <f t="shared" si="54"/>
        <v>0.56386861313868608</v>
      </c>
      <c r="O58" s="36"/>
      <c r="P58" s="50" t="s">
        <v>37</v>
      </c>
      <c r="Q58" s="50">
        <v>0.72599999999999998</v>
      </c>
      <c r="R58" s="36"/>
      <c r="S58" s="36"/>
      <c r="T58" s="36"/>
      <c r="U58" s="35">
        <v>0.8</v>
      </c>
      <c r="V58" s="16">
        <v>2720</v>
      </c>
      <c r="W58" s="18">
        <f t="shared" si="67"/>
        <v>1842</v>
      </c>
      <c r="X58" s="8">
        <v>78</v>
      </c>
      <c r="Y58" s="21">
        <f t="shared" si="68"/>
        <v>2642</v>
      </c>
      <c r="Z58" s="21">
        <v>3</v>
      </c>
      <c r="AA58" s="21">
        <f t="shared" si="69"/>
        <v>1839</v>
      </c>
      <c r="AB58" s="8">
        <f t="shared" si="70"/>
        <v>0.96296296296296291</v>
      </c>
      <c r="AC58" s="21">
        <f t="shared" si="55"/>
        <v>4.0688575899843503E-2</v>
      </c>
      <c r="AD58" s="21">
        <f t="shared" si="71"/>
        <v>7.8078078078078067E-2</v>
      </c>
      <c r="AE58" s="9">
        <f t="shared" si="56"/>
        <v>0.59622972380534855</v>
      </c>
      <c r="AF58" s="36"/>
      <c r="AG58" s="50" t="s">
        <v>37</v>
      </c>
      <c r="AH58" s="50">
        <v>0.66600000000000004</v>
      </c>
      <c r="AI58" s="36"/>
      <c r="AJ58" s="36"/>
      <c r="AK58" s="36"/>
      <c r="AL58" s="36"/>
      <c r="AM58" s="35">
        <v>0.8</v>
      </c>
      <c r="AN58" s="16">
        <v>432</v>
      </c>
      <c r="AO58" s="18">
        <f t="shared" si="72"/>
        <v>301</v>
      </c>
      <c r="AP58" s="8">
        <v>0</v>
      </c>
      <c r="AQ58" s="21">
        <f t="shared" si="73"/>
        <v>432</v>
      </c>
      <c r="AR58" s="21">
        <v>0</v>
      </c>
      <c r="AS58" s="21">
        <f t="shared" si="74"/>
        <v>301</v>
      </c>
      <c r="AT58" s="4">
        <f>AP58/(AP58+AR58+1)</f>
        <v>0</v>
      </c>
      <c r="AU58" s="21">
        <f t="shared" si="57"/>
        <v>0</v>
      </c>
      <c r="AV58" s="21" t="e">
        <f t="shared" si="76"/>
        <v>#DIV/0!</v>
      </c>
      <c r="AW58" s="9">
        <f t="shared" si="58"/>
        <v>0.58935879945429737</v>
      </c>
      <c r="BF58" s="17">
        <v>0.8</v>
      </c>
      <c r="BG58" s="16">
        <f t="shared" ref="BG58:BH58" si="89">AN58+V58+E58+AN213+E213</f>
        <v>4212</v>
      </c>
      <c r="BH58" s="16">
        <f t="shared" si="89"/>
        <v>2889</v>
      </c>
      <c r="BI58" s="16">
        <f t="shared" si="78"/>
        <v>95</v>
      </c>
      <c r="BJ58" s="16">
        <f t="shared" si="79"/>
        <v>4117</v>
      </c>
      <c r="BK58" s="16">
        <f t="shared" si="80"/>
        <v>5</v>
      </c>
      <c r="BL58" s="16">
        <f t="shared" si="81"/>
        <v>2884</v>
      </c>
      <c r="BM58" s="4">
        <f t="shared" si="60"/>
        <v>0.95</v>
      </c>
      <c r="BN58" s="21">
        <f t="shared" si="61"/>
        <v>3.1889895938234304E-2</v>
      </c>
      <c r="BO58" s="21">
        <f t="shared" si="82"/>
        <v>6.1708346865865536E-2</v>
      </c>
      <c r="BP58" s="9">
        <f t="shared" si="62"/>
        <v>0.59315589353612164</v>
      </c>
    </row>
    <row r="59" spans="3:68" ht="15.75" thickBot="1" x14ac:dyDescent="0.3">
      <c r="D59" s="35">
        <v>0.9</v>
      </c>
      <c r="E59" s="16">
        <v>308</v>
      </c>
      <c r="F59" s="18">
        <f t="shared" si="63"/>
        <v>240</v>
      </c>
      <c r="G59" s="8">
        <v>1</v>
      </c>
      <c r="H59" s="21">
        <f t="shared" si="64"/>
        <v>307</v>
      </c>
      <c r="I59" s="21">
        <v>0</v>
      </c>
      <c r="J59" s="21">
        <f t="shared" si="65"/>
        <v>240</v>
      </c>
      <c r="K59" s="8">
        <f t="shared" si="52"/>
        <v>1</v>
      </c>
      <c r="L59" s="21">
        <f t="shared" si="53"/>
        <v>4.1493775933609959E-3</v>
      </c>
      <c r="M59" s="21">
        <f t="shared" si="66"/>
        <v>8.2644628099173556E-3</v>
      </c>
      <c r="N59" s="9">
        <f t="shared" si="54"/>
        <v>0.56204379562043794</v>
      </c>
      <c r="O59" s="36"/>
      <c r="P59" s="51" t="s">
        <v>39</v>
      </c>
      <c r="Q59" s="51">
        <f>ROUND(MEDIAN(Q50:Q58),3)</f>
        <v>0.70499999999999996</v>
      </c>
      <c r="R59" s="36"/>
      <c r="S59" s="36"/>
      <c r="T59" s="36"/>
      <c r="U59" s="35">
        <v>0.9</v>
      </c>
      <c r="V59" s="16">
        <v>2709</v>
      </c>
      <c r="W59" s="18">
        <f t="shared" si="67"/>
        <v>1853</v>
      </c>
      <c r="X59" s="8">
        <v>64</v>
      </c>
      <c r="Y59" s="21">
        <f t="shared" si="68"/>
        <v>2645</v>
      </c>
      <c r="Z59" s="21">
        <v>0</v>
      </c>
      <c r="AA59" s="21">
        <f t="shared" si="69"/>
        <v>1853</v>
      </c>
      <c r="AB59" s="8">
        <f t="shared" si="70"/>
        <v>1</v>
      </c>
      <c r="AC59" s="21">
        <f t="shared" si="55"/>
        <v>3.3385498174230567E-2</v>
      </c>
      <c r="AD59" s="21">
        <f t="shared" si="71"/>
        <v>6.4613831398283694E-2</v>
      </c>
      <c r="AE59" s="9">
        <f t="shared" si="56"/>
        <v>0.59381850065760633</v>
      </c>
      <c r="AF59" s="36"/>
      <c r="AG59" s="51" t="s">
        <v>39</v>
      </c>
      <c r="AH59" s="51">
        <v>0.66600000000000004</v>
      </c>
      <c r="AI59" s="36"/>
      <c r="AJ59" s="36"/>
      <c r="AK59" s="36"/>
      <c r="AL59" s="36"/>
      <c r="AM59" s="35">
        <v>0.9</v>
      </c>
      <c r="AN59" s="16">
        <v>432</v>
      </c>
      <c r="AO59" s="18">
        <f t="shared" si="72"/>
        <v>301</v>
      </c>
      <c r="AP59" s="8">
        <v>0</v>
      </c>
      <c r="AQ59" s="21">
        <f t="shared" si="73"/>
        <v>432</v>
      </c>
      <c r="AR59" s="21">
        <v>0</v>
      </c>
      <c r="AS59" s="21">
        <f t="shared" si="74"/>
        <v>301</v>
      </c>
      <c r="AT59" s="4">
        <f t="shared" ref="AT59:AT60" si="90">AP59/(AP59+AR59+1)</f>
        <v>0</v>
      </c>
      <c r="AU59" s="21">
        <f t="shared" si="57"/>
        <v>0</v>
      </c>
      <c r="AV59" s="21" t="e">
        <f t="shared" si="76"/>
        <v>#DIV/0!</v>
      </c>
      <c r="AW59" s="9">
        <f t="shared" si="58"/>
        <v>0.58935879945429737</v>
      </c>
      <c r="BF59" s="17">
        <v>0.9</v>
      </c>
      <c r="BG59" s="16">
        <f t="shared" ref="BG59:BH59" si="91">AN59+V59+E59+AN214+E214</f>
        <v>4195</v>
      </c>
      <c r="BH59" s="16">
        <f t="shared" si="91"/>
        <v>2906</v>
      </c>
      <c r="BI59" s="16">
        <f t="shared" si="78"/>
        <v>73</v>
      </c>
      <c r="BJ59" s="16">
        <f t="shared" si="79"/>
        <v>4122</v>
      </c>
      <c r="BK59" s="16">
        <f t="shared" si="80"/>
        <v>0</v>
      </c>
      <c r="BL59" s="16">
        <f t="shared" si="81"/>
        <v>2906</v>
      </c>
      <c r="BM59" s="4">
        <f t="shared" si="60"/>
        <v>1</v>
      </c>
      <c r="BN59" s="21">
        <f t="shared" si="61"/>
        <v>2.4504867405169519E-2</v>
      </c>
      <c r="BO59" s="21">
        <f t="shared" si="82"/>
        <v>4.7837483617300128E-2</v>
      </c>
      <c r="BP59" s="9">
        <f t="shared" si="62"/>
        <v>0.59076186452612311</v>
      </c>
    </row>
    <row r="60" spans="3:68" ht="15.75" thickBot="1" x14ac:dyDescent="0.3">
      <c r="D60" s="10">
        <v>1</v>
      </c>
      <c r="E60" s="10">
        <v>307</v>
      </c>
      <c r="F60" s="18">
        <f t="shared" si="63"/>
        <v>241</v>
      </c>
      <c r="G60" s="10">
        <v>0</v>
      </c>
      <c r="H60" s="21">
        <f t="shared" si="64"/>
        <v>307</v>
      </c>
      <c r="I60" s="23">
        <v>0</v>
      </c>
      <c r="J60" s="21">
        <f t="shared" si="65"/>
        <v>241</v>
      </c>
      <c r="K60" s="10">
        <f>G60/(G60+I60+1)</f>
        <v>0</v>
      </c>
      <c r="L60" s="23">
        <f t="shared" si="53"/>
        <v>0</v>
      </c>
      <c r="M60" s="21">
        <f>2*(L60*K60)/(K60+L60+1)</f>
        <v>0</v>
      </c>
      <c r="N60" s="11">
        <f t="shared" si="54"/>
        <v>0.56021897810218979</v>
      </c>
      <c r="O60" s="36"/>
      <c r="P60" s="42"/>
      <c r="Q60" s="42"/>
      <c r="R60" s="36"/>
      <c r="S60" s="36"/>
      <c r="T60" s="36"/>
      <c r="U60" s="35">
        <v>1</v>
      </c>
      <c r="V60" s="10">
        <v>2706</v>
      </c>
      <c r="W60" s="18">
        <f t="shared" si="67"/>
        <v>1856</v>
      </c>
      <c r="X60" s="10">
        <v>61</v>
      </c>
      <c r="Y60" s="21">
        <f t="shared" si="68"/>
        <v>2645</v>
      </c>
      <c r="Z60" s="23">
        <v>0</v>
      </c>
      <c r="AA60" s="21">
        <f t="shared" si="69"/>
        <v>1856</v>
      </c>
      <c r="AB60" s="8">
        <f t="shared" si="70"/>
        <v>1</v>
      </c>
      <c r="AC60" s="21">
        <f t="shared" si="55"/>
        <v>3.1820552947313507E-2</v>
      </c>
      <c r="AD60" s="21">
        <f>2*(AC60*AB60)/(AB60+AC60+1)</f>
        <v>3.132220795892169E-2</v>
      </c>
      <c r="AE60" s="9">
        <f t="shared" si="56"/>
        <v>0.59316089434458574</v>
      </c>
      <c r="AF60" s="36"/>
      <c r="AG60" s="36"/>
      <c r="AH60" s="36"/>
      <c r="AI60" s="36"/>
      <c r="AJ60" s="36"/>
      <c r="AK60" s="36"/>
      <c r="AL60" s="36"/>
      <c r="AM60" s="35">
        <v>1</v>
      </c>
      <c r="AN60" s="10">
        <v>432</v>
      </c>
      <c r="AO60" s="18">
        <f t="shared" si="72"/>
        <v>301</v>
      </c>
      <c r="AP60" s="10">
        <v>0</v>
      </c>
      <c r="AQ60" s="21">
        <f t="shared" si="73"/>
        <v>432</v>
      </c>
      <c r="AR60" s="23">
        <v>0</v>
      </c>
      <c r="AS60" s="21">
        <f t="shared" si="74"/>
        <v>301</v>
      </c>
      <c r="AT60" s="4">
        <f t="shared" si="90"/>
        <v>0</v>
      </c>
      <c r="AU60" s="21">
        <f t="shared" si="57"/>
        <v>0</v>
      </c>
      <c r="AV60" s="21">
        <f>2*(AU60*AT60)/(AT60+AU60+1)</f>
        <v>0</v>
      </c>
      <c r="AW60" s="9">
        <f t="shared" si="58"/>
        <v>0.58935879945429737</v>
      </c>
      <c r="BF60" s="19">
        <v>1</v>
      </c>
      <c r="BG60" s="16">
        <f t="shared" ref="BG60:BH60" si="92">AN60+V60+E60+AN215+E215</f>
        <v>4184</v>
      </c>
      <c r="BH60" s="16">
        <f t="shared" si="92"/>
        <v>2917</v>
      </c>
      <c r="BI60" s="16">
        <f t="shared" si="78"/>
        <v>62</v>
      </c>
      <c r="BJ60" s="16">
        <f t="shared" si="79"/>
        <v>4122</v>
      </c>
      <c r="BK60" s="16">
        <f t="shared" si="80"/>
        <v>0</v>
      </c>
      <c r="BL60" s="16">
        <f t="shared" si="81"/>
        <v>2917</v>
      </c>
      <c r="BM60" s="4">
        <f>BI60/(BI60+BK60+1)</f>
        <v>0.98412698412698407</v>
      </c>
      <c r="BN60" s="21">
        <f t="shared" si="61"/>
        <v>2.0812353138637128E-2</v>
      </c>
      <c r="BO60" s="21">
        <f>2*(BN60*BM60)/(BM60+BN60+1)</f>
        <v>2.0431539195441707E-2</v>
      </c>
      <c r="BP60" s="9">
        <f t="shared" si="62"/>
        <v>0.5892127869314181</v>
      </c>
    </row>
    <row r="61" spans="3:68" ht="15.75" thickBot="1" x14ac:dyDescent="0.3">
      <c r="D61" s="42"/>
      <c r="E61" s="24">
        <f t="shared" ref="E61:N61" si="93">AVERAGE(E50:E60)</f>
        <v>320.54545454545456</v>
      </c>
      <c r="F61" s="43">
        <f t="shared" si="93"/>
        <v>227.45454545454547</v>
      </c>
      <c r="G61" s="43">
        <f t="shared" si="93"/>
        <v>42</v>
      </c>
      <c r="H61" s="43">
        <f t="shared" si="93"/>
        <v>278.54545454545456</v>
      </c>
      <c r="I61" s="43">
        <f t="shared" si="93"/>
        <v>28.454545454545453</v>
      </c>
      <c r="J61" s="43">
        <f t="shared" si="93"/>
        <v>199</v>
      </c>
      <c r="K61" s="43">
        <f t="shared" si="93"/>
        <v>0.72377082219248168</v>
      </c>
      <c r="L61" s="43">
        <f t="shared" si="93"/>
        <v>0.17427385892116179</v>
      </c>
      <c r="M61" s="43">
        <f t="shared" si="93"/>
        <v>0.1884931501771753</v>
      </c>
      <c r="N61" s="43">
        <f t="shared" si="93"/>
        <v>0.58493696084936964</v>
      </c>
      <c r="O61" s="36"/>
      <c r="P61" s="36"/>
      <c r="Q61" s="36"/>
      <c r="R61" s="36"/>
      <c r="S61" s="36"/>
      <c r="T61" s="36"/>
      <c r="U61" s="42"/>
      <c r="V61" s="24">
        <f t="shared" ref="V61:AE61" si="94">AVERAGE(V50:V60)</f>
        <v>2825.090909090909</v>
      </c>
      <c r="W61" s="43">
        <f t="shared" si="94"/>
        <v>1736.909090909091</v>
      </c>
      <c r="X61" s="43">
        <f t="shared" si="94"/>
        <v>424.54545454545456</v>
      </c>
      <c r="Y61" s="43">
        <f t="shared" si="94"/>
        <v>2400.5454545454545</v>
      </c>
      <c r="Z61" s="43">
        <f t="shared" si="94"/>
        <v>244.45454545454547</v>
      </c>
      <c r="AA61" s="43">
        <f t="shared" si="94"/>
        <v>1492.4545454545455</v>
      </c>
      <c r="AB61" s="43">
        <f t="shared" si="94"/>
        <v>0.86522442380133413</v>
      </c>
      <c r="AC61" s="43">
        <f t="shared" si="94"/>
        <v>0.22146346090008065</v>
      </c>
      <c r="AD61" s="43">
        <f t="shared" si="94"/>
        <v>0.25712238500153339</v>
      </c>
      <c r="AE61" s="43">
        <f t="shared" si="94"/>
        <v>0.61926587222510066</v>
      </c>
      <c r="AF61" s="36"/>
      <c r="AG61" s="36"/>
      <c r="AH61" s="36"/>
      <c r="AI61" s="36"/>
      <c r="AJ61" s="36"/>
      <c r="AK61" s="36"/>
      <c r="AL61" s="36"/>
      <c r="AM61" s="42"/>
      <c r="AN61" s="24">
        <f t="shared" ref="AN61:AW61" si="95">AVERAGE(AN50:AN60)</f>
        <v>437.72727272727275</v>
      </c>
      <c r="AO61" s="43">
        <f t="shared" si="95"/>
        <v>295.27272727272725</v>
      </c>
      <c r="AP61" s="43">
        <f t="shared" si="95"/>
        <v>47.545454545454547</v>
      </c>
      <c r="AQ61" s="43">
        <f t="shared" si="95"/>
        <v>390.18181818181819</v>
      </c>
      <c r="AR61" s="43">
        <f t="shared" si="95"/>
        <v>41.81818181818182</v>
      </c>
      <c r="AS61" s="43">
        <f t="shared" si="95"/>
        <v>253.45454545454547</v>
      </c>
      <c r="AT61" s="22">
        <f t="shared" si="95"/>
        <v>0.48097635771301661</v>
      </c>
      <c r="AU61" s="22">
        <f t="shared" si="95"/>
        <v>0.15795832074901842</v>
      </c>
      <c r="AV61" s="22" t="e">
        <f t="shared" si="95"/>
        <v>#DIV/0!</v>
      </c>
      <c r="AW61" s="22">
        <f t="shared" si="95"/>
        <v>0.59717226838645654</v>
      </c>
      <c r="BF61" s="1"/>
      <c r="BG61" s="5">
        <f t="shared" ref="BG61:BP61" si="96">AVERAGE(BG50:BG60)</f>
        <v>4352.545454545455</v>
      </c>
      <c r="BH61" s="6">
        <f t="shared" si="96"/>
        <v>2748.4545454545455</v>
      </c>
      <c r="BI61" s="22">
        <f t="shared" si="96"/>
        <v>637.09090909090912</v>
      </c>
      <c r="BJ61" s="22">
        <f t="shared" si="96"/>
        <v>3715.4545454545455</v>
      </c>
      <c r="BK61" s="22">
        <f t="shared" si="96"/>
        <v>406.54545454545456</v>
      </c>
      <c r="BL61" s="22">
        <f t="shared" si="96"/>
        <v>2341.909090909091</v>
      </c>
      <c r="BM61" s="22">
        <f t="shared" si="96"/>
        <v>0.83371285456074429</v>
      </c>
      <c r="BN61" s="22">
        <f t="shared" si="96"/>
        <v>0.21386066099057038</v>
      </c>
      <c r="BO61" s="22">
        <f t="shared" si="96"/>
        <v>0.24249222577720522</v>
      </c>
      <c r="BP61" s="22">
        <f t="shared" si="96"/>
        <v>0.61294824032466622</v>
      </c>
    </row>
    <row r="62" spans="3:68" ht="15.75" thickBot="1" x14ac:dyDescent="0.3"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</row>
    <row r="63" spans="3:68" ht="15.75" thickBot="1" x14ac:dyDescent="0.3">
      <c r="C63" t="s">
        <v>5</v>
      </c>
      <c r="D63" s="39" t="s">
        <v>46</v>
      </c>
      <c r="E63" s="16" t="s">
        <v>0</v>
      </c>
      <c r="F63" s="41" t="s">
        <v>1</v>
      </c>
      <c r="G63" s="24" t="s">
        <v>9</v>
      </c>
      <c r="H63" s="25" t="s">
        <v>10</v>
      </c>
      <c r="I63" s="25" t="s">
        <v>11</v>
      </c>
      <c r="J63" s="25" t="s">
        <v>12</v>
      </c>
      <c r="K63" s="24" t="s">
        <v>3</v>
      </c>
      <c r="L63" s="25" t="s">
        <v>6</v>
      </c>
      <c r="M63" s="25" t="s">
        <v>7</v>
      </c>
      <c r="N63" s="26" t="s">
        <v>8</v>
      </c>
      <c r="O63" s="36"/>
      <c r="P63" s="36"/>
      <c r="Q63" s="36"/>
      <c r="R63" s="36"/>
      <c r="S63" s="36"/>
      <c r="T63" s="36" t="s">
        <v>5</v>
      </c>
      <c r="U63" s="39" t="s">
        <v>46</v>
      </c>
      <c r="V63" s="16" t="s">
        <v>0</v>
      </c>
      <c r="W63" s="41" t="s">
        <v>1</v>
      </c>
      <c r="X63" s="24" t="s">
        <v>9</v>
      </c>
      <c r="Y63" s="25" t="s">
        <v>10</v>
      </c>
      <c r="Z63" s="25" t="s">
        <v>11</v>
      </c>
      <c r="AA63" s="25" t="s">
        <v>12</v>
      </c>
      <c r="AB63" s="24" t="s">
        <v>3</v>
      </c>
      <c r="AC63" s="25" t="s">
        <v>6</v>
      </c>
      <c r="AD63" s="25" t="s">
        <v>7</v>
      </c>
      <c r="AE63" s="26" t="s">
        <v>8</v>
      </c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</row>
    <row r="64" spans="3:68" ht="15.75" thickBot="1" x14ac:dyDescent="0.3">
      <c r="C64" s="13" t="s">
        <v>4</v>
      </c>
      <c r="D64" s="35">
        <v>0</v>
      </c>
      <c r="E64" s="16">
        <v>323</v>
      </c>
      <c r="F64" s="18">
        <f t="shared" ref="F64:F73" si="97">548-E64</f>
        <v>225</v>
      </c>
      <c r="G64" s="21">
        <v>205</v>
      </c>
      <c r="H64" s="21">
        <f t="shared" ref="H64:H73" si="98">(E64-G64)</f>
        <v>118</v>
      </c>
      <c r="I64" s="21">
        <v>195</v>
      </c>
      <c r="J64" s="21">
        <f t="shared" ref="J64:J73" si="99">F64-I64</f>
        <v>30</v>
      </c>
      <c r="K64" s="8">
        <f t="shared" ref="K64:K73" si="100">G64/(G64+I64)</f>
        <v>0.51249999999999996</v>
      </c>
      <c r="L64" s="21">
        <f t="shared" ref="L64:L73" si="101">G64/(G64+J64)</f>
        <v>0.87234042553191493</v>
      </c>
      <c r="M64" s="21">
        <f>2*(L64*K64)/(K64+L64)</f>
        <v>0.64566929133858264</v>
      </c>
      <c r="N64" s="9">
        <f t="shared" ref="N64:N73" si="102">(G64+H64)/(G64+H64+I64+J64)</f>
        <v>0.58941605839416056</v>
      </c>
      <c r="O64" s="36"/>
      <c r="P64" s="36"/>
      <c r="Q64" s="36"/>
      <c r="R64" s="36"/>
      <c r="S64" s="36"/>
      <c r="T64" s="37" t="s">
        <v>4</v>
      </c>
      <c r="U64" s="35">
        <v>0</v>
      </c>
      <c r="V64" s="16">
        <v>2615</v>
      </c>
      <c r="W64" s="18">
        <f>S$12-V64</f>
        <v>1947</v>
      </c>
      <c r="X64" s="8">
        <v>1737</v>
      </c>
      <c r="Y64" s="21">
        <f>V64-X64</f>
        <v>878</v>
      </c>
      <c r="Z64" s="21">
        <v>1767</v>
      </c>
      <c r="AA64" s="21">
        <f>W64-Z64</f>
        <v>180</v>
      </c>
      <c r="AB64" s="8">
        <f>X64/(X64+Z64)</f>
        <v>0.49571917808219179</v>
      </c>
      <c r="AC64" s="21">
        <f t="shared" ref="AC64:AC84" si="103">X64/(X64+AA64)</f>
        <v>0.9061032863849765</v>
      </c>
      <c r="AD64" s="21">
        <f>2*(AC64*AB64)/(AB64+AC64)</f>
        <v>0.6408411732152739</v>
      </c>
      <c r="AE64" s="9">
        <f t="shared" ref="AE64:AE84" si="104">(X64+Y64)/(X64+Y64+Z64+AA64)</f>
        <v>0.57321350284962735</v>
      </c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</row>
    <row r="65" spans="4:68" x14ac:dyDescent="0.25">
      <c r="D65" s="35">
        <v>0.01</v>
      </c>
      <c r="E65" s="16">
        <v>323</v>
      </c>
      <c r="F65" s="18">
        <f t="shared" si="97"/>
        <v>225</v>
      </c>
      <c r="G65" s="21">
        <v>205</v>
      </c>
      <c r="H65" s="21">
        <f t="shared" si="98"/>
        <v>118</v>
      </c>
      <c r="I65" s="21">
        <v>195</v>
      </c>
      <c r="J65" s="21">
        <f t="shared" si="99"/>
        <v>30</v>
      </c>
      <c r="K65" s="8">
        <f t="shared" si="100"/>
        <v>0.51249999999999996</v>
      </c>
      <c r="L65" s="21">
        <f t="shared" si="101"/>
        <v>0.87234042553191493</v>
      </c>
      <c r="M65" s="21">
        <f t="shared" ref="M65:M73" si="105">2*(L65*K65)/(K65+L65)</f>
        <v>0.64566929133858264</v>
      </c>
      <c r="N65" s="9">
        <f t="shared" si="102"/>
        <v>0.58941605839416056</v>
      </c>
      <c r="O65" s="36"/>
      <c r="P65" s="36"/>
      <c r="Q65" s="36"/>
      <c r="R65" s="36"/>
      <c r="S65" s="36"/>
      <c r="T65" s="36"/>
      <c r="U65" s="35">
        <v>0.01</v>
      </c>
      <c r="V65" s="16">
        <v>2642</v>
      </c>
      <c r="W65" s="18">
        <f t="shared" ref="W65:W84" si="106">S$12-V65</f>
        <v>1920</v>
      </c>
      <c r="X65" s="21">
        <v>1729</v>
      </c>
      <c r="Y65" s="21">
        <f t="shared" ref="Y65:Y84" si="107">V65-X65</f>
        <v>913</v>
      </c>
      <c r="Z65" s="21">
        <v>1732</v>
      </c>
      <c r="AA65" s="21">
        <f t="shared" ref="AA65:AA83" si="108">W65-Z65</f>
        <v>188</v>
      </c>
      <c r="AB65" s="8">
        <f t="shared" ref="AB65:AB84" si="109">X65/(X65+Z65)</f>
        <v>0.49956659924877206</v>
      </c>
      <c r="AC65" s="21">
        <f t="shared" si="103"/>
        <v>0.90193009911319766</v>
      </c>
      <c r="AD65" s="21">
        <f t="shared" ref="AD65:AD73" si="110">2*(AC65*AB65)/(AB65+AC65)</f>
        <v>0.64298995909259959</v>
      </c>
      <c r="AE65" s="9">
        <f t="shared" si="104"/>
        <v>0.57913195966681286</v>
      </c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</row>
    <row r="66" spans="4:68" x14ac:dyDescent="0.25">
      <c r="D66" s="35">
        <v>0.02</v>
      </c>
      <c r="E66" s="16">
        <v>329</v>
      </c>
      <c r="F66" s="18">
        <f t="shared" si="97"/>
        <v>219</v>
      </c>
      <c r="G66" s="21">
        <v>202</v>
      </c>
      <c r="H66" s="21">
        <f t="shared" si="98"/>
        <v>127</v>
      </c>
      <c r="I66" s="21">
        <v>186</v>
      </c>
      <c r="J66" s="21">
        <f t="shared" si="99"/>
        <v>33</v>
      </c>
      <c r="K66" s="8">
        <f t="shared" si="100"/>
        <v>0.52061855670103097</v>
      </c>
      <c r="L66" s="21">
        <f t="shared" si="101"/>
        <v>0.8595744680851064</v>
      </c>
      <c r="M66" s="21">
        <f t="shared" si="105"/>
        <v>0.64847512038523281</v>
      </c>
      <c r="N66" s="9">
        <f t="shared" si="102"/>
        <v>0.60036496350364965</v>
      </c>
      <c r="O66" s="36"/>
      <c r="P66" s="36"/>
      <c r="Q66" s="36"/>
      <c r="R66" s="36"/>
      <c r="S66" s="36"/>
      <c r="T66" s="36"/>
      <c r="U66" s="35">
        <v>0.02</v>
      </c>
      <c r="V66" s="16">
        <v>2735</v>
      </c>
      <c r="W66" s="18">
        <f t="shared" si="106"/>
        <v>1827</v>
      </c>
      <c r="X66" s="21">
        <v>1686</v>
      </c>
      <c r="Y66" s="21">
        <f t="shared" si="107"/>
        <v>1049</v>
      </c>
      <c r="Z66" s="21">
        <v>1596</v>
      </c>
      <c r="AA66" s="21">
        <f t="shared" si="108"/>
        <v>231</v>
      </c>
      <c r="AB66" s="8">
        <f t="shared" si="109"/>
        <v>0.51371115173674586</v>
      </c>
      <c r="AC66" s="21">
        <f t="shared" si="103"/>
        <v>0.87949921752738658</v>
      </c>
      <c r="AD66" s="21">
        <f t="shared" si="110"/>
        <v>0.64858626658972873</v>
      </c>
      <c r="AE66" s="9">
        <f t="shared" si="104"/>
        <v>0.5995177553704516</v>
      </c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</row>
    <row r="67" spans="4:68" x14ac:dyDescent="0.25">
      <c r="D67" s="35">
        <v>0.03</v>
      </c>
      <c r="E67" s="16">
        <v>332</v>
      </c>
      <c r="F67" s="18">
        <f t="shared" si="97"/>
        <v>216</v>
      </c>
      <c r="G67" s="21">
        <v>198</v>
      </c>
      <c r="H67" s="21">
        <f t="shared" si="98"/>
        <v>134</v>
      </c>
      <c r="I67" s="21">
        <v>179</v>
      </c>
      <c r="J67" s="21">
        <f t="shared" si="99"/>
        <v>37</v>
      </c>
      <c r="K67" s="8">
        <f t="shared" si="100"/>
        <v>0.5251989389920424</v>
      </c>
      <c r="L67" s="21">
        <f t="shared" si="101"/>
        <v>0.8425531914893617</v>
      </c>
      <c r="M67" s="21">
        <f t="shared" si="105"/>
        <v>0.64705882352941169</v>
      </c>
      <c r="N67" s="9">
        <f t="shared" si="102"/>
        <v>0.6058394160583942</v>
      </c>
      <c r="O67" s="36"/>
      <c r="P67" s="36"/>
      <c r="Q67" s="36"/>
      <c r="R67" s="36"/>
      <c r="S67" s="36"/>
      <c r="T67" s="36"/>
      <c r="U67" s="35">
        <v>0.03</v>
      </c>
      <c r="V67" s="16">
        <v>2845</v>
      </c>
      <c r="W67" s="18">
        <f t="shared" si="106"/>
        <v>1717</v>
      </c>
      <c r="X67" s="21">
        <v>1626</v>
      </c>
      <c r="Y67" s="21">
        <f t="shared" si="107"/>
        <v>1219</v>
      </c>
      <c r="Z67" s="21">
        <v>1423</v>
      </c>
      <c r="AA67" s="21">
        <f t="shared" si="108"/>
        <v>294</v>
      </c>
      <c r="AB67" s="8">
        <f t="shared" si="109"/>
        <v>0.53328960314857332</v>
      </c>
      <c r="AC67" s="21">
        <f t="shared" si="103"/>
        <v>0.84687500000000004</v>
      </c>
      <c r="AD67" s="21">
        <f t="shared" si="110"/>
        <v>0.6544576373515798</v>
      </c>
      <c r="AE67" s="9">
        <f t="shared" si="104"/>
        <v>0.62362998684787374</v>
      </c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</row>
    <row r="68" spans="4:68" x14ac:dyDescent="0.25">
      <c r="D68" s="35">
        <v>0.04</v>
      </c>
      <c r="E68" s="16">
        <v>329</v>
      </c>
      <c r="F68" s="18">
        <f t="shared" si="97"/>
        <v>219</v>
      </c>
      <c r="G68" s="21">
        <v>187</v>
      </c>
      <c r="H68" s="21">
        <f t="shared" si="98"/>
        <v>142</v>
      </c>
      <c r="I68" s="21">
        <v>171</v>
      </c>
      <c r="J68" s="21">
        <f t="shared" si="99"/>
        <v>48</v>
      </c>
      <c r="K68" s="8">
        <f t="shared" si="100"/>
        <v>0.52234636871508378</v>
      </c>
      <c r="L68" s="21">
        <f t="shared" si="101"/>
        <v>0.79574468085106387</v>
      </c>
      <c r="M68" s="21">
        <f t="shared" si="105"/>
        <v>0.63069139966273191</v>
      </c>
      <c r="N68" s="9">
        <f t="shared" si="102"/>
        <v>0.60036496350364965</v>
      </c>
      <c r="O68" s="36"/>
      <c r="P68" s="36"/>
      <c r="Q68" s="36"/>
      <c r="R68" s="36"/>
      <c r="S68" s="36"/>
      <c r="T68" s="36"/>
      <c r="U68" s="35">
        <v>0.04</v>
      </c>
      <c r="V68" s="16">
        <v>2933</v>
      </c>
      <c r="W68" s="18">
        <f t="shared" si="106"/>
        <v>1629</v>
      </c>
      <c r="X68" s="21">
        <v>1527</v>
      </c>
      <c r="Y68" s="21">
        <f t="shared" si="107"/>
        <v>1406</v>
      </c>
      <c r="Z68" s="21">
        <v>1239</v>
      </c>
      <c r="AA68" s="21">
        <f t="shared" si="108"/>
        <v>390</v>
      </c>
      <c r="AB68" s="8">
        <f t="shared" si="109"/>
        <v>0.55206073752711493</v>
      </c>
      <c r="AC68" s="21">
        <f t="shared" si="103"/>
        <v>0.79655712050078242</v>
      </c>
      <c r="AD68" s="21">
        <f t="shared" si="110"/>
        <v>0.65214606021780908</v>
      </c>
      <c r="AE68" s="9">
        <f t="shared" si="104"/>
        <v>0.64291977202981143</v>
      </c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</row>
    <row r="69" spans="4:68" x14ac:dyDescent="0.25">
      <c r="D69" s="35">
        <v>0.05</v>
      </c>
      <c r="E69" s="16">
        <v>352</v>
      </c>
      <c r="F69" s="18">
        <f t="shared" si="97"/>
        <v>196</v>
      </c>
      <c r="G69" s="21">
        <v>182</v>
      </c>
      <c r="H69" s="21">
        <f t="shared" si="98"/>
        <v>170</v>
      </c>
      <c r="I69" s="21">
        <v>143</v>
      </c>
      <c r="J69" s="21">
        <f t="shared" si="99"/>
        <v>53</v>
      </c>
      <c r="K69" s="8">
        <f t="shared" si="100"/>
        <v>0.56000000000000005</v>
      </c>
      <c r="L69" s="21">
        <f t="shared" si="101"/>
        <v>0.77446808510638299</v>
      </c>
      <c r="M69" s="21">
        <f t="shared" si="105"/>
        <v>0.65</v>
      </c>
      <c r="N69" s="9">
        <f t="shared" si="102"/>
        <v>0.64233576642335766</v>
      </c>
      <c r="O69" s="36"/>
      <c r="P69" s="36"/>
      <c r="Q69" s="36"/>
      <c r="R69" s="36"/>
      <c r="S69" s="36"/>
      <c r="T69" s="36"/>
      <c r="U69" s="35">
        <v>0.05</v>
      </c>
      <c r="V69" s="16">
        <v>3018</v>
      </c>
      <c r="W69" s="18">
        <f t="shared" si="106"/>
        <v>1544</v>
      </c>
      <c r="X69" s="21">
        <v>1448</v>
      </c>
      <c r="Y69" s="21">
        <f t="shared" si="107"/>
        <v>1570</v>
      </c>
      <c r="Z69" s="21">
        <v>1067</v>
      </c>
      <c r="AA69" s="21">
        <f t="shared" si="108"/>
        <v>477</v>
      </c>
      <c r="AB69" s="8">
        <f t="shared" si="109"/>
        <v>0.57574552683896618</v>
      </c>
      <c r="AC69" s="21">
        <f t="shared" si="103"/>
        <v>0.75220779220779221</v>
      </c>
      <c r="AD69" s="21">
        <f t="shared" si="110"/>
        <v>0.65225225225225225</v>
      </c>
      <c r="AE69" s="9">
        <f t="shared" si="104"/>
        <v>0.66155195089872865</v>
      </c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</row>
    <row r="70" spans="4:68" x14ac:dyDescent="0.25">
      <c r="D70" s="35">
        <v>0.06</v>
      </c>
      <c r="E70" s="16">
        <v>353</v>
      </c>
      <c r="F70" s="18">
        <f t="shared" si="97"/>
        <v>195</v>
      </c>
      <c r="G70" s="21">
        <v>169</v>
      </c>
      <c r="H70" s="21">
        <f t="shared" si="98"/>
        <v>184</v>
      </c>
      <c r="I70" s="21">
        <v>129</v>
      </c>
      <c r="J70" s="21">
        <f t="shared" si="99"/>
        <v>66</v>
      </c>
      <c r="K70" s="8">
        <f t="shared" si="100"/>
        <v>0.56711409395973156</v>
      </c>
      <c r="L70" s="21">
        <f t="shared" si="101"/>
        <v>0.7191489361702128</v>
      </c>
      <c r="M70" s="21">
        <f t="shared" si="105"/>
        <v>0.63414634146341475</v>
      </c>
      <c r="N70" s="9">
        <f t="shared" si="102"/>
        <v>0.6441605839416058</v>
      </c>
      <c r="O70" s="36"/>
      <c r="P70" s="36"/>
      <c r="Q70" s="36"/>
      <c r="R70" s="36"/>
      <c r="S70" s="36"/>
      <c r="T70" s="36"/>
      <c r="U70" s="35">
        <v>0.06</v>
      </c>
      <c r="V70" s="44">
        <v>3059</v>
      </c>
      <c r="W70" s="18">
        <f t="shared" si="106"/>
        <v>1503</v>
      </c>
      <c r="X70" s="21">
        <v>1349</v>
      </c>
      <c r="Y70" s="21">
        <f t="shared" si="107"/>
        <v>1710</v>
      </c>
      <c r="Z70" s="21">
        <v>935</v>
      </c>
      <c r="AA70" s="21">
        <f t="shared" si="108"/>
        <v>568</v>
      </c>
      <c r="AB70" s="8">
        <f t="shared" si="109"/>
        <v>0.59063047285464099</v>
      </c>
      <c r="AC70" s="21">
        <f t="shared" si="103"/>
        <v>0.70370370370370372</v>
      </c>
      <c r="AD70" s="21">
        <f t="shared" si="110"/>
        <v>0.64222804094263275</v>
      </c>
      <c r="AE70" s="9">
        <f t="shared" si="104"/>
        <v>0.67053923717667685</v>
      </c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</row>
    <row r="71" spans="4:68" x14ac:dyDescent="0.25">
      <c r="D71" s="35">
        <v>7.0000000000000007E-2</v>
      </c>
      <c r="E71" s="16">
        <v>358</v>
      </c>
      <c r="F71" s="18">
        <f t="shared" si="97"/>
        <v>190</v>
      </c>
      <c r="G71" s="21">
        <v>159</v>
      </c>
      <c r="H71" s="21">
        <f t="shared" si="98"/>
        <v>199</v>
      </c>
      <c r="I71" s="21">
        <v>114</v>
      </c>
      <c r="J71" s="21">
        <f t="shared" si="99"/>
        <v>76</v>
      </c>
      <c r="K71" s="8">
        <f t="shared" si="100"/>
        <v>0.58241758241758246</v>
      </c>
      <c r="L71" s="21">
        <f t="shared" si="101"/>
        <v>0.67659574468085104</v>
      </c>
      <c r="M71" s="21">
        <f t="shared" si="105"/>
        <v>0.62598425196850382</v>
      </c>
      <c r="N71" s="9">
        <f t="shared" si="102"/>
        <v>0.65328467153284675</v>
      </c>
      <c r="O71" s="36"/>
      <c r="P71" s="36"/>
      <c r="Q71" s="36"/>
      <c r="R71" s="36"/>
      <c r="S71" s="36"/>
      <c r="T71" s="36"/>
      <c r="U71" s="45">
        <v>7.0000000000000007E-2</v>
      </c>
      <c r="V71" s="16">
        <v>3063</v>
      </c>
      <c r="W71" s="28">
        <f t="shared" si="106"/>
        <v>1499</v>
      </c>
      <c r="X71" s="21">
        <v>1255</v>
      </c>
      <c r="Y71" s="21">
        <f t="shared" si="107"/>
        <v>1808</v>
      </c>
      <c r="Z71" s="21">
        <v>837</v>
      </c>
      <c r="AA71" s="21">
        <f t="shared" si="108"/>
        <v>662</v>
      </c>
      <c r="AB71" s="8">
        <f t="shared" si="109"/>
        <v>0.59990439770554493</v>
      </c>
      <c r="AC71" s="21">
        <f t="shared" si="103"/>
        <v>0.6546687532603026</v>
      </c>
      <c r="AD71" s="21">
        <f t="shared" si="110"/>
        <v>0.62609129458717894</v>
      </c>
      <c r="AE71" s="9">
        <f t="shared" si="104"/>
        <v>0.67141604559403767</v>
      </c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</row>
    <row r="72" spans="4:68" x14ac:dyDescent="0.25">
      <c r="D72" s="35">
        <v>0.08</v>
      </c>
      <c r="E72" s="16">
        <v>373</v>
      </c>
      <c r="F72" s="18">
        <f t="shared" si="97"/>
        <v>175</v>
      </c>
      <c r="G72" s="21">
        <v>156</v>
      </c>
      <c r="H72" s="21">
        <f t="shared" si="98"/>
        <v>217</v>
      </c>
      <c r="I72" s="21">
        <v>96</v>
      </c>
      <c r="J72" s="21">
        <f t="shared" si="99"/>
        <v>79</v>
      </c>
      <c r="K72" s="8">
        <f t="shared" si="100"/>
        <v>0.61904761904761907</v>
      </c>
      <c r="L72" s="21">
        <f t="shared" si="101"/>
        <v>0.66382978723404251</v>
      </c>
      <c r="M72" s="21">
        <f t="shared" si="105"/>
        <v>0.64065708418891165</v>
      </c>
      <c r="N72" s="9">
        <f t="shared" si="102"/>
        <v>0.68065693430656937</v>
      </c>
      <c r="O72" s="36"/>
      <c r="P72" s="36"/>
      <c r="Q72" s="36"/>
      <c r="R72" s="36"/>
      <c r="S72" s="36"/>
      <c r="T72" s="36"/>
      <c r="U72" s="45">
        <v>0.08</v>
      </c>
      <c r="V72" s="16">
        <v>3095</v>
      </c>
      <c r="W72" s="28">
        <f t="shared" si="106"/>
        <v>1467</v>
      </c>
      <c r="X72" s="21">
        <v>1181</v>
      </c>
      <c r="Y72" s="21">
        <f t="shared" si="107"/>
        <v>1914</v>
      </c>
      <c r="Z72" s="21">
        <v>731</v>
      </c>
      <c r="AA72" s="21">
        <f t="shared" si="108"/>
        <v>736</v>
      </c>
      <c r="AB72" s="8">
        <f t="shared" si="109"/>
        <v>0.61767782426778239</v>
      </c>
      <c r="AC72" s="21">
        <f t="shared" si="103"/>
        <v>0.61606677099634843</v>
      </c>
      <c r="AD72" s="21">
        <f t="shared" si="110"/>
        <v>0.616871245756072</v>
      </c>
      <c r="AE72" s="9">
        <f t="shared" si="104"/>
        <v>0.67843051293292411</v>
      </c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</row>
    <row r="73" spans="4:68" x14ac:dyDescent="0.25">
      <c r="D73" s="35">
        <v>0.09</v>
      </c>
      <c r="E73" s="16">
        <v>369</v>
      </c>
      <c r="F73" s="18">
        <f t="shared" si="97"/>
        <v>179</v>
      </c>
      <c r="G73" s="21">
        <v>144</v>
      </c>
      <c r="H73" s="21">
        <f t="shared" si="98"/>
        <v>225</v>
      </c>
      <c r="I73" s="21">
        <v>88</v>
      </c>
      <c r="J73" s="21">
        <f t="shared" si="99"/>
        <v>91</v>
      </c>
      <c r="K73" s="8">
        <f t="shared" si="100"/>
        <v>0.62068965517241381</v>
      </c>
      <c r="L73" s="21">
        <f t="shared" si="101"/>
        <v>0.61276595744680851</v>
      </c>
      <c r="M73" s="21">
        <f t="shared" si="105"/>
        <v>0.61670235546038543</v>
      </c>
      <c r="N73" s="9">
        <f t="shared" si="102"/>
        <v>0.67335766423357668</v>
      </c>
      <c r="O73" s="36"/>
      <c r="P73" s="36"/>
      <c r="Q73" s="36"/>
      <c r="R73" s="36"/>
      <c r="S73" s="36"/>
      <c r="T73" s="36"/>
      <c r="U73" s="45">
        <v>0.09</v>
      </c>
      <c r="V73" s="16">
        <v>3099</v>
      </c>
      <c r="W73" s="28">
        <f t="shared" si="106"/>
        <v>1463</v>
      </c>
      <c r="X73" s="21">
        <v>1104</v>
      </c>
      <c r="Y73" s="21">
        <f t="shared" si="107"/>
        <v>1995</v>
      </c>
      <c r="Z73" s="21">
        <v>650</v>
      </c>
      <c r="AA73" s="21">
        <f t="shared" si="108"/>
        <v>813</v>
      </c>
      <c r="AB73" s="8">
        <f t="shared" si="109"/>
        <v>0.62941847206385404</v>
      </c>
      <c r="AC73" s="21">
        <f t="shared" si="103"/>
        <v>0.57589984350547729</v>
      </c>
      <c r="AD73" s="21">
        <f t="shared" si="110"/>
        <v>0.60147098883138117</v>
      </c>
      <c r="AE73" s="9">
        <f t="shared" si="104"/>
        <v>0.67930732135028493</v>
      </c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</row>
    <row r="74" spans="4:68" x14ac:dyDescent="0.25">
      <c r="D74" s="35">
        <v>0.1</v>
      </c>
      <c r="E74" s="16">
        <v>371</v>
      </c>
      <c r="F74" s="18">
        <f>548-E74</f>
        <v>177</v>
      </c>
      <c r="G74" s="8">
        <v>135</v>
      </c>
      <c r="H74" s="21">
        <f>(E74-G74)</f>
        <v>236</v>
      </c>
      <c r="I74" s="21">
        <v>77</v>
      </c>
      <c r="J74" s="21">
        <f>F74-I74</f>
        <v>100</v>
      </c>
      <c r="K74" s="8">
        <f t="shared" ref="K74:K83" si="111">G74/(G74+I74)</f>
        <v>0.6367924528301887</v>
      </c>
      <c r="L74" s="21">
        <f t="shared" ref="L74:L84" si="112">G74/(G74+J74)</f>
        <v>0.57446808510638303</v>
      </c>
      <c r="M74" s="21">
        <f>2*(L74*K74)/(K74+L74)</f>
        <v>0.60402684563758391</v>
      </c>
      <c r="N74" s="9">
        <f t="shared" ref="N74:N84" si="113">(G74+H74)/(G74+H74+I74+J74)</f>
        <v>0.67700729927007297</v>
      </c>
      <c r="O74" s="36"/>
      <c r="P74" s="36"/>
      <c r="Q74" s="36"/>
      <c r="R74" s="36"/>
      <c r="S74" s="36"/>
      <c r="T74" s="36"/>
      <c r="U74" s="45">
        <v>0.1</v>
      </c>
      <c r="V74" s="16">
        <v>3104</v>
      </c>
      <c r="W74" s="28">
        <f t="shared" si="106"/>
        <v>1458</v>
      </c>
      <c r="X74" s="8">
        <v>1046</v>
      </c>
      <c r="Y74" s="21">
        <f t="shared" si="107"/>
        <v>2058</v>
      </c>
      <c r="Z74" s="21">
        <v>587</v>
      </c>
      <c r="AA74" s="21">
        <f t="shared" si="108"/>
        <v>871</v>
      </c>
      <c r="AB74" s="8">
        <f t="shared" si="109"/>
        <v>0.64053888548683402</v>
      </c>
      <c r="AC74" s="21">
        <f t="shared" si="103"/>
        <v>0.54564423578508081</v>
      </c>
      <c r="AD74" s="21">
        <f>2*(AC74*AB74)/(AB74+AC74)</f>
        <v>0.58929577464788729</v>
      </c>
      <c r="AE74" s="9">
        <f t="shared" si="104"/>
        <v>0.68040333187198598</v>
      </c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</row>
    <row r="75" spans="4:68" x14ac:dyDescent="0.25">
      <c r="D75" s="35">
        <v>0.11</v>
      </c>
      <c r="E75" s="16">
        <v>368</v>
      </c>
      <c r="F75" s="18">
        <f t="shared" ref="F75:F84" si="114">548-E75</f>
        <v>180</v>
      </c>
      <c r="G75" s="8">
        <v>124</v>
      </c>
      <c r="H75" s="21">
        <f t="shared" ref="H75:H84" si="115">(E75-G75)</f>
        <v>244</v>
      </c>
      <c r="I75" s="21">
        <v>69</v>
      </c>
      <c r="J75" s="21">
        <f t="shared" ref="J75:J84" si="116">F75-I75</f>
        <v>111</v>
      </c>
      <c r="K75" s="8">
        <f t="shared" si="111"/>
        <v>0.6424870466321243</v>
      </c>
      <c r="L75" s="21">
        <f t="shared" si="112"/>
        <v>0.52765957446808509</v>
      </c>
      <c r="M75" s="21">
        <f t="shared" ref="M75:M83" si="117">2*(L75*K75)/(K75+L75)</f>
        <v>0.57943925233644855</v>
      </c>
      <c r="N75" s="9">
        <f t="shared" si="113"/>
        <v>0.67153284671532842</v>
      </c>
      <c r="O75" s="36"/>
      <c r="P75" s="36"/>
      <c r="Q75" s="36"/>
      <c r="R75" s="36"/>
      <c r="S75" s="36"/>
      <c r="T75" s="36"/>
      <c r="U75" s="35">
        <v>0.11</v>
      </c>
      <c r="V75" s="29">
        <v>3101</v>
      </c>
      <c r="W75" s="18">
        <f t="shared" si="106"/>
        <v>1461</v>
      </c>
      <c r="X75" s="8">
        <v>997</v>
      </c>
      <c r="Y75" s="21">
        <f t="shared" si="107"/>
        <v>2104</v>
      </c>
      <c r="Z75" s="21">
        <v>541</v>
      </c>
      <c r="AA75" s="21">
        <f t="shared" si="108"/>
        <v>920</v>
      </c>
      <c r="AB75" s="8">
        <f t="shared" si="109"/>
        <v>0.64824447334200264</v>
      </c>
      <c r="AC75" s="21">
        <f t="shared" si="103"/>
        <v>0.52008346374543557</v>
      </c>
      <c r="AD75" s="21">
        <f t="shared" ref="AD75:AD83" si="118">2*(AC75*AB75)/(AB75+AC75)</f>
        <v>0.57713458755426916</v>
      </c>
      <c r="AE75" s="9">
        <f t="shared" si="104"/>
        <v>0.6797457255589654</v>
      </c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</row>
    <row r="76" spans="4:68" x14ac:dyDescent="0.25">
      <c r="D76" s="35">
        <v>0.12</v>
      </c>
      <c r="E76" s="16">
        <v>367</v>
      </c>
      <c r="F76" s="18">
        <f t="shared" si="114"/>
        <v>181</v>
      </c>
      <c r="G76" s="8">
        <v>117</v>
      </c>
      <c r="H76" s="21">
        <f t="shared" si="115"/>
        <v>250</v>
      </c>
      <c r="I76" s="21">
        <v>63</v>
      </c>
      <c r="J76" s="21">
        <f t="shared" si="116"/>
        <v>118</v>
      </c>
      <c r="K76" s="8">
        <f t="shared" si="111"/>
        <v>0.65</v>
      </c>
      <c r="L76" s="21">
        <f t="shared" si="112"/>
        <v>0.49787234042553191</v>
      </c>
      <c r="M76" s="21">
        <f t="shared" si="117"/>
        <v>0.56385542168674696</v>
      </c>
      <c r="N76" s="9">
        <f t="shared" si="113"/>
        <v>0.66970802919708028</v>
      </c>
      <c r="O76" s="36"/>
      <c r="P76" s="36"/>
      <c r="Q76" s="36"/>
      <c r="R76" s="36"/>
      <c r="S76" s="36"/>
      <c r="T76" s="36"/>
      <c r="U76" s="35">
        <v>0.12</v>
      </c>
      <c r="V76" s="16">
        <v>3097</v>
      </c>
      <c r="W76" s="18">
        <f t="shared" si="106"/>
        <v>1465</v>
      </c>
      <c r="X76" s="8">
        <v>935</v>
      </c>
      <c r="Y76" s="21">
        <f t="shared" si="107"/>
        <v>2162</v>
      </c>
      <c r="Z76" s="21">
        <v>483</v>
      </c>
      <c r="AA76" s="21">
        <f t="shared" si="108"/>
        <v>982</v>
      </c>
      <c r="AB76" s="8">
        <f t="shared" si="109"/>
        <v>0.65937940761636105</v>
      </c>
      <c r="AC76" s="21">
        <f t="shared" si="103"/>
        <v>0.48774126238914972</v>
      </c>
      <c r="AD76" s="21">
        <f t="shared" si="118"/>
        <v>0.56071964017991005</v>
      </c>
      <c r="AE76" s="9">
        <f t="shared" si="104"/>
        <v>0.67886891714160458</v>
      </c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</row>
    <row r="77" spans="4:68" x14ac:dyDescent="0.25">
      <c r="D77" s="35">
        <v>0.13</v>
      </c>
      <c r="E77" s="16">
        <v>364</v>
      </c>
      <c r="F77" s="18">
        <f t="shared" si="114"/>
        <v>184</v>
      </c>
      <c r="G77" s="8">
        <v>109</v>
      </c>
      <c r="H77" s="21">
        <f t="shared" si="115"/>
        <v>255</v>
      </c>
      <c r="I77" s="21">
        <v>58</v>
      </c>
      <c r="J77" s="21">
        <f t="shared" si="116"/>
        <v>126</v>
      </c>
      <c r="K77" s="8">
        <f t="shared" si="111"/>
        <v>0.65269461077844315</v>
      </c>
      <c r="L77" s="21">
        <f t="shared" si="112"/>
        <v>0.46382978723404256</v>
      </c>
      <c r="M77" s="21">
        <f t="shared" si="117"/>
        <v>0.54228855721393043</v>
      </c>
      <c r="N77" s="9">
        <f t="shared" si="113"/>
        <v>0.66423357664233573</v>
      </c>
      <c r="O77" s="36"/>
      <c r="P77" s="36"/>
      <c r="Q77" s="36"/>
      <c r="R77" s="36"/>
      <c r="S77" s="36"/>
      <c r="T77" s="36"/>
      <c r="U77" s="35">
        <v>0.13</v>
      </c>
      <c r="V77" s="16">
        <v>3097</v>
      </c>
      <c r="W77" s="18">
        <f t="shared" si="106"/>
        <v>1465</v>
      </c>
      <c r="X77" s="8">
        <v>551</v>
      </c>
      <c r="Y77" s="21">
        <f t="shared" si="107"/>
        <v>2546</v>
      </c>
      <c r="Z77" s="21">
        <v>429</v>
      </c>
      <c r="AA77" s="21">
        <f t="shared" si="108"/>
        <v>1036</v>
      </c>
      <c r="AB77" s="8">
        <f t="shared" si="109"/>
        <v>0.56224489795918364</v>
      </c>
      <c r="AC77" s="21">
        <f t="shared" si="103"/>
        <v>0.34719596723377444</v>
      </c>
      <c r="AD77" s="21">
        <f t="shared" si="118"/>
        <v>0.42929489676665367</v>
      </c>
      <c r="AE77" s="9">
        <f t="shared" si="104"/>
        <v>0.67886891714160458</v>
      </c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</row>
    <row r="78" spans="4:68" x14ac:dyDescent="0.25">
      <c r="D78" s="35">
        <v>0.14000000000000001</v>
      </c>
      <c r="E78" s="16">
        <v>361</v>
      </c>
      <c r="F78" s="18">
        <f t="shared" si="114"/>
        <v>187</v>
      </c>
      <c r="G78" s="8">
        <v>99</v>
      </c>
      <c r="H78" s="21">
        <f t="shared" si="115"/>
        <v>262</v>
      </c>
      <c r="I78" s="21">
        <v>51</v>
      </c>
      <c r="J78" s="21">
        <f t="shared" si="116"/>
        <v>136</v>
      </c>
      <c r="K78" s="8">
        <f t="shared" si="111"/>
        <v>0.66</v>
      </c>
      <c r="L78" s="21">
        <f t="shared" si="112"/>
        <v>0.42127659574468085</v>
      </c>
      <c r="M78" s="21">
        <f t="shared" si="117"/>
        <v>0.51428571428571423</v>
      </c>
      <c r="N78" s="9">
        <f t="shared" si="113"/>
        <v>0.65875912408759119</v>
      </c>
      <c r="O78" s="36"/>
      <c r="P78" s="36"/>
      <c r="Q78" s="36"/>
      <c r="R78" s="36"/>
      <c r="S78" s="36"/>
      <c r="T78" s="36"/>
      <c r="U78" s="35">
        <v>0.14000000000000001</v>
      </c>
      <c r="V78" s="16">
        <v>3091</v>
      </c>
      <c r="W78" s="18">
        <f t="shared" si="106"/>
        <v>1471</v>
      </c>
      <c r="X78" s="8">
        <v>540</v>
      </c>
      <c r="Y78" s="21">
        <f t="shared" si="107"/>
        <v>2551</v>
      </c>
      <c r="Z78" s="21">
        <v>394</v>
      </c>
      <c r="AA78" s="21">
        <f t="shared" si="108"/>
        <v>1077</v>
      </c>
      <c r="AB78" s="8">
        <f t="shared" si="109"/>
        <v>0.57815845824411138</v>
      </c>
      <c r="AC78" s="21">
        <f t="shared" si="103"/>
        <v>0.33395176252319109</v>
      </c>
      <c r="AD78" s="21">
        <f t="shared" si="118"/>
        <v>0.4233633869070953</v>
      </c>
      <c r="AE78" s="9">
        <f t="shared" si="104"/>
        <v>0.6775537045155634</v>
      </c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</row>
    <row r="79" spans="4:68" ht="15" customHeight="1" x14ac:dyDescent="0.25">
      <c r="D79" s="35">
        <v>0.15</v>
      </c>
      <c r="E79" s="16">
        <v>359</v>
      </c>
      <c r="F79" s="18">
        <f t="shared" si="114"/>
        <v>189</v>
      </c>
      <c r="G79" s="8">
        <v>91</v>
      </c>
      <c r="H79" s="21">
        <f t="shared" si="115"/>
        <v>268</v>
      </c>
      <c r="I79" s="21">
        <v>45</v>
      </c>
      <c r="J79" s="21">
        <f t="shared" si="116"/>
        <v>144</v>
      </c>
      <c r="K79" s="8">
        <f t="shared" si="111"/>
        <v>0.66911764705882348</v>
      </c>
      <c r="L79" s="21">
        <f t="shared" si="112"/>
        <v>0.38723404255319149</v>
      </c>
      <c r="M79" s="21">
        <f t="shared" si="117"/>
        <v>0.49056603773584911</v>
      </c>
      <c r="N79" s="9">
        <f t="shared" si="113"/>
        <v>0.6551094890510949</v>
      </c>
      <c r="O79" s="36"/>
      <c r="P79" s="36"/>
      <c r="Q79" s="36"/>
      <c r="R79" s="36"/>
      <c r="S79" s="36"/>
      <c r="T79" s="36"/>
      <c r="U79" s="35">
        <v>0.15</v>
      </c>
      <c r="V79" s="16">
        <v>3073</v>
      </c>
      <c r="W79" s="18">
        <f t="shared" si="106"/>
        <v>1489</v>
      </c>
      <c r="X79" s="8">
        <v>787</v>
      </c>
      <c r="Y79" s="21">
        <f t="shared" si="107"/>
        <v>2286</v>
      </c>
      <c r="Z79" s="21">
        <v>359</v>
      </c>
      <c r="AA79" s="21">
        <f t="shared" si="108"/>
        <v>1130</v>
      </c>
      <c r="AB79" s="8">
        <f t="shared" si="109"/>
        <v>0.68673647469458987</v>
      </c>
      <c r="AC79" s="21">
        <f t="shared" si="103"/>
        <v>0.41053729786124155</v>
      </c>
      <c r="AD79" s="21">
        <f t="shared" si="118"/>
        <v>0.51387528566764606</v>
      </c>
      <c r="AE79" s="9">
        <f t="shared" si="104"/>
        <v>0.67360806663743977</v>
      </c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BF79" s="52" t="s">
        <v>19</v>
      </c>
      <c r="BG79" s="52"/>
      <c r="BH79" s="52"/>
      <c r="BI79" s="52"/>
      <c r="BJ79" s="52"/>
      <c r="BK79" s="52"/>
      <c r="BL79" s="52"/>
      <c r="BM79" s="52"/>
      <c r="BN79" s="52"/>
      <c r="BO79" s="52"/>
      <c r="BP79" s="52"/>
    </row>
    <row r="80" spans="4:68" x14ac:dyDescent="0.25">
      <c r="D80" s="35">
        <v>0.16</v>
      </c>
      <c r="E80" s="16">
        <v>355</v>
      </c>
      <c r="F80" s="18">
        <f t="shared" si="114"/>
        <v>193</v>
      </c>
      <c r="G80" s="8">
        <v>84</v>
      </c>
      <c r="H80" s="21">
        <f t="shared" si="115"/>
        <v>271</v>
      </c>
      <c r="I80" s="21">
        <v>42</v>
      </c>
      <c r="J80" s="21">
        <f t="shared" si="116"/>
        <v>151</v>
      </c>
      <c r="K80" s="8">
        <f t="shared" si="111"/>
        <v>0.66666666666666663</v>
      </c>
      <c r="L80" s="21">
        <f t="shared" si="112"/>
        <v>0.35744680851063831</v>
      </c>
      <c r="M80" s="21">
        <f t="shared" si="117"/>
        <v>0.46537396121883662</v>
      </c>
      <c r="N80" s="9">
        <f t="shared" si="113"/>
        <v>0.6478102189781022</v>
      </c>
      <c r="O80" s="36"/>
      <c r="P80" s="36"/>
      <c r="Q80" s="36"/>
      <c r="R80" s="36"/>
      <c r="S80" s="36"/>
      <c r="T80" s="36"/>
      <c r="U80" s="35">
        <v>0.16</v>
      </c>
      <c r="V80" s="16">
        <v>3052</v>
      </c>
      <c r="W80" s="18">
        <f t="shared" si="106"/>
        <v>1510</v>
      </c>
      <c r="X80" s="8">
        <v>743</v>
      </c>
      <c r="Y80" s="21">
        <f t="shared" si="107"/>
        <v>2309</v>
      </c>
      <c r="Z80" s="21">
        <v>336</v>
      </c>
      <c r="AA80" s="21">
        <f t="shared" si="108"/>
        <v>1174</v>
      </c>
      <c r="AB80" s="8">
        <f t="shared" si="109"/>
        <v>0.68860055607043558</v>
      </c>
      <c r="AC80" s="21">
        <f t="shared" si="103"/>
        <v>0.38758476786645801</v>
      </c>
      <c r="AD80" s="21">
        <f t="shared" si="118"/>
        <v>0.49599465954606148</v>
      </c>
      <c r="AE80" s="9">
        <f t="shared" si="104"/>
        <v>0.66900482244629544</v>
      </c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</row>
    <row r="81" spans="3:68" x14ac:dyDescent="0.25">
      <c r="D81" s="35">
        <v>0.17</v>
      </c>
      <c r="E81" s="16">
        <v>351</v>
      </c>
      <c r="F81" s="18">
        <f t="shared" si="114"/>
        <v>197</v>
      </c>
      <c r="G81" s="8">
        <v>79</v>
      </c>
      <c r="H81" s="21">
        <f t="shared" si="115"/>
        <v>272</v>
      </c>
      <c r="I81" s="21">
        <v>41</v>
      </c>
      <c r="J81" s="21">
        <f t="shared" si="116"/>
        <v>156</v>
      </c>
      <c r="K81" s="8">
        <f t="shared" si="111"/>
        <v>0.65833333333333333</v>
      </c>
      <c r="L81" s="21">
        <f t="shared" si="112"/>
        <v>0.33617021276595743</v>
      </c>
      <c r="M81" s="21">
        <f t="shared" si="117"/>
        <v>0.44507042253521123</v>
      </c>
      <c r="N81" s="27">
        <f t="shared" si="113"/>
        <v>0.64051094890510951</v>
      </c>
      <c r="O81" s="36"/>
      <c r="P81" s="36"/>
      <c r="Q81" s="36"/>
      <c r="R81" s="36"/>
      <c r="S81" s="36"/>
      <c r="T81" s="36"/>
      <c r="U81" s="35">
        <v>0.17</v>
      </c>
      <c r="V81" s="16">
        <v>3050</v>
      </c>
      <c r="W81" s="18">
        <f t="shared" si="106"/>
        <v>1512</v>
      </c>
      <c r="X81" s="8">
        <v>713</v>
      </c>
      <c r="Y81" s="21">
        <f t="shared" si="107"/>
        <v>2337</v>
      </c>
      <c r="Z81" s="21">
        <v>308</v>
      </c>
      <c r="AA81" s="21">
        <f t="shared" si="108"/>
        <v>1204</v>
      </c>
      <c r="AB81" s="8">
        <f t="shared" si="109"/>
        <v>0.69833496571988252</v>
      </c>
      <c r="AC81" s="21">
        <f t="shared" si="103"/>
        <v>0.37193531559728743</v>
      </c>
      <c r="AD81" s="21">
        <f t="shared" si="118"/>
        <v>0.48536419332879516</v>
      </c>
      <c r="AE81" s="9">
        <f t="shared" si="104"/>
        <v>0.66856641823761509</v>
      </c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</row>
    <row r="82" spans="3:68" x14ac:dyDescent="0.25">
      <c r="D82" s="35">
        <v>0.18</v>
      </c>
      <c r="E82" s="16">
        <v>350</v>
      </c>
      <c r="F82" s="18">
        <f t="shared" si="114"/>
        <v>198</v>
      </c>
      <c r="G82" s="8">
        <v>74</v>
      </c>
      <c r="H82" s="21">
        <f t="shared" si="115"/>
        <v>276</v>
      </c>
      <c r="I82" s="21">
        <v>37</v>
      </c>
      <c r="J82" s="21">
        <f t="shared" si="116"/>
        <v>161</v>
      </c>
      <c r="K82" s="8">
        <f t="shared" si="111"/>
        <v>0.66666666666666663</v>
      </c>
      <c r="L82" s="21">
        <f t="shared" si="112"/>
        <v>0.31489361702127661</v>
      </c>
      <c r="M82" s="21">
        <f t="shared" si="117"/>
        <v>0.4277456647398844</v>
      </c>
      <c r="N82" s="27">
        <f t="shared" si="113"/>
        <v>0.63868613138686137</v>
      </c>
      <c r="O82" s="36"/>
      <c r="P82" s="36"/>
      <c r="Q82" s="36"/>
      <c r="R82" s="36"/>
      <c r="S82" s="36"/>
      <c r="T82" s="36"/>
      <c r="U82" s="35">
        <v>0.18</v>
      </c>
      <c r="V82" s="16">
        <v>3021</v>
      </c>
      <c r="W82" s="18">
        <f t="shared" si="106"/>
        <v>1541</v>
      </c>
      <c r="X82" s="8">
        <v>655</v>
      </c>
      <c r="Y82" s="21">
        <f t="shared" si="107"/>
        <v>2366</v>
      </c>
      <c r="Z82" s="21">
        <v>279</v>
      </c>
      <c r="AA82" s="21">
        <f t="shared" si="108"/>
        <v>1262</v>
      </c>
      <c r="AB82" s="8">
        <f t="shared" si="109"/>
        <v>0.70128479657387577</v>
      </c>
      <c r="AC82" s="21">
        <f t="shared" si="103"/>
        <v>0.34167970787689095</v>
      </c>
      <c r="AD82" s="21">
        <f t="shared" si="118"/>
        <v>0.459487898982813</v>
      </c>
      <c r="AE82" s="9">
        <f t="shared" si="104"/>
        <v>0.66220955721174923</v>
      </c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BD82" s="1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</row>
    <row r="83" spans="3:68" x14ac:dyDescent="0.25">
      <c r="D83" s="35">
        <v>0.19</v>
      </c>
      <c r="E83" s="16">
        <v>351</v>
      </c>
      <c r="F83" s="18">
        <f t="shared" si="114"/>
        <v>197</v>
      </c>
      <c r="G83" s="8">
        <v>71</v>
      </c>
      <c r="H83" s="21">
        <f t="shared" si="115"/>
        <v>280</v>
      </c>
      <c r="I83" s="21">
        <v>33</v>
      </c>
      <c r="J83" s="21">
        <f t="shared" si="116"/>
        <v>164</v>
      </c>
      <c r="K83" s="8">
        <f t="shared" si="111"/>
        <v>0.68269230769230771</v>
      </c>
      <c r="L83" s="21">
        <f t="shared" si="112"/>
        <v>0.30212765957446808</v>
      </c>
      <c r="M83" s="21">
        <f t="shared" si="117"/>
        <v>0.41887905604719761</v>
      </c>
      <c r="N83" s="9">
        <f t="shared" si="113"/>
        <v>0.64051094890510951</v>
      </c>
      <c r="O83" s="36"/>
      <c r="P83" s="36"/>
      <c r="Q83" s="36"/>
      <c r="R83" s="36"/>
      <c r="S83" s="36"/>
      <c r="T83" s="36"/>
      <c r="U83" s="35">
        <v>0.19</v>
      </c>
      <c r="V83" s="16">
        <v>3021</v>
      </c>
      <c r="W83" s="18">
        <f t="shared" si="106"/>
        <v>1541</v>
      </c>
      <c r="X83" s="8">
        <v>626</v>
      </c>
      <c r="Y83" s="21">
        <f t="shared" si="107"/>
        <v>2395</v>
      </c>
      <c r="Z83" s="21">
        <v>250</v>
      </c>
      <c r="AA83" s="21">
        <f t="shared" si="108"/>
        <v>1291</v>
      </c>
      <c r="AB83" s="8">
        <f t="shared" si="109"/>
        <v>0.71461187214611877</v>
      </c>
      <c r="AC83" s="21">
        <f t="shared" si="103"/>
        <v>0.32655190401669276</v>
      </c>
      <c r="AD83" s="21">
        <f t="shared" si="118"/>
        <v>0.44826351593268893</v>
      </c>
      <c r="AE83" s="9">
        <f t="shared" si="104"/>
        <v>0.66220955721174923</v>
      </c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</row>
    <row r="84" spans="3:68" ht="15.75" thickBot="1" x14ac:dyDescent="0.3">
      <c r="D84" s="38">
        <v>0.2</v>
      </c>
      <c r="E84" s="10">
        <v>351</v>
      </c>
      <c r="F84" s="20">
        <f t="shared" si="114"/>
        <v>197</v>
      </c>
      <c r="G84" s="10">
        <v>66</v>
      </c>
      <c r="H84" s="23">
        <f t="shared" si="115"/>
        <v>285</v>
      </c>
      <c r="I84" s="23">
        <v>28</v>
      </c>
      <c r="J84" s="23">
        <f t="shared" si="116"/>
        <v>169</v>
      </c>
      <c r="K84" s="10">
        <f>G84/(G84+I84+1)</f>
        <v>0.69473684210526321</v>
      </c>
      <c r="L84" s="23">
        <f t="shared" si="112"/>
        <v>0.28085106382978725</v>
      </c>
      <c r="M84" s="21">
        <f>2*(L84*K84)/(K84+L84+1)</f>
        <v>0.19752862487246348</v>
      </c>
      <c r="N84" s="11">
        <f t="shared" si="113"/>
        <v>0.64051094890510951</v>
      </c>
      <c r="O84" s="36"/>
      <c r="P84" s="36"/>
      <c r="Q84" s="36"/>
      <c r="R84" s="36"/>
      <c r="S84" s="36"/>
      <c r="T84" s="36"/>
      <c r="U84" s="35">
        <v>0.2</v>
      </c>
      <c r="V84" s="10">
        <v>3009</v>
      </c>
      <c r="W84" s="18">
        <f t="shared" si="106"/>
        <v>1553</v>
      </c>
      <c r="X84" s="8">
        <v>592</v>
      </c>
      <c r="Y84" s="21">
        <f t="shared" si="107"/>
        <v>2417</v>
      </c>
      <c r="Z84" s="21">
        <v>228</v>
      </c>
      <c r="AA84" s="21">
        <f>W84-Z84</f>
        <v>1325</v>
      </c>
      <c r="AB84" s="8">
        <f t="shared" si="109"/>
        <v>0.7219512195121951</v>
      </c>
      <c r="AC84" s="21">
        <f t="shared" si="103"/>
        <v>0.30881585811163276</v>
      </c>
      <c r="AD84" s="21">
        <f>2*(AC84*AB84)/(AB84+AC84+1)</f>
        <v>0.21957218809088527</v>
      </c>
      <c r="AE84" s="9">
        <f t="shared" si="104"/>
        <v>0.65957913195966678</v>
      </c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</row>
    <row r="85" spans="3:68" ht="15.75" thickBot="1" x14ac:dyDescent="0.3">
      <c r="D85" s="42"/>
      <c r="E85" s="10">
        <f t="shared" ref="E85:N85" si="119">AVERAGE(E64:E84)</f>
        <v>351.85714285714283</v>
      </c>
      <c r="F85" s="30">
        <f t="shared" si="119"/>
        <v>196.14285714285714</v>
      </c>
      <c r="G85" s="30">
        <f t="shared" si="119"/>
        <v>136</v>
      </c>
      <c r="H85" s="30">
        <f t="shared" si="119"/>
        <v>215.85714285714286</v>
      </c>
      <c r="I85" s="30">
        <f t="shared" si="119"/>
        <v>97.142857142857139</v>
      </c>
      <c r="J85" s="30">
        <f t="shared" si="119"/>
        <v>99</v>
      </c>
      <c r="K85" s="30">
        <f t="shared" si="119"/>
        <v>0.61060097089377707</v>
      </c>
      <c r="L85" s="30">
        <f t="shared" si="119"/>
        <v>0.57872340425531921</v>
      </c>
      <c r="M85" s="43">
        <f t="shared" si="119"/>
        <v>0.5540054056021726</v>
      </c>
      <c r="N85" s="30">
        <f t="shared" si="119"/>
        <v>0.64207507820646526</v>
      </c>
      <c r="O85" s="36"/>
      <c r="P85" s="36"/>
      <c r="Q85" s="36"/>
      <c r="R85" s="36"/>
      <c r="S85" s="36"/>
      <c r="T85" s="36"/>
      <c r="U85" s="42"/>
      <c r="V85" s="10">
        <f t="shared" ref="V85:AE85" si="120">AVERAGE(V64:V84)</f>
        <v>2991.4285714285716</v>
      </c>
      <c r="W85" s="30">
        <f t="shared" si="120"/>
        <v>1570.5714285714287</v>
      </c>
      <c r="X85" s="43">
        <f t="shared" si="120"/>
        <v>1087</v>
      </c>
      <c r="Y85" s="43">
        <f t="shared" si="120"/>
        <v>1904.4285714285713</v>
      </c>
      <c r="Z85" s="43">
        <f t="shared" si="120"/>
        <v>770.04761904761904</v>
      </c>
      <c r="AA85" s="43">
        <f t="shared" si="120"/>
        <v>800.52380952380952</v>
      </c>
      <c r="AB85" s="43">
        <f t="shared" si="120"/>
        <v>0.61465761765903704</v>
      </c>
      <c r="AC85" s="43">
        <f t="shared" si="120"/>
        <v>0.57215395858127649</v>
      </c>
      <c r="AD85" s="43">
        <f t="shared" si="120"/>
        <v>0.5514429022114864</v>
      </c>
      <c r="AE85" s="43">
        <f t="shared" si="120"/>
        <v>0.65572743784054621</v>
      </c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</row>
    <row r="86" spans="3:68" x14ac:dyDescent="0.25"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</row>
    <row r="87" spans="3:68" x14ac:dyDescent="0.25"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</row>
    <row r="88" spans="3:68" ht="15.75" thickBot="1" x14ac:dyDescent="0.3"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</row>
    <row r="89" spans="3:68" ht="15.75" thickBot="1" x14ac:dyDescent="0.3">
      <c r="C89" t="s">
        <v>5</v>
      </c>
      <c r="D89" s="16" t="s">
        <v>14</v>
      </c>
      <c r="E89" s="40" t="s">
        <v>0</v>
      </c>
      <c r="F89" s="41" t="s">
        <v>1</v>
      </c>
      <c r="G89" s="24" t="s">
        <v>9</v>
      </c>
      <c r="H89" s="25" t="s">
        <v>10</v>
      </c>
      <c r="I89" s="25" t="s">
        <v>11</v>
      </c>
      <c r="J89" s="25" t="s">
        <v>12</v>
      </c>
      <c r="K89" s="24" t="s">
        <v>3</v>
      </c>
      <c r="L89" s="25" t="s">
        <v>6</v>
      </c>
      <c r="M89" s="25" t="s">
        <v>7</v>
      </c>
      <c r="N89" s="26" t="s">
        <v>8</v>
      </c>
      <c r="O89" s="36"/>
      <c r="P89" s="51" t="s">
        <v>38</v>
      </c>
      <c r="Q89" s="51" t="s">
        <v>43</v>
      </c>
      <c r="R89" s="36"/>
      <c r="S89" s="36"/>
      <c r="T89" s="36" t="s">
        <v>5</v>
      </c>
      <c r="U89" s="16" t="s">
        <v>14</v>
      </c>
      <c r="V89" s="40" t="s">
        <v>0</v>
      </c>
      <c r="W89" s="41" t="s">
        <v>1</v>
      </c>
      <c r="X89" s="24" t="s">
        <v>9</v>
      </c>
      <c r="Y89" s="25" t="s">
        <v>10</v>
      </c>
      <c r="Z89" s="25" t="s">
        <v>11</v>
      </c>
      <c r="AA89" s="25" t="s">
        <v>12</v>
      </c>
      <c r="AB89" s="24" t="s">
        <v>3</v>
      </c>
      <c r="AC89" s="25" t="s">
        <v>6</v>
      </c>
      <c r="AD89" s="25" t="s">
        <v>7</v>
      </c>
      <c r="AE89" s="26" t="s">
        <v>8</v>
      </c>
      <c r="AF89" s="36"/>
      <c r="AG89" s="51" t="s">
        <v>38</v>
      </c>
      <c r="AH89" s="51" t="s">
        <v>42</v>
      </c>
      <c r="AI89" s="36"/>
      <c r="AJ89" s="36"/>
      <c r="AK89" s="36"/>
      <c r="AL89" s="36" t="s">
        <v>5</v>
      </c>
      <c r="AM89" s="46" t="s">
        <v>14</v>
      </c>
      <c r="AN89" s="40" t="s">
        <v>0</v>
      </c>
      <c r="AO89" s="41" t="s">
        <v>1</v>
      </c>
      <c r="AP89" s="24" t="s">
        <v>9</v>
      </c>
      <c r="AQ89" s="25" t="s">
        <v>10</v>
      </c>
      <c r="AR89" s="25" t="s">
        <v>11</v>
      </c>
      <c r="AS89" s="25" t="s">
        <v>12</v>
      </c>
      <c r="AT89" s="7" t="s">
        <v>3</v>
      </c>
      <c r="AU89" s="25" t="s">
        <v>6</v>
      </c>
      <c r="AV89" s="25" t="s">
        <v>7</v>
      </c>
      <c r="AW89" s="26" t="s">
        <v>8</v>
      </c>
      <c r="AY89" s="51" t="s">
        <v>38</v>
      </c>
      <c r="AZ89" s="51" t="s">
        <v>41</v>
      </c>
      <c r="BE89" t="s">
        <v>5</v>
      </c>
      <c r="BF89" s="2" t="s">
        <v>14</v>
      </c>
      <c r="BG89" s="14" t="s">
        <v>0</v>
      </c>
      <c r="BH89" s="3" t="s">
        <v>1</v>
      </c>
      <c r="BI89" s="25" t="s">
        <v>9</v>
      </c>
      <c r="BJ89" s="25" t="s">
        <v>10</v>
      </c>
      <c r="BK89" s="25" t="s">
        <v>11</v>
      </c>
      <c r="BL89" s="25" t="s">
        <v>12</v>
      </c>
      <c r="BM89" s="7" t="s">
        <v>3</v>
      </c>
      <c r="BN89" s="25" t="s">
        <v>6</v>
      </c>
      <c r="BO89" s="25" t="s">
        <v>7</v>
      </c>
      <c r="BP89" s="26" t="s">
        <v>8</v>
      </c>
    </row>
    <row r="90" spans="3:68" ht="15.75" thickBot="1" x14ac:dyDescent="0.3">
      <c r="C90" s="13" t="s">
        <v>4</v>
      </c>
      <c r="D90" s="35">
        <v>0</v>
      </c>
      <c r="E90" s="16">
        <v>235</v>
      </c>
      <c r="F90" s="18">
        <f>548-E90</f>
        <v>313</v>
      </c>
      <c r="G90" s="8">
        <v>235</v>
      </c>
      <c r="H90" s="21">
        <f>(E90-G90)</f>
        <v>0</v>
      </c>
      <c r="I90" s="21">
        <v>313</v>
      </c>
      <c r="J90" s="21">
        <f>F90-I90</f>
        <v>0</v>
      </c>
      <c r="K90" s="8">
        <f t="shared" ref="K90:K99" si="121">G90/(G90+I90)</f>
        <v>0.42883211678832117</v>
      </c>
      <c r="L90" s="21">
        <f t="shared" ref="L90:L100" si="122">G90/(G90+J90)</f>
        <v>1</v>
      </c>
      <c r="M90" s="21">
        <f>2*(L90*K90)/(K90+L90)</f>
        <v>0.60025542784163477</v>
      </c>
      <c r="N90" s="9">
        <f t="shared" ref="N90:N100" si="123">(G90+H90)/(G90+H90+I90+J90)</f>
        <v>0.42883211678832117</v>
      </c>
      <c r="O90" s="36"/>
      <c r="P90" s="48" t="s">
        <v>29</v>
      </c>
      <c r="Q90" s="48">
        <v>0.58799999999999997</v>
      </c>
      <c r="R90" s="36"/>
      <c r="S90" s="36"/>
      <c r="T90" s="37" t="s">
        <v>4</v>
      </c>
      <c r="U90" s="35">
        <v>0</v>
      </c>
      <c r="V90" s="16">
        <v>1917</v>
      </c>
      <c r="W90" s="18">
        <f>S$12-V90</f>
        <v>2645</v>
      </c>
      <c r="X90" s="8">
        <v>1917</v>
      </c>
      <c r="Y90" s="21">
        <f>V90-X90</f>
        <v>0</v>
      </c>
      <c r="Z90" s="21">
        <v>2645</v>
      </c>
      <c r="AA90" s="21">
        <f>W90-Z90</f>
        <v>0</v>
      </c>
      <c r="AB90" s="8">
        <f>X90/(X90+Z90)</f>
        <v>0.42021043402016661</v>
      </c>
      <c r="AC90" s="21">
        <f t="shared" ref="AC90" si="124">X90/(X90+AA90)</f>
        <v>1</v>
      </c>
      <c r="AD90" s="21">
        <f>2*(AC90*AB90)/(AB90+AC90)</f>
        <v>0.59175798734372587</v>
      </c>
      <c r="AE90" s="9">
        <f t="shared" ref="AE90" si="125">(X90+Y90)/(X90+Y90+Z90+AA90)</f>
        <v>0.42021043402016661</v>
      </c>
      <c r="AF90" s="36"/>
      <c r="AG90" s="48" t="s">
        <v>29</v>
      </c>
      <c r="AH90" s="48">
        <v>0.61499999999999999</v>
      </c>
      <c r="AI90" s="36"/>
      <c r="AJ90" s="36"/>
      <c r="AK90" s="36"/>
      <c r="AL90" s="37" t="s">
        <v>4</v>
      </c>
      <c r="AM90" s="35">
        <v>0</v>
      </c>
      <c r="AN90" s="16">
        <v>301</v>
      </c>
      <c r="AO90" s="18">
        <f>AK$12-AN90</f>
        <v>432</v>
      </c>
      <c r="AP90" s="8">
        <v>301</v>
      </c>
      <c r="AQ90" s="21">
        <f>AN90-AP90</f>
        <v>0</v>
      </c>
      <c r="AR90" s="21">
        <v>432</v>
      </c>
      <c r="AS90" s="21">
        <f>AO90-AR90</f>
        <v>0</v>
      </c>
      <c r="AT90" s="4">
        <f>AP90/(AP90+AR90)</f>
        <v>0.41064120054570258</v>
      </c>
      <c r="AU90" s="21">
        <f t="shared" ref="AU90" si="126">AP90/(AP90+AS90)</f>
        <v>1</v>
      </c>
      <c r="AV90" s="21">
        <f>2*(AU90*AT90)/(AT90+AU90)</f>
        <v>0.58220502901353965</v>
      </c>
      <c r="AW90" s="9">
        <f t="shared" ref="AW90" si="127">(AP90+AQ90)/(AP90+AQ90+AR90+AS90)</f>
        <v>0.41064120054570258</v>
      </c>
      <c r="AY90" s="48" t="s">
        <v>29</v>
      </c>
      <c r="AZ90" s="48">
        <v>0.61899999999999999</v>
      </c>
      <c r="BE90" s="13" t="s">
        <v>4</v>
      </c>
      <c r="BF90" s="17">
        <v>0</v>
      </c>
      <c r="BG90" s="16">
        <f>AN90+V90+E90+AN188+E188</f>
        <v>2973</v>
      </c>
      <c r="BH90" s="16">
        <f t="shared" ref="BH90:BL100" si="128">AO90+W90+F90+AO188+F188</f>
        <v>4128</v>
      </c>
      <c r="BI90" s="16">
        <f t="shared" si="128"/>
        <v>2973</v>
      </c>
      <c r="BJ90" s="16">
        <f t="shared" si="128"/>
        <v>0</v>
      </c>
      <c r="BK90" s="16">
        <f t="shared" si="128"/>
        <v>4128</v>
      </c>
      <c r="BL90" s="16">
        <f t="shared" si="128"/>
        <v>0</v>
      </c>
      <c r="BM90" s="4">
        <f t="shared" ref="BM90:BM99" si="129">BI90/(BI90+BK90)</f>
        <v>0.41867342627798904</v>
      </c>
      <c r="BN90" s="21">
        <f t="shared" ref="BN90:BN100" si="130">BI90/(BI90+BL90)</f>
        <v>1</v>
      </c>
      <c r="BO90" s="21">
        <f>2*(BN90*BM90)/(BM90+BN90)</f>
        <v>0.59023228111971415</v>
      </c>
      <c r="BP90" s="9">
        <f t="shared" ref="BP90:BP100" si="131">(BI90+BJ90)/(BI90+BJ90+BK90+BL90)</f>
        <v>0.41867342627798904</v>
      </c>
    </row>
    <row r="91" spans="3:68" x14ac:dyDescent="0.25">
      <c r="D91" s="35">
        <v>0.1</v>
      </c>
      <c r="E91" s="16">
        <v>236</v>
      </c>
      <c r="F91" s="18">
        <f t="shared" ref="F91:F100" si="132">548-E91</f>
        <v>312</v>
      </c>
      <c r="G91" s="8">
        <v>235</v>
      </c>
      <c r="H91" s="21">
        <f t="shared" ref="H91:H100" si="133">(E91-G91)</f>
        <v>1</v>
      </c>
      <c r="I91" s="21">
        <v>312</v>
      </c>
      <c r="J91" s="21">
        <f t="shared" ref="J91:J100" si="134">F91-I91</f>
        <v>0</v>
      </c>
      <c r="K91" s="8">
        <f t="shared" si="121"/>
        <v>0.42961608775137111</v>
      </c>
      <c r="L91" s="21">
        <f t="shared" si="122"/>
        <v>1</v>
      </c>
      <c r="M91" s="21">
        <f t="shared" ref="M91:M99" si="135">2*(L91*K91)/(K91+L91)</f>
        <v>0.60102301790281332</v>
      </c>
      <c r="N91" s="9">
        <f t="shared" si="123"/>
        <v>0.43065693430656932</v>
      </c>
      <c r="O91" s="36"/>
      <c r="P91" s="49" t="s">
        <v>30</v>
      </c>
      <c r="Q91" s="49">
        <v>0.59099999999999997</v>
      </c>
      <c r="R91" s="36"/>
      <c r="S91" s="36"/>
      <c r="T91" s="36"/>
      <c r="U91" s="35">
        <v>0.1</v>
      </c>
      <c r="V91" s="16">
        <v>1925</v>
      </c>
      <c r="W91" s="18">
        <f t="shared" ref="W91:W100" si="136">S$12-V91</f>
        <v>2637</v>
      </c>
      <c r="X91" s="8">
        <v>1917</v>
      </c>
      <c r="Y91" s="21">
        <f t="shared" ref="Y91:Y100" si="137">V91-X91</f>
        <v>8</v>
      </c>
      <c r="Z91" s="21">
        <v>2637</v>
      </c>
      <c r="AA91" s="21">
        <f t="shared" ref="AA91:AA100" si="138">W91-Z91</f>
        <v>0</v>
      </c>
      <c r="AB91" s="8">
        <f t="shared" ref="AB91:AB99" si="139">X91/(X91+Z91)</f>
        <v>0.42094861660079053</v>
      </c>
      <c r="AC91" s="21">
        <f t="shared" ref="AC91:AC100" si="140">X91/(X91+AA91)</f>
        <v>1</v>
      </c>
      <c r="AD91" s="21">
        <f t="shared" ref="AD91:AD99" si="141">2*(AC91*AB91)/(AB91+AC91)</f>
        <v>0.59248956884561887</v>
      </c>
      <c r="AE91" s="9">
        <f t="shared" ref="AE91:AE100" si="142">(X91+Y91)/(X91+Y91+Z91+AA91)</f>
        <v>0.4219640508548882</v>
      </c>
      <c r="AF91" s="36"/>
      <c r="AG91" s="49" t="s">
        <v>30</v>
      </c>
      <c r="AH91" s="49">
        <v>0.55600000000000005</v>
      </c>
      <c r="AI91" s="36"/>
      <c r="AJ91" s="36"/>
      <c r="AK91" s="36"/>
      <c r="AL91" s="36"/>
      <c r="AM91" s="35">
        <v>0.1</v>
      </c>
      <c r="AN91" s="16">
        <v>304</v>
      </c>
      <c r="AO91" s="18">
        <f t="shared" ref="AO91:AO100" si="143">AK$12-AN91</f>
        <v>429</v>
      </c>
      <c r="AP91" s="8">
        <v>301</v>
      </c>
      <c r="AQ91" s="21">
        <f t="shared" ref="AQ91:AQ100" si="144">AN91-AP91</f>
        <v>3</v>
      </c>
      <c r="AR91" s="21">
        <v>429</v>
      </c>
      <c r="AS91" s="21">
        <f t="shared" ref="AS91:AS100" si="145">AO91-AR91</f>
        <v>0</v>
      </c>
      <c r="AT91" s="4">
        <f t="shared" ref="AT91:AT99" si="146">AP91/(AP91+AR91)</f>
        <v>0.4123287671232877</v>
      </c>
      <c r="AU91" s="21">
        <f t="shared" ref="AU91:AU100" si="147">AP91/(AP91+AS91)</f>
        <v>1</v>
      </c>
      <c r="AV91" s="21">
        <f t="shared" ref="AV91:AV99" si="148">2*(AU91*AT91)/(AT91+AU91)</f>
        <v>0.5838991270611058</v>
      </c>
      <c r="AW91" s="9">
        <f t="shared" ref="AW91:AW100" si="149">(AP91+AQ91)/(AP91+AQ91+AR91+AS91)</f>
        <v>0.41473396998635742</v>
      </c>
      <c r="AY91" s="49" t="s">
        <v>30</v>
      </c>
      <c r="AZ91" s="49">
        <v>0.56100000000000005</v>
      </c>
      <c r="BF91" s="17">
        <v>0.1</v>
      </c>
      <c r="BG91" s="16">
        <f t="shared" ref="BG91:BG100" si="150">AN91+V91+E91+AN189+E189</f>
        <v>2984</v>
      </c>
      <c r="BH91" s="16">
        <f t="shared" si="128"/>
        <v>4117</v>
      </c>
      <c r="BI91" s="16">
        <f t="shared" si="128"/>
        <v>2969</v>
      </c>
      <c r="BJ91" s="16">
        <f t="shared" si="128"/>
        <v>15</v>
      </c>
      <c r="BK91" s="16">
        <f t="shared" si="128"/>
        <v>4113</v>
      </c>
      <c r="BL91" s="16">
        <f t="shared" si="128"/>
        <v>4</v>
      </c>
      <c r="BM91" s="4">
        <f t="shared" si="129"/>
        <v>0.41923185540807684</v>
      </c>
      <c r="BN91" s="21">
        <f t="shared" si="130"/>
        <v>0.99865455768583922</v>
      </c>
      <c r="BO91" s="21">
        <f t="shared" ref="BO91:BO99" si="151">2*(BN91*BM91)/(BM91+BN91)</f>
        <v>0.59055196419691691</v>
      </c>
      <c r="BP91" s="9">
        <f t="shared" si="131"/>
        <v>0.420222503872694</v>
      </c>
    </row>
    <row r="92" spans="3:68" x14ac:dyDescent="0.25">
      <c r="D92" s="35">
        <v>0.2</v>
      </c>
      <c r="E92" s="16">
        <v>240</v>
      </c>
      <c r="F92" s="18">
        <f t="shared" si="132"/>
        <v>308</v>
      </c>
      <c r="G92" s="8">
        <v>235</v>
      </c>
      <c r="H92" s="21">
        <f t="shared" si="133"/>
        <v>5</v>
      </c>
      <c r="I92" s="21">
        <v>308</v>
      </c>
      <c r="J92" s="21">
        <f t="shared" si="134"/>
        <v>0</v>
      </c>
      <c r="K92" s="8">
        <f t="shared" si="121"/>
        <v>0.43278084714548803</v>
      </c>
      <c r="L92" s="21">
        <f t="shared" si="122"/>
        <v>1</v>
      </c>
      <c r="M92" s="21">
        <f t="shared" si="135"/>
        <v>0.60411311053984573</v>
      </c>
      <c r="N92" s="9">
        <f t="shared" si="123"/>
        <v>0.43795620437956206</v>
      </c>
      <c r="O92" s="36"/>
      <c r="P92" s="49" t="s">
        <v>31</v>
      </c>
      <c r="Q92" s="49">
        <v>0.76800000000000002</v>
      </c>
      <c r="R92" s="36"/>
      <c r="S92" s="36"/>
      <c r="T92" s="36"/>
      <c r="U92" s="35">
        <v>0.2</v>
      </c>
      <c r="V92" s="16">
        <v>1965</v>
      </c>
      <c r="W92" s="18">
        <f t="shared" si="136"/>
        <v>2597</v>
      </c>
      <c r="X92" s="8">
        <v>1909</v>
      </c>
      <c r="Y92" s="21">
        <f t="shared" si="137"/>
        <v>56</v>
      </c>
      <c r="Z92" s="21">
        <v>2589</v>
      </c>
      <c r="AA92" s="21">
        <f t="shared" si="138"/>
        <v>8</v>
      </c>
      <c r="AB92" s="8">
        <f t="shared" si="139"/>
        <v>0.4244108492663406</v>
      </c>
      <c r="AC92" s="21">
        <f t="shared" si="140"/>
        <v>0.99582681272822116</v>
      </c>
      <c r="AD92" s="21">
        <f t="shared" si="141"/>
        <v>0.59516757599376457</v>
      </c>
      <c r="AE92" s="9">
        <f t="shared" si="142"/>
        <v>0.43073213502849628</v>
      </c>
      <c r="AF92" s="36"/>
      <c r="AG92" s="49" t="s">
        <v>31</v>
      </c>
      <c r="AH92" s="49">
        <v>0.67</v>
      </c>
      <c r="AI92" s="36"/>
      <c r="AJ92" s="36"/>
      <c r="AK92" s="36"/>
      <c r="AL92" s="36"/>
      <c r="AM92" s="35">
        <v>0.2</v>
      </c>
      <c r="AN92" s="16">
        <v>318</v>
      </c>
      <c r="AO92" s="18">
        <f t="shared" si="143"/>
        <v>415</v>
      </c>
      <c r="AP92" s="8">
        <v>301</v>
      </c>
      <c r="AQ92" s="21">
        <f t="shared" si="144"/>
        <v>17</v>
      </c>
      <c r="AR92" s="21">
        <v>415</v>
      </c>
      <c r="AS92" s="21">
        <f t="shared" si="145"/>
        <v>0</v>
      </c>
      <c r="AT92" s="4">
        <f t="shared" si="146"/>
        <v>0.42039106145251398</v>
      </c>
      <c r="AU92" s="21">
        <f t="shared" si="147"/>
        <v>1</v>
      </c>
      <c r="AV92" s="21">
        <f t="shared" si="148"/>
        <v>0.59193706981317606</v>
      </c>
      <c r="AW92" s="9">
        <f t="shared" si="149"/>
        <v>0.43383356070941337</v>
      </c>
      <c r="AY92" s="49" t="s">
        <v>31</v>
      </c>
      <c r="AZ92" s="49">
        <v>0.57899999999999996</v>
      </c>
      <c r="BF92" s="17">
        <v>0.2</v>
      </c>
      <c r="BG92" s="16">
        <f t="shared" si="150"/>
        <v>3033</v>
      </c>
      <c r="BH92" s="16">
        <f t="shared" si="128"/>
        <v>4068</v>
      </c>
      <c r="BI92" s="16">
        <f t="shared" si="128"/>
        <v>2949</v>
      </c>
      <c r="BJ92" s="16">
        <f t="shared" si="128"/>
        <v>84</v>
      </c>
      <c r="BK92" s="16">
        <f t="shared" si="128"/>
        <v>4044</v>
      </c>
      <c r="BL92" s="16">
        <f t="shared" si="128"/>
        <v>24</v>
      </c>
      <c r="BM92" s="4">
        <f t="shared" si="129"/>
        <v>0.4217074217074217</v>
      </c>
      <c r="BN92" s="21">
        <f t="shared" si="130"/>
        <v>0.9919273461150353</v>
      </c>
      <c r="BO92" s="21">
        <f t="shared" si="151"/>
        <v>0.59181216134858516</v>
      </c>
      <c r="BP92" s="9">
        <f t="shared" si="131"/>
        <v>0.42712294043092525</v>
      </c>
    </row>
    <row r="93" spans="3:68" x14ac:dyDescent="0.25">
      <c r="D93" s="35">
        <v>0.3</v>
      </c>
      <c r="E93" s="16">
        <v>258</v>
      </c>
      <c r="F93" s="18">
        <f t="shared" si="132"/>
        <v>290</v>
      </c>
      <c r="G93" s="8">
        <v>232</v>
      </c>
      <c r="H93" s="21">
        <f t="shared" si="133"/>
        <v>26</v>
      </c>
      <c r="I93" s="21">
        <v>287</v>
      </c>
      <c r="J93" s="21">
        <f t="shared" si="134"/>
        <v>3</v>
      </c>
      <c r="K93" s="8">
        <f t="shared" si="121"/>
        <v>0.44701348747591524</v>
      </c>
      <c r="L93" s="21">
        <f t="shared" si="122"/>
        <v>0.98723404255319147</v>
      </c>
      <c r="M93" s="21">
        <f t="shared" si="135"/>
        <v>0.61538461538461542</v>
      </c>
      <c r="N93" s="9">
        <f t="shared" si="123"/>
        <v>0.47080291970802918</v>
      </c>
      <c r="O93" s="36"/>
      <c r="P93" s="49" t="s">
        <v>32</v>
      </c>
      <c r="Q93" s="49">
        <v>0.60299999999999998</v>
      </c>
      <c r="R93" s="36"/>
      <c r="S93" s="36"/>
      <c r="T93" s="36"/>
      <c r="U93" s="35">
        <v>0.3</v>
      </c>
      <c r="V93" s="16">
        <v>2103</v>
      </c>
      <c r="W93" s="18">
        <f t="shared" si="136"/>
        <v>2459</v>
      </c>
      <c r="X93" s="8">
        <v>1897</v>
      </c>
      <c r="Y93" s="21">
        <f t="shared" si="137"/>
        <v>206</v>
      </c>
      <c r="Z93" s="21">
        <v>2439</v>
      </c>
      <c r="AA93" s="21">
        <f t="shared" si="138"/>
        <v>20</v>
      </c>
      <c r="AB93" s="8">
        <f t="shared" si="139"/>
        <v>0.4375</v>
      </c>
      <c r="AC93" s="21">
        <f t="shared" si="140"/>
        <v>0.98956703182055294</v>
      </c>
      <c r="AD93" s="21">
        <f t="shared" si="141"/>
        <v>0.60674876059491445</v>
      </c>
      <c r="AE93" s="9">
        <f t="shared" si="142"/>
        <v>0.4609820254274441</v>
      </c>
      <c r="AF93" s="36"/>
      <c r="AG93" s="49" t="s">
        <v>32</v>
      </c>
      <c r="AH93" s="49">
        <v>0.67300000000000004</v>
      </c>
      <c r="AI93" s="36"/>
      <c r="AJ93" s="36"/>
      <c r="AK93" s="36"/>
      <c r="AL93" s="36"/>
      <c r="AM93" s="35">
        <v>0.3</v>
      </c>
      <c r="AN93" s="16">
        <v>352</v>
      </c>
      <c r="AO93" s="18">
        <f t="shared" si="143"/>
        <v>381</v>
      </c>
      <c r="AP93" s="8">
        <v>300</v>
      </c>
      <c r="AQ93" s="21">
        <f t="shared" si="144"/>
        <v>52</v>
      </c>
      <c r="AR93" s="21">
        <v>380</v>
      </c>
      <c r="AS93" s="21">
        <f t="shared" si="145"/>
        <v>1</v>
      </c>
      <c r="AT93" s="4">
        <f t="shared" si="146"/>
        <v>0.44117647058823528</v>
      </c>
      <c r="AU93" s="21">
        <f t="shared" si="147"/>
        <v>0.99667774086378735</v>
      </c>
      <c r="AV93" s="21">
        <f t="shared" si="148"/>
        <v>0.6116207951070336</v>
      </c>
      <c r="AW93" s="9">
        <f t="shared" si="149"/>
        <v>0.48021828103683495</v>
      </c>
      <c r="AY93" s="49" t="s">
        <v>32</v>
      </c>
      <c r="AZ93" s="49">
        <v>0.63800000000000001</v>
      </c>
      <c r="BF93" s="17">
        <v>0.3</v>
      </c>
      <c r="BG93" s="16">
        <f t="shared" si="150"/>
        <v>3237</v>
      </c>
      <c r="BH93" s="16">
        <f t="shared" si="128"/>
        <v>3864</v>
      </c>
      <c r="BI93" s="16">
        <f t="shared" si="128"/>
        <v>2917</v>
      </c>
      <c r="BJ93" s="16">
        <f t="shared" si="128"/>
        <v>320</v>
      </c>
      <c r="BK93" s="16">
        <f t="shared" si="128"/>
        <v>3808</v>
      </c>
      <c r="BL93" s="16">
        <f t="shared" si="128"/>
        <v>56</v>
      </c>
      <c r="BM93" s="4">
        <f t="shared" si="129"/>
        <v>0.43375464684014869</v>
      </c>
      <c r="BN93" s="21">
        <f t="shared" si="130"/>
        <v>0.98116380760174904</v>
      </c>
      <c r="BO93" s="21">
        <f t="shared" si="151"/>
        <v>0.6015673334708187</v>
      </c>
      <c r="BP93" s="9">
        <f t="shared" si="131"/>
        <v>0.45585128855090834</v>
      </c>
    </row>
    <row r="94" spans="3:68" x14ac:dyDescent="0.25">
      <c r="D94" s="35">
        <v>0.4</v>
      </c>
      <c r="E94" s="16">
        <v>294</v>
      </c>
      <c r="F94" s="18">
        <f t="shared" si="132"/>
        <v>254</v>
      </c>
      <c r="G94" s="8">
        <v>223</v>
      </c>
      <c r="H94" s="21">
        <f t="shared" si="133"/>
        <v>71</v>
      </c>
      <c r="I94" s="21">
        <v>242</v>
      </c>
      <c r="J94" s="21">
        <f t="shared" si="134"/>
        <v>12</v>
      </c>
      <c r="K94" s="8">
        <f t="shared" si="121"/>
        <v>0.47956989247311826</v>
      </c>
      <c r="L94" s="21">
        <f t="shared" si="122"/>
        <v>0.94893617021276599</v>
      </c>
      <c r="M94" s="21">
        <f t="shared" si="135"/>
        <v>0.63714285714285712</v>
      </c>
      <c r="N94" s="9">
        <f t="shared" si="123"/>
        <v>0.53649635036496346</v>
      </c>
      <c r="O94" s="36"/>
      <c r="P94" s="49" t="s">
        <v>33</v>
      </c>
      <c r="Q94" s="49">
        <v>0.70499999999999996</v>
      </c>
      <c r="R94" s="36"/>
      <c r="S94" s="36"/>
      <c r="T94" s="36"/>
      <c r="U94" s="35">
        <v>0.4</v>
      </c>
      <c r="V94" s="16">
        <v>2319</v>
      </c>
      <c r="W94" s="18">
        <f t="shared" si="136"/>
        <v>2243</v>
      </c>
      <c r="X94" s="8">
        <v>1849</v>
      </c>
      <c r="Y94" s="21">
        <f t="shared" si="137"/>
        <v>470</v>
      </c>
      <c r="Z94" s="21">
        <v>2175</v>
      </c>
      <c r="AA94" s="21">
        <f t="shared" si="138"/>
        <v>68</v>
      </c>
      <c r="AB94" s="8">
        <f t="shared" si="139"/>
        <v>0.45949304174950301</v>
      </c>
      <c r="AC94" s="21">
        <f t="shared" si="140"/>
        <v>0.96452790818987999</v>
      </c>
      <c r="AD94" s="21">
        <f t="shared" si="141"/>
        <v>0.62245413230095947</v>
      </c>
      <c r="AE94" s="9">
        <f t="shared" si="142"/>
        <v>0.50832967996492762</v>
      </c>
      <c r="AF94" s="36"/>
      <c r="AG94" s="49" t="s">
        <v>33</v>
      </c>
      <c r="AH94" s="49">
        <v>0.68300000000000005</v>
      </c>
      <c r="AI94" s="36"/>
      <c r="AJ94" s="36"/>
      <c r="AK94" s="36"/>
      <c r="AL94" s="36"/>
      <c r="AM94" s="35">
        <v>0.4</v>
      </c>
      <c r="AN94" s="16">
        <v>399</v>
      </c>
      <c r="AO94" s="18">
        <f t="shared" si="143"/>
        <v>334</v>
      </c>
      <c r="AP94" s="8">
        <v>294</v>
      </c>
      <c r="AQ94" s="21">
        <f t="shared" si="144"/>
        <v>105</v>
      </c>
      <c r="AR94" s="21">
        <v>327</v>
      </c>
      <c r="AS94" s="21">
        <f t="shared" si="145"/>
        <v>7</v>
      </c>
      <c r="AT94" s="4">
        <f t="shared" si="146"/>
        <v>0.47342995169082125</v>
      </c>
      <c r="AU94" s="21">
        <f t="shared" si="147"/>
        <v>0.97674418604651159</v>
      </c>
      <c r="AV94" s="21">
        <f t="shared" si="148"/>
        <v>0.63774403470715835</v>
      </c>
      <c r="AW94" s="9">
        <f t="shared" si="149"/>
        <v>0.5443383356070941</v>
      </c>
      <c r="AY94" s="49" t="s">
        <v>33</v>
      </c>
      <c r="AZ94" s="49">
        <v>0.68799999999999994</v>
      </c>
      <c r="BF94" s="17">
        <v>0.4</v>
      </c>
      <c r="BG94" s="16">
        <f t="shared" si="150"/>
        <v>3613</v>
      </c>
      <c r="BH94" s="16">
        <f t="shared" si="128"/>
        <v>3488</v>
      </c>
      <c r="BI94" s="16">
        <f t="shared" si="128"/>
        <v>2839</v>
      </c>
      <c r="BJ94" s="16">
        <f t="shared" si="128"/>
        <v>774</v>
      </c>
      <c r="BK94" s="16">
        <f t="shared" si="128"/>
        <v>3354</v>
      </c>
      <c r="BL94" s="16">
        <f t="shared" si="128"/>
        <v>134</v>
      </c>
      <c r="BM94" s="4">
        <f t="shared" si="129"/>
        <v>0.4584207976747941</v>
      </c>
      <c r="BN94" s="21">
        <f t="shared" si="130"/>
        <v>0.95492768247561388</v>
      </c>
      <c r="BO94" s="21">
        <f t="shared" si="151"/>
        <v>0.61946323368972289</v>
      </c>
      <c r="BP94" s="9">
        <f t="shared" si="131"/>
        <v>0.50880157724264186</v>
      </c>
    </row>
    <row r="95" spans="3:68" x14ac:dyDescent="0.25">
      <c r="D95" s="35">
        <v>0.5</v>
      </c>
      <c r="E95" s="16">
        <v>323</v>
      </c>
      <c r="F95" s="18">
        <f t="shared" si="132"/>
        <v>225</v>
      </c>
      <c r="G95" s="8">
        <v>200</v>
      </c>
      <c r="H95" s="21">
        <f t="shared" si="133"/>
        <v>123</v>
      </c>
      <c r="I95" s="21">
        <v>190</v>
      </c>
      <c r="J95" s="21">
        <f t="shared" si="134"/>
        <v>35</v>
      </c>
      <c r="K95" s="8">
        <f t="shared" si="121"/>
        <v>0.51282051282051277</v>
      </c>
      <c r="L95" s="21">
        <f t="shared" si="122"/>
        <v>0.85106382978723405</v>
      </c>
      <c r="M95" s="21">
        <f t="shared" si="135"/>
        <v>0.64</v>
      </c>
      <c r="N95" s="9">
        <f t="shared" si="123"/>
        <v>0.58941605839416056</v>
      </c>
      <c r="O95" s="36"/>
      <c r="P95" s="49" t="s">
        <v>34</v>
      </c>
      <c r="Q95" s="49">
        <v>0.76200000000000001</v>
      </c>
      <c r="R95" s="36"/>
      <c r="S95" s="36"/>
      <c r="T95" s="36"/>
      <c r="U95" s="35">
        <v>0.5</v>
      </c>
      <c r="V95" s="16">
        <v>2707</v>
      </c>
      <c r="W95" s="18">
        <f t="shared" si="136"/>
        <v>1855</v>
      </c>
      <c r="X95" s="8">
        <v>1722</v>
      </c>
      <c r="Y95" s="21">
        <f t="shared" si="137"/>
        <v>985</v>
      </c>
      <c r="Z95" s="21">
        <v>1660</v>
      </c>
      <c r="AA95" s="21">
        <f t="shared" si="138"/>
        <v>195</v>
      </c>
      <c r="AB95" s="8">
        <f t="shared" si="139"/>
        <v>0.50916617386162033</v>
      </c>
      <c r="AC95" s="21">
        <f t="shared" si="140"/>
        <v>0.89827856025039121</v>
      </c>
      <c r="AD95" s="21">
        <f t="shared" si="141"/>
        <v>0.64993394980184938</v>
      </c>
      <c r="AE95" s="9">
        <f t="shared" si="142"/>
        <v>0.59338009644892586</v>
      </c>
      <c r="AF95" s="36"/>
      <c r="AG95" s="49" t="s">
        <v>34</v>
      </c>
      <c r="AH95" s="49">
        <v>0.54300000000000004</v>
      </c>
      <c r="AI95" s="36"/>
      <c r="AJ95" s="36"/>
      <c r="AK95" s="36"/>
      <c r="AL95" s="36"/>
      <c r="AM95" s="35">
        <v>0.5</v>
      </c>
      <c r="AN95" s="16">
        <v>456</v>
      </c>
      <c r="AO95" s="18">
        <f t="shared" si="143"/>
        <v>277</v>
      </c>
      <c r="AP95" s="8">
        <v>284</v>
      </c>
      <c r="AQ95" s="21">
        <f t="shared" si="144"/>
        <v>172</v>
      </c>
      <c r="AR95" s="21">
        <v>260</v>
      </c>
      <c r="AS95" s="21">
        <f t="shared" si="145"/>
        <v>17</v>
      </c>
      <c r="AT95" s="4">
        <f t="shared" si="146"/>
        <v>0.5220588235294118</v>
      </c>
      <c r="AU95" s="21">
        <f t="shared" si="147"/>
        <v>0.94352159468438535</v>
      </c>
      <c r="AV95" s="21">
        <f t="shared" si="148"/>
        <v>0.67218934911242612</v>
      </c>
      <c r="AW95" s="9">
        <f t="shared" si="149"/>
        <v>0.6221009549795361</v>
      </c>
      <c r="AY95" s="49" t="s">
        <v>34</v>
      </c>
      <c r="AZ95" s="49">
        <v>0.60199999999999998</v>
      </c>
      <c r="BF95" s="17">
        <v>0.5</v>
      </c>
      <c r="BG95" s="16">
        <f t="shared" si="150"/>
        <v>4168</v>
      </c>
      <c r="BH95" s="16">
        <f t="shared" si="128"/>
        <v>2933</v>
      </c>
      <c r="BI95" s="16">
        <f t="shared" si="128"/>
        <v>2636</v>
      </c>
      <c r="BJ95" s="16">
        <f t="shared" si="128"/>
        <v>1532</v>
      </c>
      <c r="BK95" s="16">
        <f t="shared" si="128"/>
        <v>2596</v>
      </c>
      <c r="BL95" s="16">
        <f t="shared" si="128"/>
        <v>337</v>
      </c>
      <c r="BM95" s="4">
        <f t="shared" si="129"/>
        <v>0.50382262996941896</v>
      </c>
      <c r="BN95" s="21">
        <f t="shared" si="130"/>
        <v>0.8866464850319542</v>
      </c>
      <c r="BO95" s="21">
        <f t="shared" si="151"/>
        <v>0.64253503960999381</v>
      </c>
      <c r="BP95" s="9">
        <f t="shared" si="131"/>
        <v>0.58695958315730179</v>
      </c>
    </row>
    <row r="96" spans="3:68" x14ac:dyDescent="0.25">
      <c r="D96" s="35">
        <v>0.6</v>
      </c>
      <c r="E96" s="16">
        <v>370</v>
      </c>
      <c r="F96" s="18">
        <f t="shared" si="132"/>
        <v>178</v>
      </c>
      <c r="G96" s="8">
        <v>169</v>
      </c>
      <c r="H96" s="21">
        <f t="shared" si="133"/>
        <v>201</v>
      </c>
      <c r="I96" s="21">
        <v>112</v>
      </c>
      <c r="J96" s="21">
        <f t="shared" si="134"/>
        <v>66</v>
      </c>
      <c r="K96" s="8">
        <f t="shared" si="121"/>
        <v>0.60142348754448394</v>
      </c>
      <c r="L96" s="21">
        <f t="shared" si="122"/>
        <v>0.7191489361702128</v>
      </c>
      <c r="M96" s="21">
        <f t="shared" si="135"/>
        <v>0.65503875968992242</v>
      </c>
      <c r="N96" s="9">
        <f t="shared" si="123"/>
        <v>0.67518248175182483</v>
      </c>
      <c r="O96" s="36"/>
      <c r="P96" s="49" t="s">
        <v>35</v>
      </c>
      <c r="Q96" s="49">
        <v>0.58299999999999996</v>
      </c>
      <c r="R96" s="36"/>
      <c r="S96" s="36"/>
      <c r="T96" s="36"/>
      <c r="U96" s="35">
        <v>0.6</v>
      </c>
      <c r="V96" s="16">
        <v>3000</v>
      </c>
      <c r="W96" s="18">
        <f t="shared" si="136"/>
        <v>1562</v>
      </c>
      <c r="X96" s="8">
        <v>1467</v>
      </c>
      <c r="Y96" s="21">
        <f t="shared" si="137"/>
        <v>1533</v>
      </c>
      <c r="Z96" s="21">
        <v>1112</v>
      </c>
      <c r="AA96" s="21">
        <f t="shared" si="138"/>
        <v>450</v>
      </c>
      <c r="AB96" s="8">
        <f t="shared" si="139"/>
        <v>0.56882512601783641</v>
      </c>
      <c r="AC96" s="21">
        <f t="shared" si="140"/>
        <v>0.76525821596244137</v>
      </c>
      <c r="AD96" s="21">
        <f t="shared" si="141"/>
        <v>0.65258007117437733</v>
      </c>
      <c r="AE96" s="9">
        <f t="shared" si="142"/>
        <v>0.65760631302060502</v>
      </c>
      <c r="AF96" s="36"/>
      <c r="AG96" s="49" t="s">
        <v>35</v>
      </c>
      <c r="AH96" s="49">
        <v>0.64800000000000002</v>
      </c>
      <c r="AI96" s="36"/>
      <c r="AJ96" s="36"/>
      <c r="AK96" s="36"/>
      <c r="AL96" s="36"/>
      <c r="AM96" s="35">
        <v>0.6</v>
      </c>
      <c r="AN96" s="16">
        <v>507</v>
      </c>
      <c r="AO96" s="18">
        <f t="shared" si="143"/>
        <v>226</v>
      </c>
      <c r="AP96" s="8">
        <v>260</v>
      </c>
      <c r="AQ96" s="21">
        <f t="shared" si="144"/>
        <v>247</v>
      </c>
      <c r="AR96" s="21">
        <v>185</v>
      </c>
      <c r="AS96" s="21">
        <f t="shared" si="145"/>
        <v>41</v>
      </c>
      <c r="AT96" s="4">
        <f t="shared" si="146"/>
        <v>0.5842696629213483</v>
      </c>
      <c r="AU96" s="21">
        <f t="shared" si="147"/>
        <v>0.86378737541528239</v>
      </c>
      <c r="AV96" s="21">
        <f t="shared" si="148"/>
        <v>0.69705093833780152</v>
      </c>
      <c r="AW96" s="9">
        <f t="shared" si="149"/>
        <v>0.69167803547066853</v>
      </c>
      <c r="AY96" s="49" t="s">
        <v>35</v>
      </c>
      <c r="AZ96" s="49">
        <v>0.629</v>
      </c>
      <c r="BF96" s="17">
        <v>0.6</v>
      </c>
      <c r="BG96" s="16">
        <f t="shared" si="150"/>
        <v>4642</v>
      </c>
      <c r="BH96" s="16">
        <f t="shared" si="128"/>
        <v>2459</v>
      </c>
      <c r="BI96" s="16">
        <f t="shared" si="128"/>
        <v>2259</v>
      </c>
      <c r="BJ96" s="16">
        <f t="shared" si="128"/>
        <v>2383</v>
      </c>
      <c r="BK96" s="16">
        <f t="shared" si="128"/>
        <v>1745</v>
      </c>
      <c r="BL96" s="16">
        <f t="shared" si="128"/>
        <v>714</v>
      </c>
      <c r="BM96" s="4">
        <f t="shared" si="129"/>
        <v>0.56418581418581415</v>
      </c>
      <c r="BN96" s="21">
        <f t="shared" si="130"/>
        <v>0.75983854692230068</v>
      </c>
      <c r="BO96" s="21">
        <f t="shared" si="151"/>
        <v>0.64755625627060343</v>
      </c>
      <c r="BP96" s="9">
        <f t="shared" si="131"/>
        <v>0.65371074496549786</v>
      </c>
    </row>
    <row r="97" spans="3:68" x14ac:dyDescent="0.25">
      <c r="D97" s="35">
        <v>0.7</v>
      </c>
      <c r="E97" s="16">
        <v>356</v>
      </c>
      <c r="F97" s="18">
        <f t="shared" si="132"/>
        <v>192</v>
      </c>
      <c r="G97" s="8">
        <v>104</v>
      </c>
      <c r="H97" s="21">
        <f t="shared" si="133"/>
        <v>252</v>
      </c>
      <c r="I97" s="21">
        <v>61</v>
      </c>
      <c r="J97" s="21">
        <f t="shared" si="134"/>
        <v>131</v>
      </c>
      <c r="K97" s="8">
        <f t="shared" si="121"/>
        <v>0.63030303030303025</v>
      </c>
      <c r="L97" s="21">
        <f t="shared" si="122"/>
        <v>0.44255319148936167</v>
      </c>
      <c r="M97" s="21">
        <f t="shared" si="135"/>
        <v>0.52</v>
      </c>
      <c r="N97" s="27">
        <f t="shared" si="123"/>
        <v>0.64963503649635035</v>
      </c>
      <c r="O97" s="36"/>
      <c r="P97" s="49" t="s">
        <v>36</v>
      </c>
      <c r="Q97" s="49">
        <v>0.71499999999999997</v>
      </c>
      <c r="R97" s="36"/>
      <c r="S97" s="36"/>
      <c r="T97" s="36"/>
      <c r="U97" s="35">
        <v>0.7</v>
      </c>
      <c r="V97" s="16">
        <v>3123</v>
      </c>
      <c r="W97" s="18">
        <f t="shared" si="136"/>
        <v>1439</v>
      </c>
      <c r="X97" s="8">
        <v>1066</v>
      </c>
      <c r="Y97" s="21">
        <f t="shared" si="137"/>
        <v>2057</v>
      </c>
      <c r="Z97" s="21">
        <v>588</v>
      </c>
      <c r="AA97" s="21">
        <f t="shared" si="138"/>
        <v>851</v>
      </c>
      <c r="AB97" s="8">
        <f t="shared" si="139"/>
        <v>0.6444981862152358</v>
      </c>
      <c r="AC97" s="21">
        <f t="shared" si="140"/>
        <v>0.55607720396452787</v>
      </c>
      <c r="AD97" s="21">
        <f t="shared" si="141"/>
        <v>0.5970316437972556</v>
      </c>
      <c r="AE97" s="9">
        <f t="shared" si="142"/>
        <v>0.68456817185444985</v>
      </c>
      <c r="AF97" s="36"/>
      <c r="AG97" s="49" t="s">
        <v>36</v>
      </c>
      <c r="AH97" s="49">
        <v>0.70499999999999996</v>
      </c>
      <c r="AI97" s="36"/>
      <c r="AJ97" s="36"/>
      <c r="AK97" s="36"/>
      <c r="AL97" s="36"/>
      <c r="AM97" s="35">
        <v>0.7</v>
      </c>
      <c r="AN97" s="16">
        <v>533</v>
      </c>
      <c r="AO97" s="18">
        <f t="shared" si="143"/>
        <v>200</v>
      </c>
      <c r="AP97" s="8">
        <v>214</v>
      </c>
      <c r="AQ97" s="21">
        <f t="shared" si="144"/>
        <v>319</v>
      </c>
      <c r="AR97" s="21">
        <v>113</v>
      </c>
      <c r="AS97" s="21">
        <f t="shared" si="145"/>
        <v>87</v>
      </c>
      <c r="AT97" s="4">
        <f t="shared" si="146"/>
        <v>0.65443425076452599</v>
      </c>
      <c r="AU97" s="21">
        <f t="shared" si="147"/>
        <v>0.71096345514950166</v>
      </c>
      <c r="AV97" s="21">
        <f t="shared" si="148"/>
        <v>0.68152866242038213</v>
      </c>
      <c r="AW97" s="9">
        <f t="shared" si="149"/>
        <v>0.72714870395634379</v>
      </c>
      <c r="AY97" s="49" t="s">
        <v>36</v>
      </c>
      <c r="AZ97" s="49">
        <v>0.73699999999999999</v>
      </c>
      <c r="BF97" s="31">
        <v>0.7</v>
      </c>
      <c r="BG97" s="16">
        <f t="shared" si="150"/>
        <v>4784</v>
      </c>
      <c r="BH97" s="16">
        <f t="shared" si="128"/>
        <v>2317</v>
      </c>
      <c r="BI97" s="16">
        <f t="shared" si="128"/>
        <v>1652</v>
      </c>
      <c r="BJ97" s="16">
        <f t="shared" si="128"/>
        <v>3132</v>
      </c>
      <c r="BK97" s="16">
        <f t="shared" si="128"/>
        <v>996</v>
      </c>
      <c r="BL97" s="16">
        <f t="shared" si="128"/>
        <v>1321</v>
      </c>
      <c r="BM97" s="32">
        <f t="shared" si="129"/>
        <v>0.6238670694864048</v>
      </c>
      <c r="BN97" s="33">
        <f t="shared" si="130"/>
        <v>0.55566767574840226</v>
      </c>
      <c r="BO97" s="21">
        <f t="shared" si="151"/>
        <v>0.58779576587795757</v>
      </c>
      <c r="BP97" s="34">
        <f t="shared" si="131"/>
        <v>0.6737079284607802</v>
      </c>
    </row>
    <row r="98" spans="3:68" ht="15.75" thickBot="1" x14ac:dyDescent="0.3">
      <c r="D98" s="35">
        <v>0.8</v>
      </c>
      <c r="E98" s="16">
        <v>342</v>
      </c>
      <c r="F98" s="18">
        <f t="shared" si="132"/>
        <v>206</v>
      </c>
      <c r="G98" s="8">
        <v>41</v>
      </c>
      <c r="H98" s="21">
        <f t="shared" si="133"/>
        <v>301</v>
      </c>
      <c r="I98" s="21">
        <v>12</v>
      </c>
      <c r="J98" s="21">
        <f t="shared" si="134"/>
        <v>194</v>
      </c>
      <c r="K98" s="8">
        <f t="shared" si="121"/>
        <v>0.77358490566037741</v>
      </c>
      <c r="L98" s="21">
        <f t="shared" si="122"/>
        <v>0.17446808510638298</v>
      </c>
      <c r="M98" s="21">
        <f t="shared" si="135"/>
        <v>0.28472222222222221</v>
      </c>
      <c r="N98" s="27">
        <f t="shared" si="123"/>
        <v>0.62408759124087587</v>
      </c>
      <c r="O98" s="36"/>
      <c r="P98" s="50" t="s">
        <v>37</v>
      </c>
      <c r="Q98" s="50">
        <v>0.72599999999999998</v>
      </c>
      <c r="R98" s="36"/>
      <c r="S98" s="36"/>
      <c r="T98" s="36"/>
      <c r="U98" s="35">
        <v>0.8</v>
      </c>
      <c r="V98" s="42">
        <v>3128</v>
      </c>
      <c r="W98" s="18">
        <f t="shared" si="136"/>
        <v>1434</v>
      </c>
      <c r="X98" s="8">
        <v>710</v>
      </c>
      <c r="Y98" s="21">
        <f t="shared" si="137"/>
        <v>2418</v>
      </c>
      <c r="Z98" s="21">
        <v>227</v>
      </c>
      <c r="AA98" s="21">
        <f t="shared" si="138"/>
        <v>1207</v>
      </c>
      <c r="AB98" s="8">
        <f t="shared" si="139"/>
        <v>0.75773745997865527</v>
      </c>
      <c r="AC98" s="21">
        <f t="shared" si="140"/>
        <v>0.37037037037037035</v>
      </c>
      <c r="AD98" s="21">
        <f t="shared" si="141"/>
        <v>0.49754730203223546</v>
      </c>
      <c r="AE98" s="9">
        <f t="shared" si="142"/>
        <v>0.68566418237615079</v>
      </c>
      <c r="AF98" s="36"/>
      <c r="AG98" s="50" t="s">
        <v>37</v>
      </c>
      <c r="AH98" s="50">
        <v>0.66600000000000004</v>
      </c>
      <c r="AI98" s="36"/>
      <c r="AJ98" s="36"/>
      <c r="AK98" s="36"/>
      <c r="AL98" s="36"/>
      <c r="AM98" s="35">
        <v>0.8</v>
      </c>
      <c r="AN98" s="16">
        <v>536</v>
      </c>
      <c r="AO98" s="18">
        <f t="shared" si="143"/>
        <v>197</v>
      </c>
      <c r="AP98" s="8">
        <v>134</v>
      </c>
      <c r="AQ98" s="21">
        <f t="shared" si="144"/>
        <v>402</v>
      </c>
      <c r="AR98" s="21">
        <v>30</v>
      </c>
      <c r="AS98" s="21">
        <f t="shared" si="145"/>
        <v>167</v>
      </c>
      <c r="AT98" s="4">
        <f t="shared" si="146"/>
        <v>0.81707317073170727</v>
      </c>
      <c r="AU98" s="21">
        <f t="shared" si="147"/>
        <v>0.44518272425249167</v>
      </c>
      <c r="AV98" s="21">
        <f t="shared" si="148"/>
        <v>0.57634408602150544</v>
      </c>
      <c r="AW98" s="9">
        <f t="shared" si="149"/>
        <v>0.73124147339699863</v>
      </c>
      <c r="AY98" s="50" t="s">
        <v>37</v>
      </c>
      <c r="AZ98" s="50">
        <v>0.66900000000000004</v>
      </c>
      <c r="BF98" s="17">
        <v>0.8</v>
      </c>
      <c r="BG98" s="16">
        <f t="shared" si="150"/>
        <v>4802</v>
      </c>
      <c r="BH98" s="16">
        <f t="shared" si="128"/>
        <v>2299</v>
      </c>
      <c r="BI98" s="16">
        <f t="shared" si="128"/>
        <v>1067</v>
      </c>
      <c r="BJ98" s="16">
        <f t="shared" si="128"/>
        <v>3735</v>
      </c>
      <c r="BK98" s="16">
        <f t="shared" si="128"/>
        <v>393</v>
      </c>
      <c r="BL98" s="16">
        <f t="shared" si="128"/>
        <v>1906</v>
      </c>
      <c r="BM98" s="4">
        <f t="shared" si="129"/>
        <v>0.73082191780821915</v>
      </c>
      <c r="BN98" s="21">
        <f t="shared" si="130"/>
        <v>0.35889673730238814</v>
      </c>
      <c r="BO98" s="21">
        <f t="shared" si="151"/>
        <v>0.4813895781637717</v>
      </c>
      <c r="BP98" s="9">
        <f t="shared" si="131"/>
        <v>0.67624278270666105</v>
      </c>
    </row>
    <row r="99" spans="3:68" ht="15.75" thickBot="1" x14ac:dyDescent="0.3">
      <c r="D99" s="35">
        <v>0.9</v>
      </c>
      <c r="E99" s="16">
        <v>322</v>
      </c>
      <c r="F99" s="18">
        <f t="shared" si="132"/>
        <v>226</v>
      </c>
      <c r="G99" s="8">
        <v>11</v>
      </c>
      <c r="H99" s="21">
        <f t="shared" si="133"/>
        <v>311</v>
      </c>
      <c r="I99" s="21">
        <v>2</v>
      </c>
      <c r="J99" s="21">
        <f t="shared" si="134"/>
        <v>224</v>
      </c>
      <c r="K99" s="8">
        <f t="shared" si="121"/>
        <v>0.84615384615384615</v>
      </c>
      <c r="L99" s="21">
        <f t="shared" si="122"/>
        <v>4.6808510638297871E-2</v>
      </c>
      <c r="M99" s="21">
        <f t="shared" si="135"/>
        <v>8.8709677419354843E-2</v>
      </c>
      <c r="N99" s="9">
        <f t="shared" si="123"/>
        <v>0.58759124087591241</v>
      </c>
      <c r="O99" s="36"/>
      <c r="P99" s="51" t="s">
        <v>39</v>
      </c>
      <c r="Q99" s="51">
        <f>ROUND(MEDIAN(Q90:Q98),3)</f>
        <v>0.70499999999999996</v>
      </c>
      <c r="R99" s="36"/>
      <c r="S99" s="36"/>
      <c r="T99" s="36"/>
      <c r="U99" s="35">
        <v>0.9</v>
      </c>
      <c r="V99" s="16">
        <v>2883</v>
      </c>
      <c r="W99" s="18">
        <f t="shared" si="136"/>
        <v>1679</v>
      </c>
      <c r="X99" s="8">
        <v>275</v>
      </c>
      <c r="Y99" s="21">
        <f t="shared" si="137"/>
        <v>2608</v>
      </c>
      <c r="Z99" s="21">
        <v>37</v>
      </c>
      <c r="AA99" s="21">
        <f t="shared" si="138"/>
        <v>1642</v>
      </c>
      <c r="AB99" s="8">
        <f t="shared" si="139"/>
        <v>0.88141025641025639</v>
      </c>
      <c r="AC99" s="21">
        <f t="shared" si="140"/>
        <v>0.14345331246739698</v>
      </c>
      <c r="AD99" s="21">
        <f t="shared" si="141"/>
        <v>0.24674742036787803</v>
      </c>
      <c r="AE99" s="9">
        <f t="shared" si="142"/>
        <v>0.63195966681280136</v>
      </c>
      <c r="AF99" s="36"/>
      <c r="AG99" s="51" t="s">
        <v>39</v>
      </c>
      <c r="AH99" s="51">
        <v>0.66600000000000004</v>
      </c>
      <c r="AI99" s="36"/>
      <c r="AJ99" s="36"/>
      <c r="AK99" s="36"/>
      <c r="AL99" s="36"/>
      <c r="AM99" s="35">
        <v>0.9</v>
      </c>
      <c r="AN99" s="16">
        <v>472</v>
      </c>
      <c r="AO99" s="18">
        <f t="shared" si="143"/>
        <v>261</v>
      </c>
      <c r="AP99" s="8">
        <v>44</v>
      </c>
      <c r="AQ99" s="21">
        <f t="shared" si="144"/>
        <v>428</v>
      </c>
      <c r="AR99" s="21">
        <v>4</v>
      </c>
      <c r="AS99" s="21">
        <f t="shared" si="145"/>
        <v>257</v>
      </c>
      <c r="AT99" s="4">
        <f t="shared" si="146"/>
        <v>0.91666666666666663</v>
      </c>
      <c r="AU99" s="21">
        <f t="shared" si="147"/>
        <v>0.1461794019933555</v>
      </c>
      <c r="AV99" s="21">
        <f t="shared" si="148"/>
        <v>0.25214899713467054</v>
      </c>
      <c r="AW99" s="9">
        <f t="shared" si="149"/>
        <v>0.64392905866302863</v>
      </c>
      <c r="AY99" s="51" t="s">
        <v>39</v>
      </c>
      <c r="AZ99" s="51">
        <v>0.629</v>
      </c>
      <c r="BF99" s="17">
        <v>0.9</v>
      </c>
      <c r="BG99" s="16">
        <f t="shared" si="150"/>
        <v>4455</v>
      </c>
      <c r="BH99" s="16">
        <f t="shared" si="128"/>
        <v>2646</v>
      </c>
      <c r="BI99" s="16">
        <f t="shared" si="128"/>
        <v>388</v>
      </c>
      <c r="BJ99" s="16">
        <f t="shared" si="128"/>
        <v>4067</v>
      </c>
      <c r="BK99" s="16">
        <f t="shared" si="128"/>
        <v>61</v>
      </c>
      <c r="BL99" s="16">
        <f t="shared" si="128"/>
        <v>2585</v>
      </c>
      <c r="BM99" s="4">
        <f t="shared" si="129"/>
        <v>0.86414253897550108</v>
      </c>
      <c r="BN99" s="21">
        <f t="shared" si="130"/>
        <v>0.1305079044735957</v>
      </c>
      <c r="BO99" s="21">
        <f t="shared" si="151"/>
        <v>0.22676797194623027</v>
      </c>
      <c r="BP99" s="9">
        <f t="shared" si="131"/>
        <v>0.62737642585551334</v>
      </c>
    </row>
    <row r="100" spans="3:68" ht="15.75" thickBot="1" x14ac:dyDescent="0.3">
      <c r="D100" s="10">
        <v>1</v>
      </c>
      <c r="E100" s="10">
        <v>313</v>
      </c>
      <c r="F100" s="18">
        <f t="shared" si="132"/>
        <v>235</v>
      </c>
      <c r="G100" s="10">
        <v>0</v>
      </c>
      <c r="H100" s="21">
        <f t="shared" si="133"/>
        <v>313</v>
      </c>
      <c r="I100" s="23">
        <v>0</v>
      </c>
      <c r="J100" s="21">
        <f t="shared" si="134"/>
        <v>235</v>
      </c>
      <c r="K100" s="10">
        <f>G100/(G100+I100+1)</f>
        <v>0</v>
      </c>
      <c r="L100" s="23">
        <f t="shared" si="122"/>
        <v>0</v>
      </c>
      <c r="M100" s="21">
        <f>2*(L100*K100)/(K100+L100+1)</f>
        <v>0</v>
      </c>
      <c r="N100" s="11">
        <f t="shared" si="123"/>
        <v>0.57116788321167888</v>
      </c>
      <c r="O100" s="36"/>
      <c r="P100" s="36"/>
      <c r="Q100" s="36"/>
      <c r="R100" s="36"/>
      <c r="S100" s="36"/>
      <c r="T100" s="36"/>
      <c r="U100" s="35">
        <v>1</v>
      </c>
      <c r="V100" s="10">
        <v>2645</v>
      </c>
      <c r="W100" s="18">
        <f t="shared" si="136"/>
        <v>1917</v>
      </c>
      <c r="X100" s="8">
        <v>0</v>
      </c>
      <c r="Y100" s="21">
        <f t="shared" si="137"/>
        <v>2645</v>
      </c>
      <c r="Z100" s="23">
        <v>0</v>
      </c>
      <c r="AA100" s="21">
        <f t="shared" si="138"/>
        <v>1917</v>
      </c>
      <c r="AB100" s="8">
        <f>X100/(X100+Z100+1)</f>
        <v>0</v>
      </c>
      <c r="AC100" s="21">
        <f t="shared" si="140"/>
        <v>0</v>
      </c>
      <c r="AD100" s="21">
        <f>2*(AC100*AB100)/(AB100+AC100+1)</f>
        <v>0</v>
      </c>
      <c r="AE100" s="9">
        <f t="shared" si="142"/>
        <v>0.57978956597983344</v>
      </c>
      <c r="AF100" s="36"/>
      <c r="AG100" s="36"/>
      <c r="AH100" s="36"/>
      <c r="AI100" s="36"/>
      <c r="AJ100" s="36"/>
      <c r="AK100" s="36"/>
      <c r="AL100" s="36"/>
      <c r="AM100" s="38">
        <v>1</v>
      </c>
      <c r="AN100" s="10">
        <v>432</v>
      </c>
      <c r="AO100" s="20">
        <f t="shared" si="143"/>
        <v>301</v>
      </c>
      <c r="AP100" s="10">
        <v>0</v>
      </c>
      <c r="AQ100" s="23">
        <f t="shared" si="144"/>
        <v>432</v>
      </c>
      <c r="AR100" s="23">
        <v>0</v>
      </c>
      <c r="AS100" s="23">
        <f t="shared" si="145"/>
        <v>301</v>
      </c>
      <c r="AT100" s="5">
        <f>AP100/(AP100+AR100+1)</f>
        <v>0</v>
      </c>
      <c r="AU100" s="23">
        <f t="shared" si="147"/>
        <v>0</v>
      </c>
      <c r="AV100" s="21">
        <f>2*(AU100*AT100)/(AT100+AU100+1)</f>
        <v>0</v>
      </c>
      <c r="AW100" s="11">
        <f t="shared" si="149"/>
        <v>0.58935879945429737</v>
      </c>
      <c r="BC100">
        <f>BG90+BH90</f>
        <v>7101</v>
      </c>
      <c r="BF100" s="19">
        <v>1</v>
      </c>
      <c r="BG100" s="16">
        <f t="shared" si="150"/>
        <v>4128</v>
      </c>
      <c r="BH100" s="16">
        <f t="shared" si="128"/>
        <v>2973</v>
      </c>
      <c r="BI100" s="16">
        <f t="shared" si="128"/>
        <v>0</v>
      </c>
      <c r="BJ100" s="16">
        <f t="shared" si="128"/>
        <v>4128</v>
      </c>
      <c r="BK100" s="16">
        <f t="shared" si="128"/>
        <v>0</v>
      </c>
      <c r="BL100" s="16">
        <f t="shared" si="128"/>
        <v>2973</v>
      </c>
      <c r="BM100" s="4">
        <f>BI100/(BI100+BK100+1)</f>
        <v>0</v>
      </c>
      <c r="BN100" s="21">
        <f t="shared" si="130"/>
        <v>0</v>
      </c>
      <c r="BO100" s="21">
        <f>2*(BN100*BM100)/(BM100+BN100+1)</f>
        <v>0</v>
      </c>
      <c r="BP100" s="9">
        <f t="shared" si="131"/>
        <v>0.58132657372201102</v>
      </c>
    </row>
    <row r="101" spans="3:68" ht="15.75" thickBot="1" x14ac:dyDescent="0.3">
      <c r="D101" s="42"/>
      <c r="E101" s="24">
        <f t="shared" ref="E101:N101" si="152">AVERAGE(E90:E100)</f>
        <v>299</v>
      </c>
      <c r="F101" s="43">
        <f t="shared" si="152"/>
        <v>249</v>
      </c>
      <c r="G101" s="43">
        <f t="shared" si="152"/>
        <v>153.18181818181819</v>
      </c>
      <c r="H101" s="43">
        <f t="shared" si="152"/>
        <v>145.81818181818181</v>
      </c>
      <c r="I101" s="43">
        <f t="shared" si="152"/>
        <v>167.18181818181819</v>
      </c>
      <c r="J101" s="43">
        <f t="shared" si="152"/>
        <v>81.818181818181813</v>
      </c>
      <c r="K101" s="43">
        <f t="shared" si="152"/>
        <v>0.50746347401058767</v>
      </c>
      <c r="L101" s="43">
        <f t="shared" si="152"/>
        <v>0.65183752417794982</v>
      </c>
      <c r="M101" s="43">
        <f t="shared" si="152"/>
        <v>0.47694451710393326</v>
      </c>
      <c r="N101" s="43">
        <f t="shared" si="152"/>
        <v>0.5456204379562043</v>
      </c>
      <c r="O101" s="36"/>
      <c r="P101" s="36"/>
      <c r="Q101" s="36"/>
      <c r="R101" s="36"/>
      <c r="S101" s="36"/>
      <c r="T101" s="36"/>
      <c r="U101" s="42"/>
      <c r="V101" s="24">
        <f t="shared" ref="V101:AE101" si="153">AVERAGE(V90:V100)</f>
        <v>2519.5454545454545</v>
      </c>
      <c r="W101" s="43">
        <f t="shared" si="153"/>
        <v>2042.4545454545455</v>
      </c>
      <c r="X101" s="43">
        <f t="shared" si="153"/>
        <v>1339</v>
      </c>
      <c r="Y101" s="43">
        <f t="shared" si="153"/>
        <v>1180.5454545454545</v>
      </c>
      <c r="Z101" s="43">
        <f t="shared" si="153"/>
        <v>1464.4545454545455</v>
      </c>
      <c r="AA101" s="43">
        <f t="shared" si="153"/>
        <v>578</v>
      </c>
      <c r="AB101" s="43">
        <f t="shared" si="153"/>
        <v>0.50220001310185503</v>
      </c>
      <c r="AC101" s="43">
        <f t="shared" si="153"/>
        <v>0.69848721961398019</v>
      </c>
      <c r="AD101" s="43">
        <f t="shared" si="153"/>
        <v>0.51385985565932546</v>
      </c>
      <c r="AE101" s="43">
        <f t="shared" si="153"/>
        <v>0.55228966561715354</v>
      </c>
      <c r="AF101" s="36"/>
      <c r="AG101" s="36"/>
      <c r="AH101" s="36"/>
      <c r="AI101" s="36"/>
      <c r="AJ101" s="36"/>
      <c r="AK101" s="36"/>
      <c r="AL101" s="36"/>
      <c r="AM101" s="42"/>
      <c r="AN101" s="10">
        <f t="shared" ref="AN101:AW101" si="154">AVERAGE(AN90:AN100)</f>
        <v>419.09090909090907</v>
      </c>
      <c r="AO101" s="30">
        <f t="shared" si="154"/>
        <v>313.90909090909093</v>
      </c>
      <c r="AP101" s="30">
        <f t="shared" si="154"/>
        <v>221.18181818181819</v>
      </c>
      <c r="AQ101" s="30">
        <f t="shared" si="154"/>
        <v>197.90909090909091</v>
      </c>
      <c r="AR101" s="30">
        <f t="shared" si="154"/>
        <v>234.09090909090909</v>
      </c>
      <c r="AS101" s="30">
        <f t="shared" si="154"/>
        <v>79.818181818181813</v>
      </c>
      <c r="AT101" s="6">
        <f t="shared" si="154"/>
        <v>0.51386091145583823</v>
      </c>
      <c r="AU101" s="6">
        <f t="shared" si="154"/>
        <v>0.73482331621866492</v>
      </c>
      <c r="AV101" s="6">
        <f t="shared" si="154"/>
        <v>0.53515164442989083</v>
      </c>
      <c r="AW101" s="6">
        <f t="shared" si="154"/>
        <v>0.57174748852784318</v>
      </c>
      <c r="BF101" s="1"/>
      <c r="BG101" s="5">
        <f t="shared" ref="BG101:BP101" si="155">AVERAGE(BG90:BG100)</f>
        <v>3892.6363636363635</v>
      </c>
      <c r="BH101" s="6">
        <f t="shared" si="155"/>
        <v>3208.3636363636365</v>
      </c>
      <c r="BI101" s="22">
        <f t="shared" si="155"/>
        <v>2059</v>
      </c>
      <c r="BJ101" s="22">
        <f t="shared" si="155"/>
        <v>1833.6363636363637</v>
      </c>
      <c r="BK101" s="22">
        <f t="shared" si="155"/>
        <v>2294.3636363636365</v>
      </c>
      <c r="BL101" s="22">
        <f t="shared" si="155"/>
        <v>914</v>
      </c>
      <c r="BM101" s="22">
        <f t="shared" si="155"/>
        <v>0.49442073803034442</v>
      </c>
      <c r="BN101" s="22">
        <f t="shared" si="155"/>
        <v>0.69256643121426165</v>
      </c>
      <c r="BO101" s="22">
        <f t="shared" si="155"/>
        <v>0.50724287142675584</v>
      </c>
      <c r="BP101" s="22">
        <f t="shared" si="155"/>
        <v>0.54818143411299314</v>
      </c>
    </row>
    <row r="102" spans="3:68" ht="15.75" thickBot="1" x14ac:dyDescent="0.3"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</row>
    <row r="103" spans="3:68" ht="15.75" thickBot="1" x14ac:dyDescent="0.3">
      <c r="C103" t="s">
        <v>5</v>
      </c>
      <c r="D103" s="46" t="s">
        <v>14</v>
      </c>
      <c r="E103" s="47" t="s">
        <v>0</v>
      </c>
      <c r="F103" s="41" t="s">
        <v>1</v>
      </c>
      <c r="G103" s="24" t="s">
        <v>9</v>
      </c>
      <c r="H103" s="25" t="s">
        <v>10</v>
      </c>
      <c r="I103" s="25" t="s">
        <v>11</v>
      </c>
      <c r="J103" s="25" t="s">
        <v>12</v>
      </c>
      <c r="K103" s="24" t="s">
        <v>3</v>
      </c>
      <c r="L103" s="25" t="s">
        <v>6</v>
      </c>
      <c r="M103" s="25" t="s">
        <v>7</v>
      </c>
      <c r="N103" s="26" t="s">
        <v>8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</row>
    <row r="104" spans="3:68" ht="15.75" thickBot="1" x14ac:dyDescent="0.3">
      <c r="C104" s="13" t="s">
        <v>4</v>
      </c>
      <c r="D104" s="35">
        <v>0.5</v>
      </c>
      <c r="E104" s="16">
        <v>323</v>
      </c>
      <c r="F104" s="18">
        <f t="shared" ref="F104:F113" si="156">548-E104</f>
        <v>225</v>
      </c>
      <c r="G104" s="21">
        <v>200</v>
      </c>
      <c r="H104" s="21">
        <f t="shared" ref="H104:H113" si="157">(E104-G104)</f>
        <v>123</v>
      </c>
      <c r="I104" s="21">
        <v>190</v>
      </c>
      <c r="J104" s="21">
        <f t="shared" ref="J104:J113" si="158">F104-I104</f>
        <v>35</v>
      </c>
      <c r="K104" s="8">
        <f t="shared" ref="K104:K123" si="159">G104/(G104+I104)</f>
        <v>0.51282051282051277</v>
      </c>
      <c r="L104" s="21">
        <f t="shared" ref="L104:L124" si="160">G104/(G104+J104)</f>
        <v>0.85106382978723405</v>
      </c>
      <c r="M104" s="21">
        <f>2*(L104*K104)/(K104+L104)</f>
        <v>0.64</v>
      </c>
      <c r="N104" s="9">
        <f t="shared" ref="N104:N124" si="161">(G104+H104)/(G104+H104+I104+J104)</f>
        <v>0.58941605839416056</v>
      </c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</row>
    <row r="105" spans="3:68" x14ac:dyDescent="0.25">
      <c r="D105" s="35">
        <v>0.51</v>
      </c>
      <c r="E105" s="16">
        <v>336</v>
      </c>
      <c r="F105" s="18">
        <f t="shared" si="156"/>
        <v>212</v>
      </c>
      <c r="G105" s="21">
        <v>198</v>
      </c>
      <c r="H105" s="21">
        <f t="shared" si="157"/>
        <v>138</v>
      </c>
      <c r="I105" s="21">
        <v>175</v>
      </c>
      <c r="J105" s="21">
        <f t="shared" si="158"/>
        <v>37</v>
      </c>
      <c r="K105" s="8">
        <f t="shared" si="159"/>
        <v>0.53083109919571048</v>
      </c>
      <c r="L105" s="21">
        <f t="shared" si="160"/>
        <v>0.8425531914893617</v>
      </c>
      <c r="M105" s="21">
        <f t="shared" ref="M105:M113" si="162">2*(L105*K105)/(K105+L105)</f>
        <v>0.65131578947368418</v>
      </c>
      <c r="N105" s="9">
        <f t="shared" si="161"/>
        <v>0.61313868613138689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</row>
    <row r="106" spans="3:68" x14ac:dyDescent="0.25">
      <c r="D106" s="35">
        <v>0.52</v>
      </c>
      <c r="E106" s="16">
        <v>338</v>
      </c>
      <c r="F106" s="18">
        <f t="shared" si="156"/>
        <v>210</v>
      </c>
      <c r="G106" s="21">
        <v>195</v>
      </c>
      <c r="H106" s="21">
        <f t="shared" si="157"/>
        <v>143</v>
      </c>
      <c r="I106" s="21">
        <v>170</v>
      </c>
      <c r="J106" s="21">
        <f t="shared" si="158"/>
        <v>40</v>
      </c>
      <c r="K106" s="8">
        <f t="shared" si="159"/>
        <v>0.53424657534246578</v>
      </c>
      <c r="L106" s="21">
        <f t="shared" si="160"/>
        <v>0.82978723404255317</v>
      </c>
      <c r="M106" s="21">
        <f t="shared" si="162"/>
        <v>0.64999999999999991</v>
      </c>
      <c r="N106" s="9">
        <f t="shared" si="161"/>
        <v>0.61678832116788318</v>
      </c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</row>
    <row r="107" spans="3:68" x14ac:dyDescent="0.25">
      <c r="D107" s="35">
        <v>0.53</v>
      </c>
      <c r="E107" s="16">
        <v>344</v>
      </c>
      <c r="F107" s="18">
        <f t="shared" si="156"/>
        <v>204</v>
      </c>
      <c r="G107" s="21">
        <v>192</v>
      </c>
      <c r="H107" s="21">
        <f t="shared" si="157"/>
        <v>152</v>
      </c>
      <c r="I107" s="21">
        <v>161</v>
      </c>
      <c r="J107" s="21">
        <f t="shared" si="158"/>
        <v>43</v>
      </c>
      <c r="K107" s="8">
        <f t="shared" si="159"/>
        <v>0.5439093484419264</v>
      </c>
      <c r="L107" s="21">
        <f t="shared" si="160"/>
        <v>0.81702127659574464</v>
      </c>
      <c r="M107" s="21">
        <f t="shared" si="162"/>
        <v>0.65306122448979587</v>
      </c>
      <c r="N107" s="9">
        <f t="shared" si="161"/>
        <v>0.62773722627737227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</row>
    <row r="108" spans="3:68" x14ac:dyDescent="0.25">
      <c r="D108" s="35">
        <v>0.54</v>
      </c>
      <c r="E108" s="16">
        <v>353</v>
      </c>
      <c r="F108" s="18">
        <f t="shared" si="156"/>
        <v>195</v>
      </c>
      <c r="G108" s="21">
        <v>191</v>
      </c>
      <c r="H108" s="21">
        <f t="shared" si="157"/>
        <v>162</v>
      </c>
      <c r="I108" s="21">
        <v>151</v>
      </c>
      <c r="J108" s="21">
        <f t="shared" si="158"/>
        <v>44</v>
      </c>
      <c r="K108" s="8">
        <f t="shared" si="159"/>
        <v>0.55847953216374269</v>
      </c>
      <c r="L108" s="21">
        <f t="shared" si="160"/>
        <v>0.81276595744680846</v>
      </c>
      <c r="M108" s="21">
        <f t="shared" si="162"/>
        <v>0.66204506065857882</v>
      </c>
      <c r="N108" s="9">
        <f t="shared" si="161"/>
        <v>0.6441605839416058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</row>
    <row r="109" spans="3:68" x14ac:dyDescent="0.25">
      <c r="D109" s="35">
        <v>0.55000000000000004</v>
      </c>
      <c r="E109" s="16">
        <v>357</v>
      </c>
      <c r="F109" s="18">
        <f t="shared" si="156"/>
        <v>191</v>
      </c>
      <c r="G109" s="21">
        <v>187</v>
      </c>
      <c r="H109" s="21">
        <f t="shared" si="157"/>
        <v>170</v>
      </c>
      <c r="I109" s="21">
        <v>143</v>
      </c>
      <c r="J109" s="21">
        <f t="shared" si="158"/>
        <v>48</v>
      </c>
      <c r="K109" s="8">
        <f t="shared" si="159"/>
        <v>0.56666666666666665</v>
      </c>
      <c r="L109" s="21">
        <f t="shared" si="160"/>
        <v>0.79574468085106387</v>
      </c>
      <c r="M109" s="21">
        <f t="shared" si="162"/>
        <v>0.66194690265486733</v>
      </c>
      <c r="N109" s="9">
        <f t="shared" si="161"/>
        <v>0.65145985401459849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</row>
    <row r="110" spans="3:68" x14ac:dyDescent="0.25">
      <c r="D110" s="35">
        <v>0.56000000000000005</v>
      </c>
      <c r="E110" s="16">
        <v>360</v>
      </c>
      <c r="F110" s="18">
        <f t="shared" si="156"/>
        <v>188</v>
      </c>
      <c r="G110" s="21">
        <v>183</v>
      </c>
      <c r="H110" s="21">
        <f t="shared" si="157"/>
        <v>177</v>
      </c>
      <c r="I110" s="21">
        <v>136</v>
      </c>
      <c r="J110" s="21">
        <f t="shared" si="158"/>
        <v>52</v>
      </c>
      <c r="K110" s="8">
        <f t="shared" si="159"/>
        <v>0.57366771159874608</v>
      </c>
      <c r="L110" s="21">
        <f t="shared" si="160"/>
        <v>0.77872340425531916</v>
      </c>
      <c r="M110" s="21">
        <f t="shared" si="162"/>
        <v>0.66064981949458479</v>
      </c>
      <c r="N110" s="9">
        <f t="shared" si="161"/>
        <v>0.65693430656934304</v>
      </c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</row>
    <row r="111" spans="3:68" x14ac:dyDescent="0.25">
      <c r="D111" s="35">
        <v>0.56999999999999995</v>
      </c>
      <c r="E111" s="16">
        <v>362</v>
      </c>
      <c r="F111" s="18">
        <f t="shared" si="156"/>
        <v>186</v>
      </c>
      <c r="G111" s="21">
        <v>181</v>
      </c>
      <c r="H111" s="21">
        <f t="shared" si="157"/>
        <v>181</v>
      </c>
      <c r="I111" s="21">
        <v>132</v>
      </c>
      <c r="J111" s="21">
        <f t="shared" si="158"/>
        <v>54</v>
      </c>
      <c r="K111" s="8">
        <f t="shared" si="159"/>
        <v>0.57827476038338654</v>
      </c>
      <c r="L111" s="21">
        <f t="shared" si="160"/>
        <v>0.77021276595744681</v>
      </c>
      <c r="M111" s="21">
        <f t="shared" si="162"/>
        <v>0.66058394160583933</v>
      </c>
      <c r="N111" s="9">
        <f t="shared" si="161"/>
        <v>0.66058394160583944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</row>
    <row r="112" spans="3:68" x14ac:dyDescent="0.25">
      <c r="D112" s="35">
        <v>0.57999999999999996</v>
      </c>
      <c r="E112" s="16">
        <v>365</v>
      </c>
      <c r="F112" s="18">
        <f t="shared" si="156"/>
        <v>183</v>
      </c>
      <c r="G112" s="21">
        <v>178</v>
      </c>
      <c r="H112" s="21">
        <f t="shared" si="157"/>
        <v>187</v>
      </c>
      <c r="I112" s="21">
        <v>126</v>
      </c>
      <c r="J112" s="21">
        <f t="shared" si="158"/>
        <v>57</v>
      </c>
      <c r="K112" s="8">
        <f t="shared" si="159"/>
        <v>0.58552631578947367</v>
      </c>
      <c r="L112" s="21">
        <f t="shared" si="160"/>
        <v>0.75744680851063828</v>
      </c>
      <c r="M112" s="21">
        <f t="shared" si="162"/>
        <v>0.66048237476808902</v>
      </c>
      <c r="N112" s="9">
        <f t="shared" si="161"/>
        <v>0.66605839416058399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</row>
    <row r="113" spans="4:68" x14ac:dyDescent="0.25">
      <c r="D113" s="35">
        <v>0.59</v>
      </c>
      <c r="E113" s="16">
        <v>369</v>
      </c>
      <c r="F113" s="18">
        <f t="shared" si="156"/>
        <v>179</v>
      </c>
      <c r="G113" s="21">
        <v>174</v>
      </c>
      <c r="H113" s="21">
        <f t="shared" si="157"/>
        <v>195</v>
      </c>
      <c r="I113" s="21">
        <v>118</v>
      </c>
      <c r="J113" s="21">
        <f t="shared" si="158"/>
        <v>61</v>
      </c>
      <c r="K113" s="8">
        <f t="shared" si="159"/>
        <v>0.59589041095890416</v>
      </c>
      <c r="L113" s="21">
        <f t="shared" si="160"/>
        <v>0.74042553191489358</v>
      </c>
      <c r="M113" s="21">
        <f t="shared" si="162"/>
        <v>0.66034155597722966</v>
      </c>
      <c r="N113" s="9">
        <f t="shared" si="161"/>
        <v>0.67335766423357668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</row>
    <row r="114" spans="4:68" x14ac:dyDescent="0.25">
      <c r="D114" s="35">
        <v>0.6</v>
      </c>
      <c r="E114" s="16">
        <v>370</v>
      </c>
      <c r="F114" s="18">
        <f>548-E114</f>
        <v>178</v>
      </c>
      <c r="G114" s="8">
        <v>169</v>
      </c>
      <c r="H114" s="21">
        <f>(E114-G114)</f>
        <v>201</v>
      </c>
      <c r="I114" s="21">
        <v>112</v>
      </c>
      <c r="J114" s="21">
        <f>F114-I114</f>
        <v>66</v>
      </c>
      <c r="K114" s="8">
        <f t="shared" si="159"/>
        <v>0.60142348754448394</v>
      </c>
      <c r="L114" s="21">
        <f t="shared" si="160"/>
        <v>0.7191489361702128</v>
      </c>
      <c r="M114" s="21">
        <f>2*(L114*K114)/(K114+L114)</f>
        <v>0.65503875968992242</v>
      </c>
      <c r="N114" s="9">
        <f t="shared" si="161"/>
        <v>0.67518248175182483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</row>
    <row r="115" spans="4:68" x14ac:dyDescent="0.25">
      <c r="D115" s="35">
        <v>0.61</v>
      </c>
      <c r="E115" s="16">
        <v>372</v>
      </c>
      <c r="F115" s="18">
        <f t="shared" ref="F115:F124" si="163">548-E115</f>
        <v>176</v>
      </c>
      <c r="G115" s="8">
        <v>164</v>
      </c>
      <c r="H115" s="21">
        <f t="shared" ref="H115:H124" si="164">(E115-G115)</f>
        <v>208</v>
      </c>
      <c r="I115" s="21">
        <v>105</v>
      </c>
      <c r="J115" s="21">
        <f t="shared" ref="J115:J124" si="165">F115-I115</f>
        <v>71</v>
      </c>
      <c r="K115" s="8">
        <f t="shared" si="159"/>
        <v>0.60966542750929364</v>
      </c>
      <c r="L115" s="21">
        <f t="shared" si="160"/>
        <v>0.69787234042553192</v>
      </c>
      <c r="M115" s="21">
        <f t="shared" ref="M115:M123" si="166">2*(L115*K115)/(K115+L115)</f>
        <v>0.65079365079365081</v>
      </c>
      <c r="N115" s="9">
        <f t="shared" si="161"/>
        <v>0.67883211678832112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</row>
    <row r="116" spans="4:68" x14ac:dyDescent="0.25">
      <c r="D116" s="35">
        <v>0.62</v>
      </c>
      <c r="E116" s="16">
        <v>371</v>
      </c>
      <c r="F116" s="18">
        <f t="shared" si="163"/>
        <v>177</v>
      </c>
      <c r="G116" s="8">
        <v>155</v>
      </c>
      <c r="H116" s="21">
        <f t="shared" si="164"/>
        <v>216</v>
      </c>
      <c r="I116" s="21">
        <v>97</v>
      </c>
      <c r="J116" s="21">
        <f t="shared" si="165"/>
        <v>80</v>
      </c>
      <c r="K116" s="8">
        <f t="shared" si="159"/>
        <v>0.61507936507936511</v>
      </c>
      <c r="L116" s="21">
        <f t="shared" si="160"/>
        <v>0.65957446808510634</v>
      </c>
      <c r="M116" s="21">
        <f t="shared" si="166"/>
        <v>0.63655030800821355</v>
      </c>
      <c r="N116" s="9">
        <f t="shared" si="161"/>
        <v>0.67700729927007297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</row>
    <row r="117" spans="4:68" x14ac:dyDescent="0.25">
      <c r="D117" s="35">
        <v>0.63</v>
      </c>
      <c r="E117" s="16">
        <v>373</v>
      </c>
      <c r="F117" s="18">
        <f t="shared" si="163"/>
        <v>175</v>
      </c>
      <c r="G117" s="8">
        <v>151</v>
      </c>
      <c r="H117" s="21">
        <f t="shared" si="164"/>
        <v>222</v>
      </c>
      <c r="I117" s="21">
        <v>91</v>
      </c>
      <c r="J117" s="21">
        <f t="shared" si="165"/>
        <v>84</v>
      </c>
      <c r="K117" s="8">
        <f t="shared" si="159"/>
        <v>0.62396694214876036</v>
      </c>
      <c r="L117" s="21">
        <f t="shared" si="160"/>
        <v>0.64255319148936174</v>
      </c>
      <c r="M117" s="21">
        <f t="shared" si="166"/>
        <v>0.63312368972746325</v>
      </c>
      <c r="N117" s="9">
        <f t="shared" si="161"/>
        <v>0.68065693430656937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</row>
    <row r="118" spans="4:68" x14ac:dyDescent="0.25">
      <c r="D118" s="35">
        <v>0.64</v>
      </c>
      <c r="E118" s="16">
        <v>369</v>
      </c>
      <c r="F118" s="18">
        <f t="shared" si="163"/>
        <v>179</v>
      </c>
      <c r="G118" s="8">
        <v>141</v>
      </c>
      <c r="H118" s="21">
        <f t="shared" si="164"/>
        <v>228</v>
      </c>
      <c r="I118" s="21">
        <v>85</v>
      </c>
      <c r="J118" s="21">
        <f t="shared" si="165"/>
        <v>94</v>
      </c>
      <c r="K118" s="8">
        <f t="shared" si="159"/>
        <v>0.62389380530973448</v>
      </c>
      <c r="L118" s="21">
        <f t="shared" si="160"/>
        <v>0.6</v>
      </c>
      <c r="M118" s="21">
        <f t="shared" si="166"/>
        <v>0.61171366594360088</v>
      </c>
      <c r="N118" s="9">
        <f t="shared" si="161"/>
        <v>0.67335766423357668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BF118" s="52" t="s">
        <v>28</v>
      </c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</row>
    <row r="119" spans="4:68" x14ac:dyDescent="0.25">
      <c r="D119" s="35">
        <v>0.65</v>
      </c>
      <c r="E119" s="16">
        <v>359</v>
      </c>
      <c r="F119" s="18">
        <f t="shared" si="163"/>
        <v>189</v>
      </c>
      <c r="G119" s="8">
        <v>137</v>
      </c>
      <c r="H119" s="21">
        <f t="shared" si="164"/>
        <v>222</v>
      </c>
      <c r="I119" s="21">
        <v>82</v>
      </c>
      <c r="J119" s="21">
        <f t="shared" si="165"/>
        <v>107</v>
      </c>
      <c r="K119" s="8">
        <f t="shared" si="159"/>
        <v>0.62557077625570778</v>
      </c>
      <c r="L119" s="21">
        <f t="shared" si="160"/>
        <v>0.56147540983606559</v>
      </c>
      <c r="M119" s="21">
        <f t="shared" si="166"/>
        <v>0.59179265658747293</v>
      </c>
      <c r="N119" s="9">
        <f t="shared" si="161"/>
        <v>0.6551094890510949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</row>
    <row r="120" spans="4:68" x14ac:dyDescent="0.25">
      <c r="D120" s="35">
        <v>0.66</v>
      </c>
      <c r="E120" s="16">
        <v>363</v>
      </c>
      <c r="F120" s="18">
        <f t="shared" si="163"/>
        <v>185</v>
      </c>
      <c r="G120" s="8">
        <v>128</v>
      </c>
      <c r="H120" s="21">
        <f t="shared" si="164"/>
        <v>235</v>
      </c>
      <c r="I120" s="21">
        <v>78</v>
      </c>
      <c r="J120" s="21">
        <f t="shared" si="165"/>
        <v>107</v>
      </c>
      <c r="K120" s="8">
        <f t="shared" si="159"/>
        <v>0.62135922330097082</v>
      </c>
      <c r="L120" s="21">
        <f t="shared" si="160"/>
        <v>0.5446808510638298</v>
      </c>
      <c r="M120" s="21">
        <f t="shared" si="166"/>
        <v>0.58049886621315183</v>
      </c>
      <c r="N120" s="9">
        <f t="shared" si="161"/>
        <v>0.66240875912408759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</row>
    <row r="121" spans="4:68" x14ac:dyDescent="0.25">
      <c r="D121" s="35">
        <v>0.67</v>
      </c>
      <c r="E121" s="16">
        <v>359</v>
      </c>
      <c r="F121" s="18">
        <f t="shared" si="163"/>
        <v>189</v>
      </c>
      <c r="G121" s="8">
        <v>121</v>
      </c>
      <c r="H121" s="21">
        <f t="shared" si="164"/>
        <v>238</v>
      </c>
      <c r="I121" s="21">
        <v>75</v>
      </c>
      <c r="J121" s="21">
        <f t="shared" si="165"/>
        <v>114</v>
      </c>
      <c r="K121" s="8">
        <f t="shared" si="159"/>
        <v>0.61734693877551017</v>
      </c>
      <c r="L121" s="21">
        <f t="shared" si="160"/>
        <v>0.51489361702127656</v>
      </c>
      <c r="M121" s="21">
        <f t="shared" si="166"/>
        <v>0.56148491879350348</v>
      </c>
      <c r="N121" s="27">
        <f t="shared" si="161"/>
        <v>0.6551094890510949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</row>
    <row r="122" spans="4:68" x14ac:dyDescent="0.25">
      <c r="D122" s="35">
        <v>0.68</v>
      </c>
      <c r="E122" s="16">
        <v>359</v>
      </c>
      <c r="F122" s="18">
        <f t="shared" si="163"/>
        <v>189</v>
      </c>
      <c r="G122" s="8">
        <v>116</v>
      </c>
      <c r="H122" s="21">
        <f t="shared" si="164"/>
        <v>243</v>
      </c>
      <c r="I122" s="21">
        <v>70</v>
      </c>
      <c r="J122" s="21">
        <f t="shared" si="165"/>
        <v>119</v>
      </c>
      <c r="K122" s="8">
        <f t="shared" si="159"/>
        <v>0.62365591397849462</v>
      </c>
      <c r="L122" s="21">
        <f t="shared" si="160"/>
        <v>0.49361702127659574</v>
      </c>
      <c r="M122" s="21">
        <f t="shared" si="166"/>
        <v>0.55106888361045125</v>
      </c>
      <c r="N122" s="27">
        <f t="shared" si="161"/>
        <v>0.6551094890510949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</row>
    <row r="123" spans="4:68" x14ac:dyDescent="0.25">
      <c r="D123" s="35">
        <v>0.69</v>
      </c>
      <c r="E123" s="16">
        <v>360</v>
      </c>
      <c r="F123" s="18">
        <f t="shared" si="163"/>
        <v>188</v>
      </c>
      <c r="G123" s="8">
        <v>111</v>
      </c>
      <c r="H123" s="21">
        <f t="shared" si="164"/>
        <v>249</v>
      </c>
      <c r="I123" s="21">
        <v>64</v>
      </c>
      <c r="J123" s="21">
        <f t="shared" si="165"/>
        <v>124</v>
      </c>
      <c r="K123" s="8">
        <f t="shared" si="159"/>
        <v>0.63428571428571423</v>
      </c>
      <c r="L123" s="21">
        <f t="shared" si="160"/>
        <v>0.47234042553191491</v>
      </c>
      <c r="M123" s="21">
        <f t="shared" si="166"/>
        <v>0.54146341463414627</v>
      </c>
      <c r="N123" s="9">
        <f t="shared" si="161"/>
        <v>0.65693430656934304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</row>
    <row r="124" spans="4:68" ht="15.75" thickBot="1" x14ac:dyDescent="0.3">
      <c r="D124" s="38">
        <v>0.7</v>
      </c>
      <c r="E124" s="10">
        <v>356</v>
      </c>
      <c r="F124" s="20">
        <f t="shared" si="163"/>
        <v>192</v>
      </c>
      <c r="G124" s="10">
        <v>104</v>
      </c>
      <c r="H124" s="23">
        <f t="shared" si="164"/>
        <v>252</v>
      </c>
      <c r="I124" s="23">
        <v>61</v>
      </c>
      <c r="J124" s="23">
        <f t="shared" si="165"/>
        <v>131</v>
      </c>
      <c r="K124" s="10">
        <f>G124/(G124+I124+1)</f>
        <v>0.62650602409638556</v>
      </c>
      <c r="L124" s="23">
        <f t="shared" si="160"/>
        <v>0.44255319148936167</v>
      </c>
      <c r="M124" s="21">
        <f>2*(L124*K124)/(K124+L124+1)</f>
        <v>0.26800802834700299</v>
      </c>
      <c r="N124" s="11">
        <f t="shared" si="161"/>
        <v>0.64963503649635035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</row>
    <row r="125" spans="4:68" ht="15.75" thickBot="1" x14ac:dyDescent="0.3">
      <c r="D125" s="42"/>
      <c r="E125" s="10">
        <f t="shared" ref="E125:N125" si="167">AVERAGE(E104:E124)</f>
        <v>358</v>
      </c>
      <c r="F125" s="30">
        <f t="shared" si="167"/>
        <v>190</v>
      </c>
      <c r="G125" s="30">
        <f t="shared" si="167"/>
        <v>160.76190476190476</v>
      </c>
      <c r="H125" s="30">
        <f t="shared" si="167"/>
        <v>197.23809523809524</v>
      </c>
      <c r="I125" s="30">
        <f t="shared" si="167"/>
        <v>115.33333333333333</v>
      </c>
      <c r="J125" s="30">
        <f t="shared" si="167"/>
        <v>74.666666666666671</v>
      </c>
      <c r="K125" s="30">
        <f t="shared" si="167"/>
        <v>0.59062221674504545</v>
      </c>
      <c r="L125" s="30">
        <f t="shared" si="167"/>
        <v>0.68306924444001527</v>
      </c>
      <c r="M125" s="43">
        <f t="shared" si="167"/>
        <v>0.61152207197482134</v>
      </c>
      <c r="N125" s="30">
        <f t="shared" si="167"/>
        <v>0.65328467153284664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</row>
    <row r="126" spans="4:68" x14ac:dyDescent="0.25">
      <c r="D126" s="4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</row>
    <row r="127" spans="4:68" x14ac:dyDescent="0.25">
      <c r="D127" s="4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</row>
    <row r="128" spans="4:68" ht="15.75" thickBot="1" x14ac:dyDescent="0.3">
      <c r="D128" s="4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</row>
    <row r="129" spans="3:68" ht="15.75" thickBot="1" x14ac:dyDescent="0.3">
      <c r="C129" t="s">
        <v>5</v>
      </c>
      <c r="D129" s="16" t="s">
        <v>27</v>
      </c>
      <c r="E129" s="40" t="s">
        <v>0</v>
      </c>
      <c r="F129" s="41" t="s">
        <v>1</v>
      </c>
      <c r="G129" s="24" t="s">
        <v>9</v>
      </c>
      <c r="H129" s="25" t="s">
        <v>10</v>
      </c>
      <c r="I129" s="25" t="s">
        <v>11</v>
      </c>
      <c r="J129" s="25" t="s">
        <v>12</v>
      </c>
      <c r="K129" s="24" t="s">
        <v>3</v>
      </c>
      <c r="L129" s="25" t="s">
        <v>6</v>
      </c>
      <c r="M129" s="25" t="s">
        <v>7</v>
      </c>
      <c r="N129" s="26" t="s">
        <v>8</v>
      </c>
      <c r="O129" s="36"/>
      <c r="P129" s="51" t="s">
        <v>38</v>
      </c>
      <c r="Q129" s="51" t="s">
        <v>43</v>
      </c>
      <c r="R129" s="36"/>
      <c r="S129" s="36"/>
      <c r="T129" t="s">
        <v>5</v>
      </c>
      <c r="U129" s="16" t="s">
        <v>27</v>
      </c>
      <c r="V129" s="40" t="s">
        <v>0</v>
      </c>
      <c r="W129" s="41" t="s">
        <v>1</v>
      </c>
      <c r="X129" s="24" t="s">
        <v>9</v>
      </c>
      <c r="Y129" s="25" t="s">
        <v>10</v>
      </c>
      <c r="Z129" s="25" t="s">
        <v>11</v>
      </c>
      <c r="AA129" s="25" t="s">
        <v>12</v>
      </c>
      <c r="AB129" s="24" t="s">
        <v>3</v>
      </c>
      <c r="AC129" s="25" t="s">
        <v>6</v>
      </c>
      <c r="AD129" s="25" t="s">
        <v>7</v>
      </c>
      <c r="AE129" s="26" t="s">
        <v>8</v>
      </c>
      <c r="AF129" s="36"/>
      <c r="AG129" s="51" t="s">
        <v>38</v>
      </c>
      <c r="AH129" s="51" t="s">
        <v>42</v>
      </c>
      <c r="AI129" s="36"/>
      <c r="AJ129" s="36"/>
      <c r="AK129" s="36"/>
      <c r="AL129" t="s">
        <v>5</v>
      </c>
      <c r="AM129" s="16" t="s">
        <v>27</v>
      </c>
      <c r="AN129" s="40" t="s">
        <v>0</v>
      </c>
      <c r="AO129" s="41" t="s">
        <v>1</v>
      </c>
      <c r="AP129" s="24" t="s">
        <v>9</v>
      </c>
      <c r="AQ129" s="25" t="s">
        <v>10</v>
      </c>
      <c r="AR129" s="25" t="s">
        <v>11</v>
      </c>
      <c r="AS129" s="25" t="s">
        <v>12</v>
      </c>
      <c r="AT129" s="24" t="s">
        <v>3</v>
      </c>
      <c r="AU129" s="25" t="s">
        <v>6</v>
      </c>
      <c r="AV129" s="25" t="s">
        <v>7</v>
      </c>
      <c r="AW129" s="26" t="s">
        <v>8</v>
      </c>
      <c r="AY129" s="51" t="s">
        <v>38</v>
      </c>
      <c r="AZ129" s="51" t="s">
        <v>41</v>
      </c>
      <c r="BE129" t="s">
        <v>5</v>
      </c>
      <c r="BF129" s="2" t="s">
        <v>27</v>
      </c>
      <c r="BG129" s="14" t="s">
        <v>0</v>
      </c>
      <c r="BH129" s="3" t="s">
        <v>1</v>
      </c>
      <c r="BI129" s="25" t="s">
        <v>9</v>
      </c>
      <c r="BJ129" s="25" t="s">
        <v>10</v>
      </c>
      <c r="BK129" s="25" t="s">
        <v>11</v>
      </c>
      <c r="BL129" s="25" t="s">
        <v>12</v>
      </c>
      <c r="BM129" s="7" t="s">
        <v>3</v>
      </c>
      <c r="BN129" s="25" t="s">
        <v>6</v>
      </c>
      <c r="BO129" s="25" t="s">
        <v>7</v>
      </c>
      <c r="BP129" s="26" t="s">
        <v>8</v>
      </c>
    </row>
    <row r="130" spans="3:68" ht="15.75" thickBot="1" x14ac:dyDescent="0.3">
      <c r="C130" s="13" t="s">
        <v>4</v>
      </c>
      <c r="D130" s="35">
        <v>0</v>
      </c>
      <c r="E130" s="16">
        <v>236</v>
      </c>
      <c r="F130" s="18">
        <f>548-E130</f>
        <v>312</v>
      </c>
      <c r="G130" s="8">
        <v>233</v>
      </c>
      <c r="H130" s="21">
        <f>(E130-G130)</f>
        <v>3</v>
      </c>
      <c r="I130" s="21">
        <v>304</v>
      </c>
      <c r="J130" s="21">
        <f>F130-I130</f>
        <v>8</v>
      </c>
      <c r="K130" s="8">
        <f t="shared" ref="K130:K139" si="168">G130/(G130+I130)</f>
        <v>0.43389199255121041</v>
      </c>
      <c r="L130" s="21">
        <f t="shared" ref="L130:L140" si="169">G130/(G130+J130)</f>
        <v>0.96680497925311204</v>
      </c>
      <c r="M130" s="21">
        <f>2*(L130*K130)/(K130+L130)</f>
        <v>0.59897172236503848</v>
      </c>
      <c r="N130" s="9">
        <f t="shared" ref="N130:N140" si="170">(G130+H130)/(G130+H130+I130+J130)</f>
        <v>0.43065693430656932</v>
      </c>
      <c r="O130" s="36"/>
      <c r="P130" s="48" t="s">
        <v>29</v>
      </c>
      <c r="Q130" s="48">
        <v>0.58799999999999997</v>
      </c>
      <c r="R130" s="36"/>
      <c r="S130" s="36"/>
      <c r="T130" s="13" t="s">
        <v>4</v>
      </c>
      <c r="U130" s="35">
        <v>0</v>
      </c>
      <c r="V130" s="16">
        <v>1948</v>
      </c>
      <c r="W130" s="18">
        <f>S$12-V130</f>
        <v>2614</v>
      </c>
      <c r="X130" s="8">
        <v>1913</v>
      </c>
      <c r="Y130" s="21">
        <f>(V130-X130)</f>
        <v>35</v>
      </c>
      <c r="Z130" s="21">
        <v>2610</v>
      </c>
      <c r="AA130" s="21">
        <f>W130-Z130</f>
        <v>4</v>
      </c>
      <c r="AB130" s="8">
        <f t="shared" ref="AB130:AB139" si="171">X130/(X130+Z130)</f>
        <v>0.42294936988724297</v>
      </c>
      <c r="AC130" s="21">
        <f t="shared" ref="AC130:AC140" si="172">X130/(X130+AA130)</f>
        <v>0.99791340636411063</v>
      </c>
      <c r="AD130" s="21">
        <f>2*(AC130*AB130)/(AB130+AC130)</f>
        <v>0.59409937888198761</v>
      </c>
      <c r="AE130" s="9">
        <f t="shared" ref="AE130:AE140" si="173">(X130+Y130)/(X130+Y130+Z130+AA130)</f>
        <v>0.42700569925471282</v>
      </c>
      <c r="AF130" s="36"/>
      <c r="AG130" s="48" t="s">
        <v>29</v>
      </c>
      <c r="AH130" s="48">
        <v>0.61499999999999999</v>
      </c>
      <c r="AI130" s="36"/>
      <c r="AJ130" s="36"/>
      <c r="AK130" s="36"/>
      <c r="AL130" s="13" t="s">
        <v>4</v>
      </c>
      <c r="AM130" s="35">
        <v>0</v>
      </c>
      <c r="AN130" s="16">
        <v>305</v>
      </c>
      <c r="AO130" s="18">
        <f>AK$12-AN130</f>
        <v>428</v>
      </c>
      <c r="AP130" s="8">
        <v>301</v>
      </c>
      <c r="AQ130" s="21">
        <f>(AN130-AP130)</f>
        <v>4</v>
      </c>
      <c r="AR130" s="21">
        <v>428</v>
      </c>
      <c r="AS130" s="21">
        <f>AO130-AR130</f>
        <v>0</v>
      </c>
      <c r="AT130" s="8">
        <f t="shared" ref="AT130:AT139" si="174">AP130/(AP130+AR130)</f>
        <v>0.41289437585733885</v>
      </c>
      <c r="AU130" s="21">
        <f t="shared" ref="AU130:AU140" si="175">AP130/(AP130+AS130)</f>
        <v>1</v>
      </c>
      <c r="AV130" s="21">
        <f>2*(AU130*AT130)/(AT130+AU130)</f>
        <v>0.58446601941747578</v>
      </c>
      <c r="AW130" s="9">
        <f t="shared" ref="AW130:AW140" si="176">(AP130+AQ130)/(AP130+AQ130+AR130+AS130)</f>
        <v>0.41609822646657574</v>
      </c>
      <c r="AY130" s="48" t="s">
        <v>29</v>
      </c>
      <c r="AZ130" s="48">
        <v>0.61899999999999999</v>
      </c>
      <c r="BE130" s="13" t="s">
        <v>4</v>
      </c>
      <c r="BF130" s="17">
        <v>0</v>
      </c>
      <c r="BG130" s="16">
        <f>AN130+V130+E130+AN222+E222</f>
        <v>3012</v>
      </c>
      <c r="BH130" s="16">
        <f t="shared" ref="BH130:BL140" si="177">AO130+W130+F130+AO222+F222</f>
        <v>4089</v>
      </c>
      <c r="BI130" s="16">
        <f t="shared" si="177"/>
        <v>2954</v>
      </c>
      <c r="BJ130" s="16">
        <f t="shared" si="177"/>
        <v>58</v>
      </c>
      <c r="BK130" s="16">
        <f t="shared" si="177"/>
        <v>4064</v>
      </c>
      <c r="BL130" s="16">
        <f t="shared" si="177"/>
        <v>25</v>
      </c>
      <c r="BM130" s="4">
        <f t="shared" ref="BM130:BM139" si="178">BI130/(BI130+BK130)</f>
        <v>0.42091764035337703</v>
      </c>
      <c r="BN130" s="21">
        <f t="shared" ref="BN130:BN140" si="179">BI130/(BI130+BL130)</f>
        <v>0.99160792212151727</v>
      </c>
      <c r="BO130" s="21">
        <f>2*(BN130*BM130)/(BM130+BN130)</f>
        <v>0.59097729318795633</v>
      </c>
      <c r="BP130" s="9">
        <f t="shared" ref="BP130:BP140" si="180">(BI130+BJ130)/(BI130+BJ130+BK130+BL130)</f>
        <v>0.42416561047739754</v>
      </c>
    </row>
    <row r="131" spans="3:68" x14ac:dyDescent="0.25">
      <c r="D131" s="35">
        <v>0.1</v>
      </c>
      <c r="E131" s="16">
        <v>263</v>
      </c>
      <c r="F131" s="18">
        <f t="shared" ref="F131:F140" si="181">548-E131</f>
        <v>285</v>
      </c>
      <c r="G131" s="8">
        <v>230</v>
      </c>
      <c r="H131" s="21">
        <f t="shared" ref="H131:H140" si="182">(E131-G131)</f>
        <v>33</v>
      </c>
      <c r="I131" s="21">
        <v>274</v>
      </c>
      <c r="J131" s="21">
        <f t="shared" ref="J131:J139" si="183">F131-I131</f>
        <v>11</v>
      </c>
      <c r="K131" s="8">
        <f t="shared" si="168"/>
        <v>0.45634920634920634</v>
      </c>
      <c r="L131" s="21">
        <f t="shared" si="169"/>
        <v>0.9543568464730291</v>
      </c>
      <c r="M131" s="21">
        <f t="shared" ref="M131:M139" si="184">2*(L131*K131)/(K131+L131)</f>
        <v>0.6174496644295302</v>
      </c>
      <c r="N131" s="9">
        <f t="shared" si="170"/>
        <v>0.47992700729927007</v>
      </c>
      <c r="O131" s="36"/>
      <c r="P131" s="49" t="s">
        <v>30</v>
      </c>
      <c r="Q131" s="49">
        <v>0.59099999999999997</v>
      </c>
      <c r="R131" s="36"/>
      <c r="S131" s="36"/>
      <c r="U131" s="35">
        <v>0.1</v>
      </c>
      <c r="V131" s="16">
        <v>2067</v>
      </c>
      <c r="W131" s="18">
        <f t="shared" ref="W131:W140" si="185">S$12-V131</f>
        <v>2495</v>
      </c>
      <c r="X131" s="8">
        <v>1903</v>
      </c>
      <c r="Y131" s="21">
        <f t="shared" ref="Y131:Y140" si="186">(V131-X131)</f>
        <v>164</v>
      </c>
      <c r="Z131" s="21">
        <v>2481</v>
      </c>
      <c r="AA131" s="21">
        <f t="shared" ref="AA131:AA140" si="187">W131-Z131</f>
        <v>14</v>
      </c>
      <c r="AB131" s="8">
        <f t="shared" si="171"/>
        <v>0.43407846715328469</v>
      </c>
      <c r="AC131" s="21">
        <f t="shared" si="172"/>
        <v>0.99269692227438711</v>
      </c>
      <c r="AD131" s="21">
        <f t="shared" ref="AD131:AD139" si="188">2*(AC131*AB131)/(AB131+AC131)</f>
        <v>0.60403110617362321</v>
      </c>
      <c r="AE131" s="9">
        <f t="shared" si="173"/>
        <v>0.45309074967119684</v>
      </c>
      <c r="AF131" s="36"/>
      <c r="AG131" s="49" t="s">
        <v>30</v>
      </c>
      <c r="AH131" s="49">
        <v>0.55600000000000005</v>
      </c>
      <c r="AI131" s="36"/>
      <c r="AJ131" s="36"/>
      <c r="AK131" s="36"/>
      <c r="AM131" s="35">
        <v>0.1</v>
      </c>
      <c r="AN131" s="16">
        <v>330</v>
      </c>
      <c r="AO131" s="18">
        <f t="shared" ref="AO131:AO140" si="189">AK$12-AN131</f>
        <v>403</v>
      </c>
      <c r="AP131" s="8">
        <v>301</v>
      </c>
      <c r="AQ131" s="21">
        <f t="shared" ref="AQ131:AQ140" si="190">(AN131-AP131)</f>
        <v>29</v>
      </c>
      <c r="AR131" s="21">
        <v>403</v>
      </c>
      <c r="AS131" s="21">
        <f t="shared" ref="AS131:AS140" si="191">AO131-AR131</f>
        <v>0</v>
      </c>
      <c r="AT131" s="8">
        <f t="shared" si="174"/>
        <v>0.42755681818181818</v>
      </c>
      <c r="AU131" s="21">
        <f t="shared" si="175"/>
        <v>1</v>
      </c>
      <c r="AV131" s="21">
        <f t="shared" ref="AV131:AV139" si="192">2*(AU131*AT131)/(AT131+AU131)</f>
        <v>0.59900497512437811</v>
      </c>
      <c r="AW131" s="9">
        <f t="shared" si="176"/>
        <v>0.45020463847203274</v>
      </c>
      <c r="AY131" s="49" t="s">
        <v>30</v>
      </c>
      <c r="AZ131" s="49">
        <v>0.56100000000000005</v>
      </c>
      <c r="BF131" s="17">
        <v>0.1</v>
      </c>
      <c r="BG131" s="16">
        <f t="shared" ref="BG131:BG140" si="193">AN131+V131+E131+AN223+E223</f>
        <v>3252</v>
      </c>
      <c r="BH131" s="16">
        <f t="shared" si="177"/>
        <v>3849</v>
      </c>
      <c r="BI131" s="16">
        <f t="shared" si="177"/>
        <v>2917</v>
      </c>
      <c r="BJ131" s="16">
        <f t="shared" si="177"/>
        <v>335</v>
      </c>
      <c r="BK131" s="16">
        <f t="shared" si="177"/>
        <v>3787</v>
      </c>
      <c r="BL131" s="16">
        <f t="shared" si="177"/>
        <v>62</v>
      </c>
      <c r="BM131" s="4">
        <f t="shared" si="178"/>
        <v>0.43511336515513127</v>
      </c>
      <c r="BN131" s="21">
        <f t="shared" si="179"/>
        <v>0.97918764686136284</v>
      </c>
      <c r="BO131" s="21">
        <f t="shared" ref="BO131:BO139" si="194">2*(BN131*BM131)/(BM131+BN131)</f>
        <v>0.60249922544665913</v>
      </c>
      <c r="BP131" s="9">
        <f t="shared" si="180"/>
        <v>0.45796366708914238</v>
      </c>
    </row>
    <row r="132" spans="3:68" x14ac:dyDescent="0.25">
      <c r="D132" s="35">
        <v>0.2</v>
      </c>
      <c r="E132" s="16">
        <v>293</v>
      </c>
      <c r="F132" s="18">
        <f t="shared" si="181"/>
        <v>255</v>
      </c>
      <c r="G132" s="8">
        <v>220</v>
      </c>
      <c r="H132" s="21">
        <f t="shared" si="182"/>
        <v>73</v>
      </c>
      <c r="I132" s="21">
        <v>234</v>
      </c>
      <c r="J132" s="21">
        <f t="shared" si="183"/>
        <v>21</v>
      </c>
      <c r="K132" s="8">
        <f t="shared" si="168"/>
        <v>0.48458149779735682</v>
      </c>
      <c r="L132" s="21">
        <f t="shared" si="169"/>
        <v>0.91286307053941906</v>
      </c>
      <c r="M132" s="21">
        <f t="shared" si="184"/>
        <v>0.63309352517985606</v>
      </c>
      <c r="N132" s="9">
        <f t="shared" si="170"/>
        <v>0.53467153284671531</v>
      </c>
      <c r="O132" s="36"/>
      <c r="P132" s="49" t="s">
        <v>31</v>
      </c>
      <c r="Q132" s="49">
        <v>0.76800000000000002</v>
      </c>
      <c r="R132" s="36"/>
      <c r="S132" s="36"/>
      <c r="U132" s="35">
        <v>0.2</v>
      </c>
      <c r="V132" s="16">
        <v>2265</v>
      </c>
      <c r="W132" s="18">
        <f t="shared" si="185"/>
        <v>2297</v>
      </c>
      <c r="X132" s="8">
        <v>1866</v>
      </c>
      <c r="Y132" s="21">
        <f t="shared" si="186"/>
        <v>399</v>
      </c>
      <c r="Z132" s="21">
        <v>2246</v>
      </c>
      <c r="AA132" s="21">
        <f t="shared" si="187"/>
        <v>51</v>
      </c>
      <c r="AB132" s="8">
        <f t="shared" si="171"/>
        <v>0.45379377431906615</v>
      </c>
      <c r="AC132" s="21">
        <f t="shared" si="172"/>
        <v>0.97339593114240996</v>
      </c>
      <c r="AD132" s="21">
        <f t="shared" si="188"/>
        <v>0.6190081273843091</v>
      </c>
      <c r="AE132" s="9">
        <f t="shared" si="173"/>
        <v>0.49649276633055678</v>
      </c>
      <c r="AF132" s="36"/>
      <c r="AG132" s="49" t="s">
        <v>31</v>
      </c>
      <c r="AH132" s="49">
        <v>0.67</v>
      </c>
      <c r="AI132" s="36"/>
      <c r="AJ132" s="36"/>
      <c r="AK132" s="36"/>
      <c r="AM132" s="35">
        <v>0.2</v>
      </c>
      <c r="AN132" s="16">
        <v>383</v>
      </c>
      <c r="AO132" s="18">
        <f t="shared" si="189"/>
        <v>350</v>
      </c>
      <c r="AP132" s="8">
        <v>299</v>
      </c>
      <c r="AQ132" s="21">
        <f t="shared" si="190"/>
        <v>84</v>
      </c>
      <c r="AR132" s="21">
        <v>348</v>
      </c>
      <c r="AS132" s="21">
        <f t="shared" si="191"/>
        <v>2</v>
      </c>
      <c r="AT132" s="8">
        <f t="shared" si="174"/>
        <v>0.46213292117465227</v>
      </c>
      <c r="AU132" s="21">
        <f t="shared" si="175"/>
        <v>0.99335548172757471</v>
      </c>
      <c r="AV132" s="21">
        <f t="shared" si="192"/>
        <v>0.63080168776371304</v>
      </c>
      <c r="AW132" s="9">
        <f t="shared" si="176"/>
        <v>0.52251023192360169</v>
      </c>
      <c r="AY132" s="49" t="s">
        <v>31</v>
      </c>
      <c r="AZ132" s="49">
        <v>0.57899999999999996</v>
      </c>
      <c r="BF132" s="17">
        <v>0.2</v>
      </c>
      <c r="BG132" s="16">
        <f t="shared" si="193"/>
        <v>3586</v>
      </c>
      <c r="BH132" s="16">
        <f t="shared" si="177"/>
        <v>3515</v>
      </c>
      <c r="BI132" s="16">
        <f t="shared" si="177"/>
        <v>2861</v>
      </c>
      <c r="BJ132" s="16">
        <f t="shared" si="177"/>
        <v>725</v>
      </c>
      <c r="BK132" s="16">
        <f t="shared" si="177"/>
        <v>3397</v>
      </c>
      <c r="BL132" s="16">
        <f t="shared" si="177"/>
        <v>118</v>
      </c>
      <c r="BM132" s="4">
        <f t="shared" si="178"/>
        <v>0.45717481623521894</v>
      </c>
      <c r="BN132" s="21">
        <f t="shared" si="179"/>
        <v>0.96038939241356158</v>
      </c>
      <c r="BO132" s="21">
        <f t="shared" si="194"/>
        <v>0.61946519432716252</v>
      </c>
      <c r="BP132" s="9">
        <f t="shared" si="180"/>
        <v>0.50499929587382064</v>
      </c>
    </row>
    <row r="133" spans="3:68" x14ac:dyDescent="0.25">
      <c r="D133" s="35">
        <v>0.3</v>
      </c>
      <c r="E133" s="16">
        <v>315</v>
      </c>
      <c r="F133" s="18">
        <f t="shared" si="181"/>
        <v>233</v>
      </c>
      <c r="G133" s="8">
        <v>210</v>
      </c>
      <c r="H133" s="21">
        <f t="shared" si="182"/>
        <v>105</v>
      </c>
      <c r="I133" s="21">
        <v>202</v>
      </c>
      <c r="J133" s="21">
        <f t="shared" si="183"/>
        <v>31</v>
      </c>
      <c r="K133" s="8">
        <f t="shared" si="168"/>
        <v>0.50970873786407767</v>
      </c>
      <c r="L133" s="21">
        <f t="shared" si="169"/>
        <v>0.87136929460580914</v>
      </c>
      <c r="M133" s="21">
        <f t="shared" si="184"/>
        <v>0.64318529862174578</v>
      </c>
      <c r="N133" s="9">
        <f t="shared" si="170"/>
        <v>0.57481751824817517</v>
      </c>
      <c r="O133" s="36"/>
      <c r="P133" s="49" t="s">
        <v>32</v>
      </c>
      <c r="Q133" s="49">
        <v>0.60299999999999998</v>
      </c>
      <c r="R133" s="36"/>
      <c r="S133" s="36"/>
      <c r="U133" s="35">
        <v>0.3</v>
      </c>
      <c r="V133" s="16">
        <v>2515</v>
      </c>
      <c r="W133" s="18">
        <f t="shared" si="185"/>
        <v>2047</v>
      </c>
      <c r="X133" s="8">
        <v>1792</v>
      </c>
      <c r="Y133" s="21">
        <f t="shared" si="186"/>
        <v>723</v>
      </c>
      <c r="Z133" s="21">
        <v>1922</v>
      </c>
      <c r="AA133" s="21">
        <f t="shared" si="187"/>
        <v>125</v>
      </c>
      <c r="AB133" s="8">
        <f t="shared" si="171"/>
        <v>0.4824986537425956</v>
      </c>
      <c r="AC133" s="21">
        <f t="shared" si="172"/>
        <v>0.9347939488784559</v>
      </c>
      <c r="AD133" s="21">
        <f t="shared" si="188"/>
        <v>0.63647664713194818</v>
      </c>
      <c r="AE133" s="9">
        <f t="shared" si="173"/>
        <v>0.55129329241560721</v>
      </c>
      <c r="AF133" s="36"/>
      <c r="AG133" s="49" t="s">
        <v>32</v>
      </c>
      <c r="AH133" s="49">
        <v>0.67300000000000004</v>
      </c>
      <c r="AI133" s="36"/>
      <c r="AJ133" s="36"/>
      <c r="AK133" s="36"/>
      <c r="AM133" s="35">
        <v>0.3</v>
      </c>
      <c r="AN133" s="16">
        <v>418</v>
      </c>
      <c r="AO133" s="18">
        <f t="shared" si="189"/>
        <v>315</v>
      </c>
      <c r="AP133" s="8">
        <v>290</v>
      </c>
      <c r="AQ133" s="21">
        <f t="shared" si="190"/>
        <v>128</v>
      </c>
      <c r="AR133" s="21">
        <v>304</v>
      </c>
      <c r="AS133" s="21">
        <f t="shared" si="191"/>
        <v>11</v>
      </c>
      <c r="AT133" s="8">
        <f t="shared" si="174"/>
        <v>0.48821548821548821</v>
      </c>
      <c r="AU133" s="21">
        <f t="shared" si="175"/>
        <v>0.96345514950166111</v>
      </c>
      <c r="AV133" s="21">
        <f t="shared" si="192"/>
        <v>0.64804469273743015</v>
      </c>
      <c r="AW133" s="9">
        <f t="shared" si="176"/>
        <v>0.57025920873124147</v>
      </c>
      <c r="AY133" s="49" t="s">
        <v>32</v>
      </c>
      <c r="AZ133" s="49">
        <v>0.63800000000000001</v>
      </c>
      <c r="BF133" s="17">
        <v>0.3</v>
      </c>
      <c r="BG133" s="16">
        <f t="shared" si="193"/>
        <v>3911</v>
      </c>
      <c r="BH133" s="16">
        <f t="shared" si="177"/>
        <v>3190</v>
      </c>
      <c r="BI133" s="16">
        <f t="shared" si="177"/>
        <v>2728</v>
      </c>
      <c r="BJ133" s="16">
        <f t="shared" si="177"/>
        <v>1183</v>
      </c>
      <c r="BK133" s="16">
        <f t="shared" si="177"/>
        <v>2939</v>
      </c>
      <c r="BL133" s="16">
        <f t="shared" si="177"/>
        <v>251</v>
      </c>
      <c r="BM133" s="4">
        <f t="shared" si="178"/>
        <v>0.48138344803246869</v>
      </c>
      <c r="BN133" s="21">
        <f t="shared" si="179"/>
        <v>0.91574353810003362</v>
      </c>
      <c r="BO133" s="21">
        <f t="shared" si="194"/>
        <v>0.63104325699745545</v>
      </c>
      <c r="BP133" s="9">
        <f t="shared" si="180"/>
        <v>0.55076749753555843</v>
      </c>
    </row>
    <row r="134" spans="3:68" x14ac:dyDescent="0.25">
      <c r="D134" s="35">
        <v>0.4</v>
      </c>
      <c r="E134" s="16">
        <v>343</v>
      </c>
      <c r="F134" s="18">
        <f t="shared" si="181"/>
        <v>205</v>
      </c>
      <c r="G134" s="8">
        <v>188</v>
      </c>
      <c r="H134" s="21">
        <f t="shared" si="182"/>
        <v>155</v>
      </c>
      <c r="I134" s="21">
        <v>152</v>
      </c>
      <c r="J134" s="21">
        <f t="shared" si="183"/>
        <v>53</v>
      </c>
      <c r="K134" s="8">
        <f t="shared" si="168"/>
        <v>0.55294117647058827</v>
      </c>
      <c r="L134" s="21">
        <f t="shared" si="169"/>
        <v>0.78008298755186722</v>
      </c>
      <c r="M134" s="21">
        <f t="shared" si="184"/>
        <v>0.64716006884681576</v>
      </c>
      <c r="N134" s="9">
        <f t="shared" si="170"/>
        <v>0.62591240875912413</v>
      </c>
      <c r="O134" s="36"/>
      <c r="P134" s="49" t="s">
        <v>33</v>
      </c>
      <c r="Q134" s="49">
        <v>0.70499999999999996</v>
      </c>
      <c r="R134" s="36"/>
      <c r="S134" s="36"/>
      <c r="U134" s="35">
        <v>0.4</v>
      </c>
      <c r="V134" s="16">
        <v>2762</v>
      </c>
      <c r="W134" s="18">
        <f t="shared" si="185"/>
        <v>1800</v>
      </c>
      <c r="X134" s="8">
        <v>1653</v>
      </c>
      <c r="Y134" s="21">
        <f t="shared" si="186"/>
        <v>1109</v>
      </c>
      <c r="Z134" s="21">
        <v>1536</v>
      </c>
      <c r="AA134" s="21">
        <f t="shared" si="187"/>
        <v>264</v>
      </c>
      <c r="AB134" s="8">
        <f t="shared" si="171"/>
        <v>0.51834430856067737</v>
      </c>
      <c r="AC134" s="21">
        <f t="shared" si="172"/>
        <v>0.86228482003129892</v>
      </c>
      <c r="AD134" s="21">
        <f t="shared" si="188"/>
        <v>0.64747356051703886</v>
      </c>
      <c r="AE134" s="9">
        <f t="shared" si="173"/>
        <v>0.60543621218763699</v>
      </c>
      <c r="AF134" s="36"/>
      <c r="AG134" s="49" t="s">
        <v>33</v>
      </c>
      <c r="AH134" s="49">
        <v>0.68300000000000005</v>
      </c>
      <c r="AI134" s="36"/>
      <c r="AJ134" s="36"/>
      <c r="AK134" s="36"/>
      <c r="AM134" s="35">
        <v>0.4</v>
      </c>
      <c r="AN134" s="16">
        <v>449</v>
      </c>
      <c r="AO134" s="18">
        <f t="shared" si="189"/>
        <v>284</v>
      </c>
      <c r="AP134" s="8">
        <v>272</v>
      </c>
      <c r="AQ134" s="21">
        <f t="shared" si="190"/>
        <v>177</v>
      </c>
      <c r="AR134" s="21">
        <v>255</v>
      </c>
      <c r="AS134" s="21">
        <f t="shared" si="191"/>
        <v>29</v>
      </c>
      <c r="AT134" s="8">
        <f t="shared" si="174"/>
        <v>0.5161290322580645</v>
      </c>
      <c r="AU134" s="21">
        <f t="shared" si="175"/>
        <v>0.90365448504983392</v>
      </c>
      <c r="AV134" s="21">
        <f t="shared" si="192"/>
        <v>0.65700483091787432</v>
      </c>
      <c r="AW134" s="9">
        <f t="shared" si="176"/>
        <v>0.61255115961800821</v>
      </c>
      <c r="AY134" s="49" t="s">
        <v>33</v>
      </c>
      <c r="AZ134" s="49">
        <v>0.68799999999999994</v>
      </c>
      <c r="BF134" s="17">
        <v>0.4</v>
      </c>
      <c r="BG134" s="16">
        <f t="shared" si="193"/>
        <v>4270</v>
      </c>
      <c r="BH134" s="16">
        <f t="shared" si="177"/>
        <v>2831</v>
      </c>
      <c r="BI134" s="16">
        <f t="shared" si="177"/>
        <v>2512</v>
      </c>
      <c r="BJ134" s="16">
        <f t="shared" si="177"/>
        <v>1758</v>
      </c>
      <c r="BK134" s="16">
        <f t="shared" si="177"/>
        <v>2364</v>
      </c>
      <c r="BL134" s="16">
        <f t="shared" si="177"/>
        <v>467</v>
      </c>
      <c r="BM134" s="4">
        <f t="shared" si="178"/>
        <v>0.51517637407711236</v>
      </c>
      <c r="BN134" s="21">
        <f t="shared" si="179"/>
        <v>0.84323598522994292</v>
      </c>
      <c r="BO134" s="21">
        <f t="shared" si="194"/>
        <v>0.63959261616804586</v>
      </c>
      <c r="BP134" s="9">
        <f t="shared" si="180"/>
        <v>0.60132375721729336</v>
      </c>
    </row>
    <row r="135" spans="3:68" x14ac:dyDescent="0.25">
      <c r="D135" s="35">
        <v>0.5</v>
      </c>
      <c r="E135" s="16">
        <v>362</v>
      </c>
      <c r="F135" s="18">
        <f t="shared" si="181"/>
        <v>186</v>
      </c>
      <c r="G135" s="8">
        <v>153</v>
      </c>
      <c r="H135" s="21">
        <f t="shared" si="182"/>
        <v>209</v>
      </c>
      <c r="I135" s="21">
        <v>98</v>
      </c>
      <c r="J135" s="21">
        <f t="shared" si="183"/>
        <v>88</v>
      </c>
      <c r="K135" s="8">
        <f t="shared" si="168"/>
        <v>0.60956175298804782</v>
      </c>
      <c r="L135" s="21">
        <f t="shared" si="169"/>
        <v>0.63485477178423233</v>
      </c>
      <c r="M135" s="21">
        <f t="shared" si="184"/>
        <v>0.62195121951219512</v>
      </c>
      <c r="N135" s="9">
        <f t="shared" si="170"/>
        <v>0.66058394160583944</v>
      </c>
      <c r="O135" s="36"/>
      <c r="P135" s="49" t="s">
        <v>34</v>
      </c>
      <c r="Q135" s="49">
        <v>0.76200000000000001</v>
      </c>
      <c r="R135" s="36"/>
      <c r="S135" s="36"/>
      <c r="U135" s="35">
        <v>0.5</v>
      </c>
      <c r="V135" s="16">
        <v>2994</v>
      </c>
      <c r="W135" s="18">
        <f t="shared" si="185"/>
        <v>1568</v>
      </c>
      <c r="X135" s="8">
        <v>1461</v>
      </c>
      <c r="Y135" s="21">
        <f t="shared" si="186"/>
        <v>1533</v>
      </c>
      <c r="Z135" s="21">
        <v>1112</v>
      </c>
      <c r="AA135" s="21">
        <f t="shared" si="187"/>
        <v>456</v>
      </c>
      <c r="AB135" s="8">
        <f t="shared" si="171"/>
        <v>0.56781966575981346</v>
      </c>
      <c r="AC135" s="21">
        <f t="shared" si="172"/>
        <v>0.76212832550860721</v>
      </c>
      <c r="AD135" s="21">
        <f t="shared" si="188"/>
        <v>0.65077951002227175</v>
      </c>
      <c r="AE135" s="9">
        <f t="shared" si="173"/>
        <v>0.65629110039456384</v>
      </c>
      <c r="AF135" s="36"/>
      <c r="AG135" s="49" t="s">
        <v>34</v>
      </c>
      <c r="AH135" s="49">
        <v>0.54300000000000004</v>
      </c>
      <c r="AI135" s="36"/>
      <c r="AJ135" s="36"/>
      <c r="AK135" s="36"/>
      <c r="AM135" s="35">
        <v>0.5</v>
      </c>
      <c r="AN135" s="16">
        <v>476</v>
      </c>
      <c r="AO135" s="18">
        <f t="shared" si="189"/>
        <v>257</v>
      </c>
      <c r="AP135" s="8">
        <v>243</v>
      </c>
      <c r="AQ135" s="21">
        <f t="shared" si="190"/>
        <v>233</v>
      </c>
      <c r="AR135" s="21">
        <v>199</v>
      </c>
      <c r="AS135" s="21">
        <f t="shared" si="191"/>
        <v>58</v>
      </c>
      <c r="AT135" s="8">
        <f t="shared" si="174"/>
        <v>0.54977375565610864</v>
      </c>
      <c r="AU135" s="21">
        <f t="shared" si="175"/>
        <v>0.80730897009966773</v>
      </c>
      <c r="AV135" s="21">
        <f t="shared" si="192"/>
        <v>0.65410497981157467</v>
      </c>
      <c r="AW135" s="9">
        <f t="shared" si="176"/>
        <v>0.64938608458390179</v>
      </c>
      <c r="AY135" s="49" t="s">
        <v>34</v>
      </c>
      <c r="AZ135" s="49">
        <v>0.60199999999999998</v>
      </c>
      <c r="BF135" s="17">
        <v>0.5</v>
      </c>
      <c r="BG135" s="16">
        <f t="shared" si="193"/>
        <v>4600</v>
      </c>
      <c r="BH135" s="16">
        <f t="shared" si="177"/>
        <v>2501</v>
      </c>
      <c r="BI135" s="16">
        <f t="shared" si="177"/>
        <v>2202</v>
      </c>
      <c r="BJ135" s="16">
        <f t="shared" si="177"/>
        <v>2398</v>
      </c>
      <c r="BK135" s="16">
        <f t="shared" si="177"/>
        <v>1724</v>
      </c>
      <c r="BL135" s="16">
        <f t="shared" si="177"/>
        <v>777</v>
      </c>
      <c r="BM135" s="4">
        <f t="shared" si="178"/>
        <v>0.56087620988283238</v>
      </c>
      <c r="BN135" s="21">
        <f t="shared" si="179"/>
        <v>0.73917421953675733</v>
      </c>
      <c r="BO135" s="21">
        <f t="shared" si="194"/>
        <v>0.6377986965966691</v>
      </c>
      <c r="BP135" s="9">
        <f t="shared" si="180"/>
        <v>0.64779608505844244</v>
      </c>
    </row>
    <row r="136" spans="3:68" x14ac:dyDescent="0.25">
      <c r="D136" s="35">
        <v>0.6</v>
      </c>
      <c r="E136" s="16">
        <v>359</v>
      </c>
      <c r="F136" s="18">
        <f t="shared" si="181"/>
        <v>189</v>
      </c>
      <c r="G136" s="8">
        <v>114</v>
      </c>
      <c r="H136" s="21">
        <f t="shared" si="182"/>
        <v>245</v>
      </c>
      <c r="I136" s="21">
        <v>62</v>
      </c>
      <c r="J136" s="21">
        <f t="shared" si="183"/>
        <v>127</v>
      </c>
      <c r="K136" s="8">
        <f t="shared" si="168"/>
        <v>0.64772727272727271</v>
      </c>
      <c r="L136" s="21">
        <f t="shared" si="169"/>
        <v>0.47302904564315351</v>
      </c>
      <c r="M136" s="21">
        <f t="shared" si="184"/>
        <v>0.5467625899280576</v>
      </c>
      <c r="N136" s="9">
        <f t="shared" si="170"/>
        <v>0.6551094890510949</v>
      </c>
      <c r="O136" s="36"/>
      <c r="P136" s="49" t="s">
        <v>35</v>
      </c>
      <c r="Q136" s="49">
        <v>0.58299999999999996</v>
      </c>
      <c r="R136" s="36"/>
      <c r="S136" s="36"/>
      <c r="U136" s="35">
        <v>0.6</v>
      </c>
      <c r="V136" s="16">
        <v>3163</v>
      </c>
      <c r="W136" s="18">
        <f t="shared" si="185"/>
        <v>1399</v>
      </c>
      <c r="X136" s="8">
        <v>1141</v>
      </c>
      <c r="Y136" s="21">
        <f t="shared" si="186"/>
        <v>2022</v>
      </c>
      <c r="Z136" s="21">
        <v>623</v>
      </c>
      <c r="AA136" s="21">
        <f t="shared" si="187"/>
        <v>776</v>
      </c>
      <c r="AB136" s="8">
        <f t="shared" si="171"/>
        <v>0.64682539682539686</v>
      </c>
      <c r="AC136" s="21">
        <f t="shared" si="172"/>
        <v>0.59520083463745432</v>
      </c>
      <c r="AD136" s="21">
        <f t="shared" si="188"/>
        <v>0.61994023363216522</v>
      </c>
      <c r="AE136" s="9">
        <f t="shared" si="173"/>
        <v>0.69333625602805782</v>
      </c>
      <c r="AF136" s="36"/>
      <c r="AG136" s="49" t="s">
        <v>35</v>
      </c>
      <c r="AH136" s="49">
        <v>0.64800000000000002</v>
      </c>
      <c r="AI136" s="36"/>
      <c r="AJ136" s="36"/>
      <c r="AK136" s="36"/>
      <c r="AM136" s="35">
        <v>0.6</v>
      </c>
      <c r="AN136" s="16">
        <v>513</v>
      </c>
      <c r="AO136" s="18">
        <f t="shared" si="189"/>
        <v>220</v>
      </c>
      <c r="AP136" s="8">
        <v>203</v>
      </c>
      <c r="AQ136" s="21">
        <f t="shared" si="190"/>
        <v>310</v>
      </c>
      <c r="AR136" s="21">
        <v>122</v>
      </c>
      <c r="AS136" s="21">
        <f t="shared" si="191"/>
        <v>98</v>
      </c>
      <c r="AT136" s="8">
        <f t="shared" si="174"/>
        <v>0.62461538461538457</v>
      </c>
      <c r="AU136" s="21">
        <f t="shared" si="175"/>
        <v>0.67441860465116277</v>
      </c>
      <c r="AV136" s="21">
        <f t="shared" si="192"/>
        <v>0.64856230031948869</v>
      </c>
      <c r="AW136" s="9">
        <f t="shared" si="176"/>
        <v>0.69986357435197821</v>
      </c>
      <c r="AY136" s="49" t="s">
        <v>35</v>
      </c>
      <c r="AZ136" s="49">
        <v>0.629</v>
      </c>
      <c r="BF136" s="17">
        <v>0.6</v>
      </c>
      <c r="BG136" s="16">
        <f t="shared" si="193"/>
        <v>4862</v>
      </c>
      <c r="BH136" s="16">
        <f t="shared" si="177"/>
        <v>2239</v>
      </c>
      <c r="BI136" s="16">
        <f t="shared" si="177"/>
        <v>1741</v>
      </c>
      <c r="BJ136" s="16">
        <f t="shared" si="177"/>
        <v>3121</v>
      </c>
      <c r="BK136" s="16">
        <f t="shared" si="177"/>
        <v>1001</v>
      </c>
      <c r="BL136" s="16">
        <f t="shared" si="177"/>
        <v>1238</v>
      </c>
      <c r="BM136" s="4">
        <f t="shared" si="178"/>
        <v>0.6349380014587892</v>
      </c>
      <c r="BN136" s="21">
        <f t="shared" si="179"/>
        <v>0.58442430345753604</v>
      </c>
      <c r="BO136" s="21">
        <f t="shared" si="194"/>
        <v>0.60863485404649531</v>
      </c>
      <c r="BP136" s="9">
        <f t="shared" si="180"/>
        <v>0.6846922968595972</v>
      </c>
    </row>
    <row r="137" spans="3:68" x14ac:dyDescent="0.25">
      <c r="D137" s="35">
        <v>0.7</v>
      </c>
      <c r="E137" s="16">
        <v>359</v>
      </c>
      <c r="F137" s="18">
        <f t="shared" si="181"/>
        <v>189</v>
      </c>
      <c r="G137" s="8">
        <v>75</v>
      </c>
      <c r="H137" s="21">
        <f t="shared" si="182"/>
        <v>284</v>
      </c>
      <c r="I137" s="21">
        <v>23</v>
      </c>
      <c r="J137" s="21">
        <f t="shared" si="183"/>
        <v>166</v>
      </c>
      <c r="K137" s="8">
        <f t="shared" si="168"/>
        <v>0.76530612244897955</v>
      </c>
      <c r="L137" s="21">
        <f t="shared" si="169"/>
        <v>0.31120331950207469</v>
      </c>
      <c r="M137" s="21">
        <f t="shared" si="184"/>
        <v>0.44247787610619471</v>
      </c>
      <c r="N137" s="27">
        <f t="shared" si="170"/>
        <v>0.6551094890510949</v>
      </c>
      <c r="O137" s="36"/>
      <c r="P137" s="49" t="s">
        <v>36</v>
      </c>
      <c r="Q137" s="49">
        <v>0.71499999999999997</v>
      </c>
      <c r="R137" s="36"/>
      <c r="S137" s="36"/>
      <c r="U137" s="35">
        <v>0.7</v>
      </c>
      <c r="V137" s="16">
        <v>3140</v>
      </c>
      <c r="W137" s="18">
        <f t="shared" si="185"/>
        <v>1422</v>
      </c>
      <c r="X137" s="8">
        <v>786</v>
      </c>
      <c r="Y137" s="21">
        <f t="shared" si="186"/>
        <v>2354</v>
      </c>
      <c r="Z137" s="21">
        <v>291</v>
      </c>
      <c r="AA137" s="21">
        <f t="shared" si="187"/>
        <v>1131</v>
      </c>
      <c r="AB137" s="8">
        <f t="shared" si="171"/>
        <v>0.72980501392757657</v>
      </c>
      <c r="AC137" s="21">
        <f t="shared" si="172"/>
        <v>0.41001564945226915</v>
      </c>
      <c r="AD137" s="21">
        <f t="shared" si="188"/>
        <v>0.52505010020040077</v>
      </c>
      <c r="AE137" s="27">
        <f t="shared" si="173"/>
        <v>0.68829460762823325</v>
      </c>
      <c r="AF137" s="36"/>
      <c r="AG137" s="49" t="s">
        <v>36</v>
      </c>
      <c r="AH137" s="49">
        <v>0.70499999999999996</v>
      </c>
      <c r="AI137" s="36"/>
      <c r="AJ137" s="36"/>
      <c r="AK137" s="36"/>
      <c r="AM137" s="35">
        <v>0.7</v>
      </c>
      <c r="AN137" s="16">
        <v>496</v>
      </c>
      <c r="AO137" s="18">
        <f t="shared" si="189"/>
        <v>237</v>
      </c>
      <c r="AP137" s="8">
        <v>113</v>
      </c>
      <c r="AQ137" s="21">
        <f t="shared" si="190"/>
        <v>383</v>
      </c>
      <c r="AR137" s="21">
        <v>49</v>
      </c>
      <c r="AS137" s="21">
        <f t="shared" si="191"/>
        <v>188</v>
      </c>
      <c r="AT137" s="8">
        <f t="shared" si="174"/>
        <v>0.69753086419753085</v>
      </c>
      <c r="AU137" s="21">
        <f t="shared" si="175"/>
        <v>0.37541528239202659</v>
      </c>
      <c r="AV137" s="21">
        <f t="shared" si="192"/>
        <v>0.48812095032397418</v>
      </c>
      <c r="AW137" s="27">
        <f t="shared" si="176"/>
        <v>0.67667121418826737</v>
      </c>
      <c r="AY137" s="49" t="s">
        <v>36</v>
      </c>
      <c r="AZ137" s="49">
        <v>0.73699999999999999</v>
      </c>
      <c r="BF137" s="31">
        <v>0.7</v>
      </c>
      <c r="BG137" s="16">
        <f t="shared" si="193"/>
        <v>4827</v>
      </c>
      <c r="BH137" s="16">
        <f t="shared" si="177"/>
        <v>2274</v>
      </c>
      <c r="BI137" s="16">
        <f t="shared" si="177"/>
        <v>1168</v>
      </c>
      <c r="BJ137" s="16">
        <f t="shared" si="177"/>
        <v>3659</v>
      </c>
      <c r="BK137" s="16">
        <f t="shared" si="177"/>
        <v>463</v>
      </c>
      <c r="BL137" s="16">
        <f t="shared" si="177"/>
        <v>1811</v>
      </c>
      <c r="BM137" s="32">
        <f t="shared" si="178"/>
        <v>0.71612507664009806</v>
      </c>
      <c r="BN137" s="33">
        <f t="shared" si="179"/>
        <v>0.39207787848271231</v>
      </c>
      <c r="BO137" s="21">
        <f t="shared" si="194"/>
        <v>0.50672451193058576</v>
      </c>
      <c r="BP137" s="34">
        <f t="shared" si="180"/>
        <v>0.67976341360371784</v>
      </c>
    </row>
    <row r="138" spans="3:68" ht="15.75" thickBot="1" x14ac:dyDescent="0.3">
      <c r="D138" s="35">
        <v>0.8</v>
      </c>
      <c r="E138" s="16">
        <v>333</v>
      </c>
      <c r="F138" s="18">
        <f t="shared" si="181"/>
        <v>215</v>
      </c>
      <c r="G138" s="8">
        <v>33</v>
      </c>
      <c r="H138" s="21">
        <f t="shared" si="182"/>
        <v>300</v>
      </c>
      <c r="I138" s="21">
        <v>7</v>
      </c>
      <c r="J138" s="21">
        <f t="shared" si="183"/>
        <v>208</v>
      </c>
      <c r="K138" s="8">
        <f t="shared" si="168"/>
        <v>0.82499999999999996</v>
      </c>
      <c r="L138" s="21">
        <f t="shared" si="169"/>
        <v>0.13692946058091288</v>
      </c>
      <c r="M138" s="21">
        <f t="shared" si="184"/>
        <v>0.23487544483985767</v>
      </c>
      <c r="N138" s="27">
        <f t="shared" si="170"/>
        <v>0.60766423357664234</v>
      </c>
      <c r="O138" s="36"/>
      <c r="P138" s="50" t="s">
        <v>37</v>
      </c>
      <c r="Q138" s="50">
        <v>0.72599999999999998</v>
      </c>
      <c r="R138" s="36"/>
      <c r="S138" s="36"/>
      <c r="U138" s="35">
        <v>0.8</v>
      </c>
      <c r="V138" s="16">
        <v>1578</v>
      </c>
      <c r="W138" s="18">
        <f t="shared" si="185"/>
        <v>2984</v>
      </c>
      <c r="X138" s="8">
        <v>447</v>
      </c>
      <c r="Y138" s="21">
        <f t="shared" si="186"/>
        <v>1131</v>
      </c>
      <c r="Z138" s="21">
        <v>108</v>
      </c>
      <c r="AA138" s="21">
        <f t="shared" si="187"/>
        <v>2876</v>
      </c>
      <c r="AB138" s="8">
        <f t="shared" si="171"/>
        <v>0.80540540540540539</v>
      </c>
      <c r="AC138" s="21">
        <f t="shared" si="172"/>
        <v>0.13451700270839603</v>
      </c>
      <c r="AD138" s="21">
        <f t="shared" si="188"/>
        <v>0.23053120165033522</v>
      </c>
      <c r="AE138" s="27">
        <f t="shared" si="173"/>
        <v>0.34590092064883821</v>
      </c>
      <c r="AF138" s="36"/>
      <c r="AG138" s="50" t="s">
        <v>37</v>
      </c>
      <c r="AH138" s="50">
        <v>0.66600000000000004</v>
      </c>
      <c r="AI138" s="36"/>
      <c r="AJ138" s="36"/>
      <c r="AK138" s="36"/>
      <c r="AM138" s="35">
        <v>0.8</v>
      </c>
      <c r="AN138" s="16">
        <v>271</v>
      </c>
      <c r="AO138" s="18">
        <f t="shared" si="189"/>
        <v>462</v>
      </c>
      <c r="AP138" s="8">
        <v>49</v>
      </c>
      <c r="AQ138" s="21">
        <f t="shared" si="190"/>
        <v>222</v>
      </c>
      <c r="AR138" s="21">
        <v>19</v>
      </c>
      <c r="AS138" s="21">
        <f t="shared" si="191"/>
        <v>443</v>
      </c>
      <c r="AT138" s="8">
        <f t="shared" si="174"/>
        <v>0.72058823529411764</v>
      </c>
      <c r="AU138" s="21">
        <f t="shared" si="175"/>
        <v>9.959349593495935E-2</v>
      </c>
      <c r="AV138" s="21">
        <f t="shared" si="192"/>
        <v>0.17499999999999999</v>
      </c>
      <c r="AW138" s="27">
        <f t="shared" si="176"/>
        <v>0.36971350613915416</v>
      </c>
      <c r="AY138" s="50" t="s">
        <v>37</v>
      </c>
      <c r="AZ138" s="50">
        <v>0.66900000000000004</v>
      </c>
      <c r="BF138" s="17">
        <v>0.8</v>
      </c>
      <c r="BG138" s="16">
        <f t="shared" si="193"/>
        <v>3001</v>
      </c>
      <c r="BH138" s="16">
        <f t="shared" si="177"/>
        <v>4100</v>
      </c>
      <c r="BI138" s="16">
        <f t="shared" si="177"/>
        <v>658</v>
      </c>
      <c r="BJ138" s="16">
        <f t="shared" si="177"/>
        <v>2343</v>
      </c>
      <c r="BK138" s="16">
        <f t="shared" si="177"/>
        <v>182</v>
      </c>
      <c r="BL138" s="16">
        <f t="shared" si="177"/>
        <v>3918</v>
      </c>
      <c r="BM138" s="4">
        <f t="shared" si="178"/>
        <v>0.78333333333333333</v>
      </c>
      <c r="BN138" s="21">
        <f t="shared" si="179"/>
        <v>0.1437937062937063</v>
      </c>
      <c r="BO138" s="21">
        <f t="shared" si="194"/>
        <v>0.2429837518463811</v>
      </c>
      <c r="BP138" s="9">
        <f t="shared" si="180"/>
        <v>0.42261653288269257</v>
      </c>
    </row>
    <row r="139" spans="3:68" ht="15.75" thickBot="1" x14ac:dyDescent="0.3">
      <c r="D139" s="35">
        <v>0.9</v>
      </c>
      <c r="E139" s="16">
        <v>312</v>
      </c>
      <c r="F139" s="18">
        <f t="shared" si="181"/>
        <v>236</v>
      </c>
      <c r="G139" s="8">
        <v>5</v>
      </c>
      <c r="H139" s="21">
        <f t="shared" si="182"/>
        <v>307</v>
      </c>
      <c r="I139" s="21">
        <v>0</v>
      </c>
      <c r="J139" s="21">
        <f t="shared" si="183"/>
        <v>236</v>
      </c>
      <c r="K139" s="8">
        <f t="shared" si="168"/>
        <v>1</v>
      </c>
      <c r="L139" s="21">
        <f t="shared" si="169"/>
        <v>2.0746887966804978E-2</v>
      </c>
      <c r="M139" s="21">
        <f t="shared" si="184"/>
        <v>4.065040650406504E-2</v>
      </c>
      <c r="N139" s="9">
        <f t="shared" si="170"/>
        <v>0.56934306569343063</v>
      </c>
      <c r="O139" s="36"/>
      <c r="P139" s="51" t="s">
        <v>39</v>
      </c>
      <c r="Q139" s="51">
        <f>ROUND(MEDIAN(Q130:Q138),3)</f>
        <v>0.70499999999999996</v>
      </c>
      <c r="R139" s="36"/>
      <c r="S139" s="36"/>
      <c r="U139" s="35">
        <v>0.9</v>
      </c>
      <c r="V139" s="16">
        <v>1707</v>
      </c>
      <c r="W139" s="18">
        <f t="shared" si="185"/>
        <v>2855</v>
      </c>
      <c r="X139" s="8">
        <v>230</v>
      </c>
      <c r="Y139" s="21">
        <f t="shared" si="186"/>
        <v>1477</v>
      </c>
      <c r="Z139" s="21">
        <v>20</v>
      </c>
      <c r="AA139" s="21">
        <f t="shared" si="187"/>
        <v>2835</v>
      </c>
      <c r="AB139" s="8">
        <f t="shared" si="171"/>
        <v>0.92</v>
      </c>
      <c r="AC139" s="21">
        <f t="shared" si="172"/>
        <v>7.5040783034257749E-2</v>
      </c>
      <c r="AD139" s="21">
        <f t="shared" si="188"/>
        <v>0.13876319758672701</v>
      </c>
      <c r="AE139" s="9">
        <f t="shared" si="173"/>
        <v>0.37417799210872427</v>
      </c>
      <c r="AF139" s="36"/>
      <c r="AG139" s="51" t="s">
        <v>39</v>
      </c>
      <c r="AH139" s="51">
        <v>0.66600000000000004</v>
      </c>
      <c r="AI139" s="36"/>
      <c r="AJ139" s="36"/>
      <c r="AK139" s="36"/>
      <c r="AM139" s="35">
        <v>0.9</v>
      </c>
      <c r="AN139" s="16">
        <v>439</v>
      </c>
      <c r="AO139" s="18">
        <f t="shared" si="189"/>
        <v>294</v>
      </c>
      <c r="AP139" s="8">
        <v>11</v>
      </c>
      <c r="AQ139" s="21">
        <f t="shared" si="190"/>
        <v>428</v>
      </c>
      <c r="AR139" s="21">
        <v>4</v>
      </c>
      <c r="AS139" s="21">
        <f t="shared" si="191"/>
        <v>290</v>
      </c>
      <c r="AT139" s="8">
        <f t="shared" si="174"/>
        <v>0.73333333333333328</v>
      </c>
      <c r="AU139" s="21">
        <f t="shared" si="175"/>
        <v>3.6544850498338874E-2</v>
      </c>
      <c r="AV139" s="21">
        <f t="shared" si="192"/>
        <v>6.9620253164556972E-2</v>
      </c>
      <c r="AW139" s="9">
        <f t="shared" si="176"/>
        <v>0.59890859481582537</v>
      </c>
      <c r="AY139" s="51" t="s">
        <v>39</v>
      </c>
      <c r="AZ139" s="51">
        <v>0.629</v>
      </c>
      <c r="BF139" s="17">
        <v>0.9</v>
      </c>
      <c r="BG139" s="16">
        <f t="shared" si="193"/>
        <v>3238</v>
      </c>
      <c r="BH139" s="16">
        <f t="shared" si="177"/>
        <v>3863</v>
      </c>
      <c r="BI139" s="16">
        <f t="shared" si="177"/>
        <v>295</v>
      </c>
      <c r="BJ139" s="16">
        <f t="shared" si="177"/>
        <v>2943</v>
      </c>
      <c r="BK139" s="16">
        <f t="shared" si="177"/>
        <v>31</v>
      </c>
      <c r="BL139" s="16">
        <f t="shared" si="177"/>
        <v>3832</v>
      </c>
      <c r="BM139" s="4">
        <f t="shared" si="178"/>
        <v>0.90490797546012269</v>
      </c>
      <c r="BN139" s="21">
        <f t="shared" si="179"/>
        <v>7.1480494305791134E-2</v>
      </c>
      <c r="BO139" s="21">
        <f t="shared" si="194"/>
        <v>0.13249494722658881</v>
      </c>
      <c r="BP139" s="9">
        <f t="shared" si="180"/>
        <v>0.45599211378679061</v>
      </c>
    </row>
    <row r="140" spans="3:68" ht="15.75" thickBot="1" x14ac:dyDescent="0.3">
      <c r="D140" s="10">
        <v>1</v>
      </c>
      <c r="E140" s="16">
        <v>307</v>
      </c>
      <c r="F140" s="18">
        <f t="shared" si="181"/>
        <v>241</v>
      </c>
      <c r="G140" s="8">
        <v>0</v>
      </c>
      <c r="H140" s="21">
        <f t="shared" si="182"/>
        <v>307</v>
      </c>
      <c r="I140" s="21">
        <v>0</v>
      </c>
      <c r="J140" s="21">
        <f>F140-I140</f>
        <v>241</v>
      </c>
      <c r="K140" s="10">
        <f>G140/(G140+I140+1)</f>
        <v>0</v>
      </c>
      <c r="L140" s="23">
        <f t="shared" si="169"/>
        <v>0</v>
      </c>
      <c r="M140" s="21">
        <f>2*(L140*K140)/(K140+L140+1)</f>
        <v>0</v>
      </c>
      <c r="N140" s="11">
        <f t="shared" si="170"/>
        <v>0.56021897810218979</v>
      </c>
      <c r="O140" s="36"/>
      <c r="P140" s="36"/>
      <c r="Q140" s="36"/>
      <c r="R140" s="36"/>
      <c r="S140" s="36"/>
      <c r="U140" s="10">
        <v>1</v>
      </c>
      <c r="V140" s="16">
        <v>1917</v>
      </c>
      <c r="W140" s="18">
        <f t="shared" si="185"/>
        <v>2645</v>
      </c>
      <c r="X140" s="8">
        <v>0</v>
      </c>
      <c r="Y140" s="21">
        <f t="shared" si="186"/>
        <v>1917</v>
      </c>
      <c r="Z140" s="21">
        <v>0</v>
      </c>
      <c r="AA140" s="21">
        <f t="shared" si="187"/>
        <v>2645</v>
      </c>
      <c r="AB140" s="10">
        <f>X140/(X140+Z140+1)</f>
        <v>0</v>
      </c>
      <c r="AC140" s="23">
        <f t="shared" si="172"/>
        <v>0</v>
      </c>
      <c r="AD140" s="21">
        <f>2*(AC140*AB140)/(AB140+AC140+1)</f>
        <v>0</v>
      </c>
      <c r="AE140" s="11">
        <f t="shared" si="173"/>
        <v>0.42021043402016661</v>
      </c>
      <c r="AF140" s="36"/>
      <c r="AG140" s="36"/>
      <c r="AH140" s="36"/>
      <c r="AI140" s="36"/>
      <c r="AJ140" s="36"/>
      <c r="AK140" s="36"/>
      <c r="AM140" s="10">
        <v>1</v>
      </c>
      <c r="AN140" s="16">
        <v>432</v>
      </c>
      <c r="AO140" s="18">
        <f t="shared" si="189"/>
        <v>301</v>
      </c>
      <c r="AP140" s="8">
        <v>0</v>
      </c>
      <c r="AQ140" s="21">
        <f t="shared" si="190"/>
        <v>432</v>
      </c>
      <c r="AR140" s="21">
        <v>0</v>
      </c>
      <c r="AS140" s="21">
        <f t="shared" si="191"/>
        <v>301</v>
      </c>
      <c r="AT140" s="10">
        <f>AP140/(AP140+AR140+1)</f>
        <v>0</v>
      </c>
      <c r="AU140" s="23">
        <f t="shared" si="175"/>
        <v>0</v>
      </c>
      <c r="AV140" s="21">
        <f>2*(AU140*AT140)/(AT140+AU140+1)</f>
        <v>0</v>
      </c>
      <c r="AW140" s="11">
        <f t="shared" si="176"/>
        <v>0.58935879945429737</v>
      </c>
      <c r="BF140" s="19">
        <v>1</v>
      </c>
      <c r="BG140" s="16">
        <f t="shared" si="193"/>
        <v>3394</v>
      </c>
      <c r="BH140" s="16">
        <f t="shared" si="177"/>
        <v>3707</v>
      </c>
      <c r="BI140" s="16">
        <f t="shared" si="177"/>
        <v>0</v>
      </c>
      <c r="BJ140" s="16">
        <f t="shared" si="177"/>
        <v>3394</v>
      </c>
      <c r="BK140" s="16">
        <f t="shared" si="177"/>
        <v>0</v>
      </c>
      <c r="BL140" s="16">
        <f t="shared" si="177"/>
        <v>3707</v>
      </c>
      <c r="BM140" s="4">
        <f>BI140/(BI140+BK140+1)</f>
        <v>0</v>
      </c>
      <c r="BN140" s="21">
        <f t="shared" si="179"/>
        <v>0</v>
      </c>
      <c r="BO140" s="21">
        <f>2*(BN140*BM140)/(BM140+BN140+1)</f>
        <v>0</v>
      </c>
      <c r="BP140" s="9">
        <f t="shared" si="180"/>
        <v>0.47796085058442472</v>
      </c>
    </row>
    <row r="141" spans="3:68" ht="15.75" thickBot="1" x14ac:dyDescent="0.3">
      <c r="D141" s="42"/>
      <c r="E141" s="24">
        <f t="shared" ref="E141:N141" si="195">AVERAGE(E130:E140)</f>
        <v>316.54545454545456</v>
      </c>
      <c r="F141" s="43">
        <f t="shared" si="195"/>
        <v>231.45454545454547</v>
      </c>
      <c r="G141" s="43">
        <f t="shared" si="195"/>
        <v>132.81818181818181</v>
      </c>
      <c r="H141" s="43">
        <f t="shared" si="195"/>
        <v>183.72727272727272</v>
      </c>
      <c r="I141" s="43">
        <f t="shared" si="195"/>
        <v>123.27272727272727</v>
      </c>
      <c r="J141" s="43">
        <f t="shared" si="195"/>
        <v>108.18181818181819</v>
      </c>
      <c r="K141" s="43">
        <f t="shared" si="195"/>
        <v>0.57136979629061269</v>
      </c>
      <c r="L141" s="43">
        <f t="shared" si="195"/>
        <v>0.55111278762731042</v>
      </c>
      <c r="M141" s="43">
        <f t="shared" si="195"/>
        <v>0.45696161966666887</v>
      </c>
      <c r="N141" s="43">
        <f t="shared" si="195"/>
        <v>0.57763769077637694</v>
      </c>
      <c r="O141" s="36"/>
      <c r="P141" s="36"/>
      <c r="Q141" s="36"/>
      <c r="R141" s="36"/>
      <c r="S141" s="36"/>
      <c r="U141" s="42"/>
      <c r="V141" s="24">
        <f t="shared" ref="V141:AE141" si="196">AVERAGE(V130:V140)</f>
        <v>2368.7272727272725</v>
      </c>
      <c r="W141" s="43">
        <f t="shared" si="196"/>
        <v>2193.2727272727275</v>
      </c>
      <c r="X141" s="43">
        <f t="shared" si="196"/>
        <v>1199.2727272727273</v>
      </c>
      <c r="Y141" s="43">
        <f t="shared" si="196"/>
        <v>1169.4545454545455</v>
      </c>
      <c r="Z141" s="43">
        <f t="shared" si="196"/>
        <v>1177.1818181818182</v>
      </c>
      <c r="AA141" s="43">
        <f t="shared" si="196"/>
        <v>1016.0909090909091</v>
      </c>
      <c r="AB141" s="43">
        <f t="shared" si="196"/>
        <v>0.543774550507369</v>
      </c>
      <c r="AC141" s="43">
        <f t="shared" si="196"/>
        <v>0.61254432945742243</v>
      </c>
      <c r="AD141" s="43">
        <f t="shared" si="196"/>
        <v>0.4787411875618916</v>
      </c>
      <c r="AE141" s="43">
        <f t="shared" si="196"/>
        <v>0.51923000278984499</v>
      </c>
      <c r="AF141" s="36"/>
      <c r="AG141" s="36"/>
      <c r="AH141" s="36"/>
      <c r="AI141" s="36"/>
      <c r="AJ141" s="36"/>
      <c r="AK141" s="36"/>
      <c r="AM141" s="42"/>
      <c r="AN141" s="24">
        <f t="shared" ref="AN141:AW141" si="197">AVERAGE(AN130:AN140)</f>
        <v>410.18181818181819</v>
      </c>
      <c r="AO141" s="43">
        <f t="shared" si="197"/>
        <v>322.81818181818181</v>
      </c>
      <c r="AP141" s="43">
        <f t="shared" si="197"/>
        <v>189.27272727272728</v>
      </c>
      <c r="AQ141" s="43">
        <f t="shared" si="197"/>
        <v>220.90909090909091</v>
      </c>
      <c r="AR141" s="43">
        <f t="shared" si="197"/>
        <v>193.72727272727272</v>
      </c>
      <c r="AS141" s="43">
        <f t="shared" si="197"/>
        <v>129.09090909090909</v>
      </c>
      <c r="AT141" s="43">
        <f t="shared" si="197"/>
        <v>0.51207001898034887</v>
      </c>
      <c r="AU141" s="43">
        <f t="shared" si="197"/>
        <v>0.62306784725956588</v>
      </c>
      <c r="AV141" s="43">
        <f t="shared" si="197"/>
        <v>0.46861188087095146</v>
      </c>
      <c r="AW141" s="43">
        <f t="shared" si="197"/>
        <v>0.55959320352226227</v>
      </c>
      <c r="BF141" s="1"/>
      <c r="BG141" s="5">
        <f t="shared" ref="BG141:BP141" si="198">AVERAGE(BG130:BG140)</f>
        <v>3813.909090909091</v>
      </c>
      <c r="BH141" s="6">
        <f t="shared" si="198"/>
        <v>3287.090909090909</v>
      </c>
      <c r="BI141" s="22">
        <f t="shared" si="198"/>
        <v>1821.4545454545455</v>
      </c>
      <c r="BJ141" s="22">
        <f t="shared" si="198"/>
        <v>1992.4545454545455</v>
      </c>
      <c r="BK141" s="22">
        <f t="shared" si="198"/>
        <v>1813.8181818181818</v>
      </c>
      <c r="BL141" s="22">
        <f t="shared" si="198"/>
        <v>1473.2727272727273</v>
      </c>
      <c r="BM141" s="22">
        <f t="shared" si="198"/>
        <v>0.5372678400571349</v>
      </c>
      <c r="BN141" s="22">
        <f t="shared" si="198"/>
        <v>0.60191955334572012</v>
      </c>
      <c r="BO141" s="22">
        <f t="shared" si="198"/>
        <v>0.47383766797945454</v>
      </c>
      <c r="BP141" s="22">
        <f t="shared" si="198"/>
        <v>0.53709464736080714</v>
      </c>
    </row>
    <row r="142" spans="3:68" x14ac:dyDescent="0.25">
      <c r="D142" s="4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</row>
    <row r="143" spans="3:68" x14ac:dyDescent="0.25">
      <c r="D143" s="4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</row>
    <row r="144" spans="3:68" x14ac:dyDescent="0.25">
      <c r="D144" s="4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</row>
    <row r="145" spans="3:69" x14ac:dyDescent="0.25">
      <c r="D145" s="4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</row>
    <row r="146" spans="3:69" x14ac:dyDescent="0.25">
      <c r="D146" s="4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</row>
    <row r="147" spans="3:69" x14ac:dyDescent="0.25"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</row>
    <row r="148" spans="3:69" x14ac:dyDescent="0.25"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</row>
    <row r="149" spans="3:69" x14ac:dyDescent="0.25"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</row>
    <row r="150" spans="3:69" x14ac:dyDescent="0.25">
      <c r="C150" s="52" t="s">
        <v>23</v>
      </c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</row>
    <row r="151" spans="3:69" x14ac:dyDescent="0.25"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</row>
    <row r="152" spans="3:69" x14ac:dyDescent="0.25"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</row>
    <row r="153" spans="3:69" x14ac:dyDescent="0.25"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</row>
    <row r="154" spans="3:69" x14ac:dyDescent="0.25"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</row>
    <row r="155" spans="3:69" x14ac:dyDescent="0.25"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</row>
    <row r="156" spans="3:69" x14ac:dyDescent="0.25"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</row>
    <row r="157" spans="3:69" x14ac:dyDescent="0.25"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</row>
    <row r="158" spans="3:69" x14ac:dyDescent="0.25"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</row>
    <row r="160" spans="3:69" x14ac:dyDescent="0.25">
      <c r="BF160" t="s">
        <v>50</v>
      </c>
      <c r="BG160" t="s">
        <v>51</v>
      </c>
      <c r="BH160" t="s">
        <v>52</v>
      </c>
      <c r="BI160" t="s">
        <v>53</v>
      </c>
      <c r="BJ160" t="s">
        <v>51</v>
      </c>
    </row>
    <row r="161" spans="2:68" x14ac:dyDescent="0.25">
      <c r="BF161">
        <v>339</v>
      </c>
      <c r="BG161">
        <v>819</v>
      </c>
      <c r="BH161">
        <v>540</v>
      </c>
      <c r="BI161">
        <v>1466</v>
      </c>
      <c r="BJ161">
        <v>4562</v>
      </c>
    </row>
    <row r="162" spans="2:68" x14ac:dyDescent="0.25">
      <c r="D162" s="52" t="s">
        <v>24</v>
      </c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AM162" s="52" t="s">
        <v>25</v>
      </c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</row>
    <row r="163" spans="2:68" x14ac:dyDescent="0.25"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</row>
    <row r="164" spans="2:68" x14ac:dyDescent="0.25"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</row>
    <row r="165" spans="2:68" x14ac:dyDescent="0.25"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</row>
    <row r="166" spans="2:68" x14ac:dyDescent="0.25"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</row>
    <row r="167" spans="2:68" x14ac:dyDescent="0.25"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</row>
    <row r="168" spans="2:68" ht="15.75" thickBot="1" x14ac:dyDescent="0.3">
      <c r="B168">
        <v>439</v>
      </c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AK168">
        <v>819</v>
      </c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BE168" s="1"/>
      <c r="BF168" s="1"/>
      <c r="BG168" s="1"/>
      <c r="BH168" s="1"/>
      <c r="BI168" s="1"/>
      <c r="BJ168" s="1"/>
      <c r="BK168" t="s">
        <v>54</v>
      </c>
    </row>
    <row r="169" spans="2:68" ht="15.75" thickBot="1" x14ac:dyDescent="0.3">
      <c r="BE169" s="56" t="s">
        <v>29</v>
      </c>
      <c r="BF169" s="14">
        <v>0.51900000000000002</v>
      </c>
      <c r="BG169" s="14">
        <v>0.46300000000000002</v>
      </c>
      <c r="BH169" s="14">
        <v>0.5</v>
      </c>
      <c r="BI169" s="14">
        <v>0.55500000000000005</v>
      </c>
      <c r="BJ169" s="3">
        <v>0.53400000000000003</v>
      </c>
      <c r="BK169" s="1">
        <f>(BF169*BF$161+BG169*BG$161+BH169*BH$161+BI169*BI$161+BJ169*BJ$161)/(BF$161+BG$161+BH$161+BI$161+BJ$161)</f>
        <v>0.52742376391405643</v>
      </c>
    </row>
    <row r="170" spans="2:68" ht="15.75" thickBot="1" x14ac:dyDescent="0.3">
      <c r="C170" t="s">
        <v>5</v>
      </c>
      <c r="D170" s="2" t="s">
        <v>2</v>
      </c>
      <c r="E170" s="14" t="s">
        <v>0</v>
      </c>
      <c r="F170" s="3" t="s">
        <v>1</v>
      </c>
      <c r="G170" s="24" t="s">
        <v>9</v>
      </c>
      <c r="H170" s="25" t="s">
        <v>10</v>
      </c>
      <c r="I170" s="25" t="s">
        <v>11</v>
      </c>
      <c r="J170" s="25" t="s">
        <v>12</v>
      </c>
      <c r="K170" s="7" t="s">
        <v>3</v>
      </c>
      <c r="L170" s="25" t="s">
        <v>6</v>
      </c>
      <c r="M170" s="25" t="s">
        <v>7</v>
      </c>
      <c r="N170" s="26" t="s">
        <v>8</v>
      </c>
      <c r="P170" s="51" t="s">
        <v>38</v>
      </c>
      <c r="Q170" s="51" t="s">
        <v>44</v>
      </c>
      <c r="AL170" t="s">
        <v>5</v>
      </c>
      <c r="AM170" s="2" t="s">
        <v>2</v>
      </c>
      <c r="AN170" s="14" t="s">
        <v>0</v>
      </c>
      <c r="AO170" s="3" t="s">
        <v>1</v>
      </c>
      <c r="AP170" s="24" t="s">
        <v>9</v>
      </c>
      <c r="AQ170" s="25" t="s">
        <v>10</v>
      </c>
      <c r="AR170" s="25" t="s">
        <v>11</v>
      </c>
      <c r="AS170" s="25" t="s">
        <v>12</v>
      </c>
      <c r="AT170" s="7" t="s">
        <v>3</v>
      </c>
      <c r="AU170" s="25" t="s">
        <v>6</v>
      </c>
      <c r="AV170" s="25" t="s">
        <v>7</v>
      </c>
      <c r="AW170" s="26" t="s">
        <v>8</v>
      </c>
      <c r="AY170" s="51" t="s">
        <v>38</v>
      </c>
      <c r="AZ170" s="51" t="s">
        <v>45</v>
      </c>
      <c r="BE170" s="57" t="s">
        <v>47</v>
      </c>
      <c r="BF170" s="12">
        <v>0.59199999999999997</v>
      </c>
      <c r="BG170" s="12">
        <v>0.47099999999999997</v>
      </c>
      <c r="BH170" s="12">
        <v>0.38300000000000001</v>
      </c>
      <c r="BI170" s="12">
        <v>0.36699999999999999</v>
      </c>
      <c r="BJ170" s="58">
        <v>0.36</v>
      </c>
      <c r="BK170" s="1">
        <f t="shared" ref="BK170:BK177" si="199">(BF170*BF$161+BG170*BG$161+BH170*BH$161+BI170*BI$161+BJ170*BJ$161)/(BF$161+BG$161+BH$161+BI$161+BJ$161)</f>
        <v>0.38488208646129946</v>
      </c>
      <c r="BO170" t="s">
        <v>54</v>
      </c>
      <c r="BP170" t="s">
        <v>55</v>
      </c>
    </row>
    <row r="171" spans="2:68" ht="15.75" thickBot="1" x14ac:dyDescent="0.3">
      <c r="C171" s="13" t="s">
        <v>4</v>
      </c>
      <c r="D171" s="17">
        <v>0</v>
      </c>
      <c r="E171" s="15">
        <v>177</v>
      </c>
      <c r="F171" s="18">
        <f>B$168-E171</f>
        <v>262</v>
      </c>
      <c r="G171" s="12">
        <v>176</v>
      </c>
      <c r="H171" s="21">
        <f t="shared" ref="H171" si="200">(E171-G171)</f>
        <v>1</v>
      </c>
      <c r="I171" s="12">
        <v>262</v>
      </c>
      <c r="J171" s="12">
        <f t="shared" ref="J171" si="201">F171-I171</f>
        <v>0</v>
      </c>
      <c r="K171" s="4">
        <f t="shared" ref="K171" si="202">G171/(G171+I171)</f>
        <v>0.40182648401826482</v>
      </c>
      <c r="L171" s="21">
        <f t="shared" ref="L171" si="203">G171/(G171+J171)</f>
        <v>1</v>
      </c>
      <c r="M171" s="21">
        <f>2*(L171*K171)/(K171+L171)</f>
        <v>0.57328990228013033</v>
      </c>
      <c r="N171" s="9">
        <f t="shared" ref="N171" si="204">(G171+H171)/(G171+H171+I171+J171)</f>
        <v>0.4031890660592255</v>
      </c>
      <c r="P171" s="48" t="s">
        <v>29</v>
      </c>
      <c r="Q171" s="48">
        <v>0.64</v>
      </c>
      <c r="AL171" s="13" t="s">
        <v>4</v>
      </c>
      <c r="AM171" s="17">
        <v>0</v>
      </c>
      <c r="AN171" s="15">
        <v>345</v>
      </c>
      <c r="AO171" s="18">
        <f>AK$168-AN171</f>
        <v>474</v>
      </c>
      <c r="AP171" s="12">
        <v>337</v>
      </c>
      <c r="AQ171" s="21">
        <f t="shared" ref="AQ171:AQ181" si="205">(AN171-AP171)</f>
        <v>8</v>
      </c>
      <c r="AR171" s="12">
        <v>467</v>
      </c>
      <c r="AS171" s="12">
        <f t="shared" ref="AS171:AS181" si="206">AO171-AR171</f>
        <v>7</v>
      </c>
      <c r="AT171" s="4">
        <f t="shared" ref="AT171:AT180" si="207">AP171/(AP171+AR171)</f>
        <v>0.4191542288557214</v>
      </c>
      <c r="AU171" s="21">
        <f t="shared" ref="AU171:AU181" si="208">AP171/(AP171+AS171)</f>
        <v>0.97965116279069764</v>
      </c>
      <c r="AV171" s="21">
        <f>2*(AU171*AT171)/(AT171+AU171)</f>
        <v>0.58710801393728218</v>
      </c>
      <c r="AW171" s="9">
        <f t="shared" ref="AW171:AW181" si="209">(AP171+AQ171)/(AP171+AQ171+AR171+AS171)</f>
        <v>0.42124542124542125</v>
      </c>
      <c r="AY171" s="48" t="s">
        <v>29</v>
      </c>
      <c r="AZ171" s="48">
        <v>0.65600000000000003</v>
      </c>
      <c r="BE171" s="57" t="s">
        <v>31</v>
      </c>
      <c r="BF171" s="12">
        <v>0.72799999999999998</v>
      </c>
      <c r="BG171" s="12">
        <v>0.48799999999999999</v>
      </c>
      <c r="BH171" s="12">
        <v>0.70699999999999996</v>
      </c>
      <c r="BI171" s="12">
        <v>0.52200000000000002</v>
      </c>
      <c r="BJ171" s="58">
        <v>0.55000000000000004</v>
      </c>
      <c r="BK171" s="1">
        <f t="shared" si="199"/>
        <v>0.55689826559668654</v>
      </c>
    </row>
    <row r="172" spans="2:68" x14ac:dyDescent="0.25">
      <c r="D172" s="17">
        <v>0.1</v>
      </c>
      <c r="E172" s="15">
        <v>178</v>
      </c>
      <c r="F172" s="18">
        <f t="shared" ref="F172:F181" si="210">B$168-E172</f>
        <v>261</v>
      </c>
      <c r="G172" s="12">
        <v>176</v>
      </c>
      <c r="H172" s="21">
        <f t="shared" ref="H172:H181" si="211">(E172-G172)</f>
        <v>2</v>
      </c>
      <c r="I172" s="12">
        <v>261</v>
      </c>
      <c r="J172" s="12">
        <f t="shared" ref="J172:J181" si="212">F172-I172</f>
        <v>0</v>
      </c>
      <c r="K172" s="4">
        <f t="shared" ref="K172:K180" si="213">G172/(G172+I172)</f>
        <v>0.40274599542334094</v>
      </c>
      <c r="L172" s="21">
        <f t="shared" ref="L172:L181" si="214">G172/(G172+J172)</f>
        <v>1</v>
      </c>
      <c r="M172" s="21">
        <f t="shared" ref="M172:M180" si="215">2*(L172*K172)/(K172+L172)</f>
        <v>0.57422512234910272</v>
      </c>
      <c r="N172" s="9">
        <f t="shared" ref="N172:N181" si="216">(G172+H172)/(G172+H172+I172+J172)</f>
        <v>0.40546697038724372</v>
      </c>
      <c r="P172" s="49" t="s">
        <v>30</v>
      </c>
      <c r="Q172" s="49">
        <v>0.8</v>
      </c>
      <c r="AM172" s="17">
        <v>0.1</v>
      </c>
      <c r="AN172" s="15">
        <v>345</v>
      </c>
      <c r="AO172" s="18">
        <f t="shared" ref="AO172:AO181" si="217">AK$168-AN172</f>
        <v>474</v>
      </c>
      <c r="AP172" s="12">
        <v>337</v>
      </c>
      <c r="AQ172" s="21">
        <f t="shared" si="205"/>
        <v>8</v>
      </c>
      <c r="AR172" s="12">
        <v>467</v>
      </c>
      <c r="AS172" s="12">
        <f t="shared" si="206"/>
        <v>7</v>
      </c>
      <c r="AT172" s="4">
        <f t="shared" si="207"/>
        <v>0.4191542288557214</v>
      </c>
      <c r="AU172" s="21">
        <f t="shared" si="208"/>
        <v>0.97965116279069764</v>
      </c>
      <c r="AV172" s="21">
        <f t="shared" ref="AV172:AV180" si="218">2*(AU172*AT172)/(AT172+AU172)</f>
        <v>0.58710801393728218</v>
      </c>
      <c r="AW172" s="9">
        <f t="shared" si="209"/>
        <v>0.42124542124542125</v>
      </c>
      <c r="AY172" s="49" t="s">
        <v>30</v>
      </c>
      <c r="AZ172" s="49">
        <v>0.66600000000000004</v>
      </c>
      <c r="BE172" s="57" t="s">
        <v>48</v>
      </c>
      <c r="BF172" s="12">
        <v>0.61899999999999999</v>
      </c>
      <c r="BG172" s="12">
        <v>0.54200000000000004</v>
      </c>
      <c r="BH172" s="12">
        <v>0.60299999999999998</v>
      </c>
      <c r="BI172" s="12">
        <v>0.63100000000000001</v>
      </c>
      <c r="BJ172" s="58">
        <v>0.6</v>
      </c>
      <c r="BK172" s="1">
        <f>(BF172*BF$161+BG172*BG$161+BH172*BH$161+BI172*BI$161+BJ172*BJ$161)/(BF$161+BG$161+BH$161+BI$161+BJ$161)</f>
        <v>0.60077724566399171</v>
      </c>
    </row>
    <row r="173" spans="2:68" x14ac:dyDescent="0.25">
      <c r="D173" s="17">
        <v>0.2</v>
      </c>
      <c r="E173" s="15">
        <v>180</v>
      </c>
      <c r="F173" s="18">
        <f t="shared" si="210"/>
        <v>259</v>
      </c>
      <c r="G173" s="12">
        <v>176</v>
      </c>
      <c r="H173" s="21">
        <f t="shared" si="211"/>
        <v>4</v>
      </c>
      <c r="I173" s="12">
        <v>259</v>
      </c>
      <c r="J173" s="12">
        <f t="shared" si="212"/>
        <v>0</v>
      </c>
      <c r="K173" s="4">
        <f t="shared" si="213"/>
        <v>0.40459770114942528</v>
      </c>
      <c r="L173" s="21">
        <f t="shared" si="214"/>
        <v>1</v>
      </c>
      <c r="M173" s="21">
        <f t="shared" si="215"/>
        <v>0.5761047463175123</v>
      </c>
      <c r="N173" s="9">
        <f t="shared" si="216"/>
        <v>0.41002277904328016</v>
      </c>
      <c r="P173" s="49" t="s">
        <v>31</v>
      </c>
      <c r="Q173" s="49">
        <v>0.83299999999999996</v>
      </c>
      <c r="AM173" s="17">
        <v>0.2</v>
      </c>
      <c r="AN173" s="15">
        <v>349</v>
      </c>
      <c r="AO173" s="18">
        <f t="shared" si="217"/>
        <v>470</v>
      </c>
      <c r="AP173" s="12">
        <v>336</v>
      </c>
      <c r="AQ173" s="21">
        <f t="shared" si="205"/>
        <v>13</v>
      </c>
      <c r="AR173" s="12">
        <v>462</v>
      </c>
      <c r="AS173" s="12">
        <f t="shared" si="206"/>
        <v>8</v>
      </c>
      <c r="AT173" s="4">
        <f t="shared" si="207"/>
        <v>0.42105263157894735</v>
      </c>
      <c r="AU173" s="21">
        <f t="shared" si="208"/>
        <v>0.97674418604651159</v>
      </c>
      <c r="AV173" s="21">
        <f t="shared" si="218"/>
        <v>0.58844133099824858</v>
      </c>
      <c r="AW173" s="9">
        <f t="shared" si="209"/>
        <v>0.42612942612942611</v>
      </c>
      <c r="AY173" s="49" t="s">
        <v>31</v>
      </c>
      <c r="AZ173" s="49">
        <v>0.69499999999999995</v>
      </c>
      <c r="BE173" s="57" t="s">
        <v>34</v>
      </c>
      <c r="BF173" s="12">
        <v>0.72299999999999998</v>
      </c>
      <c r="BG173" s="12">
        <v>0.59699999999999998</v>
      </c>
      <c r="BH173" s="12">
        <v>0.70899999999999996</v>
      </c>
      <c r="BI173" s="12">
        <v>0.53700000000000003</v>
      </c>
      <c r="BJ173" s="58">
        <v>0.505</v>
      </c>
      <c r="BK173" s="1">
        <f>(BF173*BF$161+BG173*BG$161+BH173*BH$161+BI173*BI$161+BJ173*BJ$161)/(BF$161+BG$161+BH$161+BI$161+BJ$161)</f>
        <v>0.54464820088014487</v>
      </c>
    </row>
    <row r="174" spans="2:68" x14ac:dyDescent="0.25">
      <c r="D174" s="17">
        <v>0.3</v>
      </c>
      <c r="E174" s="15">
        <v>196</v>
      </c>
      <c r="F174" s="18">
        <f t="shared" si="210"/>
        <v>243</v>
      </c>
      <c r="G174" s="12">
        <v>174</v>
      </c>
      <c r="H174" s="21">
        <f t="shared" si="211"/>
        <v>22</v>
      </c>
      <c r="I174" s="12">
        <v>241</v>
      </c>
      <c r="J174" s="12">
        <f t="shared" si="212"/>
        <v>2</v>
      </c>
      <c r="K174" s="4">
        <f t="shared" si="213"/>
        <v>0.41927710843373495</v>
      </c>
      <c r="L174" s="21">
        <f t="shared" si="214"/>
        <v>0.98863636363636365</v>
      </c>
      <c r="M174" s="21">
        <f t="shared" si="215"/>
        <v>0.58883248730964477</v>
      </c>
      <c r="N174" s="9">
        <f t="shared" si="216"/>
        <v>0.44646924829157175</v>
      </c>
      <c r="P174" s="49" t="s">
        <v>32</v>
      </c>
      <c r="Q174" s="49">
        <v>0.77800000000000002</v>
      </c>
      <c r="AM174" s="17">
        <v>0.3</v>
      </c>
      <c r="AN174" s="15">
        <v>363</v>
      </c>
      <c r="AO174" s="18">
        <f t="shared" si="217"/>
        <v>456</v>
      </c>
      <c r="AP174" s="12">
        <v>335</v>
      </c>
      <c r="AQ174" s="21">
        <f t="shared" si="205"/>
        <v>28</v>
      </c>
      <c r="AR174" s="12">
        <v>447</v>
      </c>
      <c r="AS174" s="12">
        <f t="shared" si="206"/>
        <v>9</v>
      </c>
      <c r="AT174" s="4">
        <f t="shared" si="207"/>
        <v>0.42838874680306904</v>
      </c>
      <c r="AU174" s="21">
        <f t="shared" si="208"/>
        <v>0.97383720930232553</v>
      </c>
      <c r="AV174" s="21">
        <f t="shared" si="218"/>
        <v>0.59502664298401431</v>
      </c>
      <c r="AW174" s="9">
        <f t="shared" si="209"/>
        <v>0.4432234432234432</v>
      </c>
      <c r="AY174" s="49" t="s">
        <v>32</v>
      </c>
      <c r="AZ174" s="49">
        <v>0.68899999999999995</v>
      </c>
      <c r="BE174" s="57" t="s">
        <v>49</v>
      </c>
      <c r="BF174" s="12">
        <v>0.58699999999999997</v>
      </c>
      <c r="BG174" s="12">
        <v>0.45400000000000001</v>
      </c>
      <c r="BH174" s="12">
        <v>0.53200000000000003</v>
      </c>
      <c r="BI174" s="12">
        <v>0.55300000000000005</v>
      </c>
      <c r="BJ174" s="58">
        <v>0.56399999999999995</v>
      </c>
      <c r="BK174" s="1">
        <f>(BF174*BF$161+BG174*BG$161+BH174*BH$161+BI174*BI$161+BJ174*BJ$161)/(BF$161+BG$161+BH$161+BI$161+BJ$161)</f>
        <v>0.54902472171887129</v>
      </c>
    </row>
    <row r="175" spans="2:68" x14ac:dyDescent="0.25">
      <c r="D175" s="17">
        <v>0.4</v>
      </c>
      <c r="E175" s="15">
        <v>208</v>
      </c>
      <c r="F175" s="18">
        <f t="shared" si="210"/>
        <v>231</v>
      </c>
      <c r="G175" s="12">
        <v>171</v>
      </c>
      <c r="H175" s="21">
        <f t="shared" si="211"/>
        <v>37</v>
      </c>
      <c r="I175" s="12">
        <v>226</v>
      </c>
      <c r="J175" s="12">
        <f t="shared" si="212"/>
        <v>5</v>
      </c>
      <c r="K175" s="4">
        <f t="shared" si="213"/>
        <v>0.43073047858942065</v>
      </c>
      <c r="L175" s="21">
        <f t="shared" si="214"/>
        <v>0.97159090909090906</v>
      </c>
      <c r="M175" s="21">
        <f t="shared" si="215"/>
        <v>0.59685863874345546</v>
      </c>
      <c r="N175" s="9">
        <f t="shared" si="216"/>
        <v>0.47380410022779046</v>
      </c>
      <c r="P175" s="49" t="s">
        <v>33</v>
      </c>
      <c r="Q175" s="49">
        <v>0.80200000000000005</v>
      </c>
      <c r="AM175" s="17">
        <v>0.4</v>
      </c>
      <c r="AN175" s="15">
        <v>385</v>
      </c>
      <c r="AO175" s="18">
        <f t="shared" si="217"/>
        <v>434</v>
      </c>
      <c r="AP175" s="12">
        <v>330</v>
      </c>
      <c r="AQ175" s="21">
        <f t="shared" si="205"/>
        <v>55</v>
      </c>
      <c r="AR175" s="12">
        <v>420</v>
      </c>
      <c r="AS175" s="12">
        <f t="shared" si="206"/>
        <v>14</v>
      </c>
      <c r="AT175" s="4">
        <f t="shared" si="207"/>
        <v>0.44</v>
      </c>
      <c r="AU175" s="21">
        <f t="shared" si="208"/>
        <v>0.95930232558139539</v>
      </c>
      <c r="AV175" s="21">
        <f t="shared" si="218"/>
        <v>0.60329067641681899</v>
      </c>
      <c r="AW175" s="9">
        <f t="shared" si="209"/>
        <v>0.47008547008547008</v>
      </c>
      <c r="AY175" s="49" t="s">
        <v>33</v>
      </c>
      <c r="AZ175" s="49">
        <v>0.72</v>
      </c>
      <c r="BE175" s="57" t="s">
        <v>36</v>
      </c>
      <c r="BF175" s="12">
        <v>0.61599999999999999</v>
      </c>
      <c r="BG175" s="12">
        <v>0.45100000000000001</v>
      </c>
      <c r="BH175" s="12">
        <v>0.64700000000000002</v>
      </c>
      <c r="BI175" s="12">
        <v>0.63400000000000001</v>
      </c>
      <c r="BJ175" s="58">
        <v>0.62</v>
      </c>
      <c r="BK175" s="1">
        <f>(BF175*BF$161+BG175*BG$161+BH175*BH$161+BI175*BI$161+BJ175*BJ$161)/(BF$161+BG$161+BH$161+BI$161+BJ$161)</f>
        <v>0.60645314522391924</v>
      </c>
    </row>
    <row r="176" spans="2:68" ht="15.75" thickBot="1" x14ac:dyDescent="0.3">
      <c r="D176" s="17">
        <v>0.5</v>
      </c>
      <c r="E176" s="15">
        <v>223</v>
      </c>
      <c r="F176" s="18">
        <f t="shared" si="210"/>
        <v>216</v>
      </c>
      <c r="G176" s="12">
        <v>167</v>
      </c>
      <c r="H176" s="21">
        <f t="shared" si="211"/>
        <v>56</v>
      </c>
      <c r="I176" s="12">
        <v>207</v>
      </c>
      <c r="J176" s="12">
        <f t="shared" si="212"/>
        <v>9</v>
      </c>
      <c r="K176" s="4">
        <f t="shared" si="213"/>
        <v>0.446524064171123</v>
      </c>
      <c r="L176" s="21">
        <f t="shared" si="214"/>
        <v>0.94886363636363635</v>
      </c>
      <c r="M176" s="21">
        <f t="shared" si="215"/>
        <v>0.60727272727272719</v>
      </c>
      <c r="N176" s="9">
        <f t="shared" si="216"/>
        <v>0.50797266514806383</v>
      </c>
      <c r="P176" s="49" t="s">
        <v>34</v>
      </c>
      <c r="Q176" s="49">
        <v>0.83299999999999996</v>
      </c>
      <c r="AM176" s="17">
        <v>0.5</v>
      </c>
      <c r="AN176" s="15">
        <v>409</v>
      </c>
      <c r="AO176" s="18">
        <f t="shared" si="217"/>
        <v>410</v>
      </c>
      <c r="AP176" s="12">
        <v>318</v>
      </c>
      <c r="AQ176" s="21">
        <f t="shared" si="205"/>
        <v>91</v>
      </c>
      <c r="AR176" s="12">
        <v>384</v>
      </c>
      <c r="AS176" s="12">
        <f t="shared" si="206"/>
        <v>26</v>
      </c>
      <c r="AT176" s="4">
        <f t="shared" si="207"/>
        <v>0.45299145299145299</v>
      </c>
      <c r="AU176" s="21">
        <f t="shared" si="208"/>
        <v>0.92441860465116277</v>
      </c>
      <c r="AV176" s="21">
        <f t="shared" si="218"/>
        <v>0.60803059273422566</v>
      </c>
      <c r="AW176" s="9">
        <f t="shared" si="209"/>
        <v>0.49938949938949939</v>
      </c>
      <c r="AY176" s="49" t="s">
        <v>34</v>
      </c>
      <c r="AZ176" s="49">
        <v>0.70199999999999996</v>
      </c>
      <c r="BE176" s="6" t="s">
        <v>37</v>
      </c>
      <c r="BF176" s="59">
        <v>0.47199999999999998</v>
      </c>
      <c r="BG176" s="59">
        <v>0.313</v>
      </c>
      <c r="BH176" s="59">
        <v>0.67</v>
      </c>
      <c r="BI176" s="59">
        <v>0.57299999999999995</v>
      </c>
      <c r="BJ176" s="60">
        <v>0.57699999999999996</v>
      </c>
      <c r="BK176" s="1">
        <f>(BF176*BF$161+BG176*BG$161+BH176*BH$161+BI176*BI$161+BJ176*BJ$161)/(BF$161+BG$161+BH$161+BI$161+BJ$161)</f>
        <v>0.55014845974631121</v>
      </c>
    </row>
    <row r="177" spans="2:63" x14ac:dyDescent="0.25">
      <c r="D177" s="17">
        <v>0.6</v>
      </c>
      <c r="E177" s="15">
        <v>248</v>
      </c>
      <c r="F177" s="18">
        <f t="shared" si="210"/>
        <v>191</v>
      </c>
      <c r="G177" s="12">
        <v>156</v>
      </c>
      <c r="H177" s="21">
        <f t="shared" si="211"/>
        <v>92</v>
      </c>
      <c r="I177" s="12">
        <v>171</v>
      </c>
      <c r="J177" s="12">
        <f t="shared" si="212"/>
        <v>20</v>
      </c>
      <c r="K177" s="4">
        <f t="shared" si="213"/>
        <v>0.47706422018348627</v>
      </c>
      <c r="L177" s="21">
        <f t="shared" si="214"/>
        <v>0.88636363636363635</v>
      </c>
      <c r="M177" s="21">
        <f t="shared" si="215"/>
        <v>0.62027833001988064</v>
      </c>
      <c r="N177" s="9">
        <f t="shared" si="216"/>
        <v>0.56492027334851935</v>
      </c>
      <c r="P177" s="49" t="s">
        <v>35</v>
      </c>
      <c r="Q177" s="49">
        <v>0.72299999999999998</v>
      </c>
      <c r="AM177" s="17">
        <v>0.6</v>
      </c>
      <c r="AN177" s="15">
        <v>447</v>
      </c>
      <c r="AO177" s="18">
        <f t="shared" si="217"/>
        <v>372</v>
      </c>
      <c r="AP177" s="12">
        <v>279</v>
      </c>
      <c r="AQ177" s="21">
        <f t="shared" si="205"/>
        <v>168</v>
      </c>
      <c r="AR177" s="12">
        <v>307</v>
      </c>
      <c r="AS177" s="12">
        <f t="shared" si="206"/>
        <v>65</v>
      </c>
      <c r="AT177" s="4">
        <f t="shared" si="207"/>
        <v>0.47610921501706482</v>
      </c>
      <c r="AU177" s="21">
        <f t="shared" si="208"/>
        <v>0.81104651162790697</v>
      </c>
      <c r="AV177" s="21">
        <f t="shared" si="218"/>
        <v>0.6</v>
      </c>
      <c r="AW177" s="9">
        <f t="shared" si="209"/>
        <v>0.54578754578754574</v>
      </c>
      <c r="AY177" s="49" t="s">
        <v>35</v>
      </c>
      <c r="AZ177" s="49">
        <v>0.64100000000000001</v>
      </c>
    </row>
    <row r="178" spans="2:63" x14ac:dyDescent="0.25">
      <c r="D178" s="17">
        <v>0.7</v>
      </c>
      <c r="E178" s="15">
        <v>280</v>
      </c>
      <c r="F178" s="18">
        <f t="shared" si="210"/>
        <v>159</v>
      </c>
      <c r="G178" s="12">
        <v>140</v>
      </c>
      <c r="H178" s="21">
        <f t="shared" si="211"/>
        <v>140</v>
      </c>
      <c r="I178" s="12">
        <v>123</v>
      </c>
      <c r="J178" s="12">
        <f t="shared" si="212"/>
        <v>36</v>
      </c>
      <c r="K178" s="4">
        <f t="shared" si="213"/>
        <v>0.53231939163498099</v>
      </c>
      <c r="L178" s="21">
        <f t="shared" si="214"/>
        <v>0.79545454545454541</v>
      </c>
      <c r="M178" s="21">
        <f t="shared" si="215"/>
        <v>0.63781321184510242</v>
      </c>
      <c r="N178" s="9">
        <f t="shared" si="216"/>
        <v>0.63781321184510253</v>
      </c>
      <c r="P178" s="49" t="s">
        <v>36</v>
      </c>
      <c r="Q178" s="49">
        <v>0.77400000000000002</v>
      </c>
      <c r="AM178" s="17">
        <v>0.7</v>
      </c>
      <c r="AN178" s="15">
        <v>481</v>
      </c>
      <c r="AO178" s="18">
        <f t="shared" si="217"/>
        <v>338</v>
      </c>
      <c r="AP178" s="12">
        <v>220</v>
      </c>
      <c r="AQ178" s="21">
        <f t="shared" si="205"/>
        <v>261</v>
      </c>
      <c r="AR178" s="12">
        <v>214</v>
      </c>
      <c r="AS178" s="12">
        <f t="shared" si="206"/>
        <v>124</v>
      </c>
      <c r="AT178" s="4">
        <f t="shared" si="207"/>
        <v>0.50691244239631339</v>
      </c>
      <c r="AU178" s="21">
        <f t="shared" si="208"/>
        <v>0.63953488372093026</v>
      </c>
      <c r="AV178" s="21">
        <f t="shared" si="218"/>
        <v>0.56555269922879181</v>
      </c>
      <c r="AW178" s="9">
        <f t="shared" si="209"/>
        <v>0.58730158730158732</v>
      </c>
      <c r="AY178" s="49" t="s">
        <v>36</v>
      </c>
      <c r="AZ178" s="49">
        <v>0.63500000000000001</v>
      </c>
    </row>
    <row r="179" spans="2:63" ht="15.75" thickBot="1" x14ac:dyDescent="0.3">
      <c r="D179" s="17">
        <v>0.8</v>
      </c>
      <c r="E179" s="15">
        <v>311</v>
      </c>
      <c r="F179" s="18">
        <f t="shared" si="210"/>
        <v>128</v>
      </c>
      <c r="G179" s="12">
        <v>105</v>
      </c>
      <c r="H179" s="21">
        <f t="shared" si="211"/>
        <v>206</v>
      </c>
      <c r="I179" s="12">
        <v>57</v>
      </c>
      <c r="J179" s="12">
        <f t="shared" si="212"/>
        <v>71</v>
      </c>
      <c r="K179" s="4">
        <f t="shared" si="213"/>
        <v>0.64814814814814814</v>
      </c>
      <c r="L179" s="21">
        <f t="shared" si="214"/>
        <v>0.59659090909090906</v>
      </c>
      <c r="M179" s="21">
        <f t="shared" si="215"/>
        <v>0.62130177514792906</v>
      </c>
      <c r="N179" s="34">
        <f t="shared" si="216"/>
        <v>0.70842824601366738</v>
      </c>
      <c r="P179" s="50" t="s">
        <v>37</v>
      </c>
      <c r="Q179" s="50">
        <v>0.60799999999999998</v>
      </c>
      <c r="AM179" s="17">
        <v>0.8</v>
      </c>
      <c r="AN179" s="15">
        <v>538</v>
      </c>
      <c r="AO179" s="18">
        <f t="shared" si="217"/>
        <v>281</v>
      </c>
      <c r="AP179" s="12">
        <v>160</v>
      </c>
      <c r="AQ179" s="21">
        <f t="shared" si="205"/>
        <v>378</v>
      </c>
      <c r="AR179" s="12">
        <v>97</v>
      </c>
      <c r="AS179" s="12">
        <f t="shared" si="206"/>
        <v>184</v>
      </c>
      <c r="AT179" s="4">
        <f t="shared" si="207"/>
        <v>0.62256809338521402</v>
      </c>
      <c r="AU179" s="21">
        <f t="shared" si="208"/>
        <v>0.46511627906976744</v>
      </c>
      <c r="AV179" s="21">
        <f t="shared" si="218"/>
        <v>0.53244592346089858</v>
      </c>
      <c r="AW179" s="34">
        <f t="shared" si="209"/>
        <v>0.6568986568986569</v>
      </c>
      <c r="AY179" s="50" t="s">
        <v>37</v>
      </c>
      <c r="AZ179" s="50">
        <v>0.48099999999999998</v>
      </c>
    </row>
    <row r="180" spans="2:63" ht="15.75" thickBot="1" x14ac:dyDescent="0.3">
      <c r="D180" s="17">
        <v>0.9</v>
      </c>
      <c r="E180" s="15">
        <v>299</v>
      </c>
      <c r="F180" s="18">
        <f t="shared" si="210"/>
        <v>140</v>
      </c>
      <c r="G180" s="12">
        <v>43</v>
      </c>
      <c r="H180" s="21">
        <f t="shared" si="211"/>
        <v>256</v>
      </c>
      <c r="I180" s="12">
        <v>7</v>
      </c>
      <c r="J180" s="12">
        <f t="shared" si="212"/>
        <v>133</v>
      </c>
      <c r="K180" s="4">
        <f t="shared" si="213"/>
        <v>0.86</v>
      </c>
      <c r="L180" s="21">
        <f t="shared" si="214"/>
        <v>0.24431818181818182</v>
      </c>
      <c r="M180" s="21">
        <f t="shared" si="215"/>
        <v>0.38053097345132747</v>
      </c>
      <c r="N180" s="9">
        <f t="shared" si="216"/>
        <v>0.68109339407744873</v>
      </c>
      <c r="P180" s="51" t="s">
        <v>39</v>
      </c>
      <c r="Q180" s="51">
        <v>0.77800000000000002</v>
      </c>
      <c r="AM180" s="17">
        <v>0.9</v>
      </c>
      <c r="AN180" s="15">
        <v>516</v>
      </c>
      <c r="AO180" s="18">
        <f t="shared" si="217"/>
        <v>303</v>
      </c>
      <c r="AP180" s="12">
        <v>66</v>
      </c>
      <c r="AQ180" s="21">
        <f t="shared" si="205"/>
        <v>450</v>
      </c>
      <c r="AR180" s="12">
        <v>25</v>
      </c>
      <c r="AS180" s="12">
        <f t="shared" si="206"/>
        <v>278</v>
      </c>
      <c r="AT180" s="4">
        <f t="shared" si="207"/>
        <v>0.72527472527472525</v>
      </c>
      <c r="AU180" s="21">
        <f t="shared" si="208"/>
        <v>0.19186046511627908</v>
      </c>
      <c r="AV180" s="21">
        <f t="shared" si="218"/>
        <v>0.30344827586206896</v>
      </c>
      <c r="AW180" s="9">
        <f t="shared" si="209"/>
        <v>0.63003663003663002</v>
      </c>
      <c r="AY180" s="51" t="s">
        <v>39</v>
      </c>
      <c r="AZ180" s="51">
        <v>0.66600000000000004</v>
      </c>
    </row>
    <row r="181" spans="2:63" ht="15.75" thickBot="1" x14ac:dyDescent="0.3">
      <c r="D181" s="5">
        <v>1</v>
      </c>
      <c r="E181" s="15">
        <v>263</v>
      </c>
      <c r="F181" s="18">
        <f t="shared" si="210"/>
        <v>176</v>
      </c>
      <c r="G181" s="12">
        <v>0</v>
      </c>
      <c r="H181" s="21">
        <f t="shared" si="211"/>
        <v>263</v>
      </c>
      <c r="I181" s="12">
        <v>0</v>
      </c>
      <c r="J181" s="12">
        <f t="shared" si="212"/>
        <v>176</v>
      </c>
      <c r="K181" s="4">
        <f>G181/(G181+I181+1)</f>
        <v>0</v>
      </c>
      <c r="L181" s="21">
        <f t="shared" si="214"/>
        <v>0</v>
      </c>
      <c r="M181" s="21">
        <f>2*(L181*K181)/(K181+L181+1)</f>
        <v>0</v>
      </c>
      <c r="N181" s="9">
        <f t="shared" si="216"/>
        <v>0.59908883826879267</v>
      </c>
      <c r="AM181" s="5">
        <v>1</v>
      </c>
      <c r="AN181" s="15">
        <v>475</v>
      </c>
      <c r="AO181" s="18">
        <f t="shared" si="217"/>
        <v>344</v>
      </c>
      <c r="AP181" s="12">
        <v>0</v>
      </c>
      <c r="AQ181" s="21">
        <f t="shared" si="205"/>
        <v>475</v>
      </c>
      <c r="AR181" s="12">
        <v>0</v>
      </c>
      <c r="AS181" s="12">
        <f t="shared" si="206"/>
        <v>344</v>
      </c>
      <c r="AT181" s="4">
        <f>AP181/(AP181+AR181+1)</f>
        <v>0</v>
      </c>
      <c r="AU181" s="21">
        <f t="shared" si="208"/>
        <v>0</v>
      </c>
      <c r="AV181" s="21">
        <f>2*(AU181*AT181)/(AT181+AU181+1)</f>
        <v>0</v>
      </c>
      <c r="AW181" s="9">
        <f t="shared" si="209"/>
        <v>0.57997557997558002</v>
      </c>
      <c r="BE181" s="1"/>
      <c r="BF181" s="1"/>
      <c r="BG181" s="1"/>
      <c r="BH181" s="1"/>
      <c r="BI181" s="1"/>
      <c r="BJ181" s="1"/>
      <c r="BK181" t="s">
        <v>55</v>
      </c>
    </row>
    <row r="182" spans="2:63" ht="15.75" thickBot="1" x14ac:dyDescent="0.3">
      <c r="D182" s="1"/>
      <c r="E182" s="7">
        <f t="shared" ref="E182:N182" si="219">AVERAGE(E171:E181)</f>
        <v>233</v>
      </c>
      <c r="F182" s="22">
        <f t="shared" si="219"/>
        <v>206</v>
      </c>
      <c r="G182" s="22">
        <f t="shared" si="219"/>
        <v>134.90909090909091</v>
      </c>
      <c r="H182" s="22">
        <f t="shared" si="219"/>
        <v>98.090909090909093</v>
      </c>
      <c r="I182" s="22">
        <f t="shared" si="219"/>
        <v>164.90909090909091</v>
      </c>
      <c r="J182" s="22">
        <f t="shared" si="219"/>
        <v>41.090909090909093</v>
      </c>
      <c r="K182" s="22">
        <f t="shared" si="219"/>
        <v>0.45665759925017507</v>
      </c>
      <c r="L182" s="22">
        <f t="shared" si="219"/>
        <v>0.76652892561983466</v>
      </c>
      <c r="M182" s="22">
        <f t="shared" si="219"/>
        <v>0.52513708315789209</v>
      </c>
      <c r="N182" s="22">
        <f t="shared" si="219"/>
        <v>0.53075170842824615</v>
      </c>
      <c r="AM182" s="1"/>
      <c r="AN182" s="7">
        <f t="shared" ref="AN182:AW182" si="220">AVERAGE(AN171:AN181)</f>
        <v>423</v>
      </c>
      <c r="AO182" s="22">
        <f t="shared" si="220"/>
        <v>396</v>
      </c>
      <c r="AP182" s="22">
        <f t="shared" si="220"/>
        <v>247.09090909090909</v>
      </c>
      <c r="AQ182" s="22">
        <f t="shared" si="220"/>
        <v>175.90909090909091</v>
      </c>
      <c r="AR182" s="22">
        <f t="shared" si="220"/>
        <v>299.09090909090907</v>
      </c>
      <c r="AS182" s="22">
        <f t="shared" si="220"/>
        <v>96.909090909090907</v>
      </c>
      <c r="AT182" s="22">
        <f t="shared" si="220"/>
        <v>0.44650961501438446</v>
      </c>
      <c r="AU182" s="22">
        <f t="shared" si="220"/>
        <v>0.7182875264270614</v>
      </c>
      <c r="AV182" s="22">
        <f t="shared" si="220"/>
        <v>0.50640474268723912</v>
      </c>
      <c r="AW182" s="22">
        <f t="shared" si="220"/>
        <v>0.51648351648351642</v>
      </c>
      <c r="BE182" s="56" t="s">
        <v>29</v>
      </c>
      <c r="BF182" s="14">
        <v>0.49399999999999999</v>
      </c>
      <c r="BG182" s="14">
        <v>0.441</v>
      </c>
      <c r="BH182" s="14">
        <v>0.373</v>
      </c>
      <c r="BI182" s="14">
        <v>0.41199999999999998</v>
      </c>
      <c r="BJ182" s="3">
        <v>0.41499999999999998</v>
      </c>
      <c r="BK182" s="1">
        <f>(BF182*BF$161+BG182*BG$161+BH182*BH$161+BI182*BI$161+BJ182*BJ$161)/(BF$161+BG$161+BH$161+BI$161+BJ$161)</f>
        <v>0.4177177064457675</v>
      </c>
    </row>
    <row r="183" spans="2:63" x14ac:dyDescent="0.25">
      <c r="BE183" s="57" t="s">
        <v>47</v>
      </c>
      <c r="BF183" s="12">
        <v>0.56699999999999995</v>
      </c>
      <c r="BG183" s="12">
        <v>0.45</v>
      </c>
      <c r="BH183" s="12">
        <v>0.33</v>
      </c>
      <c r="BI183" s="12">
        <v>0.308</v>
      </c>
      <c r="BJ183" s="58">
        <v>0.311</v>
      </c>
      <c r="BK183" s="1">
        <f t="shared" ref="BK183:BK190" si="221">(BF183*BF$161+BG183*BG$161+BH183*BH$161+BI183*BI$161+BJ183*BJ$161)/(BF$161+BG$161+BH$161+BI$161+BJ$161)</f>
        <v>0.33772624902925191</v>
      </c>
    </row>
    <row r="184" spans="2:63" x14ac:dyDescent="0.25">
      <c r="BE184" s="57" t="s">
        <v>31</v>
      </c>
      <c r="BF184" s="12">
        <v>0.71499999999999997</v>
      </c>
      <c r="BG184" s="12">
        <v>0.46600000000000003</v>
      </c>
      <c r="BH184" s="12">
        <v>0.64</v>
      </c>
      <c r="BI184" s="12">
        <v>0.38</v>
      </c>
      <c r="BJ184" s="58">
        <v>0.40400000000000003</v>
      </c>
      <c r="BK184" s="1">
        <f t="shared" si="221"/>
        <v>0.43615933212529129</v>
      </c>
    </row>
    <row r="185" spans="2:63" x14ac:dyDescent="0.25">
      <c r="BE185" s="57" t="s">
        <v>48</v>
      </c>
      <c r="BF185" s="12">
        <v>0.59199999999999997</v>
      </c>
      <c r="BG185" s="12">
        <v>0.52100000000000002</v>
      </c>
      <c r="BH185" s="12">
        <v>0.47699999999999998</v>
      </c>
      <c r="BI185" s="12">
        <v>0.45900000000000002</v>
      </c>
      <c r="BJ185" s="58">
        <v>0.439</v>
      </c>
      <c r="BK185" s="1">
        <f>(BF185*BF$161+BG185*BG$161+BH185*BH$161+BI185*BI$161+BJ185*BJ$161)/(BF$161+BG$161+BH$161+BI$161+BJ$161)</f>
        <v>0.46085671757701263</v>
      </c>
    </row>
    <row r="186" spans="2:63" ht="15.75" thickBot="1" x14ac:dyDescent="0.3">
      <c r="BE186" s="57" t="s">
        <v>34</v>
      </c>
      <c r="BF186" s="12">
        <v>0.71</v>
      </c>
      <c r="BG186" s="12">
        <v>0.58499999999999996</v>
      </c>
      <c r="BH186" s="12">
        <v>0.64300000000000002</v>
      </c>
      <c r="BI186" s="12">
        <v>0.38900000000000001</v>
      </c>
      <c r="BJ186" s="58">
        <v>0.36699999999999999</v>
      </c>
      <c r="BK186" s="1">
        <f>(BF186*BF$161+BG186*BG$161+BH186*BH$161+BI186*BI$161+BJ186*BJ$161)/(BF$161+BG$161+BH$161+BI$161+BJ$161)</f>
        <v>0.42862451462593837</v>
      </c>
    </row>
    <row r="187" spans="2:63" ht="15.75" thickBot="1" x14ac:dyDescent="0.3">
      <c r="D187" s="2" t="s">
        <v>14</v>
      </c>
      <c r="E187" s="14" t="s">
        <v>0</v>
      </c>
      <c r="F187" s="3" t="s">
        <v>1</v>
      </c>
      <c r="G187" s="24" t="s">
        <v>9</v>
      </c>
      <c r="H187" s="25" t="s">
        <v>10</v>
      </c>
      <c r="I187" s="25" t="s">
        <v>11</v>
      </c>
      <c r="J187" s="25" t="s">
        <v>12</v>
      </c>
      <c r="K187" s="7" t="s">
        <v>3</v>
      </c>
      <c r="L187" s="25" t="s">
        <v>6</v>
      </c>
      <c r="M187" s="25" t="s">
        <v>7</v>
      </c>
      <c r="N187" s="26" t="s">
        <v>8</v>
      </c>
      <c r="P187" s="51" t="s">
        <v>38</v>
      </c>
      <c r="Q187" s="51" t="s">
        <v>44</v>
      </c>
      <c r="AM187" s="2" t="s">
        <v>14</v>
      </c>
      <c r="AN187" s="14" t="s">
        <v>0</v>
      </c>
      <c r="AO187" s="3" t="s">
        <v>1</v>
      </c>
      <c r="AP187" s="24" t="s">
        <v>9</v>
      </c>
      <c r="AQ187" s="25" t="s">
        <v>10</v>
      </c>
      <c r="AR187" s="25" t="s">
        <v>11</v>
      </c>
      <c r="AS187" s="25" t="s">
        <v>12</v>
      </c>
      <c r="AT187" s="7" t="s">
        <v>3</v>
      </c>
      <c r="AU187" s="25" t="s">
        <v>6</v>
      </c>
      <c r="AV187" s="25" t="s">
        <v>7</v>
      </c>
      <c r="AW187" s="26" t="s">
        <v>8</v>
      </c>
      <c r="AY187" s="51" t="s">
        <v>38</v>
      </c>
      <c r="AZ187" s="51" t="s">
        <v>45</v>
      </c>
      <c r="BE187" s="57" t="s">
        <v>49</v>
      </c>
      <c r="BF187" s="12">
        <v>0.56299999999999994</v>
      </c>
      <c r="BG187" s="12">
        <v>0.43099999999999999</v>
      </c>
      <c r="BH187" s="12">
        <v>0.40400000000000003</v>
      </c>
      <c r="BI187" s="12">
        <v>0.40899999999999997</v>
      </c>
      <c r="BJ187" s="58">
        <v>0.42899999999999999</v>
      </c>
      <c r="BK187" s="1">
        <f>(BF187*BF$161+BG187*BG$161+BH187*BH$161+BI187*BI$161+BJ187*BJ$161)/(BF$161+BG$161+BH$161+BI$161+BJ$161)</f>
        <v>0.42954931400465957</v>
      </c>
    </row>
    <row r="188" spans="2:63" ht="15.75" thickBot="1" x14ac:dyDescent="0.3">
      <c r="D188" s="17">
        <v>0</v>
      </c>
      <c r="E188" s="15">
        <v>176</v>
      </c>
      <c r="F188" s="18">
        <f>B$168-E188</f>
        <v>263</v>
      </c>
      <c r="G188" s="12">
        <v>176</v>
      </c>
      <c r="H188" s="21">
        <f t="shared" ref="H188:H198" si="222">(E188-G188)</f>
        <v>0</v>
      </c>
      <c r="I188" s="12">
        <v>263</v>
      </c>
      <c r="J188" s="12">
        <f t="shared" ref="J188:J198" si="223">F188-I188</f>
        <v>0</v>
      </c>
      <c r="K188" s="4">
        <f t="shared" ref="K188:K197" si="224">G188/(G188+I188)</f>
        <v>0.40091116173120728</v>
      </c>
      <c r="L188" s="21">
        <f t="shared" ref="L188:L198" si="225">G188/(G188+J188)</f>
        <v>1</v>
      </c>
      <c r="M188" s="21">
        <f>2*(L188*K188)/(K188+L188)</f>
        <v>0.57235772357723569</v>
      </c>
      <c r="N188" s="9">
        <f t="shared" ref="N188:N198" si="226">(G188+H188)/(G188+H188+I188+J188)</f>
        <v>0.40091116173120728</v>
      </c>
      <c r="P188" s="48" t="s">
        <v>29</v>
      </c>
      <c r="Q188" s="48">
        <v>0.64</v>
      </c>
      <c r="AL188" t="s">
        <v>5</v>
      </c>
      <c r="AM188" s="17">
        <v>0</v>
      </c>
      <c r="AN188" s="15">
        <v>344</v>
      </c>
      <c r="AO188" s="18">
        <f>AK$168-AN188</f>
        <v>475</v>
      </c>
      <c r="AP188" s="12">
        <v>344</v>
      </c>
      <c r="AQ188" s="21">
        <f t="shared" ref="AQ188:AQ198" si="227">(AN188-AP188)</f>
        <v>0</v>
      </c>
      <c r="AR188" s="12">
        <v>475</v>
      </c>
      <c r="AS188" s="12">
        <f t="shared" ref="AS188:AS198" si="228">AO188-AR188</f>
        <v>0</v>
      </c>
      <c r="AT188" s="4">
        <f t="shared" ref="AT188:AT197" si="229">AP188/(AP188+AR188)</f>
        <v>0.42002442002442003</v>
      </c>
      <c r="AU188" s="21">
        <f t="shared" ref="AU188:AU198" si="230">AP188/(AP188+AS188)</f>
        <v>1</v>
      </c>
      <c r="AV188" s="21">
        <f>2*(AU188*AT188)/(AT188+AU188)</f>
        <v>0.59157351676698189</v>
      </c>
      <c r="AW188" s="9">
        <f t="shared" ref="AW188:AW198" si="231">(AP188+AQ188)/(AP188+AQ188+AR188+AS188)</f>
        <v>0.42002442002442003</v>
      </c>
      <c r="AY188" s="48" t="s">
        <v>29</v>
      </c>
      <c r="AZ188" s="48">
        <v>0.65600000000000003</v>
      </c>
      <c r="BE188" s="57" t="s">
        <v>36</v>
      </c>
      <c r="BF188" s="12">
        <v>0.59599999999999997</v>
      </c>
      <c r="BG188" s="12">
        <v>0.439</v>
      </c>
      <c r="BH188" s="12">
        <v>0.55500000000000005</v>
      </c>
      <c r="BI188" s="12">
        <v>0.46899999999999997</v>
      </c>
      <c r="BJ188" s="58">
        <v>0.48599999999999999</v>
      </c>
      <c r="BK188" s="1">
        <f>(BF188*BF$161+BG188*BG$161+BH188*BH$161+BI188*BI$161+BJ188*BJ$161)/(BF$161+BG$161+BH$161+BI$161+BJ$161)</f>
        <v>0.48744123738027439</v>
      </c>
    </row>
    <row r="189" spans="2:63" ht="15.75" thickBot="1" x14ac:dyDescent="0.3">
      <c r="D189" s="17">
        <v>0.1</v>
      </c>
      <c r="E189" s="15">
        <v>176</v>
      </c>
      <c r="F189" s="18">
        <f t="shared" ref="F189:F198" si="232">B$168-E189</f>
        <v>263</v>
      </c>
      <c r="G189" s="12">
        <v>176</v>
      </c>
      <c r="H189" s="21">
        <f t="shared" si="222"/>
        <v>0</v>
      </c>
      <c r="I189" s="12">
        <v>263</v>
      </c>
      <c r="J189" s="12">
        <f t="shared" si="223"/>
        <v>0</v>
      </c>
      <c r="K189" s="4">
        <f t="shared" si="224"/>
        <v>0.40091116173120728</v>
      </c>
      <c r="L189" s="21">
        <f t="shared" si="225"/>
        <v>1</v>
      </c>
      <c r="M189" s="21">
        <f t="shared" ref="M189:M197" si="233">2*(L189*K189)/(K189+L189)</f>
        <v>0.57235772357723569</v>
      </c>
      <c r="N189" s="9">
        <f t="shared" si="226"/>
        <v>0.40091116173120728</v>
      </c>
      <c r="P189" s="49" t="s">
        <v>30</v>
      </c>
      <c r="Q189" s="49">
        <v>0.8</v>
      </c>
      <c r="AL189" s="13" t="s">
        <v>4</v>
      </c>
      <c r="AM189" s="17">
        <v>0.1</v>
      </c>
      <c r="AN189" s="15">
        <v>343</v>
      </c>
      <c r="AO189" s="18">
        <f t="shared" ref="AO189:AO198" si="234">AK$168-AN189</f>
        <v>476</v>
      </c>
      <c r="AP189" s="12">
        <v>340</v>
      </c>
      <c r="AQ189" s="21">
        <f t="shared" si="227"/>
        <v>3</v>
      </c>
      <c r="AR189" s="12">
        <v>472</v>
      </c>
      <c r="AS189" s="12">
        <f t="shared" si="228"/>
        <v>4</v>
      </c>
      <c r="AT189" s="4">
        <f t="shared" si="229"/>
        <v>0.41871921182266009</v>
      </c>
      <c r="AU189" s="21">
        <f t="shared" si="230"/>
        <v>0.98837209302325579</v>
      </c>
      <c r="AV189" s="21">
        <f t="shared" ref="AV189:AV197" si="235">2*(AU189*AT189)/(AT189+AU189)</f>
        <v>0.58823529411764697</v>
      </c>
      <c r="AW189" s="9">
        <f t="shared" si="231"/>
        <v>0.41880341880341881</v>
      </c>
      <c r="AY189" s="49" t="s">
        <v>30</v>
      </c>
      <c r="AZ189" s="49">
        <v>0.66600000000000004</v>
      </c>
      <c r="BE189" s="6" t="s">
        <v>37</v>
      </c>
      <c r="BF189" s="59">
        <v>0.46800000000000003</v>
      </c>
      <c r="BG189" s="59">
        <v>0.33300000000000002</v>
      </c>
      <c r="BH189" s="59">
        <v>0.62</v>
      </c>
      <c r="BI189" s="59">
        <v>0.45800000000000002</v>
      </c>
      <c r="BJ189" s="60">
        <v>0.48699999999999999</v>
      </c>
      <c r="BK189" s="1">
        <f>(BF189*BF$161+BG189*BG$161+BH189*BH$161+BI189*BI$161+BJ189*BJ$161)/(BF$161+BG$161+BH$161+BI$161+BJ$161)</f>
        <v>0.47363461040641985</v>
      </c>
    </row>
    <row r="190" spans="2:63" x14ac:dyDescent="0.25">
      <c r="D190" s="17">
        <v>0.2</v>
      </c>
      <c r="E190" s="15">
        <v>178</v>
      </c>
      <c r="F190" s="18">
        <f t="shared" si="232"/>
        <v>261</v>
      </c>
      <c r="G190" s="12">
        <v>176</v>
      </c>
      <c r="H190" s="21">
        <f t="shared" si="222"/>
        <v>2</v>
      </c>
      <c r="I190" s="12">
        <v>261</v>
      </c>
      <c r="J190" s="12">
        <f t="shared" si="223"/>
        <v>0</v>
      </c>
      <c r="K190" s="4">
        <f t="shared" si="224"/>
        <v>0.40274599542334094</v>
      </c>
      <c r="L190" s="21">
        <f t="shared" si="225"/>
        <v>1</v>
      </c>
      <c r="M190" s="21">
        <f t="shared" si="233"/>
        <v>0.57422512234910272</v>
      </c>
      <c r="N190" s="9">
        <f t="shared" si="226"/>
        <v>0.40546697038724372</v>
      </c>
      <c r="P190" s="49" t="s">
        <v>31</v>
      </c>
      <c r="Q190" s="49">
        <v>0.83299999999999996</v>
      </c>
      <c r="AM190" s="17">
        <v>0.2</v>
      </c>
      <c r="AN190" s="15">
        <v>332</v>
      </c>
      <c r="AO190" s="18">
        <f t="shared" si="234"/>
        <v>487</v>
      </c>
      <c r="AP190" s="12">
        <v>328</v>
      </c>
      <c r="AQ190" s="21">
        <f t="shared" si="227"/>
        <v>4</v>
      </c>
      <c r="AR190" s="12">
        <v>471</v>
      </c>
      <c r="AS190" s="12">
        <f t="shared" si="228"/>
        <v>16</v>
      </c>
      <c r="AT190" s="4">
        <f t="shared" si="229"/>
        <v>0.41051314142678347</v>
      </c>
      <c r="AU190" s="21">
        <f t="shared" si="230"/>
        <v>0.95348837209302328</v>
      </c>
      <c r="AV190" s="21">
        <f t="shared" si="235"/>
        <v>0.57392825896762911</v>
      </c>
      <c r="AW190" s="9">
        <f t="shared" si="231"/>
        <v>0.40537240537240538</v>
      </c>
      <c r="AY190" s="49" t="s">
        <v>31</v>
      </c>
      <c r="AZ190" s="49">
        <v>0.69499999999999995</v>
      </c>
    </row>
    <row r="191" spans="2:63" x14ac:dyDescent="0.25">
      <c r="D191" s="17">
        <v>0.3</v>
      </c>
      <c r="E191" s="15">
        <v>186</v>
      </c>
      <c r="F191" s="18">
        <f t="shared" si="232"/>
        <v>253</v>
      </c>
      <c r="G191" s="12">
        <v>175</v>
      </c>
      <c r="H191" s="21">
        <f t="shared" si="222"/>
        <v>11</v>
      </c>
      <c r="I191" s="12">
        <v>252</v>
      </c>
      <c r="J191" s="12">
        <f t="shared" si="223"/>
        <v>1</v>
      </c>
      <c r="K191" s="4">
        <f t="shared" si="224"/>
        <v>0.4098360655737705</v>
      </c>
      <c r="L191" s="21">
        <f t="shared" si="225"/>
        <v>0.99431818181818177</v>
      </c>
      <c r="M191" s="21">
        <f t="shared" si="233"/>
        <v>0.58043117744610273</v>
      </c>
      <c r="N191" s="9">
        <f t="shared" si="226"/>
        <v>0.42369020501138954</v>
      </c>
      <c r="P191" s="49" t="s">
        <v>32</v>
      </c>
      <c r="Q191" s="49">
        <v>0.77800000000000002</v>
      </c>
      <c r="AM191" s="17">
        <v>0.3</v>
      </c>
      <c r="AN191" s="15">
        <v>338</v>
      </c>
      <c r="AO191" s="18">
        <f t="shared" si="234"/>
        <v>481</v>
      </c>
      <c r="AP191" s="12">
        <v>313</v>
      </c>
      <c r="AQ191" s="21">
        <f t="shared" si="227"/>
        <v>25</v>
      </c>
      <c r="AR191" s="12">
        <v>450</v>
      </c>
      <c r="AS191" s="12">
        <f t="shared" si="228"/>
        <v>31</v>
      </c>
      <c r="AT191" s="4">
        <f t="shared" si="229"/>
        <v>0.41022280471821754</v>
      </c>
      <c r="AU191" s="21">
        <f t="shared" si="230"/>
        <v>0.90988372093023251</v>
      </c>
      <c r="AV191" s="21">
        <f t="shared" si="235"/>
        <v>0.5654923215898825</v>
      </c>
      <c r="AW191" s="9">
        <f t="shared" si="231"/>
        <v>0.41269841269841268</v>
      </c>
      <c r="AY191" s="49" t="s">
        <v>32</v>
      </c>
      <c r="AZ191" s="49">
        <v>0.68899999999999995</v>
      </c>
    </row>
    <row r="192" spans="2:63" x14ac:dyDescent="0.25">
      <c r="B192">
        <v>439</v>
      </c>
      <c r="D192" s="17">
        <v>0.4</v>
      </c>
      <c r="E192" s="15">
        <v>218</v>
      </c>
      <c r="F192" s="18">
        <f t="shared" si="232"/>
        <v>221</v>
      </c>
      <c r="G192" s="12">
        <v>171</v>
      </c>
      <c r="H192" s="21">
        <f t="shared" si="222"/>
        <v>47</v>
      </c>
      <c r="I192" s="12">
        <v>216</v>
      </c>
      <c r="J192" s="12">
        <f t="shared" si="223"/>
        <v>5</v>
      </c>
      <c r="K192" s="4">
        <f t="shared" si="224"/>
        <v>0.44186046511627908</v>
      </c>
      <c r="L192" s="21">
        <f t="shared" si="225"/>
        <v>0.97159090909090906</v>
      </c>
      <c r="M192" s="21">
        <f t="shared" si="233"/>
        <v>0.60746003552397865</v>
      </c>
      <c r="N192" s="9">
        <f t="shared" si="226"/>
        <v>0.49658314350797267</v>
      </c>
      <c r="P192" s="49" t="s">
        <v>33</v>
      </c>
      <c r="Q192" s="49">
        <v>0.80200000000000005</v>
      </c>
      <c r="AM192" s="17">
        <v>0.4</v>
      </c>
      <c r="AN192" s="15">
        <v>383</v>
      </c>
      <c r="AO192" s="18">
        <f t="shared" si="234"/>
        <v>436</v>
      </c>
      <c r="AP192" s="12">
        <v>302</v>
      </c>
      <c r="AQ192" s="21">
        <f t="shared" si="227"/>
        <v>81</v>
      </c>
      <c r="AR192" s="12">
        <v>394</v>
      </c>
      <c r="AS192" s="12">
        <f t="shared" si="228"/>
        <v>42</v>
      </c>
      <c r="AT192" s="4">
        <f t="shared" si="229"/>
        <v>0.43390804597701149</v>
      </c>
      <c r="AU192" s="21">
        <f t="shared" si="230"/>
        <v>0.87790697674418605</v>
      </c>
      <c r="AV192" s="21">
        <f t="shared" si="235"/>
        <v>0.58076923076923082</v>
      </c>
      <c r="AW192" s="9">
        <f t="shared" si="231"/>
        <v>0.46764346764346765</v>
      </c>
      <c r="AY192" s="49" t="s">
        <v>33</v>
      </c>
      <c r="AZ192" s="49">
        <v>0.72</v>
      </c>
    </row>
    <row r="193" spans="3:52" x14ac:dyDescent="0.25">
      <c r="D193" s="17">
        <v>0.5</v>
      </c>
      <c r="E193" s="15">
        <v>246</v>
      </c>
      <c r="F193" s="18">
        <f t="shared" si="232"/>
        <v>193</v>
      </c>
      <c r="G193" s="12">
        <v>152</v>
      </c>
      <c r="H193" s="21">
        <f t="shared" si="222"/>
        <v>94</v>
      </c>
      <c r="I193" s="12">
        <v>169</v>
      </c>
      <c r="J193" s="12">
        <f t="shared" si="223"/>
        <v>24</v>
      </c>
      <c r="K193" s="4">
        <f t="shared" si="224"/>
        <v>0.4735202492211838</v>
      </c>
      <c r="L193" s="21">
        <f t="shared" si="225"/>
        <v>0.86363636363636365</v>
      </c>
      <c r="M193" s="21">
        <f t="shared" si="233"/>
        <v>0.61167002012072436</v>
      </c>
      <c r="N193" s="9">
        <f t="shared" si="226"/>
        <v>0.56036446469248291</v>
      </c>
      <c r="P193" s="49" t="s">
        <v>34</v>
      </c>
      <c r="Q193" s="49">
        <v>0.83299999999999996</v>
      </c>
      <c r="AM193" s="17">
        <v>0.5</v>
      </c>
      <c r="AN193" s="15">
        <v>436</v>
      </c>
      <c r="AO193" s="18">
        <f t="shared" si="234"/>
        <v>383</v>
      </c>
      <c r="AP193" s="12">
        <v>278</v>
      </c>
      <c r="AQ193" s="21">
        <f t="shared" si="227"/>
        <v>158</v>
      </c>
      <c r="AR193" s="12">
        <v>317</v>
      </c>
      <c r="AS193" s="12">
        <f t="shared" si="228"/>
        <v>66</v>
      </c>
      <c r="AT193" s="4">
        <f t="shared" si="229"/>
        <v>0.46722689075630253</v>
      </c>
      <c r="AU193" s="21">
        <f t="shared" si="230"/>
        <v>0.80813953488372092</v>
      </c>
      <c r="AV193" s="21">
        <f t="shared" si="235"/>
        <v>0.59211927582534607</v>
      </c>
      <c r="AW193" s="9">
        <f t="shared" si="231"/>
        <v>0.53235653235653235</v>
      </c>
      <c r="AY193" s="49" t="s">
        <v>34</v>
      </c>
      <c r="AZ193" s="49">
        <v>0.70199999999999996</v>
      </c>
    </row>
    <row r="194" spans="3:52" ht="15.75" thickBot="1" x14ac:dyDescent="0.3">
      <c r="C194" t="s">
        <v>5</v>
      </c>
      <c r="D194" s="17">
        <v>0.6</v>
      </c>
      <c r="E194" s="15">
        <v>287</v>
      </c>
      <c r="F194" s="18">
        <f t="shared" si="232"/>
        <v>152</v>
      </c>
      <c r="G194" s="12">
        <v>133</v>
      </c>
      <c r="H194" s="21">
        <f t="shared" si="222"/>
        <v>154</v>
      </c>
      <c r="I194" s="12">
        <v>109</v>
      </c>
      <c r="J194" s="12">
        <f t="shared" si="223"/>
        <v>43</v>
      </c>
      <c r="K194" s="4">
        <f t="shared" si="224"/>
        <v>0.54958677685950408</v>
      </c>
      <c r="L194" s="21">
        <f t="shared" si="225"/>
        <v>0.75568181818181823</v>
      </c>
      <c r="M194" s="21">
        <f t="shared" si="233"/>
        <v>0.63636363636363635</v>
      </c>
      <c r="N194" s="9">
        <f t="shared" si="226"/>
        <v>0.65375854214123008</v>
      </c>
      <c r="P194" s="49" t="s">
        <v>35</v>
      </c>
      <c r="Q194" s="49">
        <v>0.72299999999999998</v>
      </c>
      <c r="AM194" s="17">
        <v>0.6</v>
      </c>
      <c r="AN194" s="15">
        <v>478</v>
      </c>
      <c r="AO194" s="18">
        <f t="shared" si="234"/>
        <v>341</v>
      </c>
      <c r="AP194" s="12">
        <v>230</v>
      </c>
      <c r="AQ194" s="21">
        <f t="shared" si="227"/>
        <v>248</v>
      </c>
      <c r="AR194" s="12">
        <v>227</v>
      </c>
      <c r="AS194" s="12">
        <f t="shared" si="228"/>
        <v>114</v>
      </c>
      <c r="AT194" s="4">
        <f t="shared" si="229"/>
        <v>0.50328227571115969</v>
      </c>
      <c r="AU194" s="21">
        <f t="shared" si="230"/>
        <v>0.66860465116279066</v>
      </c>
      <c r="AV194" s="21">
        <f t="shared" si="235"/>
        <v>0.57428214731585525</v>
      </c>
      <c r="AW194" s="9">
        <f t="shared" si="231"/>
        <v>0.58363858363858367</v>
      </c>
      <c r="AY194" s="49" t="s">
        <v>35</v>
      </c>
      <c r="AZ194" s="49">
        <v>0.64100000000000001</v>
      </c>
    </row>
    <row r="195" spans="3:52" ht="15.75" thickBot="1" x14ac:dyDescent="0.3">
      <c r="C195" s="13" t="s">
        <v>4</v>
      </c>
      <c r="D195" s="17">
        <v>0.7</v>
      </c>
      <c r="E195" s="15">
        <v>300</v>
      </c>
      <c r="F195" s="18">
        <f t="shared" si="232"/>
        <v>139</v>
      </c>
      <c r="G195" s="12">
        <v>103</v>
      </c>
      <c r="H195" s="21">
        <f t="shared" si="222"/>
        <v>197</v>
      </c>
      <c r="I195" s="12">
        <v>66</v>
      </c>
      <c r="J195" s="12">
        <f t="shared" si="223"/>
        <v>73</v>
      </c>
      <c r="K195" s="4">
        <f t="shared" si="224"/>
        <v>0.60946745562130178</v>
      </c>
      <c r="L195" s="21">
        <f t="shared" si="225"/>
        <v>0.58522727272727271</v>
      </c>
      <c r="M195" s="21">
        <f t="shared" si="233"/>
        <v>0.59710144927536235</v>
      </c>
      <c r="N195" s="9">
        <f t="shared" si="226"/>
        <v>0.68337129840546695</v>
      </c>
      <c r="P195" s="49" t="s">
        <v>36</v>
      </c>
      <c r="Q195" s="49">
        <v>0.77400000000000002</v>
      </c>
      <c r="AM195" s="17">
        <v>0.7</v>
      </c>
      <c r="AN195" s="15">
        <v>472</v>
      </c>
      <c r="AO195" s="18">
        <f t="shared" si="234"/>
        <v>347</v>
      </c>
      <c r="AP195" s="12">
        <v>165</v>
      </c>
      <c r="AQ195" s="21">
        <f t="shared" si="227"/>
        <v>307</v>
      </c>
      <c r="AR195" s="12">
        <v>168</v>
      </c>
      <c r="AS195" s="12">
        <f t="shared" si="228"/>
        <v>179</v>
      </c>
      <c r="AT195" s="4">
        <f t="shared" si="229"/>
        <v>0.49549549549549549</v>
      </c>
      <c r="AU195" s="21">
        <f t="shared" si="230"/>
        <v>0.47965116279069769</v>
      </c>
      <c r="AV195" s="21">
        <f t="shared" si="235"/>
        <v>0.48744460856720828</v>
      </c>
      <c r="AW195" s="9">
        <f t="shared" si="231"/>
        <v>0.57631257631257626</v>
      </c>
      <c r="AY195" s="49" t="s">
        <v>36</v>
      </c>
      <c r="AZ195" s="49">
        <v>0.63500000000000001</v>
      </c>
    </row>
    <row r="196" spans="3:52" ht="15.75" thickBot="1" x14ac:dyDescent="0.3">
      <c r="D196" s="17">
        <v>0.8</v>
      </c>
      <c r="E196" s="15">
        <v>302</v>
      </c>
      <c r="F196" s="18">
        <f t="shared" si="232"/>
        <v>137</v>
      </c>
      <c r="G196" s="12">
        <v>69</v>
      </c>
      <c r="H196" s="21">
        <f t="shared" si="222"/>
        <v>233</v>
      </c>
      <c r="I196" s="12">
        <v>30</v>
      </c>
      <c r="J196" s="12">
        <f t="shared" si="223"/>
        <v>107</v>
      </c>
      <c r="K196" s="4">
        <f t="shared" si="224"/>
        <v>0.69696969696969702</v>
      </c>
      <c r="L196" s="21">
        <f t="shared" si="225"/>
        <v>0.39204545454545453</v>
      </c>
      <c r="M196" s="21">
        <f t="shared" si="233"/>
        <v>0.50181818181818183</v>
      </c>
      <c r="N196" s="34">
        <f t="shared" si="226"/>
        <v>0.6879271070615034</v>
      </c>
      <c r="P196" s="50" t="s">
        <v>37</v>
      </c>
      <c r="Q196" s="50">
        <v>0.60799999999999998</v>
      </c>
      <c r="AM196" s="17">
        <v>0.8</v>
      </c>
      <c r="AN196" s="15">
        <v>494</v>
      </c>
      <c r="AO196" s="18">
        <f t="shared" si="234"/>
        <v>325</v>
      </c>
      <c r="AP196" s="12">
        <v>113</v>
      </c>
      <c r="AQ196" s="21">
        <f t="shared" si="227"/>
        <v>381</v>
      </c>
      <c r="AR196" s="12">
        <v>94</v>
      </c>
      <c r="AS196" s="12">
        <f t="shared" si="228"/>
        <v>231</v>
      </c>
      <c r="AT196" s="4">
        <f t="shared" si="229"/>
        <v>0.54589371980676327</v>
      </c>
      <c r="AU196" s="21">
        <f t="shared" si="230"/>
        <v>0.32848837209302323</v>
      </c>
      <c r="AV196" s="21">
        <f t="shared" si="235"/>
        <v>0.41016333938294014</v>
      </c>
      <c r="AW196" s="34">
        <f t="shared" si="231"/>
        <v>0.60317460317460314</v>
      </c>
      <c r="AY196" s="50" t="s">
        <v>37</v>
      </c>
      <c r="AZ196" s="50">
        <v>0.48099999999999998</v>
      </c>
    </row>
    <row r="197" spans="3:52" ht="15.75" thickBot="1" x14ac:dyDescent="0.3">
      <c r="D197" s="17">
        <v>0.9</v>
      </c>
      <c r="E197" s="15">
        <v>285</v>
      </c>
      <c r="F197" s="18">
        <f t="shared" si="232"/>
        <v>154</v>
      </c>
      <c r="G197" s="12">
        <v>26</v>
      </c>
      <c r="H197" s="21">
        <f t="shared" si="222"/>
        <v>259</v>
      </c>
      <c r="I197" s="12">
        <v>4</v>
      </c>
      <c r="J197" s="12">
        <f t="shared" si="223"/>
        <v>150</v>
      </c>
      <c r="K197" s="4">
        <f t="shared" si="224"/>
        <v>0.8666666666666667</v>
      </c>
      <c r="L197" s="21">
        <f t="shared" si="225"/>
        <v>0.14772727272727273</v>
      </c>
      <c r="M197" s="21">
        <f t="shared" si="233"/>
        <v>0.25242718446601947</v>
      </c>
      <c r="N197" s="9">
        <f t="shared" si="226"/>
        <v>0.64920273348519364</v>
      </c>
      <c r="P197" s="51" t="s">
        <v>39</v>
      </c>
      <c r="Q197" s="51">
        <v>0.77800000000000002</v>
      </c>
      <c r="AM197" s="17">
        <v>0.9</v>
      </c>
      <c r="AN197" s="15">
        <v>493</v>
      </c>
      <c r="AO197" s="18">
        <f t="shared" si="234"/>
        <v>326</v>
      </c>
      <c r="AP197" s="12">
        <v>32</v>
      </c>
      <c r="AQ197" s="21">
        <f t="shared" si="227"/>
        <v>461</v>
      </c>
      <c r="AR197" s="12">
        <v>14</v>
      </c>
      <c r="AS197" s="12">
        <f t="shared" si="228"/>
        <v>312</v>
      </c>
      <c r="AT197" s="4">
        <f t="shared" si="229"/>
        <v>0.69565217391304346</v>
      </c>
      <c r="AU197" s="21">
        <f t="shared" si="230"/>
        <v>9.3023255813953487E-2</v>
      </c>
      <c r="AV197" s="21">
        <f t="shared" si="235"/>
        <v>0.16410256410256413</v>
      </c>
      <c r="AW197" s="9">
        <f t="shared" si="231"/>
        <v>0.60195360195360192</v>
      </c>
      <c r="AY197" s="51" t="s">
        <v>39</v>
      </c>
      <c r="AZ197" s="51">
        <v>0.66600000000000004</v>
      </c>
    </row>
    <row r="198" spans="3:52" ht="15.75" thickBot="1" x14ac:dyDescent="0.3">
      <c r="D198" s="5">
        <v>1</v>
      </c>
      <c r="E198" s="15">
        <v>263</v>
      </c>
      <c r="F198" s="18">
        <f t="shared" si="232"/>
        <v>176</v>
      </c>
      <c r="G198" s="12">
        <v>0</v>
      </c>
      <c r="H198" s="21">
        <f t="shared" si="222"/>
        <v>263</v>
      </c>
      <c r="I198" s="12">
        <v>0</v>
      </c>
      <c r="J198" s="12">
        <f t="shared" si="223"/>
        <v>176</v>
      </c>
      <c r="K198" s="4">
        <f>G198/(G198+I198+1)</f>
        <v>0</v>
      </c>
      <c r="L198" s="21">
        <f t="shared" si="225"/>
        <v>0</v>
      </c>
      <c r="M198" s="21">
        <f>2*(L198*K198)/(K198+L198+1)</f>
        <v>0</v>
      </c>
      <c r="N198" s="9">
        <f t="shared" si="226"/>
        <v>0.59908883826879267</v>
      </c>
      <c r="AM198" s="5">
        <v>1</v>
      </c>
      <c r="AN198" s="15">
        <v>475</v>
      </c>
      <c r="AO198" s="18">
        <f t="shared" si="234"/>
        <v>344</v>
      </c>
      <c r="AP198" s="12">
        <v>0</v>
      </c>
      <c r="AQ198" s="21">
        <f t="shared" si="227"/>
        <v>475</v>
      </c>
      <c r="AR198" s="12">
        <v>0</v>
      </c>
      <c r="AS198" s="12">
        <f t="shared" si="228"/>
        <v>344</v>
      </c>
      <c r="AT198" s="4">
        <f>AP198/(AP198+AR198+1)</f>
        <v>0</v>
      </c>
      <c r="AU198" s="21">
        <f t="shared" si="230"/>
        <v>0</v>
      </c>
      <c r="AV198" s="21">
        <f>2*(AU198*AT198)/(AT198+AU198+1)</f>
        <v>0</v>
      </c>
      <c r="AW198" s="9">
        <f t="shared" si="231"/>
        <v>0.57997557997558002</v>
      </c>
    </row>
    <row r="199" spans="3:52" ht="15.75" thickBot="1" x14ac:dyDescent="0.3">
      <c r="D199" s="1"/>
      <c r="E199" s="7">
        <f t="shared" ref="E199:N199" si="236">AVERAGE(E188:E198)</f>
        <v>237.90909090909091</v>
      </c>
      <c r="F199" s="22">
        <f t="shared" si="236"/>
        <v>201.09090909090909</v>
      </c>
      <c r="G199" s="22">
        <f t="shared" si="236"/>
        <v>123.36363636363636</v>
      </c>
      <c r="H199" s="22">
        <f t="shared" si="236"/>
        <v>114.54545454545455</v>
      </c>
      <c r="I199" s="22">
        <f t="shared" si="236"/>
        <v>148.45454545454547</v>
      </c>
      <c r="J199" s="22">
        <f t="shared" si="236"/>
        <v>52.636363636363633</v>
      </c>
      <c r="K199" s="22">
        <f t="shared" si="236"/>
        <v>0.47749779044674168</v>
      </c>
      <c r="L199" s="22">
        <f t="shared" si="236"/>
        <v>0.70092975206611563</v>
      </c>
      <c r="M199" s="22">
        <f t="shared" si="236"/>
        <v>0.50056475041068904</v>
      </c>
      <c r="N199" s="22">
        <f t="shared" si="236"/>
        <v>0.54193414785669913</v>
      </c>
      <c r="AM199" s="1"/>
      <c r="AN199" s="7">
        <f t="shared" ref="AN199:AW199" si="237">AVERAGE(AN188:AN198)</f>
        <v>417.09090909090907</v>
      </c>
      <c r="AO199" s="22">
        <f t="shared" si="237"/>
        <v>401.90909090909093</v>
      </c>
      <c r="AP199" s="22">
        <f t="shared" si="237"/>
        <v>222.27272727272728</v>
      </c>
      <c r="AQ199" s="22">
        <f t="shared" si="237"/>
        <v>194.81818181818181</v>
      </c>
      <c r="AR199" s="22">
        <f t="shared" si="237"/>
        <v>280.18181818181819</v>
      </c>
      <c r="AS199" s="22">
        <f t="shared" si="237"/>
        <v>121.72727272727273</v>
      </c>
      <c r="AT199" s="22">
        <f t="shared" si="237"/>
        <v>0.43644892542289604</v>
      </c>
      <c r="AU199" s="22">
        <f t="shared" si="237"/>
        <v>0.64614164904862581</v>
      </c>
      <c r="AV199" s="22">
        <f t="shared" si="237"/>
        <v>0.466191868855026</v>
      </c>
      <c r="AW199" s="22">
        <f t="shared" si="237"/>
        <v>0.5092685092685092</v>
      </c>
    </row>
    <row r="203" spans="3:52" ht="15.75" thickBot="1" x14ac:dyDescent="0.3"/>
    <row r="204" spans="3:52" ht="15.75" thickBot="1" x14ac:dyDescent="0.3">
      <c r="D204" s="2" t="s">
        <v>46</v>
      </c>
      <c r="E204" s="14" t="s">
        <v>0</v>
      </c>
      <c r="F204" s="3" t="s">
        <v>1</v>
      </c>
      <c r="G204" s="24" t="s">
        <v>9</v>
      </c>
      <c r="H204" s="25" t="s">
        <v>10</v>
      </c>
      <c r="I204" s="25" t="s">
        <v>11</v>
      </c>
      <c r="J204" s="25" t="s">
        <v>12</v>
      </c>
      <c r="K204" s="7" t="s">
        <v>3</v>
      </c>
      <c r="L204" s="25" t="s">
        <v>6</v>
      </c>
      <c r="M204" s="25" t="s">
        <v>7</v>
      </c>
      <c r="N204" s="26" t="s">
        <v>8</v>
      </c>
      <c r="P204" s="51" t="s">
        <v>38</v>
      </c>
      <c r="Q204" s="51" t="s">
        <v>44</v>
      </c>
      <c r="AM204" s="2" t="s">
        <v>46</v>
      </c>
      <c r="AN204" s="14" t="s">
        <v>0</v>
      </c>
      <c r="AO204" s="3" t="s">
        <v>1</v>
      </c>
      <c r="AP204" s="24" t="s">
        <v>9</v>
      </c>
      <c r="AQ204" s="25" t="s">
        <v>10</v>
      </c>
      <c r="AR204" s="25" t="s">
        <v>11</v>
      </c>
      <c r="AS204" s="25" t="s">
        <v>12</v>
      </c>
      <c r="AT204" s="7" t="s">
        <v>3</v>
      </c>
      <c r="AU204" s="25" t="s">
        <v>6</v>
      </c>
      <c r="AV204" s="25" t="s">
        <v>7</v>
      </c>
      <c r="AW204" s="26" t="s">
        <v>8</v>
      </c>
      <c r="AY204" s="51" t="s">
        <v>38</v>
      </c>
      <c r="AZ204" s="51" t="s">
        <v>45</v>
      </c>
    </row>
    <row r="205" spans="3:52" ht="15.75" thickBot="1" x14ac:dyDescent="0.3">
      <c r="D205" s="17">
        <v>0</v>
      </c>
      <c r="E205" s="15">
        <v>264</v>
      </c>
      <c r="F205" s="18">
        <f>B$168-E205</f>
        <v>175</v>
      </c>
      <c r="G205" s="12">
        <v>158</v>
      </c>
      <c r="H205" s="21">
        <f t="shared" ref="H205:H215" si="238">(E205-G205)</f>
        <v>106</v>
      </c>
      <c r="I205" s="12">
        <v>157</v>
      </c>
      <c r="J205" s="12">
        <f t="shared" ref="J205:J215" si="239">F205-I205</f>
        <v>18</v>
      </c>
      <c r="K205" s="4">
        <f t="shared" ref="K205:K214" si="240">G205/(G205+I205)</f>
        <v>0.50158730158730158</v>
      </c>
      <c r="L205" s="21">
        <f t="shared" ref="L205:L215" si="241">G205/(G205+J205)</f>
        <v>0.89772727272727271</v>
      </c>
      <c r="M205" s="21">
        <f>2*(L205*K205)/(K205+L205)</f>
        <v>0.64358452138492872</v>
      </c>
      <c r="N205" s="9">
        <f t="shared" ref="N205:N215" si="242">(G205+H205)/(G205+H205+I205+J205)</f>
        <v>0.60136674259681089</v>
      </c>
      <c r="P205" s="48" t="s">
        <v>29</v>
      </c>
      <c r="Q205" s="48">
        <v>0.64</v>
      </c>
      <c r="AL205" t="s">
        <v>5</v>
      </c>
      <c r="AM205" s="17">
        <v>0</v>
      </c>
      <c r="AN205" s="15">
        <v>429</v>
      </c>
      <c r="AO205" s="18">
        <f>AK$168-AN205</f>
        <v>390</v>
      </c>
      <c r="AP205" s="12">
        <v>291</v>
      </c>
      <c r="AQ205" s="21">
        <f t="shared" ref="AQ205:AQ215" si="243">(AN205-AP205)</f>
        <v>138</v>
      </c>
      <c r="AR205" s="12">
        <v>337</v>
      </c>
      <c r="AS205" s="12">
        <f t="shared" ref="AS205:AS215" si="244">AO205-AR205</f>
        <v>53</v>
      </c>
      <c r="AT205" s="4">
        <f t="shared" ref="AT205:AT214" si="245">AP205/(AP205+AR205)</f>
        <v>0.46337579617834396</v>
      </c>
      <c r="AU205" s="21">
        <f t="shared" ref="AU205:AU215" si="246">AP205/(AP205+AS205)</f>
        <v>0.84593023255813948</v>
      </c>
      <c r="AV205" s="21">
        <f>2*(AU205*AT205)/(AT205+AU205)</f>
        <v>0.59876543209876543</v>
      </c>
      <c r="AW205" s="9">
        <f t="shared" ref="AW205:AW215" si="247">(AP205+AQ205)/(AP205+AQ205+AR205+AS205)</f>
        <v>0.52380952380952384</v>
      </c>
      <c r="AY205" s="48" t="s">
        <v>29</v>
      </c>
      <c r="AZ205" s="48">
        <v>0.65600000000000003</v>
      </c>
    </row>
    <row r="206" spans="3:52" ht="15.75" thickBot="1" x14ac:dyDescent="0.3">
      <c r="D206" s="17">
        <v>0.1</v>
      </c>
      <c r="E206" s="15">
        <v>298</v>
      </c>
      <c r="F206" s="18">
        <f t="shared" ref="F206:F215" si="248">B$168-E206</f>
        <v>141</v>
      </c>
      <c r="G206" s="12">
        <v>141</v>
      </c>
      <c r="H206" s="21">
        <f t="shared" si="238"/>
        <v>157</v>
      </c>
      <c r="I206" s="12">
        <v>106</v>
      </c>
      <c r="J206" s="12">
        <f t="shared" si="239"/>
        <v>35</v>
      </c>
      <c r="K206" s="4">
        <f t="shared" si="240"/>
        <v>0.57085020242914974</v>
      </c>
      <c r="L206" s="21">
        <f t="shared" si="241"/>
        <v>0.80113636363636365</v>
      </c>
      <c r="M206" s="21">
        <f t="shared" ref="M206:M214" si="249">2*(L206*K206)/(K206+L206)</f>
        <v>0.66666666666666663</v>
      </c>
      <c r="N206" s="9">
        <f t="shared" si="242"/>
        <v>0.67881548974943051</v>
      </c>
      <c r="P206" s="49" t="s">
        <v>30</v>
      </c>
      <c r="Q206" s="49">
        <v>0.8</v>
      </c>
      <c r="AL206" s="13" t="s">
        <v>4</v>
      </c>
      <c r="AM206" s="17">
        <v>0.1</v>
      </c>
      <c r="AN206" s="15">
        <v>510</v>
      </c>
      <c r="AO206" s="18">
        <f t="shared" ref="AO206:AO215" si="250">AK$168-AN206</f>
        <v>309</v>
      </c>
      <c r="AP206" s="12">
        <v>195</v>
      </c>
      <c r="AQ206" s="21">
        <f t="shared" si="243"/>
        <v>315</v>
      </c>
      <c r="AR206" s="12">
        <v>160</v>
      </c>
      <c r="AS206" s="12">
        <f t="shared" si="244"/>
        <v>149</v>
      </c>
      <c r="AT206" s="4">
        <f t="shared" si="245"/>
        <v>0.54929577464788737</v>
      </c>
      <c r="AU206" s="21">
        <f t="shared" si="246"/>
        <v>0.56686046511627908</v>
      </c>
      <c r="AV206" s="21">
        <f t="shared" ref="AV206:AV214" si="251">2*(AU206*AT206)/(AT206+AU206)</f>
        <v>0.55793991416309019</v>
      </c>
      <c r="AW206" s="9">
        <f t="shared" si="247"/>
        <v>0.62271062271062272</v>
      </c>
      <c r="AY206" s="49" t="s">
        <v>30</v>
      </c>
      <c r="AZ206" s="49">
        <v>0.66600000000000004</v>
      </c>
    </row>
    <row r="207" spans="3:52" x14ac:dyDescent="0.25">
      <c r="D207" s="17">
        <v>0.2</v>
      </c>
      <c r="E207" s="15">
        <v>312</v>
      </c>
      <c r="F207" s="18">
        <f t="shared" si="248"/>
        <v>127</v>
      </c>
      <c r="G207" s="12">
        <v>97</v>
      </c>
      <c r="H207" s="21">
        <f t="shared" si="238"/>
        <v>215</v>
      </c>
      <c r="I207" s="12">
        <v>48</v>
      </c>
      <c r="J207" s="12">
        <f t="shared" si="239"/>
        <v>79</v>
      </c>
      <c r="K207" s="4">
        <f t="shared" si="240"/>
        <v>0.66896551724137931</v>
      </c>
      <c r="L207" s="21">
        <f t="shared" si="241"/>
        <v>0.55113636363636365</v>
      </c>
      <c r="M207" s="21">
        <f t="shared" si="249"/>
        <v>0.60436137071651097</v>
      </c>
      <c r="N207" s="34">
        <f t="shared" si="242"/>
        <v>0.71070615034168561</v>
      </c>
      <c r="P207" s="49" t="s">
        <v>31</v>
      </c>
      <c r="Q207" s="49">
        <v>0.83299999999999996</v>
      </c>
      <c r="AM207" s="17">
        <v>0.2</v>
      </c>
      <c r="AN207" s="15">
        <v>515</v>
      </c>
      <c r="AO207" s="18">
        <f t="shared" si="250"/>
        <v>304</v>
      </c>
      <c r="AP207" s="12">
        <v>117</v>
      </c>
      <c r="AQ207" s="21">
        <f t="shared" si="243"/>
        <v>398</v>
      </c>
      <c r="AR207" s="12">
        <v>77</v>
      </c>
      <c r="AS207" s="12">
        <f t="shared" si="244"/>
        <v>227</v>
      </c>
      <c r="AT207" s="4">
        <f t="shared" si="245"/>
        <v>0.60309278350515461</v>
      </c>
      <c r="AU207" s="21">
        <f t="shared" si="246"/>
        <v>0.34011627906976744</v>
      </c>
      <c r="AV207" s="21">
        <f t="shared" si="251"/>
        <v>0.43494423791821557</v>
      </c>
      <c r="AW207" s="34">
        <f t="shared" si="247"/>
        <v>0.6288156288156288</v>
      </c>
      <c r="AY207" s="49" t="s">
        <v>31</v>
      </c>
      <c r="AZ207" s="49">
        <v>0.69499999999999995</v>
      </c>
    </row>
    <row r="208" spans="3:52" x14ac:dyDescent="0.25">
      <c r="D208" s="17">
        <v>0.3</v>
      </c>
      <c r="E208" s="15">
        <v>309</v>
      </c>
      <c r="F208" s="18">
        <f t="shared" si="248"/>
        <v>130</v>
      </c>
      <c r="G208" s="12">
        <v>73</v>
      </c>
      <c r="H208" s="21">
        <f t="shared" si="238"/>
        <v>236</v>
      </c>
      <c r="I208" s="12">
        <v>27</v>
      </c>
      <c r="J208" s="12">
        <f t="shared" si="239"/>
        <v>103</v>
      </c>
      <c r="K208" s="4">
        <f t="shared" si="240"/>
        <v>0.73</v>
      </c>
      <c r="L208" s="21">
        <f t="shared" si="241"/>
        <v>0.41477272727272729</v>
      </c>
      <c r="M208" s="21">
        <f t="shared" si="249"/>
        <v>0.52898550724637683</v>
      </c>
      <c r="N208" s="9">
        <f t="shared" si="242"/>
        <v>0.70387243735763094</v>
      </c>
      <c r="P208" s="49" t="s">
        <v>32</v>
      </c>
      <c r="Q208" s="49">
        <v>0.77800000000000002</v>
      </c>
      <c r="AM208" s="17">
        <v>0.3</v>
      </c>
      <c r="AN208" s="15">
        <v>508</v>
      </c>
      <c r="AO208" s="18">
        <f t="shared" si="250"/>
        <v>311</v>
      </c>
      <c r="AP208" s="12">
        <v>63</v>
      </c>
      <c r="AQ208" s="21">
        <f t="shared" si="243"/>
        <v>445</v>
      </c>
      <c r="AR208" s="12">
        <v>30</v>
      </c>
      <c r="AS208" s="12">
        <f t="shared" si="244"/>
        <v>281</v>
      </c>
      <c r="AT208" s="4">
        <f t="shared" si="245"/>
        <v>0.67741935483870963</v>
      </c>
      <c r="AU208" s="21">
        <f t="shared" si="246"/>
        <v>0.18313953488372092</v>
      </c>
      <c r="AV208" s="21">
        <f t="shared" si="251"/>
        <v>0.28832951945080088</v>
      </c>
      <c r="AW208" s="9">
        <f t="shared" si="247"/>
        <v>0.62026862026862029</v>
      </c>
      <c r="AY208" s="49" t="s">
        <v>32</v>
      </c>
      <c r="AZ208" s="49">
        <v>0.68899999999999995</v>
      </c>
    </row>
    <row r="209" spans="3:52" x14ac:dyDescent="0.25">
      <c r="D209" s="17">
        <v>0.4</v>
      </c>
      <c r="E209" s="15">
        <v>293</v>
      </c>
      <c r="F209" s="18">
        <f t="shared" si="248"/>
        <v>146</v>
      </c>
      <c r="G209" s="12">
        <v>48</v>
      </c>
      <c r="H209" s="21">
        <f t="shared" si="238"/>
        <v>245</v>
      </c>
      <c r="I209" s="12">
        <v>18</v>
      </c>
      <c r="J209" s="12">
        <f t="shared" si="239"/>
        <v>128</v>
      </c>
      <c r="K209" s="4">
        <f t="shared" si="240"/>
        <v>0.72727272727272729</v>
      </c>
      <c r="L209" s="21">
        <f t="shared" si="241"/>
        <v>0.27272727272727271</v>
      </c>
      <c r="M209" s="21">
        <f t="shared" si="249"/>
        <v>0.39669421487603301</v>
      </c>
      <c r="N209" s="9">
        <f t="shared" si="242"/>
        <v>0.66742596810933941</v>
      </c>
      <c r="P209" s="49" t="s">
        <v>33</v>
      </c>
      <c r="Q209" s="49">
        <v>0.80200000000000005</v>
      </c>
      <c r="AM209" s="17">
        <v>0.4</v>
      </c>
      <c r="AN209" s="15">
        <v>491</v>
      </c>
      <c r="AO209" s="18">
        <f t="shared" si="250"/>
        <v>328</v>
      </c>
      <c r="AP209" s="12">
        <v>34</v>
      </c>
      <c r="AQ209" s="21">
        <f t="shared" si="243"/>
        <v>457</v>
      </c>
      <c r="AR209" s="12">
        <v>18</v>
      </c>
      <c r="AS209" s="12">
        <f t="shared" si="244"/>
        <v>310</v>
      </c>
      <c r="AT209" s="4">
        <f t="shared" si="245"/>
        <v>0.65384615384615385</v>
      </c>
      <c r="AU209" s="21">
        <f t="shared" si="246"/>
        <v>9.8837209302325577E-2</v>
      </c>
      <c r="AV209" s="21">
        <f t="shared" si="251"/>
        <v>0.17171717171717171</v>
      </c>
      <c r="AW209" s="9">
        <f t="shared" si="247"/>
        <v>0.59951159951159949</v>
      </c>
      <c r="AY209" s="49" t="s">
        <v>33</v>
      </c>
      <c r="AZ209" s="49">
        <v>0.72</v>
      </c>
    </row>
    <row r="210" spans="3:52" x14ac:dyDescent="0.25">
      <c r="D210" s="17">
        <v>0.5</v>
      </c>
      <c r="E210" s="15">
        <v>288</v>
      </c>
      <c r="F210" s="18">
        <f t="shared" si="248"/>
        <v>151</v>
      </c>
      <c r="G210" s="12">
        <v>31</v>
      </c>
      <c r="H210" s="21">
        <f t="shared" si="238"/>
        <v>257</v>
      </c>
      <c r="I210" s="12">
        <v>6</v>
      </c>
      <c r="J210" s="12">
        <f t="shared" si="239"/>
        <v>145</v>
      </c>
      <c r="K210" s="4">
        <f t="shared" si="240"/>
        <v>0.83783783783783783</v>
      </c>
      <c r="L210" s="21">
        <f t="shared" si="241"/>
        <v>0.17613636363636365</v>
      </c>
      <c r="M210" s="21">
        <f t="shared" si="249"/>
        <v>0.29107981220657281</v>
      </c>
      <c r="N210" s="9">
        <f t="shared" si="242"/>
        <v>0.6560364464692483</v>
      </c>
      <c r="P210" s="49" t="s">
        <v>34</v>
      </c>
      <c r="Q210" s="49">
        <v>0.83299999999999996</v>
      </c>
      <c r="AM210" s="17">
        <v>0.5</v>
      </c>
      <c r="AN210" s="15">
        <v>484</v>
      </c>
      <c r="AO210" s="18">
        <f t="shared" si="250"/>
        <v>335</v>
      </c>
      <c r="AP210" s="12">
        <v>20</v>
      </c>
      <c r="AQ210" s="21">
        <f t="shared" si="243"/>
        <v>464</v>
      </c>
      <c r="AR210" s="12">
        <v>11</v>
      </c>
      <c r="AS210" s="12">
        <f t="shared" si="244"/>
        <v>324</v>
      </c>
      <c r="AT210" s="4">
        <f t="shared" si="245"/>
        <v>0.64516129032258063</v>
      </c>
      <c r="AU210" s="21">
        <f t="shared" si="246"/>
        <v>5.8139534883720929E-2</v>
      </c>
      <c r="AV210" s="21">
        <f t="shared" si="251"/>
        <v>0.10666666666666667</v>
      </c>
      <c r="AW210" s="9">
        <f t="shared" si="247"/>
        <v>0.59096459096459097</v>
      </c>
      <c r="AY210" s="49" t="s">
        <v>34</v>
      </c>
      <c r="AZ210" s="49">
        <v>0.70199999999999996</v>
      </c>
    </row>
    <row r="211" spans="3:52" ht="15.75" thickBot="1" x14ac:dyDescent="0.3">
      <c r="C211" t="s">
        <v>5</v>
      </c>
      <c r="D211" s="17">
        <v>0.6</v>
      </c>
      <c r="E211" s="15">
        <v>281</v>
      </c>
      <c r="F211" s="18">
        <f t="shared" si="248"/>
        <v>158</v>
      </c>
      <c r="G211" s="12">
        <v>22</v>
      </c>
      <c r="H211" s="21">
        <f t="shared" si="238"/>
        <v>259</v>
      </c>
      <c r="I211" s="12">
        <v>4</v>
      </c>
      <c r="J211" s="12">
        <f t="shared" si="239"/>
        <v>154</v>
      </c>
      <c r="K211" s="4">
        <f t="shared" si="240"/>
        <v>0.84615384615384615</v>
      </c>
      <c r="L211" s="21">
        <f t="shared" si="241"/>
        <v>0.125</v>
      </c>
      <c r="M211" s="21">
        <f t="shared" si="249"/>
        <v>0.21782178217821782</v>
      </c>
      <c r="N211" s="9">
        <f t="shared" si="242"/>
        <v>0.64009111617312076</v>
      </c>
      <c r="P211" s="49" t="s">
        <v>35</v>
      </c>
      <c r="Q211" s="49">
        <v>0.72299999999999998</v>
      </c>
      <c r="AM211" s="17">
        <v>0.6</v>
      </c>
      <c r="AN211" s="15">
        <v>486</v>
      </c>
      <c r="AO211" s="18">
        <f t="shared" si="250"/>
        <v>333</v>
      </c>
      <c r="AP211" s="12">
        <v>16</v>
      </c>
      <c r="AQ211" s="21">
        <f t="shared" si="243"/>
        <v>470</v>
      </c>
      <c r="AR211" s="12">
        <v>5</v>
      </c>
      <c r="AS211" s="12">
        <f t="shared" si="244"/>
        <v>328</v>
      </c>
      <c r="AT211" s="4">
        <f t="shared" si="245"/>
        <v>0.76190476190476186</v>
      </c>
      <c r="AU211" s="21">
        <f t="shared" si="246"/>
        <v>4.6511627906976744E-2</v>
      </c>
      <c r="AV211" s="21">
        <f t="shared" si="251"/>
        <v>8.7671232876712329E-2</v>
      </c>
      <c r="AW211" s="9">
        <f t="shared" si="247"/>
        <v>0.59340659340659341</v>
      </c>
      <c r="AY211" s="49" t="s">
        <v>35</v>
      </c>
      <c r="AZ211" s="49">
        <v>0.64100000000000001</v>
      </c>
    </row>
    <row r="212" spans="3:52" ht="15.75" thickBot="1" x14ac:dyDescent="0.3">
      <c r="C212" s="13" t="s">
        <v>4</v>
      </c>
      <c r="D212" s="17">
        <v>0.7</v>
      </c>
      <c r="E212" s="15">
        <v>278</v>
      </c>
      <c r="F212" s="18">
        <f t="shared" si="248"/>
        <v>161</v>
      </c>
      <c r="G212" s="12">
        <v>15</v>
      </c>
      <c r="H212" s="21">
        <f t="shared" si="238"/>
        <v>263</v>
      </c>
      <c r="I212" s="12">
        <v>0</v>
      </c>
      <c r="J212" s="12">
        <f t="shared" si="239"/>
        <v>161</v>
      </c>
      <c r="K212" s="4">
        <f t="shared" si="240"/>
        <v>1</v>
      </c>
      <c r="L212" s="21">
        <f t="shared" si="241"/>
        <v>8.5227272727272721E-2</v>
      </c>
      <c r="M212" s="21">
        <f t="shared" si="249"/>
        <v>0.15706806282722513</v>
      </c>
      <c r="N212" s="9">
        <f t="shared" si="242"/>
        <v>0.63325740318906609</v>
      </c>
      <c r="P212" s="49" t="s">
        <v>36</v>
      </c>
      <c r="Q212" s="49">
        <v>0.77400000000000002</v>
      </c>
      <c r="AM212" s="17">
        <v>0.7</v>
      </c>
      <c r="AN212" s="15">
        <v>479</v>
      </c>
      <c r="AO212" s="18">
        <f t="shared" si="250"/>
        <v>340</v>
      </c>
      <c r="AP212" s="12">
        <v>8</v>
      </c>
      <c r="AQ212" s="21">
        <f t="shared" si="243"/>
        <v>471</v>
      </c>
      <c r="AR212" s="12">
        <v>4</v>
      </c>
      <c r="AS212" s="12">
        <f t="shared" si="244"/>
        <v>336</v>
      </c>
      <c r="AT212" s="4">
        <f t="shared" si="245"/>
        <v>0.66666666666666663</v>
      </c>
      <c r="AU212" s="21">
        <f t="shared" si="246"/>
        <v>2.3255813953488372E-2</v>
      </c>
      <c r="AV212" s="21">
        <f t="shared" si="251"/>
        <v>4.49438202247191E-2</v>
      </c>
      <c r="AW212" s="9">
        <f t="shared" si="247"/>
        <v>0.58485958485958489</v>
      </c>
      <c r="AY212" s="49" t="s">
        <v>36</v>
      </c>
      <c r="AZ212" s="49">
        <v>0.63500000000000001</v>
      </c>
    </row>
    <row r="213" spans="3:52" ht="15.75" thickBot="1" x14ac:dyDescent="0.3">
      <c r="D213" s="17">
        <v>0.8</v>
      </c>
      <c r="E213" s="15">
        <v>272</v>
      </c>
      <c r="F213" s="18">
        <f t="shared" si="248"/>
        <v>167</v>
      </c>
      <c r="G213" s="12">
        <v>9</v>
      </c>
      <c r="H213" s="21">
        <f t="shared" si="238"/>
        <v>263</v>
      </c>
      <c r="I213" s="12">
        <v>0</v>
      </c>
      <c r="J213" s="12">
        <f t="shared" si="239"/>
        <v>167</v>
      </c>
      <c r="K213" s="4">
        <f t="shared" si="240"/>
        <v>1</v>
      </c>
      <c r="L213" s="21">
        <f t="shared" si="241"/>
        <v>5.113636363636364E-2</v>
      </c>
      <c r="M213" s="21">
        <f t="shared" si="249"/>
        <v>9.7297297297297317E-2</v>
      </c>
      <c r="N213" s="9">
        <f t="shared" si="242"/>
        <v>0.61958997722095677</v>
      </c>
      <c r="P213" s="50" t="s">
        <v>37</v>
      </c>
      <c r="Q213" s="50">
        <v>0.60799999999999998</v>
      </c>
      <c r="AM213" s="17">
        <v>0.8</v>
      </c>
      <c r="AN213" s="15">
        <v>479</v>
      </c>
      <c r="AO213" s="18">
        <f t="shared" si="250"/>
        <v>340</v>
      </c>
      <c r="AP213" s="12">
        <v>6</v>
      </c>
      <c r="AQ213" s="21">
        <f t="shared" si="243"/>
        <v>473</v>
      </c>
      <c r="AR213" s="12">
        <v>2</v>
      </c>
      <c r="AS213" s="12">
        <f t="shared" si="244"/>
        <v>338</v>
      </c>
      <c r="AT213" s="4">
        <f t="shared" si="245"/>
        <v>0.75</v>
      </c>
      <c r="AU213" s="21">
        <f t="shared" si="246"/>
        <v>1.7441860465116279E-2</v>
      </c>
      <c r="AV213" s="21">
        <f t="shared" si="251"/>
        <v>3.4090909090909088E-2</v>
      </c>
      <c r="AW213" s="9">
        <f t="shared" si="247"/>
        <v>0.58485958485958489</v>
      </c>
      <c r="AY213" s="50" t="s">
        <v>37</v>
      </c>
      <c r="AZ213" s="50">
        <v>0.48099999999999998</v>
      </c>
    </row>
    <row r="214" spans="3:52" ht="15.75" thickBot="1" x14ac:dyDescent="0.3">
      <c r="D214" s="17">
        <v>0.9</v>
      </c>
      <c r="E214" s="15">
        <v>268</v>
      </c>
      <c r="F214" s="18">
        <f t="shared" si="248"/>
        <v>171</v>
      </c>
      <c r="G214" s="12">
        <v>5</v>
      </c>
      <c r="H214" s="21">
        <f t="shared" si="238"/>
        <v>263</v>
      </c>
      <c r="I214" s="12">
        <v>0</v>
      </c>
      <c r="J214" s="12">
        <f t="shared" si="239"/>
        <v>171</v>
      </c>
      <c r="K214" s="4">
        <f t="shared" si="240"/>
        <v>1</v>
      </c>
      <c r="L214" s="21">
        <f t="shared" si="241"/>
        <v>2.8409090909090908E-2</v>
      </c>
      <c r="M214" s="21">
        <f t="shared" si="249"/>
        <v>5.5248618784530391E-2</v>
      </c>
      <c r="N214" s="9">
        <f t="shared" si="242"/>
        <v>0.61047835990888377</v>
      </c>
      <c r="P214" s="51" t="s">
        <v>39</v>
      </c>
      <c r="Q214" s="51">
        <v>0.77800000000000002</v>
      </c>
      <c r="AM214" s="17">
        <v>0.9</v>
      </c>
      <c r="AN214" s="15">
        <v>478</v>
      </c>
      <c r="AO214" s="18">
        <f t="shared" si="250"/>
        <v>341</v>
      </c>
      <c r="AP214" s="12">
        <v>3</v>
      </c>
      <c r="AQ214" s="21">
        <f t="shared" si="243"/>
        <v>475</v>
      </c>
      <c r="AR214" s="12">
        <v>0</v>
      </c>
      <c r="AS214" s="12">
        <f t="shared" si="244"/>
        <v>341</v>
      </c>
      <c r="AT214" s="4">
        <f t="shared" si="245"/>
        <v>1</v>
      </c>
      <c r="AU214" s="21">
        <f t="shared" si="246"/>
        <v>8.7209302325581394E-3</v>
      </c>
      <c r="AV214" s="21">
        <f t="shared" si="251"/>
        <v>1.7291066282420747E-2</v>
      </c>
      <c r="AW214" s="9">
        <f t="shared" si="247"/>
        <v>0.58363858363858367</v>
      </c>
      <c r="AY214" s="51" t="s">
        <v>39</v>
      </c>
      <c r="AZ214" s="51">
        <v>0.66600000000000004</v>
      </c>
    </row>
    <row r="215" spans="3:52" ht="15.75" thickBot="1" x14ac:dyDescent="0.3">
      <c r="D215" s="5">
        <v>1</v>
      </c>
      <c r="E215" s="15">
        <v>264</v>
      </c>
      <c r="F215" s="18">
        <f t="shared" si="248"/>
        <v>175</v>
      </c>
      <c r="G215" s="12">
        <v>1</v>
      </c>
      <c r="H215" s="21">
        <f t="shared" si="238"/>
        <v>263</v>
      </c>
      <c r="I215" s="12">
        <v>0</v>
      </c>
      <c r="J215" s="12">
        <f t="shared" si="239"/>
        <v>175</v>
      </c>
      <c r="K215" s="4">
        <f>G215/(G215+I215+1)</f>
        <v>0.5</v>
      </c>
      <c r="L215" s="21">
        <f t="shared" si="241"/>
        <v>5.681818181818182E-3</v>
      </c>
      <c r="M215" s="21">
        <f>2*(L215*K215)/(K215+L215+1)</f>
        <v>3.773584905660377E-3</v>
      </c>
      <c r="N215" s="9">
        <f t="shared" si="242"/>
        <v>0.60136674259681089</v>
      </c>
      <c r="AM215" s="5">
        <v>1</v>
      </c>
      <c r="AN215" s="15">
        <v>475</v>
      </c>
      <c r="AO215" s="18">
        <f t="shared" si="250"/>
        <v>344</v>
      </c>
      <c r="AP215" s="12">
        <v>0</v>
      </c>
      <c r="AQ215" s="21">
        <f t="shared" si="243"/>
        <v>475</v>
      </c>
      <c r="AR215" s="12">
        <v>0</v>
      </c>
      <c r="AS215" s="12">
        <f t="shared" si="244"/>
        <v>344</v>
      </c>
      <c r="AT215" s="4">
        <f>AP215/(AP215+AR215+1)</f>
        <v>0</v>
      </c>
      <c r="AU215" s="21">
        <f t="shared" si="246"/>
        <v>0</v>
      </c>
      <c r="AV215" s="21">
        <f>2*(AU215*AT215)/(AT215+AU215+1)</f>
        <v>0</v>
      </c>
      <c r="AW215" s="9">
        <f t="shared" si="247"/>
        <v>0.57997557997558002</v>
      </c>
    </row>
    <row r="216" spans="3:52" ht="15.75" thickBot="1" x14ac:dyDescent="0.3">
      <c r="D216" s="1"/>
      <c r="E216" s="7">
        <f t="shared" ref="E216:N216" si="252">AVERAGE(E205:E215)</f>
        <v>284.27272727272725</v>
      </c>
      <c r="F216" s="22">
        <f t="shared" si="252"/>
        <v>154.72727272727272</v>
      </c>
      <c r="G216" s="22">
        <f t="shared" si="252"/>
        <v>54.545454545454547</v>
      </c>
      <c r="H216" s="22">
        <f t="shared" si="252"/>
        <v>229.72727272727272</v>
      </c>
      <c r="I216" s="22">
        <f t="shared" si="252"/>
        <v>33.272727272727273</v>
      </c>
      <c r="J216" s="22">
        <f t="shared" si="252"/>
        <v>121.45454545454545</v>
      </c>
      <c r="K216" s="22">
        <f t="shared" si="252"/>
        <v>0.76206067568384017</v>
      </c>
      <c r="L216" s="22">
        <f t="shared" si="252"/>
        <v>0.30991735537190085</v>
      </c>
      <c r="M216" s="22">
        <f t="shared" si="252"/>
        <v>0.33296194900818366</v>
      </c>
      <c r="N216" s="22">
        <f t="shared" si="252"/>
        <v>0.64754607579208945</v>
      </c>
      <c r="AM216" s="1"/>
      <c r="AN216" s="7">
        <f t="shared" ref="AN216:AW216" si="253">AVERAGE(AN205:AN215)</f>
        <v>484.90909090909093</v>
      </c>
      <c r="AO216" s="22">
        <f t="shared" si="253"/>
        <v>334.09090909090907</v>
      </c>
      <c r="AP216" s="22">
        <f t="shared" si="253"/>
        <v>68.454545454545453</v>
      </c>
      <c r="AQ216" s="22">
        <f t="shared" si="253"/>
        <v>416.45454545454544</v>
      </c>
      <c r="AR216" s="22">
        <f t="shared" si="253"/>
        <v>58.545454545454547</v>
      </c>
      <c r="AS216" s="22">
        <f t="shared" si="253"/>
        <v>275.54545454545456</v>
      </c>
      <c r="AT216" s="22">
        <f t="shared" si="253"/>
        <v>0.61552387108275086</v>
      </c>
      <c r="AU216" s="22">
        <f t="shared" si="253"/>
        <v>0.19899577167019028</v>
      </c>
      <c r="AV216" s="22">
        <f t="shared" si="253"/>
        <v>0.21294181549904287</v>
      </c>
      <c r="AW216" s="22">
        <f t="shared" si="253"/>
        <v>0.59207459207459201</v>
      </c>
    </row>
    <row r="220" spans="3:52" ht="15.75" thickBot="1" x14ac:dyDescent="0.3"/>
    <row r="221" spans="3:52" ht="15.75" thickBot="1" x14ac:dyDescent="0.3">
      <c r="C221" t="s">
        <v>5</v>
      </c>
      <c r="D221" s="16" t="s">
        <v>27</v>
      </c>
      <c r="E221" s="40" t="s">
        <v>0</v>
      </c>
      <c r="F221" s="41" t="s">
        <v>1</v>
      </c>
      <c r="G221" s="24" t="s">
        <v>9</v>
      </c>
      <c r="H221" s="25" t="s">
        <v>10</v>
      </c>
      <c r="I221" s="25" t="s">
        <v>11</v>
      </c>
      <c r="J221" s="25" t="s">
        <v>12</v>
      </c>
      <c r="K221" s="24" t="s">
        <v>3</v>
      </c>
      <c r="L221" s="25" t="s">
        <v>6</v>
      </c>
      <c r="M221" s="25" t="s">
        <v>7</v>
      </c>
      <c r="N221" s="26" t="s">
        <v>8</v>
      </c>
      <c r="P221" s="51" t="s">
        <v>38</v>
      </c>
      <c r="Q221" s="51" t="s">
        <v>44</v>
      </c>
      <c r="AL221" t="s">
        <v>5</v>
      </c>
      <c r="AM221" s="16" t="s">
        <v>27</v>
      </c>
      <c r="AN221" s="40" t="s">
        <v>0</v>
      </c>
      <c r="AO221" s="41" t="s">
        <v>1</v>
      </c>
      <c r="AP221" s="24" t="s">
        <v>9</v>
      </c>
      <c r="AQ221" s="25" t="s">
        <v>10</v>
      </c>
      <c r="AR221" s="25" t="s">
        <v>11</v>
      </c>
      <c r="AS221" s="25" t="s">
        <v>12</v>
      </c>
      <c r="AT221" s="24" t="s">
        <v>3</v>
      </c>
      <c r="AU221" s="25" t="s">
        <v>6</v>
      </c>
      <c r="AV221" s="25" t="s">
        <v>7</v>
      </c>
      <c r="AW221" s="26" t="s">
        <v>8</v>
      </c>
      <c r="AY221" s="51" t="s">
        <v>38</v>
      </c>
      <c r="AZ221" s="51" t="s">
        <v>45</v>
      </c>
    </row>
    <row r="222" spans="3:52" ht="15.75" thickBot="1" x14ac:dyDescent="0.3">
      <c r="C222" s="13" t="s">
        <v>4</v>
      </c>
      <c r="D222" s="35">
        <v>0</v>
      </c>
      <c r="E222" s="16">
        <v>184</v>
      </c>
      <c r="F222" s="18">
        <f>B$192-E222</f>
        <v>255</v>
      </c>
      <c r="G222" s="8">
        <v>175</v>
      </c>
      <c r="H222" s="21">
        <f>(E222-G222)</f>
        <v>9</v>
      </c>
      <c r="I222" s="21">
        <v>254</v>
      </c>
      <c r="J222" s="21">
        <f>F222-I222</f>
        <v>1</v>
      </c>
      <c r="K222" s="8">
        <f t="shared" ref="K222:K231" si="254">G222/(G222+I222)</f>
        <v>0.40792540792540793</v>
      </c>
      <c r="L222" s="21">
        <f t="shared" ref="L222:L232" si="255">G222/(G222+J222)</f>
        <v>0.99431818181818177</v>
      </c>
      <c r="M222" s="21">
        <f>2*(L222*K222)/(K222+L222)</f>
        <v>0.57851239669421495</v>
      </c>
      <c r="N222" s="9">
        <f t="shared" ref="N222:N232" si="256">(G222+H222)/(G222+H222+I222+J222)</f>
        <v>0.4191343963553531</v>
      </c>
      <c r="P222" s="48" t="s">
        <v>29</v>
      </c>
      <c r="Q222" s="48">
        <v>0.64</v>
      </c>
      <c r="AL222" s="13" t="s">
        <v>4</v>
      </c>
      <c r="AM222" s="35">
        <v>0</v>
      </c>
      <c r="AN222" s="16">
        <v>339</v>
      </c>
      <c r="AO222" s="18">
        <f>AK$168-AN222</f>
        <v>480</v>
      </c>
      <c r="AP222" s="8">
        <v>332</v>
      </c>
      <c r="AQ222" s="21">
        <f>(AN222-AP222)</f>
        <v>7</v>
      </c>
      <c r="AR222" s="21">
        <v>468</v>
      </c>
      <c r="AS222" s="21">
        <f>AO222-AR222</f>
        <v>12</v>
      </c>
      <c r="AT222" s="8">
        <f t="shared" ref="AT222:AT231" si="257">AP222/(AP222+AR222)</f>
        <v>0.41499999999999998</v>
      </c>
      <c r="AU222" s="21">
        <f t="shared" ref="AU222:AU232" si="258">AP222/(AP222+AS222)</f>
        <v>0.96511627906976749</v>
      </c>
      <c r="AV222" s="21">
        <f>2*(AU222*AT222)/(AT222+AU222)</f>
        <v>0.58041958041958042</v>
      </c>
      <c r="AW222" s="9">
        <f t="shared" ref="AW222:AW232" si="259">(AP222+AQ222)/(AP222+AQ222+AR222+AS222)</f>
        <v>0.41391941391941389</v>
      </c>
      <c r="AY222" s="48" t="s">
        <v>29</v>
      </c>
      <c r="AZ222" s="48">
        <v>0.65600000000000003</v>
      </c>
    </row>
    <row r="223" spans="3:52" x14ac:dyDescent="0.25">
      <c r="D223" s="35">
        <v>0.1</v>
      </c>
      <c r="E223" s="16">
        <v>214</v>
      </c>
      <c r="F223" s="18">
        <f t="shared" ref="F223:F232" si="260">B$192-E223</f>
        <v>225</v>
      </c>
      <c r="G223" s="8">
        <v>172</v>
      </c>
      <c r="H223" s="21">
        <f t="shared" ref="H223:H232" si="261">(E223-G223)</f>
        <v>42</v>
      </c>
      <c r="I223" s="21">
        <v>221</v>
      </c>
      <c r="J223" s="21">
        <f t="shared" ref="J223:J232" si="262">F223-I223</f>
        <v>4</v>
      </c>
      <c r="K223" s="8">
        <f t="shared" si="254"/>
        <v>0.43765903307888043</v>
      </c>
      <c r="L223" s="21">
        <f t="shared" si="255"/>
        <v>0.97727272727272729</v>
      </c>
      <c r="M223" s="21">
        <f t="shared" ref="M223:M231" si="263">2*(L223*K223)/(K223+L223)</f>
        <v>0.60456942003514946</v>
      </c>
      <c r="N223" s="9">
        <f t="shared" si="256"/>
        <v>0.48747152619589978</v>
      </c>
      <c r="P223" s="49" t="s">
        <v>30</v>
      </c>
      <c r="Q223" s="49">
        <v>0.8</v>
      </c>
      <c r="AM223" s="35">
        <v>0.1</v>
      </c>
      <c r="AN223" s="16">
        <v>378</v>
      </c>
      <c r="AO223" s="18">
        <f t="shared" ref="AO223:AO232" si="264">AK$168-AN223</f>
        <v>441</v>
      </c>
      <c r="AP223" s="8">
        <v>311</v>
      </c>
      <c r="AQ223" s="21">
        <f t="shared" ref="AQ223:AQ232" si="265">(AN223-AP223)</f>
        <v>67</v>
      </c>
      <c r="AR223" s="21">
        <v>408</v>
      </c>
      <c r="AS223" s="21">
        <f t="shared" ref="AS223:AS232" si="266">AO223-AR223</f>
        <v>33</v>
      </c>
      <c r="AT223" s="8">
        <f t="shared" si="257"/>
        <v>0.43254520166898469</v>
      </c>
      <c r="AU223" s="21">
        <f t="shared" si="258"/>
        <v>0.90406976744186052</v>
      </c>
      <c r="AV223" s="21">
        <f t="shared" ref="AV223:AV231" si="267">2*(AU223*AT223)/(AT223+AU223)</f>
        <v>0.58513640639698961</v>
      </c>
      <c r="AW223" s="9">
        <f t="shared" si="259"/>
        <v>0.46153846153846156</v>
      </c>
      <c r="AY223" s="49" t="s">
        <v>30</v>
      </c>
      <c r="AZ223" s="49">
        <v>0.66600000000000004</v>
      </c>
    </row>
    <row r="224" spans="3:52" x14ac:dyDescent="0.25">
      <c r="D224" s="35">
        <v>0.2</v>
      </c>
      <c r="E224" s="16">
        <v>239</v>
      </c>
      <c r="F224" s="18">
        <f t="shared" si="260"/>
        <v>200</v>
      </c>
      <c r="G224" s="8">
        <v>170</v>
      </c>
      <c r="H224" s="21">
        <f t="shared" si="261"/>
        <v>69</v>
      </c>
      <c r="I224" s="21">
        <v>194</v>
      </c>
      <c r="J224" s="21">
        <f t="shared" si="262"/>
        <v>6</v>
      </c>
      <c r="K224" s="8">
        <f t="shared" si="254"/>
        <v>0.46703296703296704</v>
      </c>
      <c r="L224" s="21">
        <f t="shared" si="255"/>
        <v>0.96590909090909094</v>
      </c>
      <c r="M224" s="21">
        <f t="shared" si="263"/>
        <v>0.62962962962962965</v>
      </c>
      <c r="N224" s="9">
        <f t="shared" si="256"/>
        <v>0.54441913439635536</v>
      </c>
      <c r="P224" s="49" t="s">
        <v>31</v>
      </c>
      <c r="Q224" s="49">
        <v>0.83299999999999996</v>
      </c>
      <c r="AM224" s="35">
        <v>0.2</v>
      </c>
      <c r="AN224" s="16">
        <v>406</v>
      </c>
      <c r="AO224" s="18">
        <f t="shared" si="264"/>
        <v>413</v>
      </c>
      <c r="AP224" s="8">
        <v>306</v>
      </c>
      <c r="AQ224" s="21">
        <f t="shared" si="265"/>
        <v>100</v>
      </c>
      <c r="AR224" s="21">
        <v>375</v>
      </c>
      <c r="AS224" s="21">
        <f t="shared" si="266"/>
        <v>38</v>
      </c>
      <c r="AT224" s="8">
        <f t="shared" si="257"/>
        <v>0.44933920704845814</v>
      </c>
      <c r="AU224" s="21">
        <f t="shared" si="258"/>
        <v>0.88953488372093026</v>
      </c>
      <c r="AV224" s="21">
        <f t="shared" si="267"/>
        <v>0.59707317073170729</v>
      </c>
      <c r="AW224" s="9">
        <f t="shared" si="259"/>
        <v>0.49572649572649574</v>
      </c>
      <c r="AY224" s="49" t="s">
        <v>31</v>
      </c>
      <c r="AZ224" s="49">
        <v>0.69499999999999995</v>
      </c>
    </row>
    <row r="225" spans="4:52" x14ac:dyDescent="0.25">
      <c r="D225" s="35">
        <v>0.3</v>
      </c>
      <c r="E225" s="16">
        <v>255</v>
      </c>
      <c r="F225" s="18">
        <f t="shared" si="260"/>
        <v>184</v>
      </c>
      <c r="G225" s="8">
        <v>160</v>
      </c>
      <c r="H225" s="21">
        <f t="shared" si="261"/>
        <v>95</v>
      </c>
      <c r="I225" s="21">
        <v>168</v>
      </c>
      <c r="J225" s="21">
        <f t="shared" si="262"/>
        <v>16</v>
      </c>
      <c r="K225" s="8">
        <f t="shared" si="254"/>
        <v>0.48780487804878048</v>
      </c>
      <c r="L225" s="21">
        <f t="shared" si="255"/>
        <v>0.90909090909090906</v>
      </c>
      <c r="M225" s="21">
        <f t="shared" si="263"/>
        <v>0.63492063492063489</v>
      </c>
      <c r="N225" s="9">
        <f t="shared" si="256"/>
        <v>0.5808656036446469</v>
      </c>
      <c r="P225" s="49" t="s">
        <v>32</v>
      </c>
      <c r="Q225" s="49">
        <v>0.77800000000000002</v>
      </c>
      <c r="AM225" s="35">
        <v>0.3</v>
      </c>
      <c r="AN225" s="16">
        <v>408</v>
      </c>
      <c r="AO225" s="18">
        <f t="shared" si="264"/>
        <v>411</v>
      </c>
      <c r="AP225" s="8">
        <v>276</v>
      </c>
      <c r="AQ225" s="21">
        <f t="shared" si="265"/>
        <v>132</v>
      </c>
      <c r="AR225" s="21">
        <v>343</v>
      </c>
      <c r="AS225" s="21">
        <f t="shared" si="266"/>
        <v>68</v>
      </c>
      <c r="AT225" s="8">
        <f t="shared" si="257"/>
        <v>0.44588045234248791</v>
      </c>
      <c r="AU225" s="21">
        <f t="shared" si="258"/>
        <v>0.80232558139534882</v>
      </c>
      <c r="AV225" s="21">
        <f t="shared" si="267"/>
        <v>0.57320872274143309</v>
      </c>
      <c r="AW225" s="9">
        <f t="shared" si="259"/>
        <v>0.49816849816849818</v>
      </c>
      <c r="AY225" s="49" t="s">
        <v>32</v>
      </c>
      <c r="AZ225" s="49">
        <v>0.68899999999999995</v>
      </c>
    </row>
    <row r="226" spans="4:52" x14ac:dyDescent="0.25">
      <c r="D226" s="35">
        <v>0.4</v>
      </c>
      <c r="E226" s="16">
        <v>276</v>
      </c>
      <c r="F226" s="18">
        <f t="shared" si="260"/>
        <v>163</v>
      </c>
      <c r="G226" s="8">
        <v>157</v>
      </c>
      <c r="H226" s="21">
        <f t="shared" si="261"/>
        <v>119</v>
      </c>
      <c r="I226" s="21">
        <v>144</v>
      </c>
      <c r="J226" s="21">
        <f t="shared" si="262"/>
        <v>19</v>
      </c>
      <c r="K226" s="8">
        <f t="shared" si="254"/>
        <v>0.52159468438538203</v>
      </c>
      <c r="L226" s="21">
        <f t="shared" si="255"/>
        <v>0.89204545454545459</v>
      </c>
      <c r="M226" s="21">
        <f t="shared" si="263"/>
        <v>0.65828092243186587</v>
      </c>
      <c r="N226" s="9">
        <f t="shared" si="256"/>
        <v>0.62870159453302965</v>
      </c>
      <c r="P226" s="49" t="s">
        <v>33</v>
      </c>
      <c r="Q226" s="49">
        <v>0.80200000000000005</v>
      </c>
      <c r="AM226" s="35">
        <v>0.4</v>
      </c>
      <c r="AN226" s="16">
        <v>440</v>
      </c>
      <c r="AO226" s="18">
        <f t="shared" si="264"/>
        <v>379</v>
      </c>
      <c r="AP226" s="8">
        <v>242</v>
      </c>
      <c r="AQ226" s="21">
        <f t="shared" si="265"/>
        <v>198</v>
      </c>
      <c r="AR226" s="21">
        <v>277</v>
      </c>
      <c r="AS226" s="21">
        <f t="shared" si="266"/>
        <v>102</v>
      </c>
      <c r="AT226" s="8">
        <f t="shared" si="257"/>
        <v>0.46628131021194608</v>
      </c>
      <c r="AU226" s="21">
        <f t="shared" si="258"/>
        <v>0.70348837209302328</v>
      </c>
      <c r="AV226" s="21">
        <f t="shared" si="267"/>
        <v>0.56083429895712633</v>
      </c>
      <c r="AW226" s="9">
        <f t="shared" si="259"/>
        <v>0.53724053724053722</v>
      </c>
      <c r="AY226" s="49" t="s">
        <v>33</v>
      </c>
      <c r="AZ226" s="49">
        <v>0.72</v>
      </c>
    </row>
    <row r="227" spans="4:52" x14ac:dyDescent="0.25">
      <c r="D227" s="35">
        <v>0.5</v>
      </c>
      <c r="E227" s="16">
        <v>304</v>
      </c>
      <c r="F227" s="18">
        <f t="shared" si="260"/>
        <v>135</v>
      </c>
      <c r="G227" s="8">
        <v>144</v>
      </c>
      <c r="H227" s="21">
        <f t="shared" si="261"/>
        <v>160</v>
      </c>
      <c r="I227" s="21">
        <v>103</v>
      </c>
      <c r="J227" s="21">
        <f t="shared" si="262"/>
        <v>32</v>
      </c>
      <c r="K227" s="8">
        <f t="shared" si="254"/>
        <v>0.582995951417004</v>
      </c>
      <c r="L227" s="21">
        <f t="shared" si="255"/>
        <v>0.81818181818181823</v>
      </c>
      <c r="M227" s="21">
        <f t="shared" si="263"/>
        <v>0.68085106382978722</v>
      </c>
      <c r="N227" s="9">
        <f t="shared" si="256"/>
        <v>0.69248291571753984</v>
      </c>
      <c r="P227" s="49" t="s">
        <v>34</v>
      </c>
      <c r="Q227" s="49">
        <v>0.83299999999999996</v>
      </c>
      <c r="AM227" s="35">
        <v>0.5</v>
      </c>
      <c r="AN227" s="16">
        <v>464</v>
      </c>
      <c r="AO227" s="18">
        <f t="shared" si="264"/>
        <v>355</v>
      </c>
      <c r="AP227" s="8">
        <v>201</v>
      </c>
      <c r="AQ227" s="21">
        <f t="shared" si="265"/>
        <v>263</v>
      </c>
      <c r="AR227" s="21">
        <v>212</v>
      </c>
      <c r="AS227" s="21">
        <f t="shared" si="266"/>
        <v>143</v>
      </c>
      <c r="AT227" s="8">
        <f t="shared" si="257"/>
        <v>0.48668280871670705</v>
      </c>
      <c r="AU227" s="21">
        <f t="shared" si="258"/>
        <v>0.58430232558139539</v>
      </c>
      <c r="AV227" s="21">
        <f t="shared" si="267"/>
        <v>0.53104359313077942</v>
      </c>
      <c r="AW227" s="9">
        <f t="shared" si="259"/>
        <v>0.56654456654456653</v>
      </c>
      <c r="AY227" s="49" t="s">
        <v>34</v>
      </c>
      <c r="AZ227" s="49">
        <v>0.70199999999999996</v>
      </c>
    </row>
    <row r="228" spans="4:52" x14ac:dyDescent="0.25">
      <c r="D228" s="35">
        <v>0.6</v>
      </c>
      <c r="E228" s="16">
        <v>310</v>
      </c>
      <c r="F228" s="18">
        <f t="shared" si="260"/>
        <v>129</v>
      </c>
      <c r="G228" s="8">
        <v>117</v>
      </c>
      <c r="H228" s="21">
        <f t="shared" si="261"/>
        <v>193</v>
      </c>
      <c r="I228" s="21">
        <v>70</v>
      </c>
      <c r="J228" s="21">
        <f t="shared" si="262"/>
        <v>59</v>
      </c>
      <c r="K228" s="8">
        <f t="shared" si="254"/>
        <v>0.62566844919786091</v>
      </c>
      <c r="L228" s="21">
        <f t="shared" si="255"/>
        <v>0.66477272727272729</v>
      </c>
      <c r="M228" s="21">
        <f t="shared" si="263"/>
        <v>0.64462809917355357</v>
      </c>
      <c r="N228" s="9">
        <f t="shared" si="256"/>
        <v>0.70615034168564916</v>
      </c>
      <c r="P228" s="49" t="s">
        <v>35</v>
      </c>
      <c r="Q228" s="49">
        <v>0.72299999999999998</v>
      </c>
      <c r="AM228" s="35">
        <v>0.6</v>
      </c>
      <c r="AN228" s="16">
        <v>517</v>
      </c>
      <c r="AO228" s="18">
        <f t="shared" si="264"/>
        <v>302</v>
      </c>
      <c r="AP228" s="8">
        <v>166</v>
      </c>
      <c r="AQ228" s="21">
        <f t="shared" si="265"/>
        <v>351</v>
      </c>
      <c r="AR228" s="21">
        <v>124</v>
      </c>
      <c r="AS228" s="21">
        <f t="shared" si="266"/>
        <v>178</v>
      </c>
      <c r="AT228" s="8">
        <f t="shared" si="257"/>
        <v>0.57241379310344831</v>
      </c>
      <c r="AU228" s="21">
        <f t="shared" si="258"/>
        <v>0.48255813953488375</v>
      </c>
      <c r="AV228" s="21">
        <f t="shared" si="267"/>
        <v>0.52365930599369093</v>
      </c>
      <c r="AW228" s="9">
        <f t="shared" si="259"/>
        <v>0.63125763125763124</v>
      </c>
      <c r="AY228" s="49" t="s">
        <v>35</v>
      </c>
      <c r="AZ228" s="49">
        <v>0.64100000000000001</v>
      </c>
    </row>
    <row r="229" spans="4:52" x14ac:dyDescent="0.25">
      <c r="D229" s="35">
        <v>0.7</v>
      </c>
      <c r="E229" s="16">
        <v>314</v>
      </c>
      <c r="F229" s="18">
        <f t="shared" si="260"/>
        <v>125</v>
      </c>
      <c r="G229" s="8">
        <v>86</v>
      </c>
      <c r="H229" s="21">
        <f t="shared" si="261"/>
        <v>228</v>
      </c>
      <c r="I229" s="21">
        <v>35</v>
      </c>
      <c r="J229" s="21">
        <f t="shared" si="262"/>
        <v>90</v>
      </c>
      <c r="K229" s="8">
        <f t="shared" si="254"/>
        <v>0.71074380165289253</v>
      </c>
      <c r="L229" s="21">
        <f t="shared" si="255"/>
        <v>0.48863636363636365</v>
      </c>
      <c r="M229" s="21">
        <f t="shared" si="263"/>
        <v>0.57912457912457915</v>
      </c>
      <c r="N229" s="27">
        <f t="shared" si="256"/>
        <v>0.71526195899772205</v>
      </c>
      <c r="P229" s="49" t="s">
        <v>36</v>
      </c>
      <c r="Q229" s="49">
        <v>0.77400000000000002</v>
      </c>
      <c r="AM229" s="35">
        <v>0.7</v>
      </c>
      <c r="AN229" s="16">
        <v>518</v>
      </c>
      <c r="AO229" s="18">
        <f t="shared" si="264"/>
        <v>301</v>
      </c>
      <c r="AP229" s="8">
        <v>108</v>
      </c>
      <c r="AQ229" s="21">
        <f t="shared" si="265"/>
        <v>410</v>
      </c>
      <c r="AR229" s="21">
        <v>65</v>
      </c>
      <c r="AS229" s="21">
        <f t="shared" si="266"/>
        <v>236</v>
      </c>
      <c r="AT229" s="8">
        <f t="shared" si="257"/>
        <v>0.62427745664739887</v>
      </c>
      <c r="AU229" s="21">
        <f t="shared" si="258"/>
        <v>0.31395348837209303</v>
      </c>
      <c r="AV229" s="21">
        <f t="shared" si="267"/>
        <v>0.41779497098646035</v>
      </c>
      <c r="AW229" s="27">
        <f t="shared" si="259"/>
        <v>0.63247863247863245</v>
      </c>
      <c r="AY229" s="49" t="s">
        <v>36</v>
      </c>
      <c r="AZ229" s="49">
        <v>0.63500000000000001</v>
      </c>
    </row>
    <row r="230" spans="4:52" ht="15.75" thickBot="1" x14ac:dyDescent="0.3">
      <c r="D230" s="35">
        <v>0.8</v>
      </c>
      <c r="E230" s="16">
        <v>305</v>
      </c>
      <c r="F230" s="18">
        <f t="shared" si="260"/>
        <v>134</v>
      </c>
      <c r="G230" s="8">
        <v>53</v>
      </c>
      <c r="H230" s="21">
        <f t="shared" si="261"/>
        <v>252</v>
      </c>
      <c r="I230" s="21">
        <v>11</v>
      </c>
      <c r="J230" s="21">
        <f t="shared" si="262"/>
        <v>123</v>
      </c>
      <c r="K230" s="8">
        <f t="shared" si="254"/>
        <v>0.828125</v>
      </c>
      <c r="L230" s="21">
        <f t="shared" si="255"/>
        <v>0.30113636363636365</v>
      </c>
      <c r="M230" s="21">
        <f t="shared" si="263"/>
        <v>0.44166666666666665</v>
      </c>
      <c r="N230" s="27">
        <f t="shared" si="256"/>
        <v>0.69476082004555806</v>
      </c>
      <c r="P230" s="50" t="s">
        <v>37</v>
      </c>
      <c r="Q230" s="50">
        <v>0.60799999999999998</v>
      </c>
      <c r="AM230" s="35">
        <v>0.8</v>
      </c>
      <c r="AN230" s="16">
        <v>514</v>
      </c>
      <c r="AO230" s="18">
        <f t="shared" si="264"/>
        <v>305</v>
      </c>
      <c r="AP230" s="8">
        <v>76</v>
      </c>
      <c r="AQ230" s="21">
        <f t="shared" si="265"/>
        <v>438</v>
      </c>
      <c r="AR230" s="21">
        <v>37</v>
      </c>
      <c r="AS230" s="21">
        <f t="shared" si="266"/>
        <v>268</v>
      </c>
      <c r="AT230" s="8">
        <f t="shared" si="257"/>
        <v>0.67256637168141598</v>
      </c>
      <c r="AU230" s="21">
        <f t="shared" si="258"/>
        <v>0.22093023255813954</v>
      </c>
      <c r="AV230" s="21">
        <f t="shared" si="267"/>
        <v>0.33260393873085342</v>
      </c>
      <c r="AW230" s="27">
        <f t="shared" si="259"/>
        <v>0.62759462759462759</v>
      </c>
      <c r="AY230" s="50" t="s">
        <v>37</v>
      </c>
      <c r="AZ230" s="50">
        <v>0.48099999999999998</v>
      </c>
    </row>
    <row r="231" spans="4:52" ht="15.75" thickBot="1" x14ac:dyDescent="0.3">
      <c r="D231" s="35">
        <v>0.9</v>
      </c>
      <c r="E231" s="16">
        <v>290</v>
      </c>
      <c r="F231" s="18">
        <f t="shared" si="260"/>
        <v>149</v>
      </c>
      <c r="G231" s="8">
        <v>28</v>
      </c>
      <c r="H231" s="21">
        <f t="shared" si="261"/>
        <v>262</v>
      </c>
      <c r="I231" s="21">
        <v>1</v>
      </c>
      <c r="J231" s="21">
        <f t="shared" si="262"/>
        <v>148</v>
      </c>
      <c r="K231" s="8">
        <f t="shared" si="254"/>
        <v>0.96551724137931039</v>
      </c>
      <c r="L231" s="21">
        <f t="shared" si="255"/>
        <v>0.15909090909090909</v>
      </c>
      <c r="M231" s="21">
        <f t="shared" si="263"/>
        <v>0.27317073170731704</v>
      </c>
      <c r="N231" s="9">
        <f t="shared" si="256"/>
        <v>0.66059225512528474</v>
      </c>
      <c r="P231" s="51" t="s">
        <v>39</v>
      </c>
      <c r="Q231" s="51">
        <v>0.77800000000000002</v>
      </c>
      <c r="AM231" s="35">
        <v>0.9</v>
      </c>
      <c r="AN231" s="16">
        <v>490</v>
      </c>
      <c r="AO231" s="18">
        <f t="shared" si="264"/>
        <v>329</v>
      </c>
      <c r="AP231" s="8">
        <v>21</v>
      </c>
      <c r="AQ231" s="21">
        <f t="shared" si="265"/>
        <v>469</v>
      </c>
      <c r="AR231" s="21">
        <v>6</v>
      </c>
      <c r="AS231" s="21">
        <f t="shared" si="266"/>
        <v>323</v>
      </c>
      <c r="AT231" s="8">
        <f t="shared" si="257"/>
        <v>0.77777777777777779</v>
      </c>
      <c r="AU231" s="21">
        <f t="shared" si="258"/>
        <v>6.1046511627906974E-2</v>
      </c>
      <c r="AV231" s="21">
        <f t="shared" si="267"/>
        <v>0.11320754716981132</v>
      </c>
      <c r="AW231" s="9">
        <f t="shared" si="259"/>
        <v>0.59829059829059827</v>
      </c>
      <c r="AY231" s="51" t="s">
        <v>39</v>
      </c>
      <c r="AZ231" s="51">
        <v>0.66600000000000004</v>
      </c>
    </row>
    <row r="232" spans="4:52" ht="15.75" thickBot="1" x14ac:dyDescent="0.3">
      <c r="D232" s="10">
        <v>1</v>
      </c>
      <c r="E232" s="16">
        <v>263</v>
      </c>
      <c r="F232" s="18">
        <f t="shared" si="260"/>
        <v>176</v>
      </c>
      <c r="G232" s="8">
        <v>0</v>
      </c>
      <c r="H232" s="21">
        <f t="shared" si="261"/>
        <v>263</v>
      </c>
      <c r="I232" s="21">
        <v>0</v>
      </c>
      <c r="J232" s="21">
        <f t="shared" si="262"/>
        <v>176</v>
      </c>
      <c r="K232" s="10">
        <f>G232/(G232+I232+1)</f>
        <v>0</v>
      </c>
      <c r="L232" s="23">
        <f t="shared" si="255"/>
        <v>0</v>
      </c>
      <c r="M232" s="21">
        <f>2*(L232*K232)/(K232+L232+1)</f>
        <v>0</v>
      </c>
      <c r="N232" s="11">
        <f t="shared" si="256"/>
        <v>0.59908883826879267</v>
      </c>
      <c r="AM232" s="10">
        <v>1</v>
      </c>
      <c r="AN232" s="16">
        <v>475</v>
      </c>
      <c r="AO232" s="18">
        <f t="shared" si="264"/>
        <v>344</v>
      </c>
      <c r="AP232" s="8">
        <v>0</v>
      </c>
      <c r="AQ232" s="21">
        <f t="shared" si="265"/>
        <v>475</v>
      </c>
      <c r="AR232" s="21">
        <v>0</v>
      </c>
      <c r="AS232" s="21">
        <f t="shared" si="266"/>
        <v>344</v>
      </c>
      <c r="AT232" s="10">
        <f>AP232/(AP232+AR232+1)</f>
        <v>0</v>
      </c>
      <c r="AU232" s="23">
        <f t="shared" si="258"/>
        <v>0</v>
      </c>
      <c r="AV232" s="21">
        <f>2*(AU232*AT232)/(AT232+AU232+1)</f>
        <v>0</v>
      </c>
      <c r="AW232" s="11">
        <f t="shared" si="259"/>
        <v>0.57997557997558002</v>
      </c>
    </row>
    <row r="233" spans="4:52" ht="15.75" thickBot="1" x14ac:dyDescent="0.3">
      <c r="D233" s="42"/>
      <c r="E233" s="24">
        <f t="shared" ref="E233:N233" si="268">AVERAGE(E222:E232)</f>
        <v>268.54545454545456</v>
      </c>
      <c r="F233" s="43">
        <f t="shared" si="268"/>
        <v>170.45454545454547</v>
      </c>
      <c r="G233" s="43">
        <f t="shared" si="268"/>
        <v>114.72727272727273</v>
      </c>
      <c r="H233" s="43">
        <f t="shared" si="268"/>
        <v>153.81818181818181</v>
      </c>
      <c r="I233" s="43">
        <f t="shared" si="268"/>
        <v>109.18181818181819</v>
      </c>
      <c r="J233" s="43">
        <f t="shared" si="268"/>
        <v>61.272727272727273</v>
      </c>
      <c r="K233" s="43">
        <f t="shared" si="268"/>
        <v>0.54864249219258965</v>
      </c>
      <c r="L233" s="43">
        <f t="shared" si="268"/>
        <v>0.65185950413223137</v>
      </c>
      <c r="M233" s="43">
        <f t="shared" si="268"/>
        <v>0.52048674038303622</v>
      </c>
      <c r="N233" s="43">
        <f t="shared" si="268"/>
        <v>0.61172085317871205</v>
      </c>
      <c r="AM233" s="42"/>
      <c r="AN233" s="24">
        <f t="shared" ref="AN233:AW233" si="269">AVERAGE(AN222:AN232)</f>
        <v>449.90909090909093</v>
      </c>
      <c r="AO233" s="43">
        <f t="shared" si="269"/>
        <v>369.09090909090907</v>
      </c>
      <c r="AP233" s="43">
        <f t="shared" si="269"/>
        <v>185.36363636363637</v>
      </c>
      <c r="AQ233" s="43">
        <f t="shared" si="269"/>
        <v>264.54545454545456</v>
      </c>
      <c r="AR233" s="43">
        <f t="shared" si="269"/>
        <v>210.45454545454547</v>
      </c>
      <c r="AS233" s="43">
        <f t="shared" si="269"/>
        <v>158.63636363636363</v>
      </c>
      <c r="AT233" s="43">
        <f t="shared" si="269"/>
        <v>0.4857058526544204</v>
      </c>
      <c r="AU233" s="43">
        <f t="shared" si="269"/>
        <v>0.53884778012684997</v>
      </c>
      <c r="AV233" s="43">
        <f t="shared" si="269"/>
        <v>0.43772559411440304</v>
      </c>
      <c r="AW233" s="43">
        <f t="shared" si="269"/>
        <v>0.54933954933954932</v>
      </c>
    </row>
  </sheetData>
  <mergeCells count="12">
    <mergeCell ref="C150:BQ158"/>
    <mergeCell ref="D162:N168"/>
    <mergeCell ref="AM162:AW168"/>
    <mergeCell ref="C1:BQ9"/>
    <mergeCell ref="D11:N17"/>
    <mergeCell ref="U11:AE17"/>
    <mergeCell ref="AM11:AW17"/>
    <mergeCell ref="BF11:BP17"/>
    <mergeCell ref="BF40:BP46"/>
    <mergeCell ref="BF79:BP85"/>
    <mergeCell ref="BF118:BP124"/>
    <mergeCell ref="P11:Q17"/>
  </mergeCells>
  <conditionalFormatting sqref="S25">
    <cfRule type="cellIs" dxfId="16" priority="33" operator="equal">
      <formula>"MAX($M$20:$M$30)"</formula>
    </cfRule>
  </conditionalFormatting>
  <conditionalFormatting sqref="A26">
    <cfRule type="cellIs" dxfId="15" priority="32" operator="equal">
      <formula>"MAX($M$20:$M$30)"</formula>
    </cfRule>
  </conditionalFormatting>
  <conditionalFormatting sqref="N20:N30">
    <cfRule type="top10" dxfId="14" priority="29" rank="1"/>
  </conditionalFormatting>
  <conditionalFormatting sqref="N35:N45">
    <cfRule type="top10" dxfId="13" priority="27" rank="1"/>
  </conditionalFormatting>
  <conditionalFormatting sqref="N50:N60">
    <cfRule type="top10" dxfId="12" priority="25" rank="1"/>
  </conditionalFormatting>
  <conditionalFormatting sqref="N90:N100">
    <cfRule type="top10" dxfId="11" priority="23" rank="1"/>
  </conditionalFormatting>
  <conditionalFormatting sqref="AE90:AE100">
    <cfRule type="top10" dxfId="10" priority="21" rank="1"/>
  </conditionalFormatting>
  <conditionalFormatting sqref="AE50:AE60">
    <cfRule type="top10" dxfId="9" priority="19" rank="1"/>
  </conditionalFormatting>
  <conditionalFormatting sqref="AE20:AE30">
    <cfRule type="top10" dxfId="8" priority="17" rank="1"/>
  </conditionalFormatting>
  <conditionalFormatting sqref="AW20:AW30">
    <cfRule type="top10" dxfId="7" priority="15" rank="1"/>
  </conditionalFormatting>
  <conditionalFormatting sqref="AW50:AW60">
    <cfRule type="top10" dxfId="6" priority="13" rank="1"/>
  </conditionalFormatting>
  <conditionalFormatting sqref="AW90:AW100">
    <cfRule type="top10" dxfId="5" priority="11" rank="1"/>
  </conditionalFormatting>
  <conditionalFormatting sqref="N130:N140">
    <cfRule type="top10" dxfId="4" priority="9" rank="1"/>
  </conditionalFormatting>
  <conditionalFormatting sqref="AE130:AE140">
    <cfRule type="top10" dxfId="3" priority="7" rank="1"/>
  </conditionalFormatting>
  <conditionalFormatting sqref="AW130:AW140">
    <cfRule type="top10" dxfId="2" priority="5" rank="1"/>
  </conditionalFormatting>
  <conditionalFormatting sqref="AW222:AW232">
    <cfRule type="top10" dxfId="1" priority="3" rank="1"/>
  </conditionalFormatting>
  <conditionalFormatting sqref="N222:N232">
    <cfRule type="top10" dxfId="0" priority="1" rank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Cáceres</dc:creator>
  <cp:lastModifiedBy>Daniel Cáceres</cp:lastModifiedBy>
  <dcterms:created xsi:type="dcterms:W3CDTF">2022-03-20T19:26:58Z</dcterms:created>
  <dcterms:modified xsi:type="dcterms:W3CDTF">2022-06-21T17:54:08Z</dcterms:modified>
</cp:coreProperties>
</file>