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sem3pi2023_24_g101/docs/Sprint3/BDDAD/"/>
    </mc:Choice>
  </mc:AlternateContent>
  <xr:revisionPtr revIDLastSave="0" documentId="13_ncr:1_{E2AAE058-B545-6A49-8086-1C95A775535D}" xr6:coauthVersionLast="47" xr6:coauthVersionMax="47" xr10:uidLastSave="{00000000-0000-0000-0000-000000000000}"/>
  <bookViews>
    <workbookView xWindow="2480" yWindow="3640" windowWidth="23260" windowHeight="12580" tabRatio="972" firstSheet="16" activeTab="24" xr2:uid="{00000000-000D-0000-FFFF-FFFF00000000}"/>
  </bookViews>
  <sheets>
    <sheet name="FatorProducaoQuimico" sheetId="4" r:id="rId1"/>
    <sheet name="ProdutoAgricola" sheetId="1" r:id="rId2"/>
    <sheet name="Cultura" sheetId="2" r:id="rId3"/>
    <sheet name="UnidadeCultura" sheetId="3" r:id="rId4"/>
    <sheet name="Quimico" sheetId="5" r:id="rId5"/>
    <sheet name="FatorProducao" sheetId="6" r:id="rId6"/>
    <sheet name="Setor" sheetId="8" r:id="rId7"/>
    <sheet name="Parcela" sheetId="7" r:id="rId8"/>
    <sheet name="ParcelaSetor" sheetId="9" r:id="rId9"/>
    <sheet name="CulturaParcela" sheetId="10" r:id="rId10"/>
    <sheet name="Rega" sheetId="11" r:id="rId11"/>
    <sheet name="NovaRega" sheetId="24" r:id="rId12"/>
    <sheet name="Fertirrega" sheetId="25" r:id="rId13"/>
    <sheet name="Operação" sheetId="21" r:id="rId14"/>
    <sheet name="AplicacaoFitofarmaco" sheetId="12" r:id="rId15"/>
    <sheet name="ReceitaFertirrega" sheetId="22" r:id="rId16"/>
    <sheet name="ReceitaFertirregaFator" sheetId="23" r:id="rId17"/>
    <sheet name="Colheita" sheetId="13" r:id="rId18"/>
    <sheet name="FertilizacaoCultura" sheetId="14" r:id="rId19"/>
    <sheet name="FertilizacaoSolo" sheetId="15" r:id="rId20"/>
    <sheet name="IncorporacaoSolo" sheetId="16" r:id="rId21"/>
    <sheet name="Plantacao" sheetId="17" r:id="rId22"/>
    <sheet name="Poda" sheetId="18" r:id="rId23"/>
    <sheet name="Sementeira" sheetId="19" r:id="rId24"/>
    <sheet name="Monda" sheetId="20" r:id="rId25"/>
  </sheets>
  <definedNames>
    <definedName name="_xlnm._FilterDatabase" localSheetId="23" hidden="1">Sementeira!$B$1:$K$209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20" l="1"/>
  <c r="I4" i="20"/>
  <c r="I5" i="20"/>
  <c r="I2" i="20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2" i="17"/>
  <c r="I3" i="16"/>
  <c r="I4" i="16"/>
  <c r="I5" i="16"/>
  <c r="I6" i="16"/>
  <c r="I2" i="16"/>
  <c r="L3" i="15"/>
  <c r="L4" i="15"/>
  <c r="L5" i="15"/>
  <c r="L2" i="15"/>
  <c r="G3" i="15"/>
  <c r="G4" i="15"/>
  <c r="G5" i="15"/>
  <c r="G2" i="15"/>
  <c r="F99" i="21"/>
  <c r="F98" i="21"/>
  <c r="F96" i="21"/>
  <c r="F95" i="21"/>
  <c r="I17" i="14"/>
  <c r="C17" i="14"/>
  <c r="L17" i="14" s="1"/>
  <c r="I16" i="14"/>
  <c r="C16" i="14"/>
  <c r="L16" i="14" s="1"/>
  <c r="I14" i="14"/>
  <c r="C14" i="14"/>
  <c r="I13" i="14"/>
  <c r="C13" i="14"/>
  <c r="I3" i="14"/>
  <c r="I4" i="14"/>
  <c r="I5" i="14"/>
  <c r="I6" i="14"/>
  <c r="I7" i="14"/>
  <c r="I8" i="14"/>
  <c r="I9" i="14"/>
  <c r="I10" i="14"/>
  <c r="I11" i="14"/>
  <c r="I12" i="14"/>
  <c r="I15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" i="14"/>
  <c r="J3" i="12"/>
  <c r="J4" i="12"/>
  <c r="J5" i="12"/>
  <c r="J6" i="12"/>
  <c r="J7" i="12"/>
  <c r="J8" i="12"/>
  <c r="J9" i="12"/>
  <c r="J10" i="12"/>
  <c r="J11" i="12"/>
  <c r="J2" i="12"/>
  <c r="I14" i="25"/>
  <c r="I3" i="25"/>
  <c r="I4" i="25"/>
  <c r="I5" i="25"/>
  <c r="I6" i="25"/>
  <c r="I7" i="25"/>
  <c r="I8" i="25"/>
  <c r="I9" i="25"/>
  <c r="I10" i="25"/>
  <c r="I11" i="25"/>
  <c r="I12" i="25"/>
  <c r="I13" i="25"/>
  <c r="I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2" i="2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2" i="13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7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" i="21"/>
  <c r="C3" i="23"/>
  <c r="C4" i="23"/>
  <c r="C5" i="23"/>
  <c r="C6" i="23"/>
  <c r="C2" i="2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C5" i="20"/>
  <c r="C4" i="20"/>
  <c r="C3" i="20"/>
  <c r="C2" i="20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6" i="16"/>
  <c r="C5" i="16"/>
  <c r="C4" i="16"/>
  <c r="C3" i="16"/>
  <c r="C2" i="16"/>
  <c r="C5" i="15"/>
  <c r="C4" i="15"/>
  <c r="C3" i="15"/>
  <c r="C2" i="15"/>
  <c r="C42" i="14"/>
  <c r="C41" i="14"/>
  <c r="C40" i="14"/>
  <c r="L40" i="14" s="1"/>
  <c r="C39" i="14"/>
  <c r="C38" i="14"/>
  <c r="C37" i="14"/>
  <c r="L37" i="14" s="1"/>
  <c r="C36" i="14"/>
  <c r="L36" i="14" s="1"/>
  <c r="C35" i="14"/>
  <c r="C34" i="14"/>
  <c r="C33" i="14"/>
  <c r="C32" i="14"/>
  <c r="L32" i="14" s="1"/>
  <c r="C31" i="14"/>
  <c r="C30" i="14"/>
  <c r="C29" i="14"/>
  <c r="C28" i="14"/>
  <c r="L28" i="14" s="1"/>
  <c r="C27" i="14"/>
  <c r="C26" i="14"/>
  <c r="C25" i="14"/>
  <c r="C24" i="14"/>
  <c r="L24" i="14" s="1"/>
  <c r="C23" i="14"/>
  <c r="C22" i="14"/>
  <c r="C21" i="14"/>
  <c r="C20" i="14"/>
  <c r="L20" i="14" s="1"/>
  <c r="C19" i="14"/>
  <c r="C18" i="14"/>
  <c r="C15" i="14"/>
  <c r="C12" i="14"/>
  <c r="L12" i="14" s="1"/>
  <c r="C11" i="14"/>
  <c r="C10" i="14"/>
  <c r="C9" i="14"/>
  <c r="C8" i="14"/>
  <c r="L8" i="14" s="1"/>
  <c r="C7" i="14"/>
  <c r="C6" i="14"/>
  <c r="C5" i="14"/>
  <c r="C4" i="14"/>
  <c r="L4" i="14" s="1"/>
  <c r="C3" i="14"/>
  <c r="C2" i="14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1" i="12"/>
  <c r="C10" i="12"/>
  <c r="C9" i="12"/>
  <c r="C8" i="12"/>
  <c r="C7" i="12"/>
  <c r="C6" i="12"/>
  <c r="C5" i="12"/>
  <c r="C4" i="12"/>
  <c r="C3" i="12"/>
  <c r="C2" i="12"/>
  <c r="E728" i="11"/>
  <c r="C728" i="11"/>
  <c r="E727" i="11"/>
  <c r="C727" i="11"/>
  <c r="E726" i="11"/>
  <c r="C726" i="11"/>
  <c r="E725" i="11"/>
  <c r="C725" i="11"/>
  <c r="E724" i="11"/>
  <c r="C724" i="11"/>
  <c r="E723" i="11"/>
  <c r="C723" i="11"/>
  <c r="E722" i="11"/>
  <c r="C722" i="11"/>
  <c r="E721" i="11"/>
  <c r="C721" i="11"/>
  <c r="E720" i="11"/>
  <c r="C720" i="11"/>
  <c r="E719" i="11"/>
  <c r="C719" i="11"/>
  <c r="E718" i="11"/>
  <c r="C718" i="11"/>
  <c r="E717" i="11"/>
  <c r="C717" i="11"/>
  <c r="E716" i="11"/>
  <c r="C716" i="11"/>
  <c r="E715" i="11"/>
  <c r="C715" i="11"/>
  <c r="I714" i="11"/>
  <c r="G714" i="11"/>
  <c r="E714" i="11"/>
  <c r="C714" i="11"/>
  <c r="E713" i="11"/>
  <c r="C713" i="11"/>
  <c r="I712" i="11"/>
  <c r="G712" i="11"/>
  <c r="E712" i="11"/>
  <c r="C712" i="11"/>
  <c r="E711" i="11"/>
  <c r="C711" i="11"/>
  <c r="I710" i="11"/>
  <c r="G710" i="11"/>
  <c r="E710" i="11"/>
  <c r="C710" i="11"/>
  <c r="E709" i="11"/>
  <c r="C709" i="11"/>
  <c r="I708" i="11"/>
  <c r="G708" i="11"/>
  <c r="E708" i="11"/>
  <c r="C708" i="11"/>
  <c r="E707" i="11"/>
  <c r="C707" i="11"/>
  <c r="I706" i="11"/>
  <c r="G706" i="11"/>
  <c r="E706" i="11"/>
  <c r="C706" i="11"/>
  <c r="E705" i="11"/>
  <c r="C705" i="11"/>
  <c r="I704" i="11"/>
  <c r="G704" i="11"/>
  <c r="E704" i="11"/>
  <c r="C704" i="11"/>
  <c r="E703" i="11"/>
  <c r="C703" i="11"/>
  <c r="I702" i="11"/>
  <c r="G702" i="11"/>
  <c r="E702" i="11"/>
  <c r="C702" i="11"/>
  <c r="E701" i="11"/>
  <c r="C701" i="11"/>
  <c r="I700" i="11"/>
  <c r="G700" i="11"/>
  <c r="E700" i="11"/>
  <c r="C700" i="11"/>
  <c r="E699" i="11"/>
  <c r="C699" i="11"/>
  <c r="I698" i="11"/>
  <c r="G698" i="11"/>
  <c r="E698" i="11"/>
  <c r="C698" i="11"/>
  <c r="E697" i="11"/>
  <c r="C697" i="11"/>
  <c r="I696" i="11"/>
  <c r="G696" i="11"/>
  <c r="E696" i="11"/>
  <c r="C696" i="11"/>
  <c r="E695" i="11"/>
  <c r="C695" i="11"/>
  <c r="I694" i="11"/>
  <c r="G694" i="11"/>
  <c r="E694" i="11"/>
  <c r="C694" i="11"/>
  <c r="E693" i="11"/>
  <c r="C693" i="11"/>
  <c r="I692" i="11"/>
  <c r="G692" i="11"/>
  <c r="E692" i="11"/>
  <c r="C692" i="11"/>
  <c r="E691" i="11"/>
  <c r="C691" i="11"/>
  <c r="I690" i="11"/>
  <c r="G690" i="11"/>
  <c r="E690" i="11"/>
  <c r="C690" i="11"/>
  <c r="E689" i="11"/>
  <c r="C689" i="11"/>
  <c r="I688" i="11"/>
  <c r="G688" i="11"/>
  <c r="E688" i="11"/>
  <c r="C688" i="11"/>
  <c r="E687" i="11"/>
  <c r="C687" i="11"/>
  <c r="I686" i="11"/>
  <c r="G686" i="11"/>
  <c r="E686" i="11"/>
  <c r="C686" i="11"/>
  <c r="E685" i="11"/>
  <c r="C685" i="11"/>
  <c r="I684" i="11"/>
  <c r="G684" i="11"/>
  <c r="E684" i="11"/>
  <c r="C684" i="11"/>
  <c r="E683" i="11"/>
  <c r="C683" i="11"/>
  <c r="I682" i="11"/>
  <c r="G682" i="11"/>
  <c r="E682" i="11"/>
  <c r="C682" i="11"/>
  <c r="E681" i="11"/>
  <c r="C681" i="11"/>
  <c r="I680" i="11"/>
  <c r="G680" i="11"/>
  <c r="E680" i="11"/>
  <c r="C680" i="11"/>
  <c r="E679" i="11"/>
  <c r="C679" i="11"/>
  <c r="I675" i="11"/>
  <c r="I676" i="11" s="1"/>
  <c r="I677" i="11" s="1"/>
  <c r="I678" i="11" s="1"/>
  <c r="G675" i="11"/>
  <c r="G676" i="11" s="1"/>
  <c r="G677" i="11" s="1"/>
  <c r="G678" i="11" s="1"/>
  <c r="D675" i="11"/>
  <c r="E675" i="11" s="1"/>
  <c r="B675" i="11"/>
  <c r="B676" i="11" s="1"/>
  <c r="E674" i="11"/>
  <c r="C674" i="11"/>
  <c r="I673" i="11"/>
  <c r="I670" i="11"/>
  <c r="I671" i="11" s="1"/>
  <c r="I672" i="11" s="1"/>
  <c r="G670" i="11"/>
  <c r="G671" i="11" s="1"/>
  <c r="G672" i="11" s="1"/>
  <c r="G673" i="11" s="1"/>
  <c r="D670" i="11"/>
  <c r="E670" i="11" s="1"/>
  <c r="B670" i="11"/>
  <c r="B671" i="11" s="1"/>
  <c r="B672" i="11" s="1"/>
  <c r="E669" i="11"/>
  <c r="C669" i="11"/>
  <c r="I665" i="11"/>
  <c r="I666" i="11" s="1"/>
  <c r="I667" i="11" s="1"/>
  <c r="I668" i="11" s="1"/>
  <c r="G665" i="11"/>
  <c r="G666" i="11" s="1"/>
  <c r="G667" i="11" s="1"/>
  <c r="G668" i="11" s="1"/>
  <c r="D665" i="11"/>
  <c r="E665" i="11" s="1"/>
  <c r="C665" i="11"/>
  <c r="B665" i="11"/>
  <c r="B666" i="11" s="1"/>
  <c r="E664" i="11"/>
  <c r="C664" i="11"/>
  <c r="I661" i="11"/>
  <c r="I662" i="11" s="1"/>
  <c r="I663" i="11" s="1"/>
  <c r="I660" i="11"/>
  <c r="G660" i="11"/>
  <c r="G661" i="11" s="1"/>
  <c r="G662" i="11" s="1"/>
  <c r="G663" i="11" s="1"/>
  <c r="E660" i="11"/>
  <c r="D660" i="11"/>
  <c r="D661" i="11" s="1"/>
  <c r="B660" i="11"/>
  <c r="C660" i="11" s="1"/>
  <c r="E659" i="11"/>
  <c r="C659" i="11"/>
  <c r="I655" i="11"/>
  <c r="I656" i="11" s="1"/>
  <c r="I657" i="11" s="1"/>
  <c r="I658" i="11" s="1"/>
  <c r="G655" i="11"/>
  <c r="G656" i="11" s="1"/>
  <c r="G657" i="11" s="1"/>
  <c r="G658" i="11" s="1"/>
  <c r="D655" i="11"/>
  <c r="E655" i="11" s="1"/>
  <c r="B655" i="11"/>
  <c r="B656" i="11" s="1"/>
  <c r="E654" i="11"/>
  <c r="C654" i="11"/>
  <c r="C651" i="11"/>
  <c r="B651" i="11"/>
  <c r="B652" i="11" s="1"/>
  <c r="I650" i="11"/>
  <c r="I651" i="11" s="1"/>
  <c r="I652" i="11" s="1"/>
  <c r="I653" i="11" s="1"/>
  <c r="G650" i="11"/>
  <c r="G651" i="11" s="1"/>
  <c r="G652" i="11" s="1"/>
  <c r="G653" i="11" s="1"/>
  <c r="D650" i="11"/>
  <c r="E650" i="11" s="1"/>
  <c r="C650" i="11"/>
  <c r="B650" i="11"/>
  <c r="E649" i="11"/>
  <c r="C649" i="11"/>
  <c r="I646" i="11"/>
  <c r="I647" i="11" s="1"/>
  <c r="I648" i="11" s="1"/>
  <c r="I645" i="11"/>
  <c r="G645" i="11"/>
  <c r="G646" i="11" s="1"/>
  <c r="G647" i="11" s="1"/>
  <c r="G648" i="11" s="1"/>
  <c r="D645" i="11"/>
  <c r="E645" i="11" s="1"/>
  <c r="B645" i="11"/>
  <c r="B646" i="11" s="1"/>
  <c r="E644" i="11"/>
  <c r="C644" i="11"/>
  <c r="I640" i="11"/>
  <c r="I641" i="11" s="1"/>
  <c r="I642" i="11" s="1"/>
  <c r="I643" i="11" s="1"/>
  <c r="G640" i="11"/>
  <c r="G641" i="11" s="1"/>
  <c r="G642" i="11" s="1"/>
  <c r="G643" i="11" s="1"/>
  <c r="D640" i="11"/>
  <c r="D641" i="11" s="1"/>
  <c r="B640" i="11"/>
  <c r="C640" i="11" s="1"/>
  <c r="E639" i="11"/>
  <c r="C639" i="11"/>
  <c r="I635" i="11"/>
  <c r="I636" i="11" s="1"/>
  <c r="I637" i="11" s="1"/>
  <c r="I638" i="11" s="1"/>
  <c r="G635" i="11"/>
  <c r="G636" i="11" s="1"/>
  <c r="G637" i="11" s="1"/>
  <c r="G638" i="11" s="1"/>
  <c r="D635" i="11"/>
  <c r="E635" i="11" s="1"/>
  <c r="B635" i="11"/>
  <c r="B636" i="11" s="1"/>
  <c r="E634" i="11"/>
  <c r="C634" i="11"/>
  <c r="I633" i="11"/>
  <c r="I630" i="11"/>
  <c r="I631" i="11" s="1"/>
  <c r="I632" i="11" s="1"/>
  <c r="G630" i="11"/>
  <c r="G631" i="11" s="1"/>
  <c r="G632" i="11" s="1"/>
  <c r="G633" i="11" s="1"/>
  <c r="D630" i="11"/>
  <c r="D631" i="11" s="1"/>
  <c r="C630" i="11"/>
  <c r="B630" i="11"/>
  <c r="B631" i="11" s="1"/>
  <c r="E629" i="11"/>
  <c r="C629" i="11"/>
  <c r="I626" i="11"/>
  <c r="I627" i="11" s="1"/>
  <c r="I628" i="11" s="1"/>
  <c r="I625" i="11"/>
  <c r="G625" i="11"/>
  <c r="G626" i="11" s="1"/>
  <c r="G627" i="11" s="1"/>
  <c r="G628" i="11" s="1"/>
  <c r="E625" i="11"/>
  <c r="D625" i="11"/>
  <c r="D626" i="11" s="1"/>
  <c r="B625" i="11"/>
  <c r="B626" i="11" s="1"/>
  <c r="E624" i="11"/>
  <c r="C624" i="11"/>
  <c r="G621" i="11"/>
  <c r="G622" i="11" s="1"/>
  <c r="G623" i="11" s="1"/>
  <c r="I620" i="11"/>
  <c r="I621" i="11" s="1"/>
  <c r="I622" i="11" s="1"/>
  <c r="I623" i="11" s="1"/>
  <c r="G620" i="11"/>
  <c r="D620" i="11"/>
  <c r="D621" i="11" s="1"/>
  <c r="B620" i="11"/>
  <c r="C620" i="11" s="1"/>
  <c r="E619" i="11"/>
  <c r="C619" i="11"/>
  <c r="I615" i="11"/>
  <c r="I616" i="11" s="1"/>
  <c r="I617" i="11" s="1"/>
  <c r="I618" i="11" s="1"/>
  <c r="G615" i="11"/>
  <c r="G616" i="11" s="1"/>
  <c r="G617" i="11" s="1"/>
  <c r="G618" i="11" s="1"/>
  <c r="D615" i="11"/>
  <c r="E615" i="11" s="1"/>
  <c r="B615" i="11"/>
  <c r="B616" i="11" s="1"/>
  <c r="E614" i="11"/>
  <c r="C614" i="11"/>
  <c r="I610" i="11"/>
  <c r="I611" i="11" s="1"/>
  <c r="I612" i="11" s="1"/>
  <c r="I613" i="11" s="1"/>
  <c r="G610" i="11"/>
  <c r="G611" i="11" s="1"/>
  <c r="G612" i="11" s="1"/>
  <c r="G613" i="11" s="1"/>
  <c r="D610" i="11"/>
  <c r="D611" i="11" s="1"/>
  <c r="B610" i="11"/>
  <c r="B611" i="11" s="1"/>
  <c r="B612" i="11" s="1"/>
  <c r="E609" i="11"/>
  <c r="C609" i="11"/>
  <c r="I606" i="11"/>
  <c r="I607" i="11" s="1"/>
  <c r="I608" i="11" s="1"/>
  <c r="I605" i="11"/>
  <c r="G605" i="11"/>
  <c r="G606" i="11" s="1"/>
  <c r="G607" i="11" s="1"/>
  <c r="G608" i="11" s="1"/>
  <c r="D605" i="11"/>
  <c r="D606" i="11" s="1"/>
  <c r="B605" i="11"/>
  <c r="B606" i="11" s="1"/>
  <c r="E604" i="11"/>
  <c r="C604" i="11"/>
  <c r="E603" i="11"/>
  <c r="C603" i="11"/>
  <c r="E602" i="11"/>
  <c r="C602" i="11"/>
  <c r="E601" i="11"/>
  <c r="C601" i="11"/>
  <c r="E600" i="11"/>
  <c r="C600" i="11"/>
  <c r="E599" i="11"/>
  <c r="C599" i="11"/>
  <c r="E598" i="11"/>
  <c r="C598" i="11"/>
  <c r="E597" i="11"/>
  <c r="C597" i="11"/>
  <c r="E596" i="11"/>
  <c r="C596" i="11"/>
  <c r="E595" i="11"/>
  <c r="C595" i="11"/>
  <c r="E594" i="11"/>
  <c r="C594" i="11"/>
  <c r="E593" i="11"/>
  <c r="C593" i="11"/>
  <c r="E592" i="11"/>
  <c r="C592" i="11"/>
  <c r="E591" i="11"/>
  <c r="C591" i="11"/>
  <c r="E590" i="11"/>
  <c r="C590" i="11"/>
  <c r="E589" i="11"/>
  <c r="C589" i="11"/>
  <c r="E588" i="11"/>
  <c r="C588" i="11"/>
  <c r="E587" i="11"/>
  <c r="C587" i="11"/>
  <c r="E586" i="11"/>
  <c r="C586" i="11"/>
  <c r="E585" i="11"/>
  <c r="C585" i="11"/>
  <c r="E584" i="11"/>
  <c r="C584" i="11"/>
  <c r="E583" i="11"/>
  <c r="C583" i="11"/>
  <c r="E582" i="11"/>
  <c r="C582" i="11"/>
  <c r="E581" i="11"/>
  <c r="C581" i="11"/>
  <c r="E580" i="11"/>
  <c r="C580" i="11"/>
  <c r="E579" i="11"/>
  <c r="C579" i="11"/>
  <c r="E578" i="11"/>
  <c r="C578" i="11"/>
  <c r="E577" i="11"/>
  <c r="C577" i="11"/>
  <c r="E576" i="11"/>
  <c r="C576" i="11"/>
  <c r="E575" i="11"/>
  <c r="C575" i="11"/>
  <c r="E574" i="11"/>
  <c r="C574" i="11"/>
  <c r="E573" i="11"/>
  <c r="C573" i="11"/>
  <c r="E572" i="11"/>
  <c r="C572" i="11"/>
  <c r="E571" i="11"/>
  <c r="C571" i="11"/>
  <c r="E570" i="11"/>
  <c r="C570" i="11"/>
  <c r="E569" i="11"/>
  <c r="C569" i="11"/>
  <c r="E568" i="11"/>
  <c r="C568" i="11"/>
  <c r="E567" i="11"/>
  <c r="C567" i="11"/>
  <c r="E566" i="11"/>
  <c r="C566" i="11"/>
  <c r="E565" i="11"/>
  <c r="C565" i="11"/>
  <c r="E564" i="11"/>
  <c r="C564" i="11"/>
  <c r="E563" i="11"/>
  <c r="C563" i="11"/>
  <c r="E562" i="11"/>
  <c r="C562" i="11"/>
  <c r="E561" i="11"/>
  <c r="C561" i="11"/>
  <c r="E560" i="11"/>
  <c r="C560" i="11"/>
  <c r="E559" i="11"/>
  <c r="C559" i="11"/>
  <c r="E558" i="11"/>
  <c r="C558" i="11"/>
  <c r="E557" i="11"/>
  <c r="C557" i="11"/>
  <c r="E556" i="11"/>
  <c r="C556" i="11"/>
  <c r="E555" i="11"/>
  <c r="C555" i="11"/>
  <c r="E554" i="11"/>
  <c r="C554" i="11"/>
  <c r="E553" i="11"/>
  <c r="C553" i="11"/>
  <c r="E552" i="11"/>
  <c r="C552" i="11"/>
  <c r="E551" i="11"/>
  <c r="C551" i="11"/>
  <c r="E550" i="11"/>
  <c r="C550" i="11"/>
  <c r="E549" i="11"/>
  <c r="C549" i="11"/>
  <c r="E548" i="11"/>
  <c r="C548" i="11"/>
  <c r="E547" i="11"/>
  <c r="C547" i="11"/>
  <c r="E546" i="11"/>
  <c r="C546" i="11"/>
  <c r="E545" i="11"/>
  <c r="C545" i="11"/>
  <c r="E544" i="11"/>
  <c r="C544" i="11"/>
  <c r="H508" i="1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G508" i="1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E508" i="11"/>
  <c r="D508" i="11"/>
  <c r="D509" i="11" s="1"/>
  <c r="B508" i="11"/>
  <c r="C508" i="11" s="1"/>
  <c r="E507" i="11"/>
  <c r="C507" i="11"/>
  <c r="G472" i="1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H471" i="1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G471" i="11"/>
  <c r="D471" i="11"/>
  <c r="B471" i="11"/>
  <c r="B472" i="11" s="1"/>
  <c r="E470" i="11"/>
  <c r="C470" i="11"/>
  <c r="H439" i="1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35" i="11"/>
  <c r="H436" i="11" s="1"/>
  <c r="H437" i="11" s="1"/>
  <c r="H438" i="11" s="1"/>
  <c r="B435" i="11"/>
  <c r="C435" i="11" s="1"/>
  <c r="H434" i="11"/>
  <c r="G434" i="1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D434" i="11"/>
  <c r="D435" i="11" s="1"/>
  <c r="E435" i="11" s="1"/>
  <c r="B434" i="11"/>
  <c r="C434" i="11" s="1"/>
  <c r="E433" i="11"/>
  <c r="C433" i="11"/>
  <c r="H401" i="1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397" i="11"/>
  <c r="H398" i="11" s="1"/>
  <c r="H399" i="11" s="1"/>
  <c r="H400" i="11" s="1"/>
  <c r="G397" i="1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D397" i="11"/>
  <c r="D398" i="11" s="1"/>
  <c r="E398" i="11" s="1"/>
  <c r="B397" i="11"/>
  <c r="E396" i="11"/>
  <c r="C396" i="11"/>
  <c r="D361" i="11"/>
  <c r="E361" i="11" s="1"/>
  <c r="B361" i="11"/>
  <c r="B362" i="11" s="1"/>
  <c r="B363" i="11" s="1"/>
  <c r="C363" i="11" s="1"/>
  <c r="H360" i="1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G360" i="1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D360" i="11"/>
  <c r="E360" i="11" s="1"/>
  <c r="B360" i="11"/>
  <c r="C360" i="11" s="1"/>
  <c r="E359" i="11"/>
  <c r="C359" i="11"/>
  <c r="H325" i="1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24" i="11"/>
  <c r="G324" i="1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H323" i="11"/>
  <c r="G323" i="11"/>
  <c r="D323" i="11"/>
  <c r="B323" i="11"/>
  <c r="B324" i="11" s="1"/>
  <c r="B325" i="11" s="1"/>
  <c r="C325" i="11" s="1"/>
  <c r="E322" i="11"/>
  <c r="C322" i="11"/>
  <c r="D287" i="11"/>
  <c r="D288" i="11" s="1"/>
  <c r="H286" i="1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G286" i="1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D286" i="11"/>
  <c r="E286" i="11" s="1"/>
  <c r="B286" i="11"/>
  <c r="B287" i="11" s="1"/>
  <c r="E285" i="11"/>
  <c r="C285" i="11"/>
  <c r="H250" i="1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G250" i="1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D250" i="11"/>
  <c r="H249" i="11"/>
  <c r="G249" i="11"/>
  <c r="D249" i="11"/>
  <c r="E249" i="11" s="1"/>
  <c r="B249" i="11"/>
  <c r="E248" i="11"/>
  <c r="C248" i="11"/>
  <c r="H220" i="1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B213" i="11"/>
  <c r="B214" i="11" s="1"/>
  <c r="H212" i="11"/>
  <c r="H213" i="11" s="1"/>
  <c r="H214" i="11" s="1"/>
  <c r="H215" i="11" s="1"/>
  <c r="H216" i="11" s="1"/>
  <c r="H217" i="11" s="1"/>
  <c r="H218" i="11" s="1"/>
  <c r="H219" i="11" s="1"/>
  <c r="G212" i="1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D212" i="11"/>
  <c r="E212" i="11" s="1"/>
  <c r="C212" i="11"/>
  <c r="B212" i="11"/>
  <c r="E211" i="11"/>
  <c r="C211" i="11"/>
  <c r="H175" i="1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G175" i="1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D175" i="11"/>
  <c r="E175" i="11" s="1"/>
  <c r="B175" i="11"/>
  <c r="C175" i="11" s="1"/>
  <c r="E174" i="11"/>
  <c r="C174" i="11"/>
  <c r="B139" i="11"/>
  <c r="C139" i="11" s="1"/>
  <c r="H138" i="1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G138" i="1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D138" i="11"/>
  <c r="D139" i="11" s="1"/>
  <c r="C138" i="11"/>
  <c r="B138" i="11"/>
  <c r="E137" i="11"/>
  <c r="C137" i="11"/>
  <c r="G104" i="1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H101" i="1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G101" i="11"/>
  <c r="G102" i="11" s="1"/>
  <c r="G103" i="11" s="1"/>
  <c r="D101" i="11"/>
  <c r="E101" i="11" s="1"/>
  <c r="B101" i="11"/>
  <c r="C101" i="11" s="1"/>
  <c r="E100" i="11"/>
  <c r="C100" i="11"/>
  <c r="G65" i="1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D65" i="11"/>
  <c r="H64" i="1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G64" i="11"/>
  <c r="D64" i="11"/>
  <c r="E64" i="11" s="1"/>
  <c r="B64" i="11"/>
  <c r="E63" i="11"/>
  <c r="C63" i="11"/>
  <c r="G28" i="1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H27" i="1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G27" i="11"/>
  <c r="D27" i="11"/>
  <c r="B27" i="11"/>
  <c r="B28" i="11" s="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E2" i="11"/>
  <c r="C2" i="11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8" i="9"/>
  <c r="C7" i="9"/>
  <c r="C6" i="9"/>
  <c r="C5" i="9"/>
  <c r="C4" i="9"/>
  <c r="C3" i="9"/>
  <c r="C2" i="9"/>
  <c r="L13" i="14" l="1"/>
  <c r="L14" i="14"/>
  <c r="L5" i="14"/>
  <c r="L15" i="14"/>
  <c r="L25" i="14"/>
  <c r="L33" i="14"/>
  <c r="L41" i="14"/>
  <c r="L18" i="14"/>
  <c r="L26" i="14"/>
  <c r="L42" i="14"/>
  <c r="L6" i="14"/>
  <c r="L34" i="14"/>
  <c r="L21" i="14"/>
  <c r="L9" i="14"/>
  <c r="L29" i="14"/>
  <c r="L7" i="14"/>
  <c r="L19" i="14"/>
  <c r="L2" i="14"/>
  <c r="L27" i="14"/>
  <c r="L35" i="14"/>
  <c r="L10" i="14"/>
  <c r="L38" i="14"/>
  <c r="L22" i="14"/>
  <c r="L30" i="14"/>
  <c r="L3" i="14"/>
  <c r="L11" i="14"/>
  <c r="L23" i="14"/>
  <c r="L31" i="14"/>
  <c r="L39" i="14"/>
  <c r="D607" i="11"/>
  <c r="E606" i="11"/>
  <c r="B632" i="11"/>
  <c r="C631" i="11"/>
  <c r="D627" i="11"/>
  <c r="E626" i="11"/>
  <c r="B215" i="11"/>
  <c r="B216" i="11" s="1"/>
  <c r="C214" i="11"/>
  <c r="C27" i="11"/>
  <c r="B102" i="11"/>
  <c r="E434" i="11"/>
  <c r="C605" i="11"/>
  <c r="D666" i="11"/>
  <c r="D646" i="11"/>
  <c r="D102" i="11"/>
  <c r="E138" i="11"/>
  <c r="B176" i="11"/>
  <c r="B177" i="11" s="1"/>
  <c r="C670" i="11"/>
  <c r="C324" i="11"/>
  <c r="D176" i="11"/>
  <c r="E397" i="11"/>
  <c r="E605" i="11"/>
  <c r="E640" i="11"/>
  <c r="C645" i="11"/>
  <c r="C213" i="11"/>
  <c r="E287" i="11"/>
  <c r="B326" i="11"/>
  <c r="C326" i="11" s="1"/>
  <c r="D651" i="11"/>
  <c r="B436" i="11"/>
  <c r="E620" i="11"/>
  <c r="C625" i="11"/>
  <c r="C671" i="11"/>
  <c r="C471" i="11"/>
  <c r="C610" i="11"/>
  <c r="B140" i="11"/>
  <c r="B141" i="11" s="1"/>
  <c r="D436" i="11"/>
  <c r="D671" i="11"/>
  <c r="B103" i="11"/>
  <c r="C102" i="11"/>
  <c r="C28" i="11"/>
  <c r="B29" i="11"/>
  <c r="D66" i="11"/>
  <c r="E65" i="11"/>
  <c r="D28" i="11"/>
  <c r="E27" i="11"/>
  <c r="B65" i="11"/>
  <c r="C64" i="11"/>
  <c r="E139" i="11"/>
  <c r="D140" i="11"/>
  <c r="E323" i="11"/>
  <c r="D324" i="11"/>
  <c r="C215" i="11"/>
  <c r="E250" i="11"/>
  <c r="D251" i="11"/>
  <c r="C397" i="11"/>
  <c r="B398" i="11"/>
  <c r="C176" i="11"/>
  <c r="C249" i="11"/>
  <c r="B250" i="11"/>
  <c r="D213" i="11"/>
  <c r="E288" i="11"/>
  <c r="D289" i="11"/>
  <c r="B437" i="11"/>
  <c r="C436" i="11"/>
  <c r="C287" i="11"/>
  <c r="B288" i="11"/>
  <c r="E436" i="11"/>
  <c r="D437" i="11"/>
  <c r="C286" i="11"/>
  <c r="E661" i="11"/>
  <c r="D662" i="11"/>
  <c r="C666" i="11"/>
  <c r="B667" i="11"/>
  <c r="C361" i="11"/>
  <c r="B327" i="11"/>
  <c r="B364" i="11"/>
  <c r="C362" i="11"/>
  <c r="C323" i="11"/>
  <c r="D362" i="11"/>
  <c r="D399" i="11"/>
  <c r="C472" i="11"/>
  <c r="B473" i="11"/>
  <c r="E607" i="11"/>
  <c r="D608" i="11"/>
  <c r="E608" i="11" s="1"/>
  <c r="E611" i="11"/>
  <c r="D612" i="11"/>
  <c r="D472" i="11"/>
  <c r="E471" i="11"/>
  <c r="E509" i="11"/>
  <c r="D510" i="11"/>
  <c r="C606" i="11"/>
  <c r="B607" i="11"/>
  <c r="C616" i="11"/>
  <c r="B617" i="11"/>
  <c r="E627" i="11"/>
  <c r="D628" i="11"/>
  <c r="E628" i="11" s="1"/>
  <c r="E631" i="11"/>
  <c r="D632" i="11"/>
  <c r="C611" i="11"/>
  <c r="E621" i="11"/>
  <c r="D622" i="11"/>
  <c r="C636" i="11"/>
  <c r="B637" i="11"/>
  <c r="C676" i="11"/>
  <c r="B677" i="11"/>
  <c r="C626" i="11"/>
  <c r="B627" i="11"/>
  <c r="E641" i="11"/>
  <c r="D642" i="11"/>
  <c r="C632" i="11"/>
  <c r="B633" i="11"/>
  <c r="C633" i="11" s="1"/>
  <c r="C646" i="11"/>
  <c r="B647" i="11"/>
  <c r="C612" i="11"/>
  <c r="B613" i="11"/>
  <c r="C613" i="11" s="1"/>
  <c r="C652" i="11"/>
  <c r="B653" i="11"/>
  <c r="C653" i="11" s="1"/>
  <c r="C656" i="11"/>
  <c r="B657" i="11"/>
  <c r="C672" i="11"/>
  <c r="B673" i="11"/>
  <c r="C673" i="11" s="1"/>
  <c r="B509" i="11"/>
  <c r="D616" i="11"/>
  <c r="B621" i="11"/>
  <c r="D636" i="11"/>
  <c r="B641" i="11"/>
  <c r="D656" i="11"/>
  <c r="B661" i="11"/>
  <c r="D676" i="11"/>
  <c r="E610" i="11"/>
  <c r="C615" i="11"/>
  <c r="E630" i="11"/>
  <c r="C635" i="11"/>
  <c r="C655" i="11"/>
  <c r="C675" i="11"/>
  <c r="E102" i="11" l="1"/>
  <c r="D103" i="11"/>
  <c r="D647" i="11"/>
  <c r="E646" i="11"/>
  <c r="D672" i="11"/>
  <c r="E671" i="11"/>
  <c r="D667" i="11"/>
  <c r="E666" i="11"/>
  <c r="D652" i="11"/>
  <c r="E651" i="11"/>
  <c r="D177" i="11"/>
  <c r="E176" i="11"/>
  <c r="B142" i="11"/>
  <c r="C141" i="11"/>
  <c r="C140" i="11"/>
  <c r="B178" i="11"/>
  <c r="C177" i="11"/>
  <c r="B658" i="11"/>
  <c r="C658" i="11" s="1"/>
  <c r="C657" i="11"/>
  <c r="D677" i="11"/>
  <c r="E676" i="11"/>
  <c r="B618" i="11"/>
  <c r="C618" i="11" s="1"/>
  <c r="C617" i="11"/>
  <c r="D613" i="11"/>
  <c r="E613" i="11" s="1"/>
  <c r="E612" i="11"/>
  <c r="E289" i="11"/>
  <c r="D290" i="11"/>
  <c r="B399" i="11"/>
  <c r="C398" i="11"/>
  <c r="E140" i="11"/>
  <c r="D141" i="11"/>
  <c r="D657" i="11"/>
  <c r="E656" i="11"/>
  <c r="B608" i="11"/>
  <c r="C608" i="11" s="1"/>
  <c r="C607" i="11"/>
  <c r="C364" i="11"/>
  <c r="B365" i="11"/>
  <c r="D438" i="11"/>
  <c r="E437" i="11"/>
  <c r="E213" i="11"/>
  <c r="D214" i="11"/>
  <c r="E251" i="11"/>
  <c r="D252" i="11"/>
  <c r="B642" i="11"/>
  <c r="C641" i="11"/>
  <c r="B648" i="11"/>
  <c r="C648" i="11" s="1"/>
  <c r="C647" i="11"/>
  <c r="B678" i="11"/>
  <c r="C678" i="11" s="1"/>
  <c r="C677" i="11"/>
  <c r="B328" i="11"/>
  <c r="C327" i="11"/>
  <c r="C250" i="11"/>
  <c r="B251" i="11"/>
  <c r="B66" i="11"/>
  <c r="C65" i="11"/>
  <c r="D67" i="11"/>
  <c r="E66" i="11"/>
  <c r="B628" i="11"/>
  <c r="C628" i="11" s="1"/>
  <c r="C627" i="11"/>
  <c r="D637" i="11"/>
  <c r="E636" i="11"/>
  <c r="D633" i="11"/>
  <c r="E633" i="11" s="1"/>
  <c r="E632" i="11"/>
  <c r="D511" i="11"/>
  <c r="E510" i="11"/>
  <c r="C473" i="11"/>
  <c r="B474" i="11"/>
  <c r="C288" i="11"/>
  <c r="B289" i="11"/>
  <c r="C216" i="11"/>
  <c r="B217" i="11"/>
  <c r="D325" i="11"/>
  <c r="E324" i="11"/>
  <c r="C29" i="11"/>
  <c r="B30" i="11"/>
  <c r="D623" i="11"/>
  <c r="E623" i="11" s="1"/>
  <c r="E622" i="11"/>
  <c r="B668" i="11"/>
  <c r="C668" i="11" s="1"/>
  <c r="C667" i="11"/>
  <c r="D29" i="11"/>
  <c r="E28" i="11"/>
  <c r="D617" i="11"/>
  <c r="E616" i="11"/>
  <c r="D400" i="11"/>
  <c r="E399" i="11"/>
  <c r="B662" i="11"/>
  <c r="C661" i="11"/>
  <c r="B622" i="11"/>
  <c r="C621" i="11"/>
  <c r="B510" i="11"/>
  <c r="C509" i="11"/>
  <c r="D643" i="11"/>
  <c r="E643" i="11" s="1"/>
  <c r="E642" i="11"/>
  <c r="B638" i="11"/>
  <c r="C638" i="11" s="1"/>
  <c r="C637" i="11"/>
  <c r="D473" i="11"/>
  <c r="E472" i="11"/>
  <c r="D363" i="11"/>
  <c r="E362" i="11"/>
  <c r="D663" i="11"/>
  <c r="E663" i="11" s="1"/>
  <c r="E662" i="11"/>
  <c r="B438" i="11"/>
  <c r="C437" i="11"/>
  <c r="B104" i="11"/>
  <c r="C103" i="11"/>
  <c r="E667" i="11" l="1"/>
  <c r="D668" i="11"/>
  <c r="E668" i="11" s="1"/>
  <c r="C142" i="11"/>
  <c r="B143" i="11"/>
  <c r="D673" i="11"/>
  <c r="E673" i="11" s="1"/>
  <c r="E672" i="11"/>
  <c r="D178" i="11"/>
  <c r="E177" i="11"/>
  <c r="D648" i="11"/>
  <c r="E648" i="11" s="1"/>
  <c r="E647" i="11"/>
  <c r="B179" i="11"/>
  <c r="C178" i="11"/>
  <c r="D104" i="11"/>
  <c r="E103" i="11"/>
  <c r="D653" i="11"/>
  <c r="E653" i="11" s="1"/>
  <c r="E652" i="11"/>
  <c r="B290" i="11"/>
  <c r="C289" i="11"/>
  <c r="B252" i="11"/>
  <c r="C251" i="11"/>
  <c r="B31" i="11"/>
  <c r="C30" i="11"/>
  <c r="B475" i="11"/>
  <c r="C474" i="11"/>
  <c r="B366" i="11"/>
  <c r="C365" i="11"/>
  <c r="D142" i="11"/>
  <c r="E141" i="11"/>
  <c r="D364" i="11"/>
  <c r="E363" i="11"/>
  <c r="E473" i="11"/>
  <c r="D474" i="11"/>
  <c r="C622" i="11"/>
  <c r="B623" i="11"/>
  <c r="C623" i="11" s="1"/>
  <c r="E617" i="11"/>
  <c r="D618" i="11"/>
  <c r="E618" i="11" s="1"/>
  <c r="B329" i="11"/>
  <c r="C328" i="11"/>
  <c r="D253" i="11"/>
  <c r="E252" i="11"/>
  <c r="C642" i="11"/>
  <c r="B643" i="11"/>
  <c r="C643" i="11" s="1"/>
  <c r="C438" i="11"/>
  <c r="B439" i="11"/>
  <c r="C662" i="11"/>
  <c r="B663" i="11"/>
  <c r="C663" i="11" s="1"/>
  <c r="E29" i="11"/>
  <c r="D30" i="11"/>
  <c r="D326" i="11"/>
  <c r="E325" i="11"/>
  <c r="E511" i="11"/>
  <c r="D512" i="11"/>
  <c r="E67" i="11"/>
  <c r="D68" i="11"/>
  <c r="B400" i="11"/>
  <c r="C399" i="11"/>
  <c r="E677" i="11"/>
  <c r="D678" i="11"/>
  <c r="E678" i="11" s="1"/>
  <c r="C104" i="11"/>
  <c r="B105" i="11"/>
  <c r="D401" i="11"/>
  <c r="E400" i="11"/>
  <c r="D439" i="11"/>
  <c r="E438" i="11"/>
  <c r="C217" i="11"/>
  <c r="B218" i="11"/>
  <c r="E214" i="11"/>
  <c r="D215" i="11"/>
  <c r="D291" i="11"/>
  <c r="E290" i="11"/>
  <c r="C510" i="11"/>
  <c r="B511" i="11"/>
  <c r="E637" i="11"/>
  <c r="D638" i="11"/>
  <c r="E638" i="11" s="1"/>
  <c r="C66" i="11"/>
  <c r="B67" i="11"/>
  <c r="E657" i="11"/>
  <c r="D658" i="11"/>
  <c r="E658" i="11" s="1"/>
  <c r="D179" i="11" l="1"/>
  <c r="E178" i="11"/>
  <c r="E104" i="11"/>
  <c r="D105" i="11"/>
  <c r="B180" i="11"/>
  <c r="C179" i="11"/>
  <c r="C143" i="11"/>
  <c r="B144" i="11"/>
  <c r="E326" i="11"/>
  <c r="D327" i="11"/>
  <c r="B512" i="11"/>
  <c r="C511" i="11"/>
  <c r="D292" i="11"/>
  <c r="E291" i="11"/>
  <c r="E439" i="11"/>
  <c r="D440" i="11"/>
  <c r="C400" i="11"/>
  <c r="B401" i="11"/>
  <c r="E364" i="11"/>
  <c r="D365" i="11"/>
  <c r="B32" i="11"/>
  <c r="C31" i="11"/>
  <c r="E30" i="11"/>
  <c r="D31" i="11"/>
  <c r="D216" i="11"/>
  <c r="E215" i="11"/>
  <c r="E68" i="11"/>
  <c r="D69" i="11"/>
  <c r="C329" i="11"/>
  <c r="B330" i="11"/>
  <c r="B476" i="11"/>
  <c r="C475" i="11"/>
  <c r="E253" i="11"/>
  <c r="D254" i="11"/>
  <c r="D143" i="11"/>
  <c r="E142" i="11"/>
  <c r="B253" i="11"/>
  <c r="C252" i="11"/>
  <c r="C67" i="11"/>
  <c r="B68" i="11"/>
  <c r="B219" i="11"/>
  <c r="C218" i="11"/>
  <c r="C105" i="11"/>
  <c r="B106" i="11"/>
  <c r="D513" i="11"/>
  <c r="E512" i="11"/>
  <c r="C439" i="11"/>
  <c r="B440" i="11"/>
  <c r="E474" i="11"/>
  <c r="D475" i="11"/>
  <c r="E401" i="11"/>
  <c r="D402" i="11"/>
  <c r="B367" i="11"/>
  <c r="C366" i="11"/>
  <c r="B291" i="11"/>
  <c r="C290" i="11"/>
  <c r="B145" i="11" l="1"/>
  <c r="C144" i="11"/>
  <c r="C180" i="11"/>
  <c r="B181" i="11"/>
  <c r="E105" i="11"/>
  <c r="D106" i="11"/>
  <c r="D180" i="11"/>
  <c r="E179" i="11"/>
  <c r="D70" i="11"/>
  <c r="E69" i="11"/>
  <c r="D476" i="11"/>
  <c r="E475" i="11"/>
  <c r="E254" i="11"/>
  <c r="D255" i="11"/>
  <c r="E365" i="11"/>
  <c r="D366" i="11"/>
  <c r="C32" i="11"/>
  <c r="B33" i="11"/>
  <c r="E292" i="11"/>
  <c r="D293" i="11"/>
  <c r="C367" i="11"/>
  <c r="B368" i="11"/>
  <c r="C219" i="11"/>
  <c r="B220" i="11"/>
  <c r="E216" i="11"/>
  <c r="D217" i="11"/>
  <c r="B441" i="11"/>
  <c r="C440" i="11"/>
  <c r="B69" i="11"/>
  <c r="C68" i="11"/>
  <c r="D32" i="11"/>
  <c r="E31" i="11"/>
  <c r="C401" i="11"/>
  <c r="B402" i="11"/>
  <c r="C291" i="11"/>
  <c r="B292" i="11"/>
  <c r="C512" i="11"/>
  <c r="B513" i="11"/>
  <c r="B107" i="11"/>
  <c r="C106" i="11"/>
  <c r="C476" i="11"/>
  <c r="B477" i="11"/>
  <c r="E402" i="11"/>
  <c r="D403" i="11"/>
  <c r="C330" i="11"/>
  <c r="B331" i="11"/>
  <c r="E440" i="11"/>
  <c r="D441" i="11"/>
  <c r="E327" i="11"/>
  <c r="D328" i="11"/>
  <c r="E143" i="11"/>
  <c r="D144" i="11"/>
  <c r="E513" i="11"/>
  <c r="D514" i="11"/>
  <c r="C253" i="11"/>
  <c r="B254" i="11"/>
  <c r="D181" i="11" l="1"/>
  <c r="E180" i="11"/>
  <c r="E106" i="11"/>
  <c r="D107" i="11"/>
  <c r="B182" i="11"/>
  <c r="C181" i="11"/>
  <c r="B146" i="11"/>
  <c r="C145" i="11"/>
  <c r="B332" i="11"/>
  <c r="C331" i="11"/>
  <c r="C220" i="11"/>
  <c r="B221" i="11"/>
  <c r="D329" i="11"/>
  <c r="E328" i="11"/>
  <c r="C477" i="11"/>
  <c r="B478" i="11"/>
  <c r="C292" i="11"/>
  <c r="B293" i="11"/>
  <c r="E293" i="11"/>
  <c r="D294" i="11"/>
  <c r="E255" i="11"/>
  <c r="D256" i="11"/>
  <c r="B255" i="11"/>
  <c r="C254" i="11"/>
  <c r="D442" i="11"/>
  <c r="E441" i="11"/>
  <c r="B403" i="11"/>
  <c r="C402" i="11"/>
  <c r="E217" i="11"/>
  <c r="D218" i="11"/>
  <c r="C33" i="11"/>
  <c r="B34" i="11"/>
  <c r="D477" i="11"/>
  <c r="E476" i="11"/>
  <c r="D515" i="11"/>
  <c r="E514" i="11"/>
  <c r="B108" i="11"/>
  <c r="C107" i="11"/>
  <c r="D33" i="11"/>
  <c r="E32" i="11"/>
  <c r="B442" i="11"/>
  <c r="C441" i="11"/>
  <c r="D404" i="11"/>
  <c r="E403" i="11"/>
  <c r="B514" i="11"/>
  <c r="C513" i="11"/>
  <c r="C368" i="11"/>
  <c r="B369" i="11"/>
  <c r="D367" i="11"/>
  <c r="E366" i="11"/>
  <c r="E144" i="11"/>
  <c r="D145" i="11"/>
  <c r="B70" i="11"/>
  <c r="C69" i="11"/>
  <c r="D71" i="11"/>
  <c r="E70" i="11"/>
  <c r="C146" i="11" l="1"/>
  <c r="B147" i="11"/>
  <c r="B183" i="11"/>
  <c r="C182" i="11"/>
  <c r="D108" i="11"/>
  <c r="E107" i="11"/>
  <c r="D182" i="11"/>
  <c r="E181" i="11"/>
  <c r="D257" i="11"/>
  <c r="E256" i="11"/>
  <c r="D295" i="11"/>
  <c r="E294" i="11"/>
  <c r="C70" i="11"/>
  <c r="B71" i="11"/>
  <c r="E477" i="11"/>
  <c r="D478" i="11"/>
  <c r="C514" i="11"/>
  <c r="B515" i="11"/>
  <c r="D146" i="11"/>
  <c r="E145" i="11"/>
  <c r="B35" i="11"/>
  <c r="C34" i="11"/>
  <c r="B294" i="11"/>
  <c r="C293" i="11"/>
  <c r="C221" i="11"/>
  <c r="B222" i="11"/>
  <c r="E71" i="11"/>
  <c r="D72" i="11"/>
  <c r="D443" i="11"/>
  <c r="E442" i="11"/>
  <c r="B370" i="11"/>
  <c r="C369" i="11"/>
  <c r="E515" i="11"/>
  <c r="D516" i="11"/>
  <c r="D330" i="11"/>
  <c r="E329" i="11"/>
  <c r="E218" i="11"/>
  <c r="D219" i="11"/>
  <c r="B479" i="11"/>
  <c r="C478" i="11"/>
  <c r="B404" i="11"/>
  <c r="C403" i="11"/>
  <c r="D405" i="11"/>
  <c r="E404" i="11"/>
  <c r="E33" i="11"/>
  <c r="D34" i="11"/>
  <c r="D368" i="11"/>
  <c r="E367" i="11"/>
  <c r="C442" i="11"/>
  <c r="B443" i="11"/>
  <c r="C108" i="11"/>
  <c r="B109" i="11"/>
  <c r="C255" i="11"/>
  <c r="B256" i="11"/>
  <c r="B333" i="11"/>
  <c r="C332" i="11"/>
  <c r="D183" i="11" l="1"/>
  <c r="E182" i="11"/>
  <c r="E108" i="11"/>
  <c r="D109" i="11"/>
  <c r="C183" i="11"/>
  <c r="B184" i="11"/>
  <c r="C147" i="11"/>
  <c r="B148" i="11"/>
  <c r="E72" i="11"/>
  <c r="D73" i="11"/>
  <c r="C71" i="11"/>
  <c r="B72" i="11"/>
  <c r="D517" i="11"/>
  <c r="E516" i="11"/>
  <c r="B223" i="11"/>
  <c r="C222" i="11"/>
  <c r="E368" i="11"/>
  <c r="D369" i="11"/>
  <c r="D220" i="11"/>
  <c r="E219" i="11"/>
  <c r="B516" i="11"/>
  <c r="C515" i="11"/>
  <c r="E330" i="11"/>
  <c r="D331" i="11"/>
  <c r="D147" i="11"/>
  <c r="E146" i="11"/>
  <c r="B257" i="11"/>
  <c r="C256" i="11"/>
  <c r="E405" i="11"/>
  <c r="D406" i="11"/>
  <c r="D296" i="11"/>
  <c r="E295" i="11"/>
  <c r="C333" i="11"/>
  <c r="B334" i="11"/>
  <c r="B480" i="11"/>
  <c r="C479" i="11"/>
  <c r="C109" i="11"/>
  <c r="B110" i="11"/>
  <c r="E478" i="11"/>
  <c r="D479" i="11"/>
  <c r="E34" i="11"/>
  <c r="D35" i="11"/>
  <c r="B371" i="11"/>
  <c r="C370" i="11"/>
  <c r="B295" i="11"/>
  <c r="C294" i="11"/>
  <c r="C443" i="11"/>
  <c r="B444" i="11"/>
  <c r="C404" i="11"/>
  <c r="B405" i="11"/>
  <c r="E443" i="11"/>
  <c r="D444" i="11"/>
  <c r="B36" i="11"/>
  <c r="C35" i="11"/>
  <c r="D258" i="11"/>
  <c r="E257" i="11"/>
  <c r="B185" i="11" l="1"/>
  <c r="C184" i="11"/>
  <c r="E109" i="11"/>
  <c r="D110" i="11"/>
  <c r="B149" i="11"/>
  <c r="C148" i="11"/>
  <c r="D184" i="11"/>
  <c r="E183" i="11"/>
  <c r="C334" i="11"/>
  <c r="B335" i="11"/>
  <c r="D36" i="11"/>
  <c r="E35" i="11"/>
  <c r="E331" i="11"/>
  <c r="D332" i="11"/>
  <c r="D480" i="11"/>
  <c r="E479" i="11"/>
  <c r="C36" i="11"/>
  <c r="B37" i="11"/>
  <c r="E296" i="11"/>
  <c r="D297" i="11"/>
  <c r="E258" i="11"/>
  <c r="D259" i="11"/>
  <c r="E147" i="11"/>
  <c r="D148" i="11"/>
  <c r="E444" i="11"/>
  <c r="D445" i="11"/>
  <c r="B111" i="11"/>
  <c r="C110" i="11"/>
  <c r="E406" i="11"/>
  <c r="D407" i="11"/>
  <c r="E369" i="11"/>
  <c r="D370" i="11"/>
  <c r="B73" i="11"/>
  <c r="C72" i="11"/>
  <c r="C516" i="11"/>
  <c r="B517" i="11"/>
  <c r="E517" i="11"/>
  <c r="D518" i="11"/>
  <c r="B445" i="11"/>
  <c r="C444" i="11"/>
  <c r="D74" i="11"/>
  <c r="E73" i="11"/>
  <c r="C295" i="11"/>
  <c r="B296" i="11"/>
  <c r="C405" i="11"/>
  <c r="B406" i="11"/>
  <c r="C371" i="11"/>
  <c r="B372" i="11"/>
  <c r="B481" i="11"/>
  <c r="C480" i="11"/>
  <c r="C257" i="11"/>
  <c r="B258" i="11"/>
  <c r="E220" i="11"/>
  <c r="D221" i="11"/>
  <c r="C223" i="11"/>
  <c r="B224" i="11"/>
  <c r="E184" i="11" l="1"/>
  <c r="D185" i="11"/>
  <c r="B150" i="11"/>
  <c r="C149" i="11"/>
  <c r="D111" i="11"/>
  <c r="E110" i="11"/>
  <c r="C185" i="11"/>
  <c r="B186" i="11"/>
  <c r="C224" i="11"/>
  <c r="B225" i="11"/>
  <c r="C372" i="11"/>
  <c r="B373" i="11"/>
  <c r="D371" i="11"/>
  <c r="E370" i="11"/>
  <c r="E148" i="11"/>
  <c r="D149" i="11"/>
  <c r="C37" i="11"/>
  <c r="B38" i="11"/>
  <c r="D333" i="11"/>
  <c r="E332" i="11"/>
  <c r="E221" i="11"/>
  <c r="D222" i="11"/>
  <c r="B407" i="11"/>
  <c r="C406" i="11"/>
  <c r="D519" i="11"/>
  <c r="E518" i="11"/>
  <c r="D408" i="11"/>
  <c r="E407" i="11"/>
  <c r="D260" i="11"/>
  <c r="E259" i="11"/>
  <c r="D481" i="11"/>
  <c r="E480" i="11"/>
  <c r="D37" i="11"/>
  <c r="E36" i="11"/>
  <c r="B259" i="11"/>
  <c r="C258" i="11"/>
  <c r="C296" i="11"/>
  <c r="B297" i="11"/>
  <c r="B518" i="11"/>
  <c r="C517" i="11"/>
  <c r="B336" i="11"/>
  <c r="C335" i="11"/>
  <c r="B112" i="11"/>
  <c r="C111" i="11"/>
  <c r="B446" i="11"/>
  <c r="C445" i="11"/>
  <c r="D446" i="11"/>
  <c r="E445" i="11"/>
  <c r="E297" i="11"/>
  <c r="D298" i="11"/>
  <c r="B482" i="11"/>
  <c r="C481" i="11"/>
  <c r="D75" i="11"/>
  <c r="E74" i="11"/>
  <c r="B74" i="11"/>
  <c r="C73" i="11"/>
  <c r="D112" i="11" l="1"/>
  <c r="E111" i="11"/>
  <c r="B151" i="11"/>
  <c r="C150" i="11"/>
  <c r="B187" i="11"/>
  <c r="C186" i="11"/>
  <c r="E185" i="11"/>
  <c r="D186" i="11"/>
  <c r="D150" i="11"/>
  <c r="E149" i="11"/>
  <c r="B483" i="11"/>
  <c r="C482" i="11"/>
  <c r="C518" i="11"/>
  <c r="B519" i="11"/>
  <c r="B298" i="11"/>
  <c r="C297" i="11"/>
  <c r="E222" i="11"/>
  <c r="D223" i="11"/>
  <c r="B408" i="11"/>
  <c r="C407" i="11"/>
  <c r="E260" i="11"/>
  <c r="D261" i="11"/>
  <c r="D372" i="11"/>
  <c r="E371" i="11"/>
  <c r="D482" i="11"/>
  <c r="E481" i="11"/>
  <c r="B374" i="11"/>
  <c r="C373" i="11"/>
  <c r="D447" i="11"/>
  <c r="E446" i="11"/>
  <c r="B260" i="11"/>
  <c r="C259" i="11"/>
  <c r="D409" i="11"/>
  <c r="E408" i="11"/>
  <c r="D334" i="11"/>
  <c r="E333" i="11"/>
  <c r="B39" i="11"/>
  <c r="C38" i="11"/>
  <c r="C225" i="11"/>
  <c r="B226" i="11"/>
  <c r="E298" i="11"/>
  <c r="D299" i="11"/>
  <c r="C74" i="11"/>
  <c r="B75" i="11"/>
  <c r="C112" i="11"/>
  <c r="B113" i="11"/>
  <c r="E75" i="11"/>
  <c r="D76" i="11"/>
  <c r="C446" i="11"/>
  <c r="B447" i="11"/>
  <c r="B337" i="11"/>
  <c r="C336" i="11"/>
  <c r="E37" i="11"/>
  <c r="D38" i="11"/>
  <c r="E519" i="11"/>
  <c r="D520" i="11"/>
  <c r="D187" i="11" l="1"/>
  <c r="E186" i="11"/>
  <c r="B188" i="11"/>
  <c r="C187" i="11"/>
  <c r="C151" i="11"/>
  <c r="B152" i="11"/>
  <c r="E112" i="11"/>
  <c r="D113" i="11"/>
  <c r="D521" i="11"/>
  <c r="E520" i="11"/>
  <c r="E76" i="11"/>
  <c r="D77" i="11"/>
  <c r="B520" i="11"/>
  <c r="C519" i="11"/>
  <c r="D300" i="11"/>
  <c r="E299" i="11"/>
  <c r="B375" i="11"/>
  <c r="C374" i="11"/>
  <c r="E38" i="11"/>
  <c r="D39" i="11"/>
  <c r="E409" i="11"/>
  <c r="D410" i="11"/>
  <c r="D483" i="11"/>
  <c r="E482" i="11"/>
  <c r="B484" i="11"/>
  <c r="C483" i="11"/>
  <c r="D151" i="11"/>
  <c r="E150" i="11"/>
  <c r="C408" i="11"/>
  <c r="B409" i="11"/>
  <c r="C113" i="11"/>
  <c r="B114" i="11"/>
  <c r="C75" i="11"/>
  <c r="B76" i="11"/>
  <c r="B227" i="11"/>
  <c r="C226" i="11"/>
  <c r="D224" i="11"/>
  <c r="E223" i="11"/>
  <c r="C337" i="11"/>
  <c r="B338" i="11"/>
  <c r="D262" i="11"/>
  <c r="E261" i="11"/>
  <c r="E334" i="11"/>
  <c r="D335" i="11"/>
  <c r="C260" i="11"/>
  <c r="B261" i="11"/>
  <c r="E372" i="11"/>
  <c r="D373" i="11"/>
  <c r="C447" i="11"/>
  <c r="B448" i="11"/>
  <c r="B40" i="11"/>
  <c r="C39" i="11"/>
  <c r="E447" i="11"/>
  <c r="D448" i="11"/>
  <c r="B299" i="11"/>
  <c r="C298" i="11"/>
  <c r="D114" i="11" l="1"/>
  <c r="E113" i="11"/>
  <c r="B153" i="11"/>
  <c r="C152" i="11"/>
  <c r="B189" i="11"/>
  <c r="C188" i="11"/>
  <c r="D188" i="11"/>
  <c r="E187" i="11"/>
  <c r="E335" i="11"/>
  <c r="D336" i="11"/>
  <c r="D40" i="11"/>
  <c r="E39" i="11"/>
  <c r="D152" i="11"/>
  <c r="E151" i="11"/>
  <c r="B449" i="11"/>
  <c r="C448" i="11"/>
  <c r="B77" i="11"/>
  <c r="C76" i="11"/>
  <c r="C299" i="11"/>
  <c r="B300" i="11"/>
  <c r="B485" i="11"/>
  <c r="C484" i="11"/>
  <c r="C375" i="11"/>
  <c r="B376" i="11"/>
  <c r="C520" i="11"/>
  <c r="B521" i="11"/>
  <c r="E262" i="11"/>
  <c r="D263" i="11"/>
  <c r="E448" i="11"/>
  <c r="D449" i="11"/>
  <c r="E373" i="11"/>
  <c r="D374" i="11"/>
  <c r="C338" i="11"/>
  <c r="B339" i="11"/>
  <c r="B115" i="11"/>
  <c r="C114" i="11"/>
  <c r="D78" i="11"/>
  <c r="E77" i="11"/>
  <c r="C227" i="11"/>
  <c r="B228" i="11"/>
  <c r="D484" i="11"/>
  <c r="E483" i="11"/>
  <c r="C261" i="11"/>
  <c r="B262" i="11"/>
  <c r="C409" i="11"/>
  <c r="B410" i="11"/>
  <c r="E410" i="11"/>
  <c r="D411" i="11"/>
  <c r="C40" i="11"/>
  <c r="B41" i="11"/>
  <c r="E224" i="11"/>
  <c r="D225" i="11"/>
  <c r="E300" i="11"/>
  <c r="D301" i="11"/>
  <c r="E521" i="11"/>
  <c r="D522" i="11"/>
  <c r="E188" i="11" l="1"/>
  <c r="D189" i="11"/>
  <c r="B190" i="11"/>
  <c r="C189" i="11"/>
  <c r="C153" i="11"/>
  <c r="B154" i="11"/>
  <c r="E114" i="11"/>
  <c r="D115" i="11"/>
  <c r="D523" i="11"/>
  <c r="E522" i="11"/>
  <c r="D412" i="11"/>
  <c r="E411" i="11"/>
  <c r="C228" i="11"/>
  <c r="B229" i="11"/>
  <c r="B340" i="11"/>
  <c r="C339" i="11"/>
  <c r="B522" i="11"/>
  <c r="C521" i="11"/>
  <c r="B78" i="11"/>
  <c r="C77" i="11"/>
  <c r="E301" i="11"/>
  <c r="D302" i="11"/>
  <c r="B411" i="11"/>
  <c r="C410" i="11"/>
  <c r="D375" i="11"/>
  <c r="E374" i="11"/>
  <c r="B377" i="11"/>
  <c r="C376" i="11"/>
  <c r="D337" i="11"/>
  <c r="E336" i="11"/>
  <c r="D79" i="11"/>
  <c r="E78" i="11"/>
  <c r="B450" i="11"/>
  <c r="C449" i="11"/>
  <c r="D41" i="11"/>
  <c r="E40" i="11"/>
  <c r="E225" i="11"/>
  <c r="D226" i="11"/>
  <c r="B486" i="11"/>
  <c r="C485" i="11"/>
  <c r="D153" i="11"/>
  <c r="E152" i="11"/>
  <c r="B263" i="11"/>
  <c r="C262" i="11"/>
  <c r="D450" i="11"/>
  <c r="E449" i="11"/>
  <c r="C41" i="11"/>
  <c r="B42" i="11"/>
  <c r="D264" i="11"/>
  <c r="E263" i="11"/>
  <c r="C300" i="11"/>
  <c r="B301" i="11"/>
  <c r="D485" i="11"/>
  <c r="E484" i="11"/>
  <c r="B116" i="11"/>
  <c r="C115" i="11"/>
  <c r="B155" i="11" l="1"/>
  <c r="C154" i="11"/>
  <c r="C190" i="11"/>
  <c r="B191" i="11"/>
  <c r="D190" i="11"/>
  <c r="E189" i="11"/>
  <c r="D116" i="11"/>
  <c r="E115" i="11"/>
  <c r="E226" i="11"/>
  <c r="D227" i="11"/>
  <c r="D303" i="11"/>
  <c r="E302" i="11"/>
  <c r="C229" i="11"/>
  <c r="B230" i="11"/>
  <c r="D338" i="11"/>
  <c r="E337" i="11"/>
  <c r="B264" i="11"/>
  <c r="C263" i="11"/>
  <c r="B302" i="11"/>
  <c r="C301" i="11"/>
  <c r="B341" i="11"/>
  <c r="C340" i="11"/>
  <c r="E153" i="11"/>
  <c r="D154" i="11"/>
  <c r="E41" i="11"/>
  <c r="D42" i="11"/>
  <c r="B378" i="11"/>
  <c r="C377" i="11"/>
  <c r="C78" i="11"/>
  <c r="B79" i="11"/>
  <c r="D413" i="11"/>
  <c r="E412" i="11"/>
  <c r="E264" i="11"/>
  <c r="D265" i="11"/>
  <c r="C116" i="11"/>
  <c r="B117" i="11"/>
  <c r="E79" i="11"/>
  <c r="D80" i="11"/>
  <c r="B412" i="11"/>
  <c r="C411" i="11"/>
  <c r="B43" i="11"/>
  <c r="C42" i="11"/>
  <c r="D486" i="11"/>
  <c r="E485" i="11"/>
  <c r="D451" i="11"/>
  <c r="E450" i="11"/>
  <c r="C486" i="11"/>
  <c r="B487" i="11"/>
  <c r="C450" i="11"/>
  <c r="B451" i="11"/>
  <c r="E375" i="11"/>
  <c r="D376" i="11"/>
  <c r="C522" i="11"/>
  <c r="B523" i="11"/>
  <c r="E523" i="11"/>
  <c r="D524" i="11"/>
  <c r="E116" i="11" l="1"/>
  <c r="D117" i="11"/>
  <c r="C155" i="11"/>
  <c r="B156" i="11"/>
  <c r="D191" i="11"/>
  <c r="E190" i="11"/>
  <c r="C191" i="11"/>
  <c r="B192" i="11"/>
  <c r="D525" i="11"/>
  <c r="E524" i="11"/>
  <c r="B488" i="11"/>
  <c r="C487" i="11"/>
  <c r="C79" i="11"/>
  <c r="B80" i="11"/>
  <c r="C341" i="11"/>
  <c r="B342" i="11"/>
  <c r="E338" i="11"/>
  <c r="D339" i="11"/>
  <c r="B524" i="11"/>
  <c r="C523" i="11"/>
  <c r="C117" i="11"/>
  <c r="B118" i="11"/>
  <c r="B231" i="11"/>
  <c r="C230" i="11"/>
  <c r="C378" i="11"/>
  <c r="B379" i="11"/>
  <c r="E376" i="11"/>
  <c r="D377" i="11"/>
  <c r="D266" i="11"/>
  <c r="E265" i="11"/>
  <c r="E42" i="11"/>
  <c r="D43" i="11"/>
  <c r="C412" i="11"/>
  <c r="B413" i="11"/>
  <c r="B303" i="11"/>
  <c r="C302" i="11"/>
  <c r="D304" i="11"/>
  <c r="E303" i="11"/>
  <c r="C451" i="11"/>
  <c r="B452" i="11"/>
  <c r="E80" i="11"/>
  <c r="D81" i="11"/>
  <c r="D155" i="11"/>
  <c r="E154" i="11"/>
  <c r="D228" i="11"/>
  <c r="E227" i="11"/>
  <c r="E451" i="11"/>
  <c r="D452" i="11"/>
  <c r="D487" i="11"/>
  <c r="E486" i="11"/>
  <c r="B44" i="11"/>
  <c r="C43" i="11"/>
  <c r="E413" i="11"/>
  <c r="D414" i="11"/>
  <c r="B265" i="11"/>
  <c r="C264" i="11"/>
  <c r="E191" i="11" l="1"/>
  <c r="D192" i="11"/>
  <c r="B193" i="11"/>
  <c r="C192" i="11"/>
  <c r="C156" i="11"/>
  <c r="B157" i="11"/>
  <c r="E117" i="11"/>
  <c r="D118" i="11"/>
  <c r="E452" i="11"/>
  <c r="D453" i="11"/>
  <c r="B453" i="11"/>
  <c r="C452" i="11"/>
  <c r="D44" i="11"/>
  <c r="E43" i="11"/>
  <c r="B81" i="11"/>
  <c r="C80" i="11"/>
  <c r="C524" i="11"/>
  <c r="B525" i="11"/>
  <c r="E339" i="11"/>
  <c r="D340" i="11"/>
  <c r="E414" i="11"/>
  <c r="D415" i="11"/>
  <c r="E228" i="11"/>
  <c r="D229" i="11"/>
  <c r="E266" i="11"/>
  <c r="D267" i="11"/>
  <c r="C231" i="11"/>
  <c r="B232" i="11"/>
  <c r="D378" i="11"/>
  <c r="E377" i="11"/>
  <c r="B119" i="11"/>
  <c r="C118" i="11"/>
  <c r="C342" i="11"/>
  <c r="B343" i="11"/>
  <c r="B489" i="11"/>
  <c r="C488" i="11"/>
  <c r="E304" i="11"/>
  <c r="D305" i="11"/>
  <c r="C44" i="11"/>
  <c r="B45" i="11"/>
  <c r="D156" i="11"/>
  <c r="E155" i="11"/>
  <c r="C303" i="11"/>
  <c r="B304" i="11"/>
  <c r="D82" i="11"/>
  <c r="E81" i="11"/>
  <c r="C413" i="11"/>
  <c r="B414" i="11"/>
  <c r="B380" i="11"/>
  <c r="C379" i="11"/>
  <c r="C265" i="11"/>
  <c r="B266" i="11"/>
  <c r="E487" i="11"/>
  <c r="D488" i="11"/>
  <c r="E525" i="11"/>
  <c r="D526" i="11"/>
  <c r="B158" i="11" l="1"/>
  <c r="C157" i="11"/>
  <c r="B194" i="11"/>
  <c r="C193" i="11"/>
  <c r="D193" i="11"/>
  <c r="E192" i="11"/>
  <c r="E118" i="11"/>
  <c r="D119" i="11"/>
  <c r="D527" i="11"/>
  <c r="E526" i="11"/>
  <c r="B305" i="11"/>
  <c r="C304" i="11"/>
  <c r="C232" i="11"/>
  <c r="B233" i="11"/>
  <c r="D416" i="11"/>
  <c r="E415" i="11"/>
  <c r="B344" i="11"/>
  <c r="C343" i="11"/>
  <c r="D341" i="11"/>
  <c r="E340" i="11"/>
  <c r="B381" i="11"/>
  <c r="C380" i="11"/>
  <c r="D45" i="11"/>
  <c r="E44" i="11"/>
  <c r="B490" i="11"/>
  <c r="C489" i="11"/>
  <c r="D157" i="11"/>
  <c r="E156" i="11"/>
  <c r="B454" i="11"/>
  <c r="C453" i="11"/>
  <c r="B82" i="11"/>
  <c r="C81" i="11"/>
  <c r="D489" i="11"/>
  <c r="E488" i="11"/>
  <c r="C45" i="11"/>
  <c r="B46" i="11"/>
  <c r="B120" i="11"/>
  <c r="C119" i="11"/>
  <c r="B267" i="11"/>
  <c r="C266" i="11"/>
  <c r="E305" i="11"/>
  <c r="D306" i="11"/>
  <c r="E229" i="11"/>
  <c r="D230" i="11"/>
  <c r="B526" i="11"/>
  <c r="C525" i="11"/>
  <c r="D454" i="11"/>
  <c r="E453" i="11"/>
  <c r="B415" i="11"/>
  <c r="C414" i="11"/>
  <c r="D268" i="11"/>
  <c r="E267" i="11"/>
  <c r="D83" i="11"/>
  <c r="E82" i="11"/>
  <c r="D379" i="11"/>
  <c r="E378" i="11"/>
  <c r="D194" i="11" l="1"/>
  <c r="E193" i="11"/>
  <c r="D120" i="11"/>
  <c r="E119" i="11"/>
  <c r="B195" i="11"/>
  <c r="C194" i="11"/>
  <c r="B159" i="11"/>
  <c r="C158" i="11"/>
  <c r="C233" i="11"/>
  <c r="B234" i="11"/>
  <c r="E379" i="11"/>
  <c r="D380" i="11"/>
  <c r="D455" i="11"/>
  <c r="E454" i="11"/>
  <c r="D158" i="11"/>
  <c r="E157" i="11"/>
  <c r="E83" i="11"/>
  <c r="D84" i="11"/>
  <c r="C526" i="11"/>
  <c r="B527" i="11"/>
  <c r="C120" i="11"/>
  <c r="B121" i="11"/>
  <c r="C82" i="11"/>
  <c r="B83" i="11"/>
  <c r="C490" i="11"/>
  <c r="B491" i="11"/>
  <c r="D342" i="11"/>
  <c r="E341" i="11"/>
  <c r="C305" i="11"/>
  <c r="B306" i="11"/>
  <c r="B382" i="11"/>
  <c r="C381" i="11"/>
  <c r="C267" i="11"/>
  <c r="B268" i="11"/>
  <c r="B47" i="11"/>
  <c r="C46" i="11"/>
  <c r="C454" i="11"/>
  <c r="B455" i="11"/>
  <c r="E45" i="11"/>
  <c r="D46" i="11"/>
  <c r="B345" i="11"/>
  <c r="C344" i="11"/>
  <c r="E230" i="11"/>
  <c r="D231" i="11"/>
  <c r="D307" i="11"/>
  <c r="E306" i="11"/>
  <c r="D269" i="11"/>
  <c r="E268" i="11"/>
  <c r="B416" i="11"/>
  <c r="C415" i="11"/>
  <c r="D490" i="11"/>
  <c r="E489" i="11"/>
  <c r="D417" i="11"/>
  <c r="E416" i="11"/>
  <c r="E527" i="11"/>
  <c r="D528" i="11"/>
  <c r="B196" i="11" l="1"/>
  <c r="C195" i="11"/>
  <c r="D121" i="11"/>
  <c r="E120" i="11"/>
  <c r="C159" i="11"/>
  <c r="B160" i="11"/>
  <c r="E194" i="11"/>
  <c r="D195" i="11"/>
  <c r="D529" i="11"/>
  <c r="E528" i="11"/>
  <c r="D232" i="11"/>
  <c r="E231" i="11"/>
  <c r="E46" i="11"/>
  <c r="D47" i="11"/>
  <c r="C83" i="11"/>
  <c r="B84" i="11"/>
  <c r="C455" i="11"/>
  <c r="B456" i="11"/>
  <c r="B307" i="11"/>
  <c r="C306" i="11"/>
  <c r="C121" i="11"/>
  <c r="B122" i="11"/>
  <c r="C416" i="11"/>
  <c r="B417" i="11"/>
  <c r="E455" i="11"/>
  <c r="D456" i="11"/>
  <c r="C382" i="11"/>
  <c r="B383" i="11"/>
  <c r="E417" i="11"/>
  <c r="D418" i="11"/>
  <c r="B528" i="11"/>
  <c r="C527" i="11"/>
  <c r="D381" i="11"/>
  <c r="E380" i="11"/>
  <c r="E158" i="11"/>
  <c r="D159" i="11"/>
  <c r="E342" i="11"/>
  <c r="D343" i="11"/>
  <c r="B269" i="11"/>
  <c r="C268" i="11"/>
  <c r="B492" i="11"/>
  <c r="C491" i="11"/>
  <c r="E84" i="11"/>
  <c r="D85" i="11"/>
  <c r="B235" i="11"/>
  <c r="C234" i="11"/>
  <c r="D270" i="11"/>
  <c r="E269" i="11"/>
  <c r="B48" i="11"/>
  <c r="C47" i="11"/>
  <c r="D491" i="11"/>
  <c r="E490" i="11"/>
  <c r="D308" i="11"/>
  <c r="E307" i="11"/>
  <c r="C345" i="11"/>
  <c r="B346" i="11"/>
  <c r="B161" i="11" l="1"/>
  <c r="C160" i="11"/>
  <c r="E195" i="11"/>
  <c r="D196" i="11"/>
  <c r="D122" i="11"/>
  <c r="E121" i="11"/>
  <c r="B197" i="11"/>
  <c r="C196" i="11"/>
  <c r="C346" i="11"/>
  <c r="B347" i="11"/>
  <c r="D160" i="11"/>
  <c r="E159" i="11"/>
  <c r="E418" i="11"/>
  <c r="D419" i="11"/>
  <c r="B123" i="11"/>
  <c r="C122" i="11"/>
  <c r="B85" i="11"/>
  <c r="C84" i="11"/>
  <c r="B384" i="11"/>
  <c r="C383" i="11"/>
  <c r="D48" i="11"/>
  <c r="E47" i="11"/>
  <c r="B493" i="11"/>
  <c r="C492" i="11"/>
  <c r="C307" i="11"/>
  <c r="B308" i="11"/>
  <c r="B457" i="11"/>
  <c r="C456" i="11"/>
  <c r="E308" i="11"/>
  <c r="D309" i="11"/>
  <c r="C269" i="11"/>
  <c r="B270" i="11"/>
  <c r="E456" i="11"/>
  <c r="D457" i="11"/>
  <c r="C235" i="11"/>
  <c r="B236" i="11"/>
  <c r="C528" i="11"/>
  <c r="B529" i="11"/>
  <c r="E232" i="11"/>
  <c r="D233" i="11"/>
  <c r="E270" i="11"/>
  <c r="D271" i="11"/>
  <c r="D382" i="11"/>
  <c r="E381" i="11"/>
  <c r="E343" i="11"/>
  <c r="D344" i="11"/>
  <c r="E491" i="11"/>
  <c r="D492" i="11"/>
  <c r="D86" i="11"/>
  <c r="E85" i="11"/>
  <c r="C417" i="11"/>
  <c r="B418" i="11"/>
  <c r="C48" i="11"/>
  <c r="B49" i="11"/>
  <c r="E529" i="11"/>
  <c r="D530" i="11"/>
  <c r="E122" i="11" l="1"/>
  <c r="D123" i="11"/>
  <c r="C197" i="11"/>
  <c r="B198" i="11"/>
  <c r="D197" i="11"/>
  <c r="E196" i="11"/>
  <c r="B162" i="11"/>
  <c r="C161" i="11"/>
  <c r="C236" i="11"/>
  <c r="B237" i="11"/>
  <c r="E271" i="11"/>
  <c r="D272" i="11"/>
  <c r="D531" i="11"/>
  <c r="E530" i="11"/>
  <c r="D345" i="11"/>
  <c r="E344" i="11"/>
  <c r="B530" i="11"/>
  <c r="C529" i="11"/>
  <c r="D310" i="11"/>
  <c r="E309" i="11"/>
  <c r="D420" i="11"/>
  <c r="E419" i="11"/>
  <c r="D383" i="11"/>
  <c r="E382" i="11"/>
  <c r="B458" i="11"/>
  <c r="C457" i="11"/>
  <c r="B385" i="11"/>
  <c r="C384" i="11"/>
  <c r="D161" i="11"/>
  <c r="E160" i="11"/>
  <c r="C49" i="11"/>
  <c r="B50" i="11"/>
  <c r="B309" i="11"/>
  <c r="C308" i="11"/>
  <c r="D87" i="11"/>
  <c r="E86" i="11"/>
  <c r="B86" i="11"/>
  <c r="C85" i="11"/>
  <c r="D49" i="11"/>
  <c r="E48" i="11"/>
  <c r="D458" i="11"/>
  <c r="E457" i="11"/>
  <c r="B419" i="11"/>
  <c r="C418" i="11"/>
  <c r="D493" i="11"/>
  <c r="E492" i="11"/>
  <c r="E233" i="11"/>
  <c r="D234" i="11"/>
  <c r="C270" i="11"/>
  <c r="B271" i="11"/>
  <c r="B348" i="11"/>
  <c r="C347" i="11"/>
  <c r="B494" i="11"/>
  <c r="C493" i="11"/>
  <c r="B124" i="11"/>
  <c r="C123" i="11"/>
  <c r="B163" i="11" l="1"/>
  <c r="C162" i="11"/>
  <c r="D198" i="11"/>
  <c r="E197" i="11"/>
  <c r="B199" i="11"/>
  <c r="C198" i="11"/>
  <c r="E123" i="11"/>
  <c r="D124" i="11"/>
  <c r="E234" i="11"/>
  <c r="D235" i="11"/>
  <c r="B51" i="11"/>
  <c r="C50" i="11"/>
  <c r="C494" i="11"/>
  <c r="B495" i="11"/>
  <c r="D494" i="11"/>
  <c r="E493" i="11"/>
  <c r="E383" i="11"/>
  <c r="D384" i="11"/>
  <c r="E310" i="11"/>
  <c r="D311" i="11"/>
  <c r="E531" i="11"/>
  <c r="D532" i="11"/>
  <c r="C458" i="11"/>
  <c r="B459" i="11"/>
  <c r="D273" i="11"/>
  <c r="E272" i="11"/>
  <c r="C124" i="11"/>
  <c r="B125" i="11"/>
  <c r="C309" i="11"/>
  <c r="B310" i="11"/>
  <c r="D421" i="11"/>
  <c r="E420" i="11"/>
  <c r="C530" i="11"/>
  <c r="B531" i="11"/>
  <c r="E49" i="11"/>
  <c r="D50" i="11"/>
  <c r="B420" i="11"/>
  <c r="C419" i="11"/>
  <c r="D162" i="11"/>
  <c r="E161" i="11"/>
  <c r="B272" i="11"/>
  <c r="C271" i="11"/>
  <c r="C237" i="11"/>
  <c r="B238" i="11"/>
  <c r="B349" i="11"/>
  <c r="C348" i="11"/>
  <c r="C86" i="11"/>
  <c r="B87" i="11"/>
  <c r="D459" i="11"/>
  <c r="E458" i="11"/>
  <c r="E87" i="11"/>
  <c r="D88" i="11"/>
  <c r="B386" i="11"/>
  <c r="C385" i="11"/>
  <c r="D346" i="11"/>
  <c r="E345" i="11"/>
  <c r="C199" i="11" l="1"/>
  <c r="B200" i="11"/>
  <c r="D125" i="11"/>
  <c r="E124" i="11"/>
  <c r="E198" i="11"/>
  <c r="D199" i="11"/>
  <c r="B164" i="11"/>
  <c r="C163" i="11"/>
  <c r="B311" i="11"/>
  <c r="C310" i="11"/>
  <c r="D533" i="11"/>
  <c r="E532" i="11"/>
  <c r="E346" i="11"/>
  <c r="D347" i="11"/>
  <c r="B273" i="11"/>
  <c r="C272" i="11"/>
  <c r="D495" i="11"/>
  <c r="E494" i="11"/>
  <c r="C87" i="11"/>
  <c r="B88" i="11"/>
  <c r="E50" i="11"/>
  <c r="D51" i="11"/>
  <c r="C125" i="11"/>
  <c r="B126" i="11"/>
  <c r="D312" i="11"/>
  <c r="E311" i="11"/>
  <c r="B496" i="11"/>
  <c r="C495" i="11"/>
  <c r="D163" i="11"/>
  <c r="E162" i="11"/>
  <c r="E459" i="11"/>
  <c r="D460" i="11"/>
  <c r="B532" i="11"/>
  <c r="C531" i="11"/>
  <c r="B52" i="11"/>
  <c r="C51" i="11"/>
  <c r="D385" i="11"/>
  <c r="E384" i="11"/>
  <c r="C386" i="11"/>
  <c r="B387" i="11"/>
  <c r="C349" i="11"/>
  <c r="B350" i="11"/>
  <c r="C420" i="11"/>
  <c r="B421" i="11"/>
  <c r="D274" i="11"/>
  <c r="E273" i="11"/>
  <c r="E88" i="11"/>
  <c r="D89" i="11"/>
  <c r="B239" i="11"/>
  <c r="C238" i="11"/>
  <c r="C459" i="11"/>
  <c r="B460" i="11"/>
  <c r="D236" i="11"/>
  <c r="E235" i="11"/>
  <c r="E421" i="11"/>
  <c r="D422" i="11"/>
  <c r="E199" i="11" l="1"/>
  <c r="D200" i="11"/>
  <c r="B165" i="11"/>
  <c r="C164" i="11"/>
  <c r="E125" i="11"/>
  <c r="D126" i="11"/>
  <c r="C200" i="11"/>
  <c r="B201" i="11"/>
  <c r="D90" i="11"/>
  <c r="E89" i="11"/>
  <c r="E422" i="11"/>
  <c r="D423" i="11"/>
  <c r="C421" i="11"/>
  <c r="B422" i="11"/>
  <c r="B89" i="11"/>
  <c r="C88" i="11"/>
  <c r="E347" i="11"/>
  <c r="D348" i="11"/>
  <c r="E236" i="11"/>
  <c r="D237" i="11"/>
  <c r="C239" i="11"/>
  <c r="B240" i="11"/>
  <c r="C532" i="11"/>
  <c r="B533" i="11"/>
  <c r="E312" i="11"/>
  <c r="D313" i="11"/>
  <c r="E533" i="11"/>
  <c r="D534" i="11"/>
  <c r="C52" i="11"/>
  <c r="B53" i="11"/>
  <c r="B497" i="11"/>
  <c r="C496" i="11"/>
  <c r="C350" i="11"/>
  <c r="B351" i="11"/>
  <c r="E495" i="11"/>
  <c r="D496" i="11"/>
  <c r="C311" i="11"/>
  <c r="B312" i="11"/>
  <c r="B388" i="11"/>
  <c r="C387" i="11"/>
  <c r="B127" i="11"/>
  <c r="C126" i="11"/>
  <c r="D52" i="11"/>
  <c r="E51" i="11"/>
  <c r="E460" i="11"/>
  <c r="D461" i="11"/>
  <c r="B461" i="11"/>
  <c r="C460" i="11"/>
  <c r="E274" i="11"/>
  <c r="D275" i="11"/>
  <c r="D386" i="11"/>
  <c r="E385" i="11"/>
  <c r="D164" i="11"/>
  <c r="E163" i="11"/>
  <c r="C273" i="11"/>
  <c r="B274" i="11"/>
  <c r="E126" i="11" l="1"/>
  <c r="D127" i="11"/>
  <c r="C201" i="11"/>
  <c r="B202" i="11"/>
  <c r="B166" i="11"/>
  <c r="C165" i="11"/>
  <c r="D201" i="11"/>
  <c r="E200" i="11"/>
  <c r="D165" i="11"/>
  <c r="E164" i="11"/>
  <c r="C274" i="11"/>
  <c r="B275" i="11"/>
  <c r="D497" i="11"/>
  <c r="E496" i="11"/>
  <c r="D535" i="11"/>
  <c r="E534" i="11"/>
  <c r="C240" i="11"/>
  <c r="B241" i="11"/>
  <c r="B423" i="11"/>
  <c r="C422" i="11"/>
  <c r="B352" i="11"/>
  <c r="C351" i="11"/>
  <c r="E237" i="11"/>
  <c r="D238" i="11"/>
  <c r="B462" i="11"/>
  <c r="C461" i="11"/>
  <c r="B128" i="11"/>
  <c r="C127" i="11"/>
  <c r="D53" i="11"/>
  <c r="E52" i="11"/>
  <c r="D314" i="11"/>
  <c r="E313" i="11"/>
  <c r="D349" i="11"/>
  <c r="E348" i="11"/>
  <c r="D424" i="11"/>
  <c r="E423" i="11"/>
  <c r="B498" i="11"/>
  <c r="C497" i="11"/>
  <c r="B389" i="11"/>
  <c r="C388" i="11"/>
  <c r="E275" i="11"/>
  <c r="D276" i="11"/>
  <c r="C312" i="11"/>
  <c r="B313" i="11"/>
  <c r="C53" i="11"/>
  <c r="B54" i="11"/>
  <c r="B534" i="11"/>
  <c r="C533" i="11"/>
  <c r="D462" i="11"/>
  <c r="E461" i="11"/>
  <c r="D387" i="11"/>
  <c r="E386" i="11"/>
  <c r="B90" i="11"/>
  <c r="C89" i="11"/>
  <c r="D91" i="11"/>
  <c r="E90" i="11"/>
  <c r="B167" i="11" l="1"/>
  <c r="C166" i="11"/>
  <c r="D202" i="11"/>
  <c r="E201" i="11"/>
  <c r="C202" i="11"/>
  <c r="B203" i="11"/>
  <c r="D128" i="11"/>
  <c r="E127" i="11"/>
  <c r="E238" i="11"/>
  <c r="D239" i="11"/>
  <c r="D425" i="11"/>
  <c r="E424" i="11"/>
  <c r="E535" i="11"/>
  <c r="D536" i="11"/>
  <c r="D277" i="11"/>
  <c r="E276" i="11"/>
  <c r="C90" i="11"/>
  <c r="B91" i="11"/>
  <c r="C534" i="11"/>
  <c r="B535" i="11"/>
  <c r="D350" i="11"/>
  <c r="E349" i="11"/>
  <c r="B353" i="11"/>
  <c r="C352" i="11"/>
  <c r="D498" i="11"/>
  <c r="E497" i="11"/>
  <c r="B276" i="11"/>
  <c r="C275" i="11"/>
  <c r="B390" i="11"/>
  <c r="C389" i="11"/>
  <c r="E314" i="11"/>
  <c r="D315" i="11"/>
  <c r="C128" i="11"/>
  <c r="B129" i="11"/>
  <c r="B424" i="11"/>
  <c r="C423" i="11"/>
  <c r="C241" i="11"/>
  <c r="B242" i="11"/>
  <c r="E91" i="11"/>
  <c r="D92" i="11"/>
  <c r="D463" i="11"/>
  <c r="E462" i="11"/>
  <c r="B55" i="11"/>
  <c r="C54" i="11"/>
  <c r="B314" i="11"/>
  <c r="C313" i="11"/>
  <c r="D388" i="11"/>
  <c r="E387" i="11"/>
  <c r="C498" i="11"/>
  <c r="B499" i="11"/>
  <c r="E53" i="11"/>
  <c r="D54" i="11"/>
  <c r="C462" i="11"/>
  <c r="B463" i="11"/>
  <c r="E165" i="11"/>
  <c r="D166" i="11"/>
  <c r="C203" i="11" l="1"/>
  <c r="B204" i="11"/>
  <c r="D129" i="11"/>
  <c r="E128" i="11"/>
  <c r="E202" i="11"/>
  <c r="D203" i="11"/>
  <c r="B168" i="11"/>
  <c r="C167" i="11"/>
  <c r="E463" i="11"/>
  <c r="D464" i="11"/>
  <c r="B500" i="11"/>
  <c r="C499" i="11"/>
  <c r="C129" i="11"/>
  <c r="B130" i="11"/>
  <c r="D537" i="11"/>
  <c r="E536" i="11"/>
  <c r="E350" i="11"/>
  <c r="D351" i="11"/>
  <c r="D167" i="11"/>
  <c r="E166" i="11"/>
  <c r="D316" i="11"/>
  <c r="E315" i="11"/>
  <c r="B536" i="11"/>
  <c r="C535" i="11"/>
  <c r="D499" i="11"/>
  <c r="E498" i="11"/>
  <c r="E425" i="11"/>
  <c r="D426" i="11"/>
  <c r="B277" i="11"/>
  <c r="C276" i="11"/>
  <c r="C91" i="11"/>
  <c r="B92" i="11"/>
  <c r="D240" i="11"/>
  <c r="E239" i="11"/>
  <c r="B315" i="11"/>
  <c r="C314" i="11"/>
  <c r="C390" i="11"/>
  <c r="B391" i="11"/>
  <c r="C353" i="11"/>
  <c r="B354" i="11"/>
  <c r="E92" i="11"/>
  <c r="D93" i="11"/>
  <c r="D389" i="11"/>
  <c r="E388" i="11"/>
  <c r="C463" i="11"/>
  <c r="B464" i="11"/>
  <c r="B243" i="11"/>
  <c r="C242" i="11"/>
  <c r="E54" i="11"/>
  <c r="D55" i="11"/>
  <c r="B56" i="11"/>
  <c r="C55" i="11"/>
  <c r="C424" i="11"/>
  <c r="B425" i="11"/>
  <c r="D278" i="11"/>
  <c r="E277" i="11"/>
  <c r="B169" i="11" l="1"/>
  <c r="C168" i="11"/>
  <c r="E203" i="11"/>
  <c r="D204" i="11"/>
  <c r="E129" i="11"/>
  <c r="D130" i="11"/>
  <c r="B205" i="11"/>
  <c r="C204" i="11"/>
  <c r="C354" i="11"/>
  <c r="B355" i="11"/>
  <c r="B93" i="11"/>
  <c r="C92" i="11"/>
  <c r="C56" i="11"/>
  <c r="B57" i="11"/>
  <c r="C536" i="11"/>
  <c r="B537" i="11"/>
  <c r="D56" i="11"/>
  <c r="E55" i="11"/>
  <c r="D94" i="11"/>
  <c r="E93" i="11"/>
  <c r="B392" i="11"/>
  <c r="C391" i="11"/>
  <c r="B131" i="11"/>
  <c r="C130" i="11"/>
  <c r="C277" i="11"/>
  <c r="B278" i="11"/>
  <c r="E316" i="11"/>
  <c r="D317" i="11"/>
  <c r="E426" i="11"/>
  <c r="D427" i="11"/>
  <c r="D390" i="11"/>
  <c r="E389" i="11"/>
  <c r="C243" i="11"/>
  <c r="B244" i="11"/>
  <c r="D168" i="11"/>
  <c r="E167" i="11"/>
  <c r="C500" i="11"/>
  <c r="B501" i="11"/>
  <c r="C315" i="11"/>
  <c r="B316" i="11"/>
  <c r="C425" i="11"/>
  <c r="B426" i="11"/>
  <c r="B465" i="11"/>
  <c r="C464" i="11"/>
  <c r="E351" i="11"/>
  <c r="D352" i="11"/>
  <c r="E464" i="11"/>
  <c r="D465" i="11"/>
  <c r="E537" i="11"/>
  <c r="D538" i="11"/>
  <c r="E278" i="11"/>
  <c r="D279" i="11"/>
  <c r="E240" i="11"/>
  <c r="D241" i="11"/>
  <c r="E499" i="11"/>
  <c r="D500" i="11"/>
  <c r="B206" i="11" l="1"/>
  <c r="C205" i="11"/>
  <c r="E130" i="11"/>
  <c r="D131" i="11"/>
  <c r="D205" i="11"/>
  <c r="E204" i="11"/>
  <c r="C169" i="11"/>
  <c r="B170" i="11"/>
  <c r="D539" i="11"/>
  <c r="E538" i="11"/>
  <c r="B538" i="11"/>
  <c r="C537" i="11"/>
  <c r="D466" i="11"/>
  <c r="E465" i="11"/>
  <c r="C244" i="11"/>
  <c r="B245" i="11"/>
  <c r="C57" i="11"/>
  <c r="B58" i="11"/>
  <c r="B393" i="11"/>
  <c r="C392" i="11"/>
  <c r="D391" i="11"/>
  <c r="E390" i="11"/>
  <c r="D428" i="11"/>
  <c r="E427" i="11"/>
  <c r="E241" i="11"/>
  <c r="D242" i="11"/>
  <c r="D353" i="11"/>
  <c r="E352" i="11"/>
  <c r="C316" i="11"/>
  <c r="B317" i="11"/>
  <c r="E317" i="11"/>
  <c r="D318" i="11"/>
  <c r="D95" i="11"/>
  <c r="E94" i="11"/>
  <c r="B94" i="11"/>
  <c r="C93" i="11"/>
  <c r="B466" i="11"/>
  <c r="C465" i="11"/>
  <c r="D169" i="11"/>
  <c r="E168" i="11"/>
  <c r="B132" i="11"/>
  <c r="C131" i="11"/>
  <c r="D501" i="11"/>
  <c r="E500" i="11"/>
  <c r="B427" i="11"/>
  <c r="C426" i="11"/>
  <c r="B502" i="11"/>
  <c r="C501" i="11"/>
  <c r="C278" i="11"/>
  <c r="B279" i="11"/>
  <c r="B356" i="11"/>
  <c r="C355" i="11"/>
  <c r="E279" i="11"/>
  <c r="D280" i="11"/>
  <c r="D57" i="11"/>
  <c r="E56" i="11"/>
  <c r="C170" i="11" l="1"/>
  <c r="B171" i="11"/>
  <c r="E205" i="11"/>
  <c r="D206" i="11"/>
  <c r="D132" i="11"/>
  <c r="E131" i="11"/>
  <c r="C206" i="11"/>
  <c r="B207" i="11"/>
  <c r="D319" i="11"/>
  <c r="E318" i="11"/>
  <c r="E57" i="11"/>
  <c r="D58" i="11"/>
  <c r="B357" i="11"/>
  <c r="C356" i="11"/>
  <c r="E501" i="11"/>
  <c r="D502" i="11"/>
  <c r="C94" i="11"/>
  <c r="B95" i="11"/>
  <c r="D392" i="11"/>
  <c r="E391" i="11"/>
  <c r="D467" i="11"/>
  <c r="E466" i="11"/>
  <c r="B428" i="11"/>
  <c r="C427" i="11"/>
  <c r="C466" i="11"/>
  <c r="B467" i="11"/>
  <c r="D429" i="11"/>
  <c r="E428" i="11"/>
  <c r="D281" i="11"/>
  <c r="E280" i="11"/>
  <c r="B246" i="11"/>
  <c r="C245" i="11"/>
  <c r="B318" i="11"/>
  <c r="C317" i="11"/>
  <c r="C279" i="11"/>
  <c r="B280" i="11"/>
  <c r="C132" i="11"/>
  <c r="B133" i="11"/>
  <c r="E95" i="11"/>
  <c r="D96" i="11"/>
  <c r="D354" i="11"/>
  <c r="E353" i="11"/>
  <c r="B394" i="11"/>
  <c r="C393" i="11"/>
  <c r="C538" i="11"/>
  <c r="B539" i="11"/>
  <c r="D243" i="11"/>
  <c r="E242" i="11"/>
  <c r="B59" i="11"/>
  <c r="C58" i="11"/>
  <c r="C502" i="11"/>
  <c r="B503" i="11"/>
  <c r="D170" i="11"/>
  <c r="E169" i="11"/>
  <c r="E539" i="11"/>
  <c r="D540" i="11"/>
  <c r="D133" i="11" l="1"/>
  <c r="E132" i="11"/>
  <c r="B208" i="11"/>
  <c r="C207" i="11"/>
  <c r="E206" i="11"/>
  <c r="D207" i="11"/>
  <c r="B172" i="11"/>
  <c r="C171" i="11"/>
  <c r="C246" i="11"/>
  <c r="B247" i="11"/>
  <c r="C247" i="11" s="1"/>
  <c r="B540" i="11"/>
  <c r="C539" i="11"/>
  <c r="D503" i="11"/>
  <c r="E502" i="11"/>
  <c r="D282" i="11"/>
  <c r="E281" i="11"/>
  <c r="E467" i="11"/>
  <c r="D468" i="11"/>
  <c r="C357" i="11"/>
  <c r="B358" i="11"/>
  <c r="C358" i="11" s="1"/>
  <c r="D541" i="11"/>
  <c r="E540" i="11"/>
  <c r="B281" i="11"/>
  <c r="C280" i="11"/>
  <c r="E58" i="11"/>
  <c r="D59" i="11"/>
  <c r="B504" i="11"/>
  <c r="C503" i="11"/>
  <c r="C133" i="11"/>
  <c r="B134" i="11"/>
  <c r="E429" i="11"/>
  <c r="D430" i="11"/>
  <c r="E392" i="11"/>
  <c r="D393" i="11"/>
  <c r="D244" i="11"/>
  <c r="E243" i="11"/>
  <c r="C394" i="11"/>
  <c r="B395" i="11"/>
  <c r="C395" i="11" s="1"/>
  <c r="C467" i="11"/>
  <c r="B468" i="11"/>
  <c r="C95" i="11"/>
  <c r="B96" i="11"/>
  <c r="E96" i="11"/>
  <c r="D97" i="11"/>
  <c r="D171" i="11"/>
  <c r="E170" i="11"/>
  <c r="C428" i="11"/>
  <c r="B429" i="11"/>
  <c r="B60" i="11"/>
  <c r="C59" i="11"/>
  <c r="E354" i="11"/>
  <c r="D355" i="11"/>
  <c r="B319" i="11"/>
  <c r="C318" i="11"/>
  <c r="D320" i="11"/>
  <c r="E319" i="11"/>
  <c r="B173" i="11" l="1"/>
  <c r="C173" i="11" s="1"/>
  <c r="C172" i="11"/>
  <c r="E207" i="11"/>
  <c r="D208" i="11"/>
  <c r="E133" i="11"/>
  <c r="D134" i="11"/>
  <c r="B209" i="11"/>
  <c r="C208" i="11"/>
  <c r="B135" i="11"/>
  <c r="C134" i="11"/>
  <c r="C319" i="11"/>
  <c r="B320" i="11"/>
  <c r="D98" i="11"/>
  <c r="E97" i="11"/>
  <c r="C504" i="11"/>
  <c r="B505" i="11"/>
  <c r="B97" i="11"/>
  <c r="C96" i="11"/>
  <c r="D394" i="11"/>
  <c r="E393" i="11"/>
  <c r="D60" i="11"/>
  <c r="E59" i="11"/>
  <c r="E244" i="11"/>
  <c r="D245" i="11"/>
  <c r="E541" i="11"/>
  <c r="D542" i="11"/>
  <c r="C540" i="11"/>
  <c r="B541" i="11"/>
  <c r="D172" i="11"/>
  <c r="E171" i="11"/>
  <c r="E282" i="11"/>
  <c r="D283" i="11"/>
  <c r="E355" i="11"/>
  <c r="D356" i="11"/>
  <c r="E503" i="11"/>
  <c r="D504" i="11"/>
  <c r="C429" i="11"/>
  <c r="B430" i="11"/>
  <c r="B469" i="11"/>
  <c r="C469" i="11" s="1"/>
  <c r="C468" i="11"/>
  <c r="E430" i="11"/>
  <c r="D431" i="11"/>
  <c r="E468" i="11"/>
  <c r="D469" i="11"/>
  <c r="E469" i="11" s="1"/>
  <c r="B61" i="11"/>
  <c r="C60" i="11"/>
  <c r="E320" i="11"/>
  <c r="D321" i="11"/>
  <c r="E321" i="11" s="1"/>
  <c r="C281" i="11"/>
  <c r="B282" i="11"/>
  <c r="C209" i="11" l="1"/>
  <c r="B210" i="11"/>
  <c r="C210" i="11" s="1"/>
  <c r="E134" i="11"/>
  <c r="D135" i="11"/>
  <c r="E208" i="11"/>
  <c r="D209" i="11"/>
  <c r="D61" i="11"/>
  <c r="E60" i="11"/>
  <c r="D99" i="11"/>
  <c r="E99" i="11" s="1"/>
  <c r="E98" i="11"/>
  <c r="D246" i="11"/>
  <c r="E245" i="11"/>
  <c r="D505" i="11"/>
  <c r="E504" i="11"/>
  <c r="C282" i="11"/>
  <c r="B283" i="11"/>
  <c r="D432" i="11"/>
  <c r="E432" i="11" s="1"/>
  <c r="E431" i="11"/>
  <c r="D357" i="11"/>
  <c r="E356" i="11"/>
  <c r="B542" i="11"/>
  <c r="C541" i="11"/>
  <c r="C320" i="11"/>
  <c r="B321" i="11"/>
  <c r="C321" i="11" s="1"/>
  <c r="B431" i="11"/>
  <c r="C430" i="11"/>
  <c r="B506" i="11"/>
  <c r="C506" i="11" s="1"/>
  <c r="C505" i="11"/>
  <c r="D395" i="11"/>
  <c r="E395" i="11" s="1"/>
  <c r="E394" i="11"/>
  <c r="E283" i="11"/>
  <c r="D284" i="11"/>
  <c r="E284" i="11" s="1"/>
  <c r="D543" i="11"/>
  <c r="E543" i="11" s="1"/>
  <c r="E542" i="11"/>
  <c r="C61" i="11"/>
  <c r="B62" i="11"/>
  <c r="C62" i="11" s="1"/>
  <c r="D173" i="11"/>
  <c r="E173" i="11" s="1"/>
  <c r="E172" i="11"/>
  <c r="B98" i="11"/>
  <c r="C97" i="11"/>
  <c r="B136" i="11"/>
  <c r="C136" i="11" s="1"/>
  <c r="C135" i="11"/>
  <c r="E209" i="11" l="1"/>
  <c r="D210" i="11"/>
  <c r="E210" i="11" s="1"/>
  <c r="D136" i="11"/>
  <c r="E136" i="11" s="1"/>
  <c r="E135" i="11"/>
  <c r="E505" i="11"/>
  <c r="D506" i="11"/>
  <c r="E506" i="11" s="1"/>
  <c r="D358" i="11"/>
  <c r="E358" i="11" s="1"/>
  <c r="E357" i="11"/>
  <c r="D247" i="11"/>
  <c r="E247" i="11" s="1"/>
  <c r="E246" i="11"/>
  <c r="B432" i="11"/>
  <c r="C432" i="11" s="1"/>
  <c r="C431" i="11"/>
  <c r="B284" i="11"/>
  <c r="C284" i="11" s="1"/>
  <c r="C283" i="11"/>
  <c r="C542" i="11"/>
  <c r="B543" i="11"/>
  <c r="C543" i="11" s="1"/>
  <c r="C98" i="11"/>
  <c r="B99" i="11"/>
  <c r="C99" i="11" s="1"/>
  <c r="E61" i="11"/>
  <c r="D62" i="11"/>
  <c r="E62" i="11" s="1"/>
</calcChain>
</file>

<file path=xl/sharedStrings.xml><?xml version="1.0" encoding="utf-8"?>
<sst xmlns="http://schemas.openxmlformats.org/spreadsheetml/2006/main" count="3580" uniqueCount="422">
  <si>
    <t>produtoAgricola</t>
  </si>
  <si>
    <t>variedadeCultura</t>
  </si>
  <si>
    <t>Ameixa Rainha Claudia Caranguejeira</t>
  </si>
  <si>
    <t>Rainha Claudia Caranguejeira</t>
  </si>
  <si>
    <t>Ameixa President</t>
  </si>
  <si>
    <t>President</t>
  </si>
  <si>
    <t>Ameixa Stanley</t>
  </si>
  <si>
    <t>Stanley</t>
  </si>
  <si>
    <t>Ameixa Angeleno</t>
  </si>
  <si>
    <t>Angeleno</t>
  </si>
  <si>
    <t>Ameixa Black Beauty</t>
  </si>
  <si>
    <t>Black Beauty</t>
  </si>
  <si>
    <t>Ameixa Black Star</t>
  </si>
  <si>
    <t>Black Star</t>
  </si>
  <si>
    <t>Ameixa Black Gold</t>
  </si>
  <si>
    <t>Black Gold</t>
  </si>
  <si>
    <t>Ameixa Black Diamond</t>
  </si>
  <si>
    <t>Black Diamond</t>
  </si>
  <si>
    <t>Ameixa Black Amber</t>
  </si>
  <si>
    <t>Black Amber</t>
  </si>
  <si>
    <t>Ameixa Black Splendor</t>
  </si>
  <si>
    <t>Black Splendor</t>
  </si>
  <si>
    <t>Ameixa Fortuna</t>
  </si>
  <si>
    <t>Fortuna</t>
  </si>
  <si>
    <t>Ameixa Friar</t>
  </si>
  <si>
    <t>Friar</t>
  </si>
  <si>
    <t>Ameixa El Dorado</t>
  </si>
  <si>
    <t>El Dorado</t>
  </si>
  <si>
    <t>Ameixa Elephant Heart</t>
  </si>
  <si>
    <t>Elephant Heart</t>
  </si>
  <si>
    <t>Ameixa Golden Japan</t>
  </si>
  <si>
    <t>Golden Japan</t>
  </si>
  <si>
    <t>Ameixa Harry Pitchon</t>
  </si>
  <si>
    <t>Harry Pitchon</t>
  </si>
  <si>
    <t>Ameixa Laetitia</t>
  </si>
  <si>
    <t>Laetitia</t>
  </si>
  <si>
    <t>Ameixa Metley</t>
  </si>
  <si>
    <t>Metley</t>
  </si>
  <si>
    <t>Ameixa Mirabelle De Nancy</t>
  </si>
  <si>
    <t>Mirabelle De Nancy</t>
  </si>
  <si>
    <t>Ameixa Queen Rose</t>
  </si>
  <si>
    <t>Queen Rose</t>
  </si>
  <si>
    <t>Ameixa Red Beaut</t>
  </si>
  <si>
    <t>Red Beaut</t>
  </si>
  <si>
    <t>Ameixa Santa Rosa</t>
  </si>
  <si>
    <t>Santa Rosa</t>
  </si>
  <si>
    <t>Ameixa Shiro</t>
  </si>
  <si>
    <t>Shiro</t>
  </si>
  <si>
    <t>Ameixa Sungold</t>
  </si>
  <si>
    <t>Sungold</t>
  </si>
  <si>
    <t>Ameixa Wilson Perfection</t>
  </si>
  <si>
    <t>Wilson Perfection</t>
  </si>
  <si>
    <t>Ameixa Autumn Giant</t>
  </si>
  <si>
    <t>Autumn Giant</t>
  </si>
  <si>
    <t>Damasqueiro Bulida</t>
  </si>
  <si>
    <t>Bulida</t>
  </si>
  <si>
    <t>Damasqueiro Canino</t>
  </si>
  <si>
    <t>Canino</t>
  </si>
  <si>
    <t>Damasqueiro Liabaud</t>
  </si>
  <si>
    <t>Liabaud</t>
  </si>
  <si>
    <t>Damasqueiro Maillot Jaune</t>
  </si>
  <si>
    <t>Maillot Jaune</t>
  </si>
  <si>
    <t>Damasqueiro Polonais</t>
  </si>
  <si>
    <t>Polonais</t>
  </si>
  <si>
    <t>Maçã Akane</t>
  </si>
  <si>
    <t>Akane</t>
  </si>
  <si>
    <t>Maçã Belgolden</t>
  </si>
  <si>
    <t>Belgolden</t>
  </si>
  <si>
    <t>Maçã Bravo De Esmolfe</t>
  </si>
  <si>
    <t>Bravo De Esmolfe</t>
  </si>
  <si>
    <t>Maçã Casa Nova De Alcobaça</t>
  </si>
  <si>
    <t>Casa Nova De Alcobaça</t>
  </si>
  <si>
    <t>Maçã Erovan</t>
  </si>
  <si>
    <t>Erovan</t>
  </si>
  <si>
    <t>Maçã Fuji</t>
  </si>
  <si>
    <t>Fuji</t>
  </si>
  <si>
    <t>Maçã Granny Smith</t>
  </si>
  <si>
    <t>Granny Smith</t>
  </si>
  <si>
    <t>Maçã Golden Delicious</t>
  </si>
  <si>
    <t>Golden Delicious</t>
  </si>
  <si>
    <t>Maçã Hi-Early</t>
  </si>
  <si>
    <t>Hi-Early</t>
  </si>
  <si>
    <t>Maçã Jonagored</t>
  </si>
  <si>
    <t>Jonagored</t>
  </si>
  <si>
    <t>Maçã Lysgolden</t>
  </si>
  <si>
    <t>Lysgolden</t>
  </si>
  <si>
    <t>Maçã Mutsu</t>
  </si>
  <si>
    <t>Mutsu</t>
  </si>
  <si>
    <t>Maçã Porta Da Loja</t>
  </si>
  <si>
    <t>Porta Da Loja</t>
  </si>
  <si>
    <t>Maçã Canada</t>
  </si>
  <si>
    <t>Canada</t>
  </si>
  <si>
    <t>Maçã Grand Fay</t>
  </si>
  <si>
    <t>Grand Fay</t>
  </si>
  <si>
    <t>Maçã Riscadinha De Palmela</t>
  </si>
  <si>
    <t>Riscadinha De Palmela</t>
  </si>
  <si>
    <t>Maçã Royal Gala</t>
  </si>
  <si>
    <t>Royal Gala</t>
  </si>
  <si>
    <t>Maçã Redchief</t>
  </si>
  <si>
    <t>Redchief</t>
  </si>
  <si>
    <t>Maçã Starking</t>
  </si>
  <si>
    <t>Starking</t>
  </si>
  <si>
    <t>Maçã Summer Red</t>
  </si>
  <si>
    <t>Summer Red</t>
  </si>
  <si>
    <t>Maçã Well'Spur Delicious</t>
  </si>
  <si>
    <t>Well'Spur Delicious</t>
  </si>
  <si>
    <t>Maçã Noiva</t>
  </si>
  <si>
    <t>Noiva</t>
  </si>
  <si>
    <t>Maçã Olho Aberto</t>
  </si>
  <si>
    <t>Olho Aberto</t>
  </si>
  <si>
    <t>Maçã Camoesa Rosa</t>
  </si>
  <si>
    <t>Camoesa Rosa</t>
  </si>
  <si>
    <t>Maçã Malápio</t>
  </si>
  <si>
    <t>Malápio</t>
  </si>
  <si>
    <t>Maçã Gronho Doce</t>
  </si>
  <si>
    <t>Gronho Doce</t>
  </si>
  <si>
    <t>Maçã Pé De Boi </t>
  </si>
  <si>
    <t>Pé De Boi </t>
  </si>
  <si>
    <t>Maçã Pinova</t>
  </si>
  <si>
    <t>Pinova</t>
  </si>
  <si>
    <t>Maçã Pardo Lindo</t>
  </si>
  <si>
    <t>Pardo Lindo</t>
  </si>
  <si>
    <t>Maçã Pipo De Basto</t>
  </si>
  <si>
    <t>Pipo De Basto</t>
  </si>
  <si>
    <t>Maçã Prima</t>
  </si>
  <si>
    <t>Prima</t>
  </si>
  <si>
    <t>Maçã Querina</t>
  </si>
  <si>
    <t>Querina</t>
  </si>
  <si>
    <t>Maçã Vista Bella</t>
  </si>
  <si>
    <t>Vista Bella</t>
  </si>
  <si>
    <t>Maçã Golden Smoothee</t>
  </si>
  <si>
    <t>Golden Smoothee</t>
  </si>
  <si>
    <t>Maçã Golden Suprema</t>
  </si>
  <si>
    <t>Golden Suprema</t>
  </si>
  <si>
    <t>Maçã Gloster 69</t>
  </si>
  <si>
    <t>Gloster 69</t>
  </si>
  <si>
    <t>Maçã Freedom</t>
  </si>
  <si>
    <t>Freedom</t>
  </si>
  <si>
    <t>Pera Nashi Sninseiki</t>
  </si>
  <si>
    <t>Sninseiki</t>
  </si>
  <si>
    <t>Pera Nashi Kumoi</t>
  </si>
  <si>
    <t>Kumoi</t>
  </si>
  <si>
    <t>Pera Nashi Hosui</t>
  </si>
  <si>
    <t>Hosui</t>
  </si>
  <si>
    <t>Pera Nashi Nijisseiki</t>
  </si>
  <si>
    <t>Nijisseiki</t>
  </si>
  <si>
    <t>Cenoura Carson Hybrid</t>
  </si>
  <si>
    <t>Carson Hybrid</t>
  </si>
  <si>
    <t>Cenoura Red Cored Chantenay</t>
  </si>
  <si>
    <t>Red Cored Chantenay</t>
  </si>
  <si>
    <t>Cenoura Danvers Half Long</t>
  </si>
  <si>
    <t>Danvers Half Long</t>
  </si>
  <si>
    <t>Cenoura Imperator 58</t>
  </si>
  <si>
    <t>Imperator 58</t>
  </si>
  <si>
    <t>Cenoura Sugarsnax Hybrid</t>
  </si>
  <si>
    <t>Sugarsnax Hybrid</t>
  </si>
  <si>
    <t>Cenoura Nelson Hybrid</t>
  </si>
  <si>
    <t>Nelson Hybrid</t>
  </si>
  <si>
    <t>Cenoura Scarlet Nantes</t>
  </si>
  <si>
    <t>Scarlet Nantes</t>
  </si>
  <si>
    <t>Tremoço Amarelo</t>
  </si>
  <si>
    <t>Amarelo</t>
  </si>
  <si>
    <t>Tremoço Branco</t>
  </si>
  <si>
    <t>Branco</t>
  </si>
  <si>
    <t>Milho Mas 24.C</t>
  </si>
  <si>
    <t>Mas 24.C</t>
  </si>
  <si>
    <t>Milho Doce Golden Bantam</t>
  </si>
  <si>
    <t>Doce Golden Bantam</t>
  </si>
  <si>
    <t>Nabo Greleiro Senhora Conceição</t>
  </si>
  <si>
    <t>Senhora Conceição</t>
  </si>
  <si>
    <t>Azeitona Cobrançosa</t>
  </si>
  <si>
    <t>Cobrançosa</t>
  </si>
  <si>
    <t>Azeitona Arbequina</t>
  </si>
  <si>
    <t>Arbequina</t>
  </si>
  <si>
    <t>Azeitona Hojiblanca</t>
  </si>
  <si>
    <t>Hojiblanca</t>
  </si>
  <si>
    <t>Azeitona Negrinha Do Freixo</t>
  </si>
  <si>
    <t>Negrinha Do Freixo</t>
  </si>
  <si>
    <t>Azeitona Picual</t>
  </si>
  <si>
    <t>Picual</t>
  </si>
  <si>
    <t>Azeitona Maçanilha</t>
  </si>
  <si>
    <t>Maçanilha</t>
  </si>
  <si>
    <t>Azeitona Conserva De Elvas</t>
  </si>
  <si>
    <t>Conserva De Elvas</t>
  </si>
  <si>
    <t>Azeitona Galega </t>
  </si>
  <si>
    <t>Galega </t>
  </si>
  <si>
    <t>Nabo S. Cosme</t>
  </si>
  <si>
    <t>S. Cosme</t>
  </si>
  <si>
    <t>Uva Dona Maria</t>
  </si>
  <si>
    <t>Dona Maria</t>
  </si>
  <si>
    <t>Uva Cardinal</t>
  </si>
  <si>
    <t>Cardinal</t>
  </si>
  <si>
    <t>Abóbora Manteiga</t>
  </si>
  <si>
    <t>Manteiga</t>
  </si>
  <si>
    <t>especie</t>
  </si>
  <si>
    <t>nomeComum</t>
  </si>
  <si>
    <t>tipoPlantacao</t>
  </si>
  <si>
    <t>plantacao</t>
  </si>
  <si>
    <t>poda</t>
  </si>
  <si>
    <t>floracao</t>
  </si>
  <si>
    <t>colheita</t>
  </si>
  <si>
    <t>Prunus domestica</t>
  </si>
  <si>
    <t>Ameixoeira</t>
  </si>
  <si>
    <t>Permanente</t>
  </si>
  <si>
    <t>Novembro a dezembro</t>
  </si>
  <si>
    <t>Fevereiro a março</t>
  </si>
  <si>
    <t>Julho a agosto</t>
  </si>
  <si>
    <t>Prunus armeniaca</t>
  </si>
  <si>
    <t>Damasqueiro</t>
  </si>
  <si>
    <t>Malus domestica</t>
  </si>
  <si>
    <t>Macieira</t>
  </si>
  <si>
    <t>Março a abril</t>
  </si>
  <si>
    <t>Agosto a setembro</t>
  </si>
  <si>
    <t>Janeiro</t>
  </si>
  <si>
    <t>Abril a maio</t>
  </si>
  <si>
    <t>Pyrus pyrifolia</t>
  </si>
  <si>
    <t>Pera Nashi</t>
  </si>
  <si>
    <t>Daucus carota subsp. Sativus</t>
  </si>
  <si>
    <t>Cenoura</t>
  </si>
  <si>
    <t>Temporária</t>
  </si>
  <si>
    <t>80 dias</t>
  </si>
  <si>
    <t>Lupinus luteus</t>
  </si>
  <si>
    <t>Tremoço</t>
  </si>
  <si>
    <t>Lupinus albus</t>
  </si>
  <si>
    <t>Zea mays</t>
  </si>
  <si>
    <t>Milho</t>
  </si>
  <si>
    <t>Abril a junho</t>
  </si>
  <si>
    <t>Julho a setembro</t>
  </si>
  <si>
    <t>Brassica rapa</t>
  </si>
  <si>
    <t>Nabo Greleiro</t>
  </si>
  <si>
    <t>Março a setembro</t>
  </si>
  <si>
    <t>Junho a fevereiro</t>
  </si>
  <si>
    <t>Olea europaea</t>
  </si>
  <si>
    <t>Oliveira</t>
  </si>
  <si>
    <t>Outubro a novembro</t>
  </si>
  <si>
    <t>Nabo</t>
  </si>
  <si>
    <t>Fevereiro a abril, agosto a outubro</t>
  </si>
  <si>
    <t>90 dias</t>
  </si>
  <si>
    <t>Vitis vinifera</t>
  </si>
  <si>
    <t>Videira</t>
  </si>
  <si>
    <t>Dezembro a janeiro</t>
  </si>
  <si>
    <t>Maio</t>
  </si>
  <si>
    <t>Junho a agosto</t>
  </si>
  <si>
    <t>Cucurbita Moschata var Butternut</t>
  </si>
  <si>
    <t>Abóbora</t>
  </si>
  <si>
    <t>unidade</t>
  </si>
  <si>
    <t>permanente</t>
  </si>
  <si>
    <t>un</t>
  </si>
  <si>
    <t>temporaria</t>
  </si>
  <si>
    <t>ha</t>
  </si>
  <si>
    <t>designacaoFatorProducao</t>
  </si>
  <si>
    <t>designacaoQuimico</t>
  </si>
  <si>
    <t>percentagem</t>
  </si>
  <si>
    <t>Calda Bordalesa ASCENZA</t>
  </si>
  <si>
    <t>CU</t>
  </si>
  <si>
    <t>Enxofre Bayer 80 WG</t>
  </si>
  <si>
    <t>S</t>
  </si>
  <si>
    <t>Patentkali</t>
  </si>
  <si>
    <t>K</t>
  </si>
  <si>
    <t>Mg</t>
  </si>
  <si>
    <t>ESTA Kieserit</t>
  </si>
  <si>
    <t>EPSO Microtop</t>
  </si>
  <si>
    <t>B</t>
  </si>
  <si>
    <t>Mn</t>
  </si>
  <si>
    <t>EPSO Top</t>
  </si>
  <si>
    <t>Biocal CaCo3</t>
  </si>
  <si>
    <t>CaCO3</t>
  </si>
  <si>
    <t>MgCO3</t>
  </si>
  <si>
    <t>Biocal Composto</t>
  </si>
  <si>
    <t>MgO</t>
  </si>
  <si>
    <t>Sonata</t>
  </si>
  <si>
    <t>Bacillus pumilus</t>
  </si>
  <si>
    <t xml:space="preserve">FLiPPER </t>
  </si>
  <si>
    <t>Ácidos gordos (na forma de sais de potássio)</t>
  </si>
  <si>
    <t>Requiem Prime</t>
  </si>
  <si>
    <t>Terpenóides</t>
  </si>
  <si>
    <t>Fertimax Extrume de Cavalo</t>
  </si>
  <si>
    <t>Materia organica</t>
  </si>
  <si>
    <t>N</t>
  </si>
  <si>
    <t>P205</t>
  </si>
  <si>
    <t>K20</t>
  </si>
  <si>
    <t xml:space="preserve">Ca </t>
  </si>
  <si>
    <t>BIOFERTIL N6</t>
  </si>
  <si>
    <t>Ca</t>
  </si>
  <si>
    <t>fabricante</t>
  </si>
  <si>
    <t>formato</t>
  </si>
  <si>
    <t>tipoFatorProducao</t>
  </si>
  <si>
    <t>aplicacao</t>
  </si>
  <si>
    <t>ASCENZA</t>
  </si>
  <si>
    <t>Pó molhável</t>
  </si>
  <si>
    <t>Fitofármaco</t>
  </si>
  <si>
    <t>Fungicida</t>
  </si>
  <si>
    <t>Bayer</t>
  </si>
  <si>
    <t>K+S</t>
  </si>
  <si>
    <t>Granulado</t>
  </si>
  <si>
    <t>Adubo</t>
  </si>
  <si>
    <t>Adubo solo</t>
  </si>
  <si>
    <t>Adubo foliar+Fertirrega</t>
  </si>
  <si>
    <t>Adubo foliar</t>
  </si>
  <si>
    <t>Biocal</t>
  </si>
  <si>
    <t>Corretor</t>
  </si>
  <si>
    <t>Correção solo</t>
  </si>
  <si>
    <t>Pó</t>
  </si>
  <si>
    <t>Líquido</t>
  </si>
  <si>
    <t>Emulsão de óleo em água</t>
  </si>
  <si>
    <t>Insecticida</t>
  </si>
  <si>
    <t>Nutrofertil</t>
  </si>
  <si>
    <t>Adubo Solo</t>
  </si>
  <si>
    <t>idParcela</t>
  </si>
  <si>
    <t>designacaoParcela</t>
  </si>
  <si>
    <t>areaHa</t>
  </si>
  <si>
    <t>Campo da bouça</t>
  </si>
  <si>
    <t>Campo grande</t>
  </si>
  <si>
    <t>Campo do poço</t>
  </si>
  <si>
    <t>Lameiro da ponte</t>
  </si>
  <si>
    <t>Lameiro do moinho</t>
  </si>
  <si>
    <t>Horta nova</t>
  </si>
  <si>
    <t>Vinha</t>
  </si>
  <si>
    <t>Campo Novo</t>
  </si>
  <si>
    <t>idSetor</t>
  </si>
  <si>
    <t>designacaoSetor</t>
  </si>
  <si>
    <t>dataInicial</t>
  </si>
  <si>
    <t>dataFinal</t>
  </si>
  <si>
    <t>quantidade</t>
  </si>
  <si>
    <t>Galega</t>
  </si>
  <si>
    <t>MAS 24.C</t>
  </si>
  <si>
    <t>greleiro Senhora Conceição</t>
  </si>
  <si>
    <t>Arbquina</t>
  </si>
  <si>
    <t>data</t>
  </si>
  <si>
    <t>duracaoMin</t>
  </si>
  <si>
    <t>Reinette Ou Canada</t>
  </si>
  <si>
    <t>Reinette Ou Grand Fay</t>
  </si>
  <si>
    <t>14/05/2023</t>
  </si>
  <si>
    <t>Pipo de Basto</t>
  </si>
  <si>
    <t>15/06/2023</t>
  </si>
  <si>
    <t>30/06/2023</t>
  </si>
  <si>
    <t>14/07/2023</t>
  </si>
  <si>
    <t>21/07/2023</t>
  </si>
  <si>
    <t>28/07/2023</t>
  </si>
  <si>
    <t>18/08/2023</t>
  </si>
  <si>
    <t>25/08/2023</t>
  </si>
  <si>
    <t>15/09/2023</t>
  </si>
  <si>
    <t>13/05/2023</t>
  </si>
  <si>
    <t xml:space="preserve"> </t>
  </si>
  <si>
    <t>quantidadeKg</t>
  </si>
  <si>
    <t>Cenoura Half Long</t>
  </si>
  <si>
    <t>Maçã Royal Jonagored</t>
  </si>
  <si>
    <t>Azeitona Galega</t>
  </si>
  <si>
    <t xml:space="preserve">15/09/2023 </t>
  </si>
  <si>
    <t xml:space="preserve">16/09/2023 </t>
  </si>
  <si>
    <t xml:space="preserve">20/09/2023 </t>
  </si>
  <si>
    <t xml:space="preserve">27/09/2023 </t>
  </si>
  <si>
    <t xml:space="preserve">15/10/2023 </t>
  </si>
  <si>
    <t>Maçã Porta da Loja</t>
  </si>
  <si>
    <t xml:space="preserve">15/11/2023 </t>
  </si>
  <si>
    <t>modo</t>
  </si>
  <si>
    <t>Solo</t>
  </si>
  <si>
    <t>Foliar</t>
  </si>
  <si>
    <t>Porta da Loja</t>
  </si>
  <si>
    <t>15/05/2023</t>
  </si>
  <si>
    <t>quantidadeHa</t>
  </si>
  <si>
    <t>kg</t>
  </si>
  <si>
    <t>Greleiro Senhora Conceição</t>
  </si>
  <si>
    <t>20/05/2023</t>
  </si>
  <si>
    <t>20/06/2023</t>
  </si>
  <si>
    <t>instante</t>
  </si>
  <si>
    <t>rega</t>
  </si>
  <si>
    <t>aplicação fitofarmaco</t>
  </si>
  <si>
    <t>fertilização cultura</t>
  </si>
  <si>
    <t>fertilização solo</t>
  </si>
  <si>
    <t>incorporação solo</t>
  </si>
  <si>
    <t>plantação</t>
  </si>
  <si>
    <t>sementeira/semeadura</t>
  </si>
  <si>
    <t>monda</t>
  </si>
  <si>
    <t>idOperacao</t>
  </si>
  <si>
    <t>designacao</t>
  </si>
  <si>
    <t>Receita 10</t>
  </si>
  <si>
    <t>Receita 11</t>
  </si>
  <si>
    <t>ReceitaFertirregaDesignacao</t>
  </si>
  <si>
    <t>FatorProducaoDesignacao</t>
  </si>
  <si>
    <t>quantidadePorHa</t>
  </si>
  <si>
    <t>Tecniferti MOL</t>
  </si>
  <si>
    <t>Matéria</t>
  </si>
  <si>
    <t>Matéria Orgânica Líquida</t>
  </si>
  <si>
    <t>Azoto (N)</t>
  </si>
  <si>
    <t>Azoto orgânico (N)</t>
  </si>
  <si>
    <t>COT</t>
  </si>
  <si>
    <t>AF</t>
  </si>
  <si>
    <t>soluSOP 52</t>
  </si>
  <si>
    <t>Adubo orgânico</t>
  </si>
  <si>
    <t>SO3</t>
  </si>
  <si>
    <t>pH</t>
  </si>
  <si>
    <t>Floracal Flow SL</t>
  </si>
  <si>
    <t>Plymag</t>
  </si>
  <si>
    <t>Adubo líquido</t>
  </si>
  <si>
    <t>CaO</t>
  </si>
  <si>
    <t>Kiplant AllGrip</t>
  </si>
  <si>
    <t>Asfertglobal</t>
  </si>
  <si>
    <t>Cuperdem</t>
  </si>
  <si>
    <t>Cu</t>
  </si>
  <si>
    <t>Setor 10</t>
  </si>
  <si>
    <t>Setor 11</t>
  </si>
  <si>
    <t>Setor 21</t>
  </si>
  <si>
    <t>Setor 22</t>
  </si>
  <si>
    <t>Setor 41</t>
  </si>
  <si>
    <t>Setor 42</t>
  </si>
  <si>
    <t>caudalMaximo (l/h)</t>
  </si>
  <si>
    <t>dataInicio</t>
  </si>
  <si>
    <t>dataFim</t>
  </si>
  <si>
    <t>hora</t>
  </si>
  <si>
    <t>duracao</t>
  </si>
  <si>
    <t>receita</t>
  </si>
  <si>
    <t>kg/ha</t>
  </si>
  <si>
    <t>l/ha</t>
  </si>
  <si>
    <t>fertirrega</t>
  </si>
  <si>
    <t>densidade</t>
  </si>
  <si>
    <t>fatorProducaoFabricante</t>
  </si>
  <si>
    <t>Tecniferti</t>
  </si>
  <si>
    <t>FatorProducaoFabricante</t>
  </si>
  <si>
    <t>SYSTIMESTAMP</t>
  </si>
  <si>
    <t>estado</t>
  </si>
  <si>
    <t>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</si>
</sst>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C09]dd/mm/yyyy"/>
    <numFmt numFmtId="166" formatCode="0.00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left"/>
    </xf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3" fillId="11" borderId="0" xfId="0" applyFont="1" applyFill="1"/>
    <xf numFmtId="0" fontId="0" fillId="11" borderId="0" xfId="0" applyFill="1"/>
    <xf numFmtId="16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3" fillId="12" borderId="0" xfId="0" applyFont="1" applyFill="1"/>
    <xf numFmtId="0" fontId="0" fillId="12" borderId="0" xfId="0" applyFill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A24" zoomScale="95" zoomScaleNormal="95" workbookViewId="0">
      <selection activeCell="A37" sqref="A37"/>
    </sheetView>
  </sheetViews>
  <sheetFormatPr baseColWidth="10" defaultColWidth="9.1640625" defaultRowHeight="15" x14ac:dyDescent="0.2"/>
  <cols>
    <col min="1" max="1" width="24.83203125" customWidth="1"/>
    <col min="2" max="2" width="22.33203125" bestFit="1" customWidth="1"/>
    <col min="3" max="3" width="38" bestFit="1" customWidth="1"/>
    <col min="4" max="4" width="12.1640625" bestFit="1" customWidth="1"/>
    <col min="7" max="7" width="13" customWidth="1"/>
  </cols>
  <sheetData>
    <row r="1" spans="1:14" x14ac:dyDescent="0.2">
      <c r="A1" s="1" t="s">
        <v>250</v>
      </c>
      <c r="B1" s="11" t="s">
        <v>416</v>
      </c>
      <c r="C1" s="1" t="s">
        <v>251</v>
      </c>
      <c r="D1" s="1" t="s">
        <v>252</v>
      </c>
    </row>
    <row r="2" spans="1:14" x14ac:dyDescent="0.2">
      <c r="A2" t="s">
        <v>253</v>
      </c>
      <c r="B2" t="str">
        <f>_xlfn.XLOOKUP(A2,FatorProducao!A$2:A$19,FatorProducao!B$2:B$19)</f>
        <v>ASCENZA</v>
      </c>
      <c r="C2" t="s">
        <v>254</v>
      </c>
      <c r="D2" s="32">
        <v>0.2</v>
      </c>
      <c r="H2" s="3"/>
    </row>
    <row r="3" spans="1:14" x14ac:dyDescent="0.2">
      <c r="A3" t="s">
        <v>255</v>
      </c>
      <c r="B3" t="str">
        <f>_xlfn.XLOOKUP(A3,FatorProducao!A$2:A$19,FatorProducao!B$2:B$19)</f>
        <v>Bayer</v>
      </c>
      <c r="C3" t="s">
        <v>256</v>
      </c>
      <c r="D3" s="32">
        <v>0.8</v>
      </c>
      <c r="H3" s="3"/>
    </row>
    <row r="4" spans="1:14" x14ac:dyDescent="0.2">
      <c r="A4" t="s">
        <v>257</v>
      </c>
      <c r="B4" t="str">
        <f>_xlfn.XLOOKUP(A4,FatorProducao!A$2:A$19,FatorProducao!B$2:B$19)</f>
        <v>K+S</v>
      </c>
      <c r="C4" t="s">
        <v>258</v>
      </c>
      <c r="D4" s="32">
        <v>0.249</v>
      </c>
      <c r="H4" s="3"/>
      <c r="J4" s="4"/>
      <c r="L4" s="2"/>
    </row>
    <row r="5" spans="1:14" x14ac:dyDescent="0.2">
      <c r="A5" t="s">
        <v>257</v>
      </c>
      <c r="B5" t="str">
        <f>_xlfn.XLOOKUP(A5,FatorProducao!A$2:A$19,FatorProducao!B$2:B$19)</f>
        <v>K+S</v>
      </c>
      <c r="C5" t="s">
        <v>259</v>
      </c>
      <c r="D5" s="32">
        <v>0.06</v>
      </c>
      <c r="H5" s="3"/>
      <c r="J5" s="2"/>
    </row>
    <row r="6" spans="1:14" x14ac:dyDescent="0.2">
      <c r="A6" t="s">
        <v>257</v>
      </c>
      <c r="B6" t="str">
        <f>_xlfn.XLOOKUP(A6,FatorProducao!A$2:A$19,FatorProducao!B$2:B$19)</f>
        <v>K+S</v>
      </c>
      <c r="C6" t="s">
        <v>256</v>
      </c>
      <c r="D6" s="32">
        <v>0.17599999999999999</v>
      </c>
      <c r="H6" s="3"/>
      <c r="J6" s="2"/>
      <c r="L6" s="2"/>
      <c r="N6" s="4"/>
    </row>
    <row r="7" spans="1:14" x14ac:dyDescent="0.2">
      <c r="A7" t="s">
        <v>260</v>
      </c>
      <c r="B7" t="str">
        <f>_xlfn.XLOOKUP(A7,FatorProducao!A$2:A$19,FatorProducao!B$2:B$19)</f>
        <v>K+S</v>
      </c>
      <c r="C7" t="s">
        <v>259</v>
      </c>
      <c r="D7" s="32">
        <v>0.151</v>
      </c>
      <c r="H7" s="3"/>
      <c r="J7" s="4"/>
    </row>
    <row r="8" spans="1:14" x14ac:dyDescent="0.2">
      <c r="A8" t="s">
        <v>260</v>
      </c>
      <c r="B8" t="str">
        <f>_xlfn.XLOOKUP(A8,FatorProducao!A$2:A$19,FatorProducao!B$2:B$19)</f>
        <v>K+S</v>
      </c>
      <c r="C8" t="s">
        <v>256</v>
      </c>
      <c r="D8" s="32">
        <v>0.20799999999999999</v>
      </c>
      <c r="H8" s="3"/>
      <c r="J8" s="2"/>
    </row>
    <row r="9" spans="1:14" x14ac:dyDescent="0.2">
      <c r="A9" t="s">
        <v>261</v>
      </c>
      <c r="B9" t="str">
        <f>_xlfn.XLOOKUP(A9,FatorProducao!A$2:A$19,FatorProducao!B$2:B$19)</f>
        <v>K+S</v>
      </c>
      <c r="C9" t="s">
        <v>259</v>
      </c>
      <c r="D9" s="32">
        <v>0.09</v>
      </c>
      <c r="H9" s="3"/>
      <c r="J9" s="2"/>
      <c r="L9" s="2"/>
    </row>
    <row r="10" spans="1:14" x14ac:dyDescent="0.2">
      <c r="A10" t="s">
        <v>261</v>
      </c>
      <c r="B10" t="str">
        <f>_xlfn.XLOOKUP(A10,FatorProducao!A$2:A$19,FatorProducao!B$2:B$19)</f>
        <v>K+S</v>
      </c>
      <c r="C10" t="s">
        <v>256</v>
      </c>
      <c r="D10" s="32">
        <v>0.124</v>
      </c>
    </row>
    <row r="11" spans="1:14" x14ac:dyDescent="0.2">
      <c r="A11" t="s">
        <v>261</v>
      </c>
      <c r="B11" t="str">
        <f>_xlfn.XLOOKUP(A11,FatorProducao!A$2:A$19,FatorProducao!B$2:B$19)</f>
        <v>K+S</v>
      </c>
      <c r="C11" t="s">
        <v>262</v>
      </c>
      <c r="D11" s="32">
        <v>8.9999999999999993E-3</v>
      </c>
    </row>
    <row r="12" spans="1:14" x14ac:dyDescent="0.2">
      <c r="A12" t="s">
        <v>261</v>
      </c>
      <c r="B12" t="str">
        <f>_xlfn.XLOOKUP(A12,FatorProducao!A$2:A$19,FatorProducao!B$2:B$19)</f>
        <v>K+S</v>
      </c>
      <c r="C12" t="s">
        <v>263</v>
      </c>
      <c r="D12" s="32">
        <v>0.01</v>
      </c>
    </row>
    <row r="13" spans="1:14" x14ac:dyDescent="0.2">
      <c r="A13" t="s">
        <v>264</v>
      </c>
      <c r="B13" t="str">
        <f>_xlfn.XLOOKUP(A13,FatorProducao!A$2:A$19,FatorProducao!B$2:B$19)</f>
        <v>K+S</v>
      </c>
      <c r="C13" t="s">
        <v>259</v>
      </c>
      <c r="D13" s="32">
        <v>9.6000000000000002E-2</v>
      </c>
    </row>
    <row r="14" spans="1:14" x14ac:dyDescent="0.2">
      <c r="A14" t="s">
        <v>264</v>
      </c>
      <c r="B14" t="str">
        <f>_xlfn.XLOOKUP(A14,FatorProducao!A$2:A$19,FatorProducao!B$2:B$19)</f>
        <v>K+S</v>
      </c>
      <c r="C14" t="s">
        <v>256</v>
      </c>
      <c r="D14" s="32">
        <v>0.13</v>
      </c>
    </row>
    <row r="15" spans="1:14" x14ac:dyDescent="0.2">
      <c r="A15" t="s">
        <v>265</v>
      </c>
      <c r="B15" t="str">
        <f>_xlfn.XLOOKUP(A15,FatorProducao!A$2:A$19,FatorProducao!B$2:B$19)</f>
        <v>Biocal</v>
      </c>
      <c r="C15" t="s">
        <v>266</v>
      </c>
      <c r="D15" s="32">
        <v>0.88200000000000001</v>
      </c>
    </row>
    <row r="16" spans="1:14" x14ac:dyDescent="0.2">
      <c r="A16" t="s">
        <v>265</v>
      </c>
      <c r="B16" t="str">
        <f>_xlfn.XLOOKUP(A16,FatorProducao!A$2:A$19,FatorProducao!B$2:B$19)</f>
        <v>Biocal</v>
      </c>
      <c r="C16" t="s">
        <v>267</v>
      </c>
      <c r="D16" s="32">
        <v>1.9E-2</v>
      </c>
    </row>
    <row r="17" spans="1:4" x14ac:dyDescent="0.2">
      <c r="A17" t="s">
        <v>268</v>
      </c>
      <c r="B17" t="str">
        <f>_xlfn.XLOOKUP(A17,FatorProducao!A$2:A$19,FatorProducao!B$2:B$19)</f>
        <v>Biocal</v>
      </c>
      <c r="C17" t="s">
        <v>266</v>
      </c>
      <c r="D17" s="32">
        <v>0.71699999999999997</v>
      </c>
    </row>
    <row r="18" spans="1:4" x14ac:dyDescent="0.2">
      <c r="A18" t="s">
        <v>268</v>
      </c>
      <c r="B18" t="str">
        <f>_xlfn.XLOOKUP(A18,FatorProducao!A$2:A$19,FatorProducao!B$2:B$19)</f>
        <v>Biocal</v>
      </c>
      <c r="C18" t="s">
        <v>267</v>
      </c>
      <c r="D18" s="32">
        <v>0.14799999999999999</v>
      </c>
    </row>
    <row r="19" spans="1:4" x14ac:dyDescent="0.2">
      <c r="A19" t="s">
        <v>268</v>
      </c>
      <c r="B19" t="str">
        <f>_xlfn.XLOOKUP(A19,FatorProducao!A$2:A$19,FatorProducao!B$2:B$19)</f>
        <v>Biocal</v>
      </c>
      <c r="C19" t="s">
        <v>269</v>
      </c>
      <c r="D19" s="32">
        <v>7.9000000000000001E-2</v>
      </c>
    </row>
    <row r="20" spans="1:4" x14ac:dyDescent="0.2">
      <c r="A20" t="s">
        <v>270</v>
      </c>
      <c r="B20" t="str">
        <f>_xlfn.XLOOKUP(A20,FatorProducao!A$2:A$19,FatorProducao!B$2:B$19)</f>
        <v>Bayer</v>
      </c>
      <c r="C20" t="s">
        <v>271</v>
      </c>
      <c r="D20" s="32">
        <v>0.97740000000000005</v>
      </c>
    </row>
    <row r="21" spans="1:4" x14ac:dyDescent="0.2">
      <c r="A21" t="s">
        <v>272</v>
      </c>
      <c r="B21" t="str">
        <f>_xlfn.XLOOKUP(A21,FatorProducao!A$2:A$19,FatorProducao!B$2:B$19)</f>
        <v>Bayer</v>
      </c>
      <c r="C21" t="s">
        <v>273</v>
      </c>
      <c r="D21" s="32">
        <v>0.47799999999999998</v>
      </c>
    </row>
    <row r="22" spans="1:4" x14ac:dyDescent="0.2">
      <c r="A22" t="s">
        <v>274</v>
      </c>
      <c r="B22" t="str">
        <f>_xlfn.XLOOKUP(A22,FatorProducao!A$2:A$19,FatorProducao!B$2:B$19)</f>
        <v>Bayer</v>
      </c>
      <c r="C22" t="s">
        <v>275</v>
      </c>
      <c r="D22" s="32">
        <v>0.14419999999999999</v>
      </c>
    </row>
    <row r="23" spans="1:4" x14ac:dyDescent="0.2">
      <c r="A23" t="s">
        <v>276</v>
      </c>
      <c r="B23" t="str">
        <f>_xlfn.XLOOKUP(A23,FatorProducao!A$2:A$19,FatorProducao!B$2:B$19)</f>
        <v>Nutrofertil</v>
      </c>
      <c r="C23" t="s">
        <v>277</v>
      </c>
      <c r="D23" s="32">
        <v>0.5</v>
      </c>
    </row>
    <row r="24" spans="1:4" x14ac:dyDescent="0.2">
      <c r="A24" t="s">
        <v>276</v>
      </c>
      <c r="B24" t="str">
        <f>_xlfn.XLOOKUP(A24,FatorProducao!A$2:A$19,FatorProducao!B$2:B$19)</f>
        <v>Nutrofertil</v>
      </c>
      <c r="C24" t="s">
        <v>278</v>
      </c>
      <c r="D24" s="32">
        <v>0.03</v>
      </c>
    </row>
    <row r="25" spans="1:4" x14ac:dyDescent="0.2">
      <c r="A25" t="s">
        <v>276</v>
      </c>
      <c r="B25" t="str">
        <f>_xlfn.XLOOKUP(A25,FatorProducao!A$2:A$19,FatorProducao!B$2:B$19)</f>
        <v>Nutrofertil</v>
      </c>
      <c r="C25" t="s">
        <v>279</v>
      </c>
      <c r="D25" s="32">
        <v>8.0000000000000002E-3</v>
      </c>
    </row>
    <row r="26" spans="1:4" x14ac:dyDescent="0.2">
      <c r="A26" t="s">
        <v>276</v>
      </c>
      <c r="B26" t="str">
        <f>_xlfn.XLOOKUP(A26,FatorProducao!A$2:A$19,FatorProducao!B$2:B$19)</f>
        <v>Nutrofertil</v>
      </c>
      <c r="C26" t="s">
        <v>280</v>
      </c>
      <c r="D26" s="32">
        <v>0.4</v>
      </c>
    </row>
    <row r="27" spans="1:4" x14ac:dyDescent="0.2">
      <c r="A27" t="s">
        <v>276</v>
      </c>
      <c r="B27" t="str">
        <f>_xlfn.XLOOKUP(A27,FatorProducao!A$2:A$19,FatorProducao!B$2:B$19)</f>
        <v>Nutrofertil</v>
      </c>
      <c r="C27" t="s">
        <v>281</v>
      </c>
      <c r="D27" s="32">
        <v>1.6E-2</v>
      </c>
    </row>
    <row r="28" spans="1:4" x14ac:dyDescent="0.2">
      <c r="A28" t="s">
        <v>276</v>
      </c>
      <c r="B28" t="str">
        <f>_xlfn.XLOOKUP(A28,FatorProducao!A$2:A$19,FatorProducao!B$2:B$19)</f>
        <v>Nutrofertil</v>
      </c>
      <c r="C28" t="s">
        <v>269</v>
      </c>
      <c r="D28" s="32">
        <v>3.0000000000000001E-3</v>
      </c>
    </row>
    <row r="29" spans="1:4" x14ac:dyDescent="0.2">
      <c r="A29" t="s">
        <v>276</v>
      </c>
      <c r="B29" t="str">
        <f>_xlfn.XLOOKUP(A29,FatorProducao!A$2:A$19,FatorProducao!B$2:B$19)</f>
        <v>Nutrofertil</v>
      </c>
      <c r="C29" t="s">
        <v>262</v>
      </c>
      <c r="D29" s="32">
        <v>4.0000000000000003E-5</v>
      </c>
    </row>
    <row r="30" spans="1:4" x14ac:dyDescent="0.2">
      <c r="A30" t="s">
        <v>282</v>
      </c>
      <c r="B30" t="str">
        <f>_xlfn.XLOOKUP(A30,FatorProducao!A$2:A$19,FatorProducao!B$2:B$19)</f>
        <v>Nutrofertil</v>
      </c>
      <c r="C30" t="s">
        <v>277</v>
      </c>
      <c r="D30" s="32">
        <v>0.53</v>
      </c>
    </row>
    <row r="31" spans="1:4" x14ac:dyDescent="0.2">
      <c r="A31" t="s">
        <v>282</v>
      </c>
      <c r="B31" t="str">
        <f>_xlfn.XLOOKUP(A31,FatorProducao!A$2:A$19,FatorProducao!B$2:B$19)</f>
        <v>Nutrofertil</v>
      </c>
      <c r="C31" t="s">
        <v>278</v>
      </c>
      <c r="D31" s="32">
        <v>6.4000000000000001E-2</v>
      </c>
    </row>
    <row r="32" spans="1:4" x14ac:dyDescent="0.2">
      <c r="A32" t="s">
        <v>282</v>
      </c>
      <c r="B32" t="str">
        <f>_xlfn.XLOOKUP(A32,FatorProducao!A$2:A$19,FatorProducao!B$2:B$19)</f>
        <v>Nutrofertil</v>
      </c>
      <c r="C32" t="s">
        <v>279</v>
      </c>
      <c r="D32" s="32">
        <v>2.5000000000000001E-2</v>
      </c>
    </row>
    <row r="33" spans="1:4" x14ac:dyDescent="0.2">
      <c r="A33" t="s">
        <v>282</v>
      </c>
      <c r="B33" t="str">
        <f>_xlfn.XLOOKUP(A33,FatorProducao!A$2:A$19,FatorProducao!B$2:B$19)</f>
        <v>Nutrofertil</v>
      </c>
      <c r="C33" t="s">
        <v>280</v>
      </c>
      <c r="D33" s="32">
        <v>2.4E-2</v>
      </c>
    </row>
    <row r="34" spans="1:4" x14ac:dyDescent="0.2">
      <c r="A34" t="s">
        <v>282</v>
      </c>
      <c r="B34" t="str">
        <f>_xlfn.XLOOKUP(A34,FatorProducao!A$2:A$19,FatorProducao!B$2:B$19)</f>
        <v>Nutrofertil</v>
      </c>
      <c r="C34" t="s">
        <v>283</v>
      </c>
      <c r="D34" s="32">
        <v>0.06</v>
      </c>
    </row>
    <row r="35" spans="1:4" x14ac:dyDescent="0.2">
      <c r="A35" t="s">
        <v>282</v>
      </c>
      <c r="B35" t="str">
        <f>_xlfn.XLOOKUP(A35,FatorProducao!A$2:A$19,FatorProducao!B$2:B$19)</f>
        <v>Nutrofertil</v>
      </c>
      <c r="C35" t="s">
        <v>269</v>
      </c>
      <c r="D35" s="32">
        <v>3.0000000000000001E-3</v>
      </c>
    </row>
    <row r="36" spans="1:4" x14ac:dyDescent="0.2">
      <c r="A36" t="s">
        <v>282</v>
      </c>
      <c r="B36" t="str">
        <f>_xlfn.XLOOKUP(A36,FatorProducao!A$2:A$19,FatorProducao!B$2:B$19)</f>
        <v>Nutrofertil</v>
      </c>
      <c r="C36" t="s">
        <v>262</v>
      </c>
      <c r="D36" s="32">
        <v>2.0000000000000002E-5</v>
      </c>
    </row>
    <row r="37" spans="1:4" x14ac:dyDescent="0.2">
      <c r="A37" t="s">
        <v>381</v>
      </c>
      <c r="B37" t="str">
        <f>_xlfn.XLOOKUP(A37,FatorProducao!A$2:A$19,FatorProducao!B$2:B$19)</f>
        <v>Tecniferti</v>
      </c>
      <c r="C37" t="s">
        <v>277</v>
      </c>
      <c r="D37" s="32">
        <v>0.27</v>
      </c>
    </row>
    <row r="38" spans="1:4" x14ac:dyDescent="0.2">
      <c r="A38" t="s">
        <v>381</v>
      </c>
      <c r="B38" t="str">
        <f>_xlfn.XLOOKUP(A38,FatorProducao!A$2:A$19,FatorProducao!B$2:B$19)</f>
        <v>Tecniferti</v>
      </c>
      <c r="C38" t="s">
        <v>384</v>
      </c>
      <c r="D38" s="32">
        <v>3.6000000000000004E-2</v>
      </c>
    </row>
    <row r="39" spans="1:4" x14ac:dyDescent="0.2">
      <c r="A39" t="s">
        <v>381</v>
      </c>
      <c r="B39" t="str">
        <f>_xlfn.XLOOKUP(A39,FatorProducao!A$2:A$19,FatorProducao!B$2:B$19)</f>
        <v>Tecniferti</v>
      </c>
      <c r="C39" t="s">
        <v>385</v>
      </c>
      <c r="D39" s="32">
        <v>0.02</v>
      </c>
    </row>
    <row r="40" spans="1:4" x14ac:dyDescent="0.2">
      <c r="A40" t="s">
        <v>381</v>
      </c>
      <c r="B40" t="str">
        <f>_xlfn.XLOOKUP(A40,FatorProducao!A$2:A$19,FatorProducao!B$2:B$19)</f>
        <v>Tecniferti</v>
      </c>
      <c r="C40" t="s">
        <v>279</v>
      </c>
      <c r="D40" s="32">
        <v>0.01</v>
      </c>
    </row>
    <row r="41" spans="1:4" x14ac:dyDescent="0.2">
      <c r="A41" t="s">
        <v>381</v>
      </c>
      <c r="B41" t="str">
        <f>_xlfn.XLOOKUP(A41,FatorProducao!A$2:A$19,FatorProducao!B$2:B$19)</f>
        <v>Tecniferti</v>
      </c>
      <c r="C41" t="s">
        <v>280</v>
      </c>
      <c r="D41" s="32">
        <v>0.03</v>
      </c>
    </row>
    <row r="42" spans="1:4" x14ac:dyDescent="0.2">
      <c r="A42" t="s">
        <v>381</v>
      </c>
      <c r="B42" t="str">
        <f>_xlfn.XLOOKUP(A42,FatorProducao!A$2:A$19,FatorProducao!B$2:B$19)</f>
        <v>Tecniferti</v>
      </c>
      <c r="C42" t="s">
        <v>386</v>
      </c>
      <c r="D42" s="32">
        <v>0.15</v>
      </c>
    </row>
    <row r="43" spans="1:4" x14ac:dyDescent="0.2">
      <c r="A43" t="s">
        <v>381</v>
      </c>
      <c r="B43" t="str">
        <f>_xlfn.XLOOKUP(A43,FatorProducao!A$2:A$19,FatorProducao!B$2:B$19)</f>
        <v>Tecniferti</v>
      </c>
      <c r="C43" t="s">
        <v>387</v>
      </c>
      <c r="D43" s="32">
        <v>0.1</v>
      </c>
    </row>
    <row r="44" spans="1:4" x14ac:dyDescent="0.2">
      <c r="A44" t="s">
        <v>388</v>
      </c>
      <c r="B44" t="str">
        <f>_xlfn.XLOOKUP(A44,FatorProducao!A$2:A$19,FatorProducao!B$2:B$19)</f>
        <v>K+S</v>
      </c>
      <c r="C44" t="s">
        <v>390</v>
      </c>
      <c r="D44" s="32">
        <v>0.45</v>
      </c>
    </row>
    <row r="45" spans="1:4" x14ac:dyDescent="0.2">
      <c r="A45" t="s">
        <v>388</v>
      </c>
      <c r="B45" t="str">
        <f>_xlfn.XLOOKUP(A45,FatorProducao!A$2:A$19,FatorProducao!B$2:B$19)</f>
        <v>K+S</v>
      </c>
      <c r="C45" t="s">
        <v>280</v>
      </c>
      <c r="D45" s="32">
        <v>0.52500000000000002</v>
      </c>
    </row>
    <row r="46" spans="1:4" x14ac:dyDescent="0.2">
      <c r="A46" t="s">
        <v>392</v>
      </c>
      <c r="B46" t="str">
        <f>_xlfn.XLOOKUP(A46,FatorProducao!A$2:A$19,FatorProducao!B$2:B$19)</f>
        <v>Plymag</v>
      </c>
      <c r="C46" t="s">
        <v>395</v>
      </c>
      <c r="D46" s="32">
        <v>0.35</v>
      </c>
    </row>
    <row r="47" spans="1:4" x14ac:dyDescent="0.2">
      <c r="A47" t="s">
        <v>398</v>
      </c>
      <c r="B47" t="str">
        <f>_xlfn.XLOOKUP(A47,FatorProducao!A$2:A$19,FatorProducao!B$2:B$19)</f>
        <v>Asfertglobal</v>
      </c>
      <c r="C47" t="s">
        <v>399</v>
      </c>
      <c r="D47" s="32">
        <v>0.06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9"/>
  <sheetViews>
    <sheetView zoomScale="95" zoomScaleNormal="95" workbookViewId="0">
      <selection activeCell="B8" sqref="B8"/>
    </sheetView>
  </sheetViews>
  <sheetFormatPr baseColWidth="10" defaultColWidth="8.5" defaultRowHeight="15" x14ac:dyDescent="0.2"/>
  <cols>
    <col min="1" max="1" width="10.5" customWidth="1"/>
    <col min="2" max="2" width="28.6640625" customWidth="1"/>
    <col min="3" max="3" width="25" customWidth="1"/>
    <col min="4" max="4" width="14.83203125" style="6" customWidth="1"/>
    <col min="5" max="5" width="18.83203125" style="6" customWidth="1"/>
    <col min="6" max="6" width="10.83203125" customWidth="1"/>
  </cols>
  <sheetData>
    <row r="1" spans="1:6" x14ac:dyDescent="0.2">
      <c r="A1" s="7" t="s">
        <v>308</v>
      </c>
      <c r="B1" s="1" t="s">
        <v>309</v>
      </c>
      <c r="C1" s="1" t="s">
        <v>1</v>
      </c>
      <c r="D1" s="8" t="s">
        <v>321</v>
      </c>
      <c r="E1" s="8" t="s">
        <v>322</v>
      </c>
      <c r="F1" s="1" t="s">
        <v>323</v>
      </c>
    </row>
    <row r="2" spans="1:6" x14ac:dyDescent="0.2">
      <c r="A2">
        <v>101</v>
      </c>
      <c r="B2" t="str">
        <f>_xlfn.XLOOKUP(A2,Parcela!A$2:A$9,Parcela!B$2:B$9)</f>
        <v>Campo da bouça</v>
      </c>
      <c r="C2" t="s">
        <v>161</v>
      </c>
      <c r="D2" s="6">
        <v>44114</v>
      </c>
      <c r="E2" s="6">
        <v>44285</v>
      </c>
      <c r="F2">
        <v>1.1000000000000001</v>
      </c>
    </row>
    <row r="3" spans="1:6" x14ac:dyDescent="0.2">
      <c r="A3">
        <v>101</v>
      </c>
      <c r="B3" t="str">
        <f>_xlfn.XLOOKUP(A3,Parcela!A$2:A$9,Parcela!B$2:B$9)</f>
        <v>Campo da bouça</v>
      </c>
      <c r="C3" t="s">
        <v>167</v>
      </c>
      <c r="D3" s="6">
        <v>44296</v>
      </c>
      <c r="E3" s="6">
        <v>44420</v>
      </c>
      <c r="F3">
        <v>0.9</v>
      </c>
    </row>
    <row r="4" spans="1:6" x14ac:dyDescent="0.2">
      <c r="A4">
        <v>101</v>
      </c>
      <c r="B4" t="str">
        <f>_xlfn.XLOOKUP(A4,Parcela!A$2:A$9,Parcela!B$2:B$9)</f>
        <v>Campo da bouça</v>
      </c>
      <c r="C4" t="s">
        <v>161</v>
      </c>
      <c r="D4" s="6">
        <v>44472</v>
      </c>
      <c r="E4" s="6">
        <v>44656</v>
      </c>
      <c r="F4">
        <v>1.1000000000000001</v>
      </c>
    </row>
    <row r="5" spans="1:6" x14ac:dyDescent="0.2">
      <c r="A5">
        <v>101</v>
      </c>
      <c r="B5" t="str">
        <f>_xlfn.XLOOKUP(A5,Parcela!A$2:A$9,Parcela!B$2:B$9)</f>
        <v>Campo da bouça</v>
      </c>
      <c r="C5" t="s">
        <v>167</v>
      </c>
      <c r="D5" s="6">
        <v>44666</v>
      </c>
      <c r="E5" s="6">
        <v>44794</v>
      </c>
      <c r="F5">
        <v>0.9</v>
      </c>
    </row>
    <row r="6" spans="1:6" x14ac:dyDescent="0.2">
      <c r="A6">
        <v>102</v>
      </c>
      <c r="B6" t="str">
        <f>_xlfn.XLOOKUP(A6,Parcela!A$2:A$9,Parcela!B$2:B$9)</f>
        <v>Campo grande</v>
      </c>
      <c r="C6" t="s">
        <v>324</v>
      </c>
      <c r="D6" s="6">
        <v>42649</v>
      </c>
      <c r="F6">
        <v>30</v>
      </c>
    </row>
    <row r="7" spans="1:6" x14ac:dyDescent="0.2">
      <c r="A7">
        <v>102</v>
      </c>
      <c r="B7" t="str">
        <f>_xlfn.XLOOKUP(A7,Parcela!A$2:A$9,Parcela!B$2:B$9)</f>
        <v>Campo grande</v>
      </c>
      <c r="C7" t="s">
        <v>179</v>
      </c>
      <c r="D7" s="6">
        <v>42653</v>
      </c>
      <c r="F7">
        <v>20</v>
      </c>
    </row>
    <row r="8" spans="1:6" x14ac:dyDescent="0.2">
      <c r="A8">
        <v>103</v>
      </c>
      <c r="B8" t="str">
        <f>_xlfn.XLOOKUP(A8,Parcela!A$2:A$9,Parcela!B$2:B$9)</f>
        <v>Campo do poço</v>
      </c>
      <c r="C8" t="s">
        <v>325</v>
      </c>
      <c r="D8" s="6">
        <v>43926</v>
      </c>
      <c r="E8" s="6">
        <v>44063</v>
      </c>
      <c r="F8">
        <v>1.2</v>
      </c>
    </row>
    <row r="9" spans="1:6" x14ac:dyDescent="0.2">
      <c r="A9">
        <v>103</v>
      </c>
      <c r="B9" t="str">
        <f>_xlfn.XLOOKUP(A9,Parcela!A$2:A$9,Parcela!B$2:B$9)</f>
        <v>Campo do poço</v>
      </c>
      <c r="C9" t="s">
        <v>161</v>
      </c>
      <c r="D9" s="6">
        <v>44116</v>
      </c>
      <c r="E9" s="6">
        <v>44270</v>
      </c>
      <c r="F9">
        <v>1.3</v>
      </c>
    </row>
    <row r="10" spans="1:6" x14ac:dyDescent="0.2">
      <c r="A10">
        <v>103</v>
      </c>
      <c r="B10" t="str">
        <f>_xlfn.XLOOKUP(A10,Parcela!A$2:A$9,Parcela!B$2:B$9)</f>
        <v>Campo do poço</v>
      </c>
      <c r="C10" t="s">
        <v>325</v>
      </c>
      <c r="D10" s="6">
        <v>44289</v>
      </c>
      <c r="E10" s="6">
        <v>44433</v>
      </c>
      <c r="F10">
        <v>1.2</v>
      </c>
    </row>
    <row r="11" spans="1:6" x14ac:dyDescent="0.2">
      <c r="A11">
        <v>103</v>
      </c>
      <c r="B11" t="str">
        <f>_xlfn.XLOOKUP(A11,Parcela!A$2:A$9,Parcela!B$2:B$9)</f>
        <v>Campo do poço</v>
      </c>
      <c r="C11" t="s">
        <v>161</v>
      </c>
      <c r="D11" s="6">
        <v>44475</v>
      </c>
      <c r="E11" s="6">
        <v>44639</v>
      </c>
      <c r="F11">
        <v>1.3</v>
      </c>
    </row>
    <row r="12" spans="1:6" x14ac:dyDescent="0.2">
      <c r="A12">
        <v>103</v>
      </c>
      <c r="B12" t="str">
        <f>_xlfn.XLOOKUP(A12,Parcela!A$2:A$9,Parcela!B$2:B$9)</f>
        <v>Campo do poço</v>
      </c>
      <c r="C12" t="s">
        <v>325</v>
      </c>
      <c r="D12" s="6">
        <v>44659</v>
      </c>
      <c r="E12" s="6">
        <v>44791</v>
      </c>
      <c r="F12">
        <v>1.2</v>
      </c>
    </row>
    <row r="13" spans="1:6" x14ac:dyDescent="0.2">
      <c r="A13">
        <v>103</v>
      </c>
      <c r="B13" t="str">
        <f>_xlfn.XLOOKUP(A13,Parcela!A$2:A$9,Parcela!B$2:B$9)</f>
        <v>Campo do poço</v>
      </c>
      <c r="C13" t="s">
        <v>161</v>
      </c>
      <c r="D13" s="6">
        <v>44846</v>
      </c>
      <c r="E13" s="6">
        <v>45005</v>
      </c>
      <c r="F13">
        <v>1.3</v>
      </c>
    </row>
    <row r="14" spans="1:6" x14ac:dyDescent="0.2">
      <c r="A14">
        <v>104</v>
      </c>
      <c r="B14" t="str">
        <f>_xlfn.XLOOKUP(A14,Parcela!A$2:A$9,Parcela!B$2:B$9)</f>
        <v>Lameiro da ponte</v>
      </c>
      <c r="C14" t="s">
        <v>83</v>
      </c>
      <c r="D14" s="6">
        <v>42742</v>
      </c>
      <c r="F14">
        <v>90</v>
      </c>
    </row>
    <row r="15" spans="1:6" x14ac:dyDescent="0.2">
      <c r="A15">
        <v>104</v>
      </c>
      <c r="B15" t="str">
        <f>_xlfn.XLOOKUP(A15,Parcela!A$2:A$9,Parcela!B$2:B$9)</f>
        <v>Lameiro da ponte</v>
      </c>
      <c r="C15" t="s">
        <v>75</v>
      </c>
      <c r="D15" s="6">
        <v>42743</v>
      </c>
      <c r="F15">
        <v>60</v>
      </c>
    </row>
    <row r="16" spans="1:6" x14ac:dyDescent="0.2">
      <c r="A16">
        <v>104</v>
      </c>
      <c r="B16" t="str">
        <f>_xlfn.XLOOKUP(A16,Parcela!A$2:A$9,Parcela!B$2:B$9)</f>
        <v>Lameiro da ponte</v>
      </c>
      <c r="C16" t="s">
        <v>97</v>
      </c>
      <c r="D16" s="6">
        <v>42743</v>
      </c>
      <c r="F16">
        <v>40</v>
      </c>
    </row>
    <row r="17" spans="1:6" x14ac:dyDescent="0.2">
      <c r="A17">
        <v>104</v>
      </c>
      <c r="B17" t="str">
        <f>_xlfn.XLOOKUP(A17,Parcela!A$2:A$9,Parcela!B$2:B$9)</f>
        <v>Lameiro da ponte</v>
      </c>
      <c r="C17" t="s">
        <v>97</v>
      </c>
      <c r="D17" s="6">
        <v>43444</v>
      </c>
      <c r="F17">
        <v>30</v>
      </c>
    </row>
    <row r="18" spans="1:6" x14ac:dyDescent="0.2">
      <c r="A18">
        <v>106</v>
      </c>
      <c r="B18" t="str">
        <f>_xlfn.XLOOKUP(A18,Parcela!A$2:A$9,Parcela!B$2:B$9)</f>
        <v>Horta nova</v>
      </c>
      <c r="C18" t="s">
        <v>159</v>
      </c>
      <c r="D18" s="6">
        <v>43900</v>
      </c>
      <c r="E18" s="6">
        <v>43966</v>
      </c>
      <c r="F18">
        <v>0.15</v>
      </c>
    </row>
    <row r="19" spans="1:6" x14ac:dyDescent="0.2">
      <c r="A19">
        <v>106</v>
      </c>
      <c r="B19" t="str">
        <f>_xlfn.XLOOKUP(A19,Parcela!A$2:A$9,Parcela!B$2:B$9)</f>
        <v>Horta nova</v>
      </c>
      <c r="C19" t="s">
        <v>157</v>
      </c>
      <c r="D19" s="6">
        <v>43984</v>
      </c>
      <c r="E19" s="6">
        <v>44082</v>
      </c>
      <c r="F19">
        <v>0.1</v>
      </c>
    </row>
    <row r="20" spans="1:6" x14ac:dyDescent="0.2">
      <c r="A20">
        <v>106</v>
      </c>
      <c r="B20" t="str">
        <f>_xlfn.XLOOKUP(A20,Parcela!A$2:A$9,Parcela!B$2:B$9)</f>
        <v>Horta nova</v>
      </c>
      <c r="C20" t="s">
        <v>187</v>
      </c>
      <c r="D20" s="6">
        <v>44094</v>
      </c>
      <c r="E20" s="6">
        <v>44206</v>
      </c>
      <c r="F20">
        <v>0.2</v>
      </c>
    </row>
    <row r="21" spans="1:6" x14ac:dyDescent="0.2">
      <c r="A21">
        <v>106</v>
      </c>
      <c r="B21" t="str">
        <f>_xlfn.XLOOKUP(A21,Parcela!A$2:A$9,Parcela!B$2:B$9)</f>
        <v>Horta nova</v>
      </c>
      <c r="C21" t="s">
        <v>155</v>
      </c>
      <c r="D21" s="6">
        <v>44265</v>
      </c>
      <c r="E21" s="6">
        <v>44331</v>
      </c>
      <c r="F21">
        <v>0.15</v>
      </c>
    </row>
    <row r="22" spans="1:6" x14ac:dyDescent="0.2">
      <c r="A22">
        <v>106</v>
      </c>
      <c r="B22" t="str">
        <f>_xlfn.XLOOKUP(A22,Parcela!A$2:A$9,Parcela!B$2:B$9)</f>
        <v>Horta nova</v>
      </c>
      <c r="C22" t="s">
        <v>151</v>
      </c>
      <c r="D22" s="6">
        <v>44349</v>
      </c>
      <c r="E22" s="6">
        <v>44447</v>
      </c>
      <c r="F22">
        <v>0.1</v>
      </c>
    </row>
    <row r="23" spans="1:6" x14ac:dyDescent="0.2">
      <c r="A23">
        <v>106</v>
      </c>
      <c r="B23" t="str">
        <f>_xlfn.XLOOKUP(A23,Parcela!A$2:A$9,Parcela!B$2:B$9)</f>
        <v>Horta nova</v>
      </c>
      <c r="C23" t="s">
        <v>187</v>
      </c>
      <c r="D23" s="6">
        <v>44459</v>
      </c>
      <c r="E23" s="6">
        <v>44571</v>
      </c>
      <c r="F23">
        <v>0.2</v>
      </c>
    </row>
    <row r="24" spans="1:6" x14ac:dyDescent="0.2">
      <c r="A24">
        <v>106</v>
      </c>
      <c r="B24" t="str">
        <f>_xlfn.XLOOKUP(A24,Parcela!A$2:A$9,Parcela!B$2:B$9)</f>
        <v>Horta nova</v>
      </c>
      <c r="C24" t="s">
        <v>155</v>
      </c>
      <c r="D24" s="6">
        <v>44626</v>
      </c>
      <c r="E24" s="6">
        <v>44697</v>
      </c>
      <c r="F24">
        <v>0.15</v>
      </c>
    </row>
    <row r="25" spans="1:6" x14ac:dyDescent="0.2">
      <c r="A25">
        <v>106</v>
      </c>
      <c r="B25" t="str">
        <f>_xlfn.XLOOKUP(A25,Parcela!A$2:A$9,Parcela!B$2:B$9)</f>
        <v>Horta nova</v>
      </c>
      <c r="C25" t="s">
        <v>157</v>
      </c>
      <c r="D25" s="6">
        <v>44711</v>
      </c>
      <c r="E25" s="6">
        <v>44809</v>
      </c>
      <c r="F25">
        <v>0.15</v>
      </c>
    </row>
    <row r="26" spans="1:6" x14ac:dyDescent="0.2">
      <c r="A26">
        <v>106</v>
      </c>
      <c r="B26" t="str">
        <f>_xlfn.XLOOKUP(A26,Parcela!A$2:A$9,Parcela!B$2:B$9)</f>
        <v>Horta nova</v>
      </c>
      <c r="C26" t="s">
        <v>326</v>
      </c>
      <c r="D26" s="6">
        <v>44824</v>
      </c>
      <c r="E26" s="6">
        <v>44940</v>
      </c>
      <c r="F26">
        <v>0.25</v>
      </c>
    </row>
    <row r="27" spans="1:6" x14ac:dyDescent="0.2">
      <c r="A27">
        <v>107</v>
      </c>
      <c r="B27" t="str">
        <f>_xlfn.XLOOKUP(A27,Parcela!A$2:A$9,Parcela!B$2:B$9)</f>
        <v>Vinha</v>
      </c>
      <c r="C27" t="s">
        <v>189</v>
      </c>
      <c r="D27" s="6">
        <v>43110</v>
      </c>
      <c r="F27">
        <v>500</v>
      </c>
    </row>
    <row r="28" spans="1:6" x14ac:dyDescent="0.2">
      <c r="A28">
        <v>107</v>
      </c>
      <c r="B28" t="str">
        <f>_xlfn.XLOOKUP(A28,Parcela!A$2:A$9,Parcela!B$2:B$9)</f>
        <v>Vinha</v>
      </c>
      <c r="C28" t="s">
        <v>191</v>
      </c>
      <c r="D28" s="6">
        <v>43111</v>
      </c>
      <c r="F28">
        <v>700</v>
      </c>
    </row>
    <row r="29" spans="1:6" x14ac:dyDescent="0.2">
      <c r="A29">
        <v>102</v>
      </c>
      <c r="B29" t="str">
        <f>_xlfn.XLOOKUP(A29,Parcela!A$2:A$9,Parcela!B$2:B$9)</f>
        <v>Campo grande</v>
      </c>
      <c r="C29" t="s">
        <v>327</v>
      </c>
      <c r="D29" s="6">
        <v>42740</v>
      </c>
      <c r="F29">
        <v>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28"/>
  <sheetViews>
    <sheetView zoomScale="95" zoomScaleNormal="95" workbookViewId="0">
      <selection activeCell="F17" sqref="F17"/>
    </sheetView>
  </sheetViews>
  <sheetFormatPr baseColWidth="10" defaultColWidth="9.1640625" defaultRowHeight="15" x14ac:dyDescent="0.2"/>
  <cols>
    <col min="1" max="1" width="10.5" bestFit="1" customWidth="1"/>
    <col min="2" max="2" width="10.5" customWidth="1"/>
    <col min="3" max="3" width="15.1640625" customWidth="1"/>
    <col min="5" max="6" width="17.83203125" customWidth="1"/>
    <col min="7" max="7" width="13.33203125" customWidth="1"/>
    <col min="8" max="8" width="16.1640625" customWidth="1"/>
    <col min="9" max="9" width="14" customWidth="1"/>
    <col min="10" max="10" width="15.6640625" customWidth="1"/>
    <col min="13" max="13" width="15.1640625" customWidth="1"/>
    <col min="14" max="14" width="16.6640625" customWidth="1"/>
    <col min="17" max="17" width="17" customWidth="1"/>
  </cols>
  <sheetData>
    <row r="1" spans="1:10" x14ac:dyDescent="0.2">
      <c r="A1" s="11" t="s">
        <v>374</v>
      </c>
      <c r="B1" s="1" t="s">
        <v>319</v>
      </c>
      <c r="C1" s="1" t="s">
        <v>320</v>
      </c>
      <c r="D1" s="1" t="s">
        <v>308</v>
      </c>
      <c r="E1" s="1" t="s">
        <v>309</v>
      </c>
      <c r="F1" s="1" t="s">
        <v>1</v>
      </c>
      <c r="G1" s="1" t="s">
        <v>328</v>
      </c>
      <c r="H1" s="1" t="s">
        <v>323</v>
      </c>
      <c r="I1" s="1" t="s">
        <v>329</v>
      </c>
      <c r="J1" s="1" t="s">
        <v>365</v>
      </c>
    </row>
    <row r="2" spans="1:10" x14ac:dyDescent="0.2">
      <c r="A2">
        <v>209</v>
      </c>
      <c r="B2">
        <v>10</v>
      </c>
      <c r="C2" t="e">
        <f>_xlfn.XLOOKUP(B2,Setor!#REF!,Setor!A$2:A$7)</f>
        <v>#REF!</v>
      </c>
      <c r="D2">
        <v>102</v>
      </c>
      <c r="E2" t="str">
        <f>_xlfn.XLOOKUP(D2,Parcela!A$2:A$9,Parcela!B$2:B$9)</f>
        <v>Campo grande</v>
      </c>
      <c r="F2" t="s">
        <v>179</v>
      </c>
      <c r="G2" s="6">
        <v>42919</v>
      </c>
      <c r="H2">
        <v>0.4</v>
      </c>
    </row>
    <row r="3" spans="1:10" x14ac:dyDescent="0.2">
      <c r="A3">
        <v>210</v>
      </c>
      <c r="B3">
        <v>10</v>
      </c>
      <c r="C3" t="e">
        <f>_xlfn.XLOOKUP(B3,Setor!#REF!,Setor!A$2:A$7)</f>
        <v>#REF!</v>
      </c>
      <c r="D3">
        <v>102</v>
      </c>
      <c r="E3" t="str">
        <f>_xlfn.XLOOKUP(D3,Parcela!A$2:A$9,Parcela!B$2:B$9)</f>
        <v>Campo grande</v>
      </c>
      <c r="F3" t="s">
        <v>324</v>
      </c>
      <c r="G3" s="6">
        <v>42919</v>
      </c>
      <c r="H3">
        <v>0.9</v>
      </c>
    </row>
    <row r="4" spans="1:10" x14ac:dyDescent="0.2">
      <c r="A4">
        <v>211</v>
      </c>
      <c r="B4">
        <v>10</v>
      </c>
      <c r="C4" t="e">
        <f>_xlfn.XLOOKUP(B4,Setor!#REF!,Setor!A$2:A$7)</f>
        <v>#REF!</v>
      </c>
      <c r="D4">
        <v>102</v>
      </c>
      <c r="E4" t="str">
        <f>_xlfn.XLOOKUP(D4,Parcela!A$2:A$9,Parcela!B$2:B$9)</f>
        <v>Campo grande</v>
      </c>
      <c r="F4" t="s">
        <v>179</v>
      </c>
      <c r="G4" s="6">
        <v>42957</v>
      </c>
      <c r="H4">
        <v>0.4</v>
      </c>
    </row>
    <row r="5" spans="1:10" x14ac:dyDescent="0.2">
      <c r="A5">
        <v>212</v>
      </c>
      <c r="B5">
        <v>10</v>
      </c>
      <c r="C5" t="e">
        <f>_xlfn.XLOOKUP(B5,Setor!#REF!,Setor!A$2:A$7)</f>
        <v>#REF!</v>
      </c>
      <c r="D5">
        <v>102</v>
      </c>
      <c r="E5" t="str">
        <f>_xlfn.XLOOKUP(D5,Parcela!A$2:A$9,Parcela!B$2:B$9)</f>
        <v>Campo grande</v>
      </c>
      <c r="F5" t="s">
        <v>324</v>
      </c>
      <c r="G5" s="6">
        <v>42957</v>
      </c>
      <c r="H5">
        <v>0.9</v>
      </c>
    </row>
    <row r="6" spans="1:10" x14ac:dyDescent="0.2">
      <c r="A6">
        <v>213</v>
      </c>
      <c r="B6">
        <v>10</v>
      </c>
      <c r="C6" t="e">
        <f>_xlfn.XLOOKUP(B6,Setor!#REF!,Setor!A$2:A$7)</f>
        <v>#REF!</v>
      </c>
      <c r="D6">
        <v>102</v>
      </c>
      <c r="E6" t="str">
        <f>_xlfn.XLOOKUP(D6,Parcela!A$2:A$9,Parcela!B$2:B$9)</f>
        <v>Campo grande</v>
      </c>
      <c r="F6" t="s">
        <v>179</v>
      </c>
      <c r="G6" s="6">
        <v>43284</v>
      </c>
      <c r="H6">
        <v>1</v>
      </c>
    </row>
    <row r="7" spans="1:10" x14ac:dyDescent="0.2">
      <c r="A7">
        <v>214</v>
      </c>
      <c r="B7">
        <v>10</v>
      </c>
      <c r="C7" t="e">
        <f>_xlfn.XLOOKUP(B7,Setor!#REF!,Setor!A$2:A$7)</f>
        <v>#REF!</v>
      </c>
      <c r="D7">
        <v>102</v>
      </c>
      <c r="E7" t="str">
        <f>_xlfn.XLOOKUP(D7,Parcela!A$2:A$9,Parcela!B$2:B$9)</f>
        <v>Campo grande</v>
      </c>
      <c r="F7" t="s">
        <v>324</v>
      </c>
      <c r="G7" s="6">
        <v>43284</v>
      </c>
      <c r="H7">
        <v>1.5</v>
      </c>
    </row>
    <row r="8" spans="1:10" x14ac:dyDescent="0.2">
      <c r="A8">
        <v>215</v>
      </c>
      <c r="B8">
        <v>10</v>
      </c>
      <c r="C8" t="e">
        <f>_xlfn.XLOOKUP(B8,Setor!#REF!,Setor!A$2:A$7)</f>
        <v>#REF!</v>
      </c>
      <c r="D8">
        <v>102</v>
      </c>
      <c r="E8" t="str">
        <f>_xlfn.XLOOKUP(D8,Parcela!A$2:A$9,Parcela!B$2:B$9)</f>
        <v>Campo grande</v>
      </c>
      <c r="F8" t="s">
        <v>179</v>
      </c>
      <c r="G8" s="6">
        <v>43322</v>
      </c>
      <c r="H8">
        <v>1</v>
      </c>
    </row>
    <row r="9" spans="1:10" x14ac:dyDescent="0.2">
      <c r="A9">
        <v>216</v>
      </c>
      <c r="B9">
        <v>10</v>
      </c>
      <c r="C9" t="e">
        <f>_xlfn.XLOOKUP(B9,Setor!#REF!,Setor!A$2:A$7)</f>
        <v>#REF!</v>
      </c>
      <c r="D9">
        <v>102</v>
      </c>
      <c r="E9" t="str">
        <f>_xlfn.XLOOKUP(D9,Parcela!A$2:A$9,Parcela!B$2:B$9)</f>
        <v>Campo grande</v>
      </c>
      <c r="F9" t="s">
        <v>324</v>
      </c>
      <c r="G9" s="6">
        <v>43322</v>
      </c>
      <c r="H9">
        <v>1.5</v>
      </c>
    </row>
    <row r="10" spans="1:10" x14ac:dyDescent="0.2">
      <c r="A10">
        <v>217</v>
      </c>
      <c r="B10">
        <v>10</v>
      </c>
      <c r="C10" t="e">
        <f>_xlfn.XLOOKUP(B10,Setor!#REF!,Setor!A$2:A$7)</f>
        <v>#REF!</v>
      </c>
      <c r="D10">
        <v>102</v>
      </c>
      <c r="E10" t="str">
        <f>_xlfn.XLOOKUP(D10,Parcela!A$2:A$9,Parcela!B$2:B$9)</f>
        <v>Campo grande</v>
      </c>
      <c r="F10" t="s">
        <v>179</v>
      </c>
      <c r="G10" s="6">
        <v>43649</v>
      </c>
      <c r="H10">
        <v>1</v>
      </c>
    </row>
    <row r="11" spans="1:10" x14ac:dyDescent="0.2">
      <c r="A11">
        <v>218</v>
      </c>
      <c r="B11">
        <v>10</v>
      </c>
      <c r="C11" t="e">
        <f>_xlfn.XLOOKUP(B11,Setor!#REF!,Setor!A$2:A$7)</f>
        <v>#REF!</v>
      </c>
      <c r="D11">
        <v>102</v>
      </c>
      <c r="E11" t="str">
        <f>_xlfn.XLOOKUP(D11,Parcela!A$2:A$9,Parcela!B$2:B$9)</f>
        <v>Campo grande</v>
      </c>
      <c r="F11" t="s">
        <v>324</v>
      </c>
      <c r="G11" s="6">
        <v>43649</v>
      </c>
      <c r="H11">
        <v>1.5</v>
      </c>
    </row>
    <row r="12" spans="1:10" x14ac:dyDescent="0.2">
      <c r="A12">
        <v>219</v>
      </c>
      <c r="B12">
        <v>10</v>
      </c>
      <c r="C12" t="e">
        <f>_xlfn.XLOOKUP(B12,Setor!#REF!,Setor!A$2:A$7)</f>
        <v>#REF!</v>
      </c>
      <c r="D12">
        <v>102</v>
      </c>
      <c r="E12" t="str">
        <f>_xlfn.XLOOKUP(D12,Parcela!A$2:A$9,Parcela!B$2:B$9)</f>
        <v>Campo grande</v>
      </c>
      <c r="F12" t="s">
        <v>179</v>
      </c>
      <c r="G12" s="6">
        <v>43687</v>
      </c>
      <c r="H12">
        <v>1</v>
      </c>
    </row>
    <row r="13" spans="1:10" x14ac:dyDescent="0.2">
      <c r="A13">
        <v>220</v>
      </c>
      <c r="B13">
        <v>10</v>
      </c>
      <c r="C13" t="e">
        <f>_xlfn.XLOOKUP(B13,Setor!#REF!,Setor!A$2:A$7)</f>
        <v>#REF!</v>
      </c>
      <c r="D13">
        <v>102</v>
      </c>
      <c r="E13" t="str">
        <f>_xlfn.XLOOKUP(D13,Parcela!A$2:A$9,Parcela!B$2:B$9)</f>
        <v>Campo grande</v>
      </c>
      <c r="F13" t="s">
        <v>324</v>
      </c>
      <c r="G13" s="6">
        <v>43687</v>
      </c>
      <c r="H13">
        <v>1.5</v>
      </c>
    </row>
    <row r="14" spans="1:10" x14ac:dyDescent="0.2">
      <c r="A14">
        <v>221</v>
      </c>
      <c r="B14">
        <v>10</v>
      </c>
      <c r="C14" t="e">
        <f>_xlfn.XLOOKUP(B14,Setor!#REF!,Setor!A$2:A$7)</f>
        <v>#REF!</v>
      </c>
      <c r="D14">
        <v>102</v>
      </c>
      <c r="E14" t="str">
        <f>_xlfn.XLOOKUP(D14,Parcela!A$2:A$9,Parcela!B$2:B$9)</f>
        <v>Campo grande</v>
      </c>
      <c r="F14" t="s">
        <v>179</v>
      </c>
      <c r="G14" s="6">
        <v>44015</v>
      </c>
      <c r="H14">
        <v>1</v>
      </c>
    </row>
    <row r="15" spans="1:10" x14ac:dyDescent="0.2">
      <c r="A15">
        <v>222</v>
      </c>
      <c r="B15">
        <v>10</v>
      </c>
      <c r="C15" t="e">
        <f>_xlfn.XLOOKUP(B15,Setor!#REF!,Setor!A$2:A$7)</f>
        <v>#REF!</v>
      </c>
      <c r="D15">
        <v>102</v>
      </c>
      <c r="E15" t="str">
        <f>_xlfn.XLOOKUP(D15,Parcela!A$2:A$9,Parcela!B$2:B$9)</f>
        <v>Campo grande</v>
      </c>
      <c r="F15" t="s">
        <v>324</v>
      </c>
      <c r="G15" s="6">
        <v>44015</v>
      </c>
      <c r="H15">
        <v>1.5</v>
      </c>
    </row>
    <row r="16" spans="1:10" x14ac:dyDescent="0.2">
      <c r="A16">
        <v>223</v>
      </c>
      <c r="B16">
        <v>10</v>
      </c>
      <c r="C16" t="e">
        <f>_xlfn.XLOOKUP(B16,Setor!#REF!,Setor!A$2:A$7)</f>
        <v>#REF!</v>
      </c>
      <c r="D16">
        <v>102</v>
      </c>
      <c r="E16" t="str">
        <f>_xlfn.XLOOKUP(D16,Parcela!A$2:A$9,Parcela!B$2:B$9)</f>
        <v>Campo grande</v>
      </c>
      <c r="F16" t="s">
        <v>179</v>
      </c>
      <c r="G16" s="6">
        <v>44053</v>
      </c>
      <c r="H16">
        <v>1</v>
      </c>
    </row>
    <row r="17" spans="1:8" x14ac:dyDescent="0.2">
      <c r="A17">
        <v>224</v>
      </c>
      <c r="B17">
        <v>10</v>
      </c>
      <c r="C17" t="e">
        <f>_xlfn.XLOOKUP(B17,Setor!#REF!,Setor!A$2:A$7)</f>
        <v>#REF!</v>
      </c>
      <c r="D17">
        <v>102</v>
      </c>
      <c r="E17" t="str">
        <f>_xlfn.XLOOKUP(D17,Parcela!A$2:A$9,Parcela!B$2:B$9)</f>
        <v>Campo grande</v>
      </c>
      <c r="F17" t="s">
        <v>324</v>
      </c>
      <c r="G17" s="6">
        <v>44053</v>
      </c>
      <c r="H17">
        <v>1.5</v>
      </c>
    </row>
    <row r="18" spans="1:8" x14ac:dyDescent="0.2">
      <c r="A18">
        <v>225</v>
      </c>
      <c r="B18">
        <v>10</v>
      </c>
      <c r="C18" t="e">
        <f>_xlfn.XLOOKUP(B18,Setor!#REF!,Setor!A$2:A$7)</f>
        <v>#REF!</v>
      </c>
      <c r="D18">
        <v>102</v>
      </c>
      <c r="E18" t="str">
        <f>_xlfn.XLOOKUP(D18,Parcela!A$2:A$9,Parcela!B$2:B$9)</f>
        <v>Campo grande</v>
      </c>
      <c r="F18" t="s">
        <v>179</v>
      </c>
      <c r="G18" s="6">
        <v>44380</v>
      </c>
      <c r="H18">
        <v>0.8</v>
      </c>
    </row>
    <row r="19" spans="1:8" x14ac:dyDescent="0.2">
      <c r="A19">
        <v>226</v>
      </c>
      <c r="B19">
        <v>10</v>
      </c>
      <c r="C19" t="e">
        <f>_xlfn.XLOOKUP(B19,Setor!#REF!,Setor!A$2:A$7)</f>
        <v>#REF!</v>
      </c>
      <c r="D19">
        <v>102</v>
      </c>
      <c r="E19" t="str">
        <f>_xlfn.XLOOKUP(D19,Parcela!A$2:A$9,Parcela!B$2:B$9)</f>
        <v>Campo grande</v>
      </c>
      <c r="F19" t="s">
        <v>324</v>
      </c>
      <c r="G19" s="6">
        <v>44380</v>
      </c>
      <c r="H19">
        <v>1.5</v>
      </c>
    </row>
    <row r="20" spans="1:8" x14ac:dyDescent="0.2">
      <c r="A20">
        <v>227</v>
      </c>
      <c r="B20">
        <v>10</v>
      </c>
      <c r="C20" t="e">
        <f>_xlfn.XLOOKUP(B20,Setor!#REF!,Setor!A$2:A$7)</f>
        <v>#REF!</v>
      </c>
      <c r="D20">
        <v>102</v>
      </c>
      <c r="E20" t="str">
        <f>_xlfn.XLOOKUP(D20,Parcela!A$2:A$9,Parcela!B$2:B$9)</f>
        <v>Campo grande</v>
      </c>
      <c r="F20" t="s">
        <v>179</v>
      </c>
      <c r="G20" s="6">
        <v>44418</v>
      </c>
      <c r="H20">
        <v>0.8</v>
      </c>
    </row>
    <row r="21" spans="1:8" x14ac:dyDescent="0.2">
      <c r="A21">
        <v>228</v>
      </c>
      <c r="B21">
        <v>10</v>
      </c>
      <c r="C21" t="e">
        <f>_xlfn.XLOOKUP(B21,Setor!#REF!,Setor!A$2:A$7)</f>
        <v>#REF!</v>
      </c>
      <c r="D21">
        <v>102</v>
      </c>
      <c r="E21" t="str">
        <f>_xlfn.XLOOKUP(D21,Parcela!A$2:A$9,Parcela!B$2:B$9)</f>
        <v>Campo grande</v>
      </c>
      <c r="F21" t="s">
        <v>324</v>
      </c>
      <c r="G21" s="6">
        <v>44418</v>
      </c>
      <c r="H21">
        <v>1.5</v>
      </c>
    </row>
    <row r="22" spans="1:8" x14ac:dyDescent="0.2">
      <c r="A22">
        <v>229</v>
      </c>
      <c r="B22">
        <v>10</v>
      </c>
      <c r="C22" t="e">
        <f>_xlfn.XLOOKUP(B22,Setor!#REF!,Setor!A$2:A$7)</f>
        <v>#REF!</v>
      </c>
      <c r="D22">
        <v>102</v>
      </c>
      <c r="E22" t="str">
        <f>_xlfn.XLOOKUP(D22,Parcela!A$2:A$9,Parcela!B$2:B$9)</f>
        <v>Campo grande</v>
      </c>
      <c r="F22" t="s">
        <v>179</v>
      </c>
      <c r="G22" s="6">
        <v>44745</v>
      </c>
      <c r="H22">
        <v>0.8</v>
      </c>
    </row>
    <row r="23" spans="1:8" x14ac:dyDescent="0.2">
      <c r="A23">
        <v>230</v>
      </c>
      <c r="B23">
        <v>10</v>
      </c>
      <c r="C23" t="e">
        <f>_xlfn.XLOOKUP(B23,Setor!#REF!,Setor!A$2:A$7)</f>
        <v>#REF!</v>
      </c>
      <c r="D23">
        <v>102</v>
      </c>
      <c r="E23" t="str">
        <f>_xlfn.XLOOKUP(D23,Parcela!A$2:A$9,Parcela!B$2:B$9)</f>
        <v>Campo grande</v>
      </c>
      <c r="F23" t="s">
        <v>324</v>
      </c>
      <c r="G23" s="6">
        <v>44745</v>
      </c>
      <c r="H23">
        <v>1.5</v>
      </c>
    </row>
    <row r="24" spans="1:8" x14ac:dyDescent="0.2">
      <c r="A24">
        <v>231</v>
      </c>
      <c r="B24">
        <v>10</v>
      </c>
      <c r="C24" t="e">
        <f>_xlfn.XLOOKUP(B24,Setor!#REF!,Setor!A$2:A$7)</f>
        <v>#REF!</v>
      </c>
      <c r="D24">
        <v>102</v>
      </c>
      <c r="E24" t="str">
        <f>_xlfn.XLOOKUP(D24,Parcela!A$2:A$9,Parcela!B$2:B$9)</f>
        <v>Campo grande</v>
      </c>
      <c r="F24" t="s">
        <v>179</v>
      </c>
      <c r="G24" s="6">
        <v>44783</v>
      </c>
      <c r="H24">
        <v>0.8</v>
      </c>
    </row>
    <row r="25" spans="1:8" x14ac:dyDescent="0.2">
      <c r="A25">
        <v>232</v>
      </c>
      <c r="B25">
        <v>10</v>
      </c>
      <c r="C25" t="e">
        <f>_xlfn.XLOOKUP(B25,Setor!#REF!,Setor!A$2:A$7)</f>
        <v>#REF!</v>
      </c>
      <c r="D25">
        <v>102</v>
      </c>
      <c r="E25" t="str">
        <f>_xlfn.XLOOKUP(D25,Parcela!A$2:A$9,Parcela!B$2:B$9)</f>
        <v>Campo grande</v>
      </c>
      <c r="F25" t="s">
        <v>324</v>
      </c>
      <c r="G25" s="6">
        <v>44783</v>
      </c>
      <c r="H25">
        <v>1.5</v>
      </c>
    </row>
    <row r="26" spans="1:8" x14ac:dyDescent="0.2">
      <c r="A26">
        <v>233</v>
      </c>
      <c r="B26">
        <v>21</v>
      </c>
      <c r="C26" t="e">
        <f>_xlfn.XLOOKUP(B26,Setor!#REF!,Setor!A$2:A$7)</f>
        <v>#REF!</v>
      </c>
      <c r="D26">
        <v>104</v>
      </c>
      <c r="E26" t="str">
        <f>_xlfn.XLOOKUP(D26,Parcela!A$2:A$9,Parcela!B$2:B$9)</f>
        <v>Lameiro da ponte</v>
      </c>
      <c r="F26" t="s">
        <v>65</v>
      </c>
      <c r="G26" s="6">
        <v>42926</v>
      </c>
      <c r="H26">
        <v>3</v>
      </c>
    </row>
    <row r="27" spans="1:8" x14ac:dyDescent="0.2">
      <c r="A27">
        <v>234</v>
      </c>
      <c r="B27">
        <f t="shared" ref="B27:B62" si="0">B26</f>
        <v>21</v>
      </c>
      <c r="C27" t="e">
        <f>_xlfn.XLOOKUP(B27,Setor!#REF!,Setor!A$2:A$7)</f>
        <v>#REF!</v>
      </c>
      <c r="D27">
        <f t="shared" ref="D27:D62" si="1">D26</f>
        <v>104</v>
      </c>
      <c r="E27" t="str">
        <f>_xlfn.XLOOKUP(D27,Parcela!A$2:A$9,Parcela!B$2:B$9)</f>
        <v>Lameiro da ponte</v>
      </c>
      <c r="F27" t="s">
        <v>67</v>
      </c>
      <c r="G27" s="6">
        <f t="shared" ref="G27:G62" si="2">G26</f>
        <v>42926</v>
      </c>
      <c r="H27">
        <f t="shared" ref="H27:H62" si="3">H26</f>
        <v>3</v>
      </c>
    </row>
    <row r="28" spans="1:8" x14ac:dyDescent="0.2">
      <c r="A28">
        <v>235</v>
      </c>
      <c r="B28">
        <f t="shared" si="0"/>
        <v>21</v>
      </c>
      <c r="C28" t="e">
        <f>_xlfn.XLOOKUP(B28,Setor!#REF!,Setor!A$2:A$7)</f>
        <v>#REF!</v>
      </c>
      <c r="D28">
        <f t="shared" si="1"/>
        <v>104</v>
      </c>
      <c r="E28" t="str">
        <f>_xlfn.XLOOKUP(D28,Parcela!A$2:A$9,Parcela!B$2:B$9)</f>
        <v>Lameiro da ponte</v>
      </c>
      <c r="F28" t="s">
        <v>69</v>
      </c>
      <c r="G28" s="6">
        <f t="shared" si="2"/>
        <v>42926</v>
      </c>
      <c r="H28">
        <f t="shared" si="3"/>
        <v>3</v>
      </c>
    </row>
    <row r="29" spans="1:8" x14ac:dyDescent="0.2">
      <c r="A29">
        <v>236</v>
      </c>
      <c r="B29">
        <f t="shared" si="0"/>
        <v>21</v>
      </c>
      <c r="C29" t="e">
        <f>_xlfn.XLOOKUP(B29,Setor!#REF!,Setor!A$2:A$7)</f>
        <v>#REF!</v>
      </c>
      <c r="D29">
        <f t="shared" si="1"/>
        <v>104</v>
      </c>
      <c r="E29" t="str">
        <f>_xlfn.XLOOKUP(D29,Parcela!A$2:A$9,Parcela!B$2:B$9)</f>
        <v>Lameiro da ponte</v>
      </c>
      <c r="F29" t="s">
        <v>71</v>
      </c>
      <c r="G29" s="6">
        <f t="shared" si="2"/>
        <v>42926</v>
      </c>
      <c r="H29">
        <f t="shared" si="3"/>
        <v>3</v>
      </c>
    </row>
    <row r="30" spans="1:8" x14ac:dyDescent="0.2">
      <c r="A30">
        <v>237</v>
      </c>
      <c r="B30">
        <f t="shared" si="0"/>
        <v>21</v>
      </c>
      <c r="C30" t="e">
        <f>_xlfn.XLOOKUP(B30,Setor!#REF!,Setor!A$2:A$7)</f>
        <v>#REF!</v>
      </c>
      <c r="D30">
        <f t="shared" si="1"/>
        <v>104</v>
      </c>
      <c r="E30" t="str">
        <f>_xlfn.XLOOKUP(D30,Parcela!A$2:A$9,Parcela!B$2:B$9)</f>
        <v>Lameiro da ponte</v>
      </c>
      <c r="F30" t="s">
        <v>73</v>
      </c>
      <c r="G30" s="6">
        <f t="shared" si="2"/>
        <v>42926</v>
      </c>
      <c r="H30">
        <f t="shared" si="3"/>
        <v>3</v>
      </c>
    </row>
    <row r="31" spans="1:8" x14ac:dyDescent="0.2">
      <c r="A31">
        <v>238</v>
      </c>
      <c r="B31">
        <f t="shared" si="0"/>
        <v>21</v>
      </c>
      <c r="C31" t="e">
        <f>_xlfn.XLOOKUP(B31,Setor!#REF!,Setor!A$2:A$7)</f>
        <v>#REF!</v>
      </c>
      <c r="D31">
        <f t="shared" si="1"/>
        <v>104</v>
      </c>
      <c r="E31" t="str">
        <f>_xlfn.XLOOKUP(D31,Parcela!A$2:A$9,Parcela!B$2:B$9)</f>
        <v>Lameiro da ponte</v>
      </c>
      <c r="F31" t="s">
        <v>75</v>
      </c>
      <c r="G31" s="6">
        <f t="shared" si="2"/>
        <v>42926</v>
      </c>
      <c r="H31">
        <f t="shared" si="3"/>
        <v>3</v>
      </c>
    </row>
    <row r="32" spans="1:8" x14ac:dyDescent="0.2">
      <c r="A32">
        <v>239</v>
      </c>
      <c r="B32">
        <f t="shared" si="0"/>
        <v>21</v>
      </c>
      <c r="C32" t="e">
        <f>_xlfn.XLOOKUP(B32,Setor!#REF!,Setor!A$2:A$7)</f>
        <v>#REF!</v>
      </c>
      <c r="D32">
        <f t="shared" si="1"/>
        <v>104</v>
      </c>
      <c r="E32" t="str">
        <f>_xlfn.XLOOKUP(D32,Parcela!A$2:A$9,Parcela!B$2:B$9)</f>
        <v>Lameiro da ponte</v>
      </c>
      <c r="F32" t="s">
        <v>77</v>
      </c>
      <c r="G32" s="6">
        <f t="shared" si="2"/>
        <v>42926</v>
      </c>
      <c r="H32">
        <f t="shared" si="3"/>
        <v>3</v>
      </c>
    </row>
    <row r="33" spans="1:8" x14ac:dyDescent="0.2">
      <c r="A33">
        <v>240</v>
      </c>
      <c r="B33">
        <f t="shared" si="0"/>
        <v>21</v>
      </c>
      <c r="C33" t="e">
        <f>_xlfn.XLOOKUP(B33,Setor!#REF!,Setor!A$2:A$7)</f>
        <v>#REF!</v>
      </c>
      <c r="D33">
        <f t="shared" si="1"/>
        <v>104</v>
      </c>
      <c r="E33" t="str">
        <f>_xlfn.XLOOKUP(D33,Parcela!A$2:A$9,Parcela!B$2:B$9)</f>
        <v>Lameiro da ponte</v>
      </c>
      <c r="F33" t="s">
        <v>79</v>
      </c>
      <c r="G33" s="6">
        <f t="shared" si="2"/>
        <v>42926</v>
      </c>
      <c r="H33">
        <f t="shared" si="3"/>
        <v>3</v>
      </c>
    </row>
    <row r="34" spans="1:8" x14ac:dyDescent="0.2">
      <c r="A34">
        <v>241</v>
      </c>
      <c r="B34">
        <f t="shared" si="0"/>
        <v>21</v>
      </c>
      <c r="C34" t="e">
        <f>_xlfn.XLOOKUP(B34,Setor!#REF!,Setor!A$2:A$7)</f>
        <v>#REF!</v>
      </c>
      <c r="D34">
        <f t="shared" si="1"/>
        <v>104</v>
      </c>
      <c r="E34" t="str">
        <f>_xlfn.XLOOKUP(D34,Parcela!A$2:A$9,Parcela!B$2:B$9)</f>
        <v>Lameiro da ponte</v>
      </c>
      <c r="F34" t="s">
        <v>81</v>
      </c>
      <c r="G34" s="6">
        <f t="shared" si="2"/>
        <v>42926</v>
      </c>
      <c r="H34">
        <f t="shared" si="3"/>
        <v>3</v>
      </c>
    </row>
    <row r="35" spans="1:8" x14ac:dyDescent="0.2">
      <c r="A35">
        <v>242</v>
      </c>
      <c r="B35">
        <f t="shared" si="0"/>
        <v>21</v>
      </c>
      <c r="C35" t="e">
        <f>_xlfn.XLOOKUP(B35,Setor!#REF!,Setor!A$2:A$7)</f>
        <v>#REF!</v>
      </c>
      <c r="D35">
        <f t="shared" si="1"/>
        <v>104</v>
      </c>
      <c r="E35" t="str">
        <f>_xlfn.XLOOKUP(D35,Parcela!A$2:A$9,Parcela!B$2:B$9)</f>
        <v>Lameiro da ponte</v>
      </c>
      <c r="F35" t="s">
        <v>83</v>
      </c>
      <c r="G35" s="6">
        <f t="shared" si="2"/>
        <v>42926</v>
      </c>
      <c r="H35">
        <f t="shared" si="3"/>
        <v>3</v>
      </c>
    </row>
    <row r="36" spans="1:8" x14ac:dyDescent="0.2">
      <c r="A36">
        <v>243</v>
      </c>
      <c r="B36">
        <f t="shared" si="0"/>
        <v>21</v>
      </c>
      <c r="C36" t="e">
        <f>_xlfn.XLOOKUP(B36,Setor!#REF!,Setor!A$2:A$7)</f>
        <v>#REF!</v>
      </c>
      <c r="D36">
        <f t="shared" si="1"/>
        <v>104</v>
      </c>
      <c r="E36" t="str">
        <f>_xlfn.XLOOKUP(D36,Parcela!A$2:A$9,Parcela!B$2:B$9)</f>
        <v>Lameiro da ponte</v>
      </c>
      <c r="F36" t="s">
        <v>85</v>
      </c>
      <c r="G36" s="6">
        <f t="shared" si="2"/>
        <v>42926</v>
      </c>
      <c r="H36">
        <f t="shared" si="3"/>
        <v>3</v>
      </c>
    </row>
    <row r="37" spans="1:8" x14ac:dyDescent="0.2">
      <c r="A37">
        <v>244</v>
      </c>
      <c r="B37">
        <f t="shared" si="0"/>
        <v>21</v>
      </c>
      <c r="C37" t="e">
        <f>_xlfn.XLOOKUP(B37,Setor!#REF!,Setor!A$2:A$7)</f>
        <v>#REF!</v>
      </c>
      <c r="D37">
        <f t="shared" si="1"/>
        <v>104</v>
      </c>
      <c r="E37" t="str">
        <f>_xlfn.XLOOKUP(D37,Parcela!A$2:A$9,Parcela!B$2:B$9)</f>
        <v>Lameiro da ponte</v>
      </c>
      <c r="F37" t="s">
        <v>87</v>
      </c>
      <c r="G37" s="6">
        <f t="shared" si="2"/>
        <v>42926</v>
      </c>
      <c r="H37">
        <f t="shared" si="3"/>
        <v>3</v>
      </c>
    </row>
    <row r="38" spans="1:8" x14ac:dyDescent="0.2">
      <c r="A38">
        <v>245</v>
      </c>
      <c r="B38">
        <f t="shared" si="0"/>
        <v>21</v>
      </c>
      <c r="C38" t="e">
        <f>_xlfn.XLOOKUP(B38,Setor!#REF!,Setor!A$2:A$7)</f>
        <v>#REF!</v>
      </c>
      <c r="D38">
        <f t="shared" si="1"/>
        <v>104</v>
      </c>
      <c r="E38" t="str">
        <f>_xlfn.XLOOKUP(D38,Parcela!A$2:A$9,Parcela!B$2:B$9)</f>
        <v>Lameiro da ponte</v>
      </c>
      <c r="F38" t="s">
        <v>89</v>
      </c>
      <c r="G38" s="6">
        <f t="shared" si="2"/>
        <v>42926</v>
      </c>
      <c r="H38">
        <f t="shared" si="3"/>
        <v>3</v>
      </c>
    </row>
    <row r="39" spans="1:8" x14ac:dyDescent="0.2">
      <c r="A39">
        <v>246</v>
      </c>
      <c r="B39">
        <f t="shared" si="0"/>
        <v>21</v>
      </c>
      <c r="C39" t="e">
        <f>_xlfn.XLOOKUP(B39,Setor!#REF!,Setor!A$2:A$7)</f>
        <v>#REF!</v>
      </c>
      <c r="D39">
        <f t="shared" si="1"/>
        <v>104</v>
      </c>
      <c r="E39" t="str">
        <f>_xlfn.XLOOKUP(D39,Parcela!A$2:A$9,Parcela!B$2:B$9)</f>
        <v>Lameiro da ponte</v>
      </c>
      <c r="F39" t="s">
        <v>330</v>
      </c>
      <c r="G39" s="6">
        <f t="shared" si="2"/>
        <v>42926</v>
      </c>
      <c r="H39">
        <f t="shared" si="3"/>
        <v>3</v>
      </c>
    </row>
    <row r="40" spans="1:8" x14ac:dyDescent="0.2">
      <c r="A40">
        <v>247</v>
      </c>
      <c r="B40">
        <f t="shared" si="0"/>
        <v>21</v>
      </c>
      <c r="C40" t="e">
        <f>_xlfn.XLOOKUP(B40,Setor!#REF!,Setor!A$2:A$7)</f>
        <v>#REF!</v>
      </c>
      <c r="D40">
        <f t="shared" si="1"/>
        <v>104</v>
      </c>
      <c r="E40" t="str">
        <f>_xlfn.XLOOKUP(D40,Parcela!A$2:A$9,Parcela!B$2:B$9)</f>
        <v>Lameiro da ponte</v>
      </c>
      <c r="F40" t="s">
        <v>331</v>
      </c>
      <c r="G40" s="6">
        <f t="shared" si="2"/>
        <v>42926</v>
      </c>
      <c r="H40">
        <f t="shared" si="3"/>
        <v>3</v>
      </c>
    </row>
    <row r="41" spans="1:8" x14ac:dyDescent="0.2">
      <c r="A41">
        <v>248</v>
      </c>
      <c r="B41">
        <f t="shared" si="0"/>
        <v>21</v>
      </c>
      <c r="C41" t="e">
        <f>_xlfn.XLOOKUP(B41,Setor!#REF!,Setor!A$2:A$7)</f>
        <v>#REF!</v>
      </c>
      <c r="D41">
        <f t="shared" si="1"/>
        <v>104</v>
      </c>
      <c r="E41" t="str">
        <f>_xlfn.XLOOKUP(D41,Parcela!A$2:A$9,Parcela!B$2:B$9)</f>
        <v>Lameiro da ponte</v>
      </c>
      <c r="F41" t="s">
        <v>95</v>
      </c>
      <c r="G41" s="6">
        <f t="shared" si="2"/>
        <v>42926</v>
      </c>
      <c r="H41">
        <f t="shared" si="3"/>
        <v>3</v>
      </c>
    </row>
    <row r="42" spans="1:8" x14ac:dyDescent="0.2">
      <c r="A42">
        <v>249</v>
      </c>
      <c r="B42">
        <f t="shared" si="0"/>
        <v>21</v>
      </c>
      <c r="C42" t="e">
        <f>_xlfn.XLOOKUP(B42,Setor!#REF!,Setor!A$2:A$7)</f>
        <v>#REF!</v>
      </c>
      <c r="D42">
        <f t="shared" si="1"/>
        <v>104</v>
      </c>
      <c r="E42" t="str">
        <f>_xlfn.XLOOKUP(D42,Parcela!A$2:A$9,Parcela!B$2:B$9)</f>
        <v>Lameiro da ponte</v>
      </c>
      <c r="F42" t="s">
        <v>97</v>
      </c>
      <c r="G42" s="6">
        <f t="shared" si="2"/>
        <v>42926</v>
      </c>
      <c r="H42">
        <f t="shared" si="3"/>
        <v>3</v>
      </c>
    </row>
    <row r="43" spans="1:8" x14ac:dyDescent="0.2">
      <c r="A43">
        <v>250</v>
      </c>
      <c r="B43">
        <f t="shared" si="0"/>
        <v>21</v>
      </c>
      <c r="C43" t="e">
        <f>_xlfn.XLOOKUP(B43,Setor!#REF!,Setor!A$2:A$7)</f>
        <v>#REF!</v>
      </c>
      <c r="D43">
        <f t="shared" si="1"/>
        <v>104</v>
      </c>
      <c r="E43" t="str">
        <f>_xlfn.XLOOKUP(D43,Parcela!A$2:A$9,Parcela!B$2:B$9)</f>
        <v>Lameiro da ponte</v>
      </c>
      <c r="F43" t="s">
        <v>99</v>
      </c>
      <c r="G43" s="6">
        <f t="shared" si="2"/>
        <v>42926</v>
      </c>
      <c r="H43">
        <f t="shared" si="3"/>
        <v>3</v>
      </c>
    </row>
    <row r="44" spans="1:8" x14ac:dyDescent="0.2">
      <c r="A44">
        <v>251</v>
      </c>
      <c r="B44">
        <f t="shared" si="0"/>
        <v>21</v>
      </c>
      <c r="C44" t="e">
        <f>_xlfn.XLOOKUP(B44,Setor!#REF!,Setor!A$2:A$7)</f>
        <v>#REF!</v>
      </c>
      <c r="D44">
        <f t="shared" si="1"/>
        <v>104</v>
      </c>
      <c r="E44" t="str">
        <f>_xlfn.XLOOKUP(D44,Parcela!A$2:A$9,Parcela!B$2:B$9)</f>
        <v>Lameiro da ponte</v>
      </c>
      <c r="F44" t="s">
        <v>101</v>
      </c>
      <c r="G44" s="6">
        <f t="shared" si="2"/>
        <v>42926</v>
      </c>
      <c r="H44">
        <f t="shared" si="3"/>
        <v>3</v>
      </c>
    </row>
    <row r="45" spans="1:8" x14ac:dyDescent="0.2">
      <c r="A45">
        <v>252</v>
      </c>
      <c r="B45">
        <f t="shared" si="0"/>
        <v>21</v>
      </c>
      <c r="C45" t="e">
        <f>_xlfn.XLOOKUP(B45,Setor!#REF!,Setor!A$2:A$7)</f>
        <v>#REF!</v>
      </c>
      <c r="D45">
        <f t="shared" si="1"/>
        <v>104</v>
      </c>
      <c r="E45" t="str">
        <f>_xlfn.XLOOKUP(D45,Parcela!A$2:A$9,Parcela!B$2:B$9)</f>
        <v>Lameiro da ponte</v>
      </c>
      <c r="F45" t="s">
        <v>103</v>
      </c>
      <c r="G45" s="6">
        <f t="shared" si="2"/>
        <v>42926</v>
      </c>
      <c r="H45">
        <f t="shared" si="3"/>
        <v>3</v>
      </c>
    </row>
    <row r="46" spans="1:8" x14ac:dyDescent="0.2">
      <c r="A46">
        <v>253</v>
      </c>
      <c r="B46">
        <f t="shared" si="0"/>
        <v>21</v>
      </c>
      <c r="C46" t="e">
        <f>_xlfn.XLOOKUP(B46,Setor!#REF!,Setor!A$2:A$7)</f>
        <v>#REF!</v>
      </c>
      <c r="D46">
        <f t="shared" si="1"/>
        <v>104</v>
      </c>
      <c r="E46" t="str">
        <f>_xlfn.XLOOKUP(D46,Parcela!A$2:A$9,Parcela!B$2:B$9)</f>
        <v>Lameiro da ponte</v>
      </c>
      <c r="F46" t="s">
        <v>105</v>
      </c>
      <c r="G46" s="6">
        <f t="shared" si="2"/>
        <v>42926</v>
      </c>
      <c r="H46">
        <f t="shared" si="3"/>
        <v>3</v>
      </c>
    </row>
    <row r="47" spans="1:8" x14ac:dyDescent="0.2">
      <c r="A47">
        <v>254</v>
      </c>
      <c r="B47">
        <f t="shared" si="0"/>
        <v>21</v>
      </c>
      <c r="C47" t="e">
        <f>_xlfn.XLOOKUP(B47,Setor!#REF!,Setor!A$2:A$7)</f>
        <v>#REF!</v>
      </c>
      <c r="D47">
        <f t="shared" si="1"/>
        <v>104</v>
      </c>
      <c r="E47" t="str">
        <f>_xlfn.XLOOKUP(D47,Parcela!A$2:A$9,Parcela!B$2:B$9)</f>
        <v>Lameiro da ponte</v>
      </c>
      <c r="F47" t="s">
        <v>107</v>
      </c>
      <c r="G47" s="6">
        <f t="shared" si="2"/>
        <v>42926</v>
      </c>
      <c r="H47">
        <f t="shared" si="3"/>
        <v>3</v>
      </c>
    </row>
    <row r="48" spans="1:8" x14ac:dyDescent="0.2">
      <c r="A48">
        <v>255</v>
      </c>
      <c r="B48">
        <f t="shared" si="0"/>
        <v>21</v>
      </c>
      <c r="C48" t="e">
        <f>_xlfn.XLOOKUP(B48,Setor!#REF!,Setor!A$2:A$7)</f>
        <v>#REF!</v>
      </c>
      <c r="D48">
        <f t="shared" si="1"/>
        <v>104</v>
      </c>
      <c r="E48" t="str">
        <f>_xlfn.XLOOKUP(D48,Parcela!A$2:A$9,Parcela!B$2:B$9)</f>
        <v>Lameiro da ponte</v>
      </c>
      <c r="F48" t="s">
        <v>109</v>
      </c>
      <c r="G48" s="6">
        <f t="shared" si="2"/>
        <v>42926</v>
      </c>
      <c r="H48">
        <f t="shared" si="3"/>
        <v>3</v>
      </c>
    </row>
    <row r="49" spans="1:8" x14ac:dyDescent="0.2">
      <c r="A49">
        <v>256</v>
      </c>
      <c r="B49">
        <f t="shared" si="0"/>
        <v>21</v>
      </c>
      <c r="C49" t="e">
        <f>_xlfn.XLOOKUP(B49,Setor!#REF!,Setor!A$2:A$7)</f>
        <v>#REF!</v>
      </c>
      <c r="D49">
        <f t="shared" si="1"/>
        <v>104</v>
      </c>
      <c r="E49" t="str">
        <f>_xlfn.XLOOKUP(D49,Parcela!A$2:A$9,Parcela!B$2:B$9)</f>
        <v>Lameiro da ponte</v>
      </c>
      <c r="F49" t="s">
        <v>111</v>
      </c>
      <c r="G49" s="6">
        <f t="shared" si="2"/>
        <v>42926</v>
      </c>
      <c r="H49">
        <f t="shared" si="3"/>
        <v>3</v>
      </c>
    </row>
    <row r="50" spans="1:8" x14ac:dyDescent="0.2">
      <c r="A50">
        <v>257</v>
      </c>
      <c r="B50">
        <f t="shared" si="0"/>
        <v>21</v>
      </c>
      <c r="C50" t="e">
        <f>_xlfn.XLOOKUP(B50,Setor!#REF!,Setor!A$2:A$7)</f>
        <v>#REF!</v>
      </c>
      <c r="D50">
        <f t="shared" si="1"/>
        <v>104</v>
      </c>
      <c r="E50" t="str">
        <f>_xlfn.XLOOKUP(D50,Parcela!A$2:A$9,Parcela!B$2:B$9)</f>
        <v>Lameiro da ponte</v>
      </c>
      <c r="F50" t="s">
        <v>113</v>
      </c>
      <c r="G50" s="6">
        <f t="shared" si="2"/>
        <v>42926</v>
      </c>
      <c r="H50">
        <f t="shared" si="3"/>
        <v>3</v>
      </c>
    </row>
    <row r="51" spans="1:8" x14ac:dyDescent="0.2">
      <c r="A51">
        <v>258</v>
      </c>
      <c r="B51">
        <f t="shared" si="0"/>
        <v>21</v>
      </c>
      <c r="C51" t="e">
        <f>_xlfn.XLOOKUP(B51,Setor!#REF!,Setor!A$2:A$7)</f>
        <v>#REF!</v>
      </c>
      <c r="D51">
        <f t="shared" si="1"/>
        <v>104</v>
      </c>
      <c r="E51" t="str">
        <f>_xlfn.XLOOKUP(D51,Parcela!A$2:A$9,Parcela!B$2:B$9)</f>
        <v>Lameiro da ponte</v>
      </c>
      <c r="F51" t="s">
        <v>115</v>
      </c>
      <c r="G51" s="6">
        <f t="shared" si="2"/>
        <v>42926</v>
      </c>
      <c r="H51">
        <f t="shared" si="3"/>
        <v>3</v>
      </c>
    </row>
    <row r="52" spans="1:8" x14ac:dyDescent="0.2">
      <c r="A52">
        <v>259</v>
      </c>
      <c r="B52">
        <f t="shared" si="0"/>
        <v>21</v>
      </c>
      <c r="C52" t="e">
        <f>_xlfn.XLOOKUP(B52,Setor!#REF!,Setor!A$2:A$7)</f>
        <v>#REF!</v>
      </c>
      <c r="D52">
        <f t="shared" si="1"/>
        <v>104</v>
      </c>
      <c r="E52" t="str">
        <f>_xlfn.XLOOKUP(D52,Parcela!A$2:A$9,Parcela!B$2:B$9)</f>
        <v>Lameiro da ponte</v>
      </c>
      <c r="F52" t="s">
        <v>117</v>
      </c>
      <c r="G52" s="6">
        <f t="shared" si="2"/>
        <v>42926</v>
      </c>
      <c r="H52">
        <f t="shared" si="3"/>
        <v>3</v>
      </c>
    </row>
    <row r="53" spans="1:8" x14ac:dyDescent="0.2">
      <c r="A53">
        <v>260</v>
      </c>
      <c r="B53">
        <f t="shared" si="0"/>
        <v>21</v>
      </c>
      <c r="C53" t="e">
        <f>_xlfn.XLOOKUP(B53,Setor!#REF!,Setor!A$2:A$7)</f>
        <v>#REF!</v>
      </c>
      <c r="D53">
        <f t="shared" si="1"/>
        <v>104</v>
      </c>
      <c r="E53" t="str">
        <f>_xlfn.XLOOKUP(D53,Parcela!A$2:A$9,Parcela!B$2:B$9)</f>
        <v>Lameiro da ponte</v>
      </c>
      <c r="F53" t="s">
        <v>119</v>
      </c>
      <c r="G53" s="6">
        <f t="shared" si="2"/>
        <v>42926</v>
      </c>
      <c r="H53">
        <f t="shared" si="3"/>
        <v>3</v>
      </c>
    </row>
    <row r="54" spans="1:8" x14ac:dyDescent="0.2">
      <c r="A54">
        <v>261</v>
      </c>
      <c r="B54">
        <f t="shared" si="0"/>
        <v>21</v>
      </c>
      <c r="C54" t="e">
        <f>_xlfn.XLOOKUP(B54,Setor!#REF!,Setor!A$2:A$7)</f>
        <v>#REF!</v>
      </c>
      <c r="D54">
        <f t="shared" si="1"/>
        <v>104</v>
      </c>
      <c r="E54" t="str">
        <f>_xlfn.XLOOKUP(D54,Parcela!A$2:A$9,Parcela!B$2:B$9)</f>
        <v>Lameiro da ponte</v>
      </c>
      <c r="F54" t="s">
        <v>121</v>
      </c>
      <c r="G54" s="6">
        <f t="shared" si="2"/>
        <v>42926</v>
      </c>
      <c r="H54">
        <f t="shared" si="3"/>
        <v>3</v>
      </c>
    </row>
    <row r="55" spans="1:8" x14ac:dyDescent="0.2">
      <c r="A55">
        <v>262</v>
      </c>
      <c r="B55">
        <f t="shared" si="0"/>
        <v>21</v>
      </c>
      <c r="C55" t="e">
        <f>_xlfn.XLOOKUP(B55,Setor!#REF!,Setor!A$2:A$7)</f>
        <v>#REF!</v>
      </c>
      <c r="D55">
        <f t="shared" si="1"/>
        <v>104</v>
      </c>
      <c r="E55" t="str">
        <f>_xlfn.XLOOKUP(D55,Parcela!A$2:A$9,Parcela!B$2:B$9)</f>
        <v>Lameiro da ponte</v>
      </c>
      <c r="F55" t="s">
        <v>123</v>
      </c>
      <c r="G55" s="6">
        <f t="shared" si="2"/>
        <v>42926</v>
      </c>
      <c r="H55">
        <f t="shared" si="3"/>
        <v>3</v>
      </c>
    </row>
    <row r="56" spans="1:8" x14ac:dyDescent="0.2">
      <c r="A56">
        <v>263</v>
      </c>
      <c r="B56">
        <f t="shared" si="0"/>
        <v>21</v>
      </c>
      <c r="C56" t="e">
        <f>_xlfn.XLOOKUP(B56,Setor!#REF!,Setor!A$2:A$7)</f>
        <v>#REF!</v>
      </c>
      <c r="D56">
        <f t="shared" si="1"/>
        <v>104</v>
      </c>
      <c r="E56" t="str">
        <f>_xlfn.XLOOKUP(D56,Parcela!A$2:A$9,Parcela!B$2:B$9)</f>
        <v>Lameiro da ponte</v>
      </c>
      <c r="F56" t="s">
        <v>125</v>
      </c>
      <c r="G56" s="6">
        <f t="shared" si="2"/>
        <v>42926</v>
      </c>
      <c r="H56">
        <f t="shared" si="3"/>
        <v>3</v>
      </c>
    </row>
    <row r="57" spans="1:8" x14ac:dyDescent="0.2">
      <c r="A57">
        <v>264</v>
      </c>
      <c r="B57">
        <f t="shared" si="0"/>
        <v>21</v>
      </c>
      <c r="C57" t="e">
        <f>_xlfn.XLOOKUP(B57,Setor!#REF!,Setor!A$2:A$7)</f>
        <v>#REF!</v>
      </c>
      <c r="D57">
        <f t="shared" si="1"/>
        <v>104</v>
      </c>
      <c r="E57" t="str">
        <f>_xlfn.XLOOKUP(D57,Parcela!A$2:A$9,Parcela!B$2:B$9)</f>
        <v>Lameiro da ponte</v>
      </c>
      <c r="F57" t="s">
        <v>127</v>
      </c>
      <c r="G57" s="6">
        <f t="shared" si="2"/>
        <v>42926</v>
      </c>
      <c r="H57">
        <f t="shared" si="3"/>
        <v>3</v>
      </c>
    </row>
    <row r="58" spans="1:8" x14ac:dyDescent="0.2">
      <c r="A58">
        <v>265</v>
      </c>
      <c r="B58">
        <f t="shared" si="0"/>
        <v>21</v>
      </c>
      <c r="C58" t="e">
        <f>_xlfn.XLOOKUP(B58,Setor!#REF!,Setor!A$2:A$7)</f>
        <v>#REF!</v>
      </c>
      <c r="D58">
        <f t="shared" si="1"/>
        <v>104</v>
      </c>
      <c r="E58" t="str">
        <f>_xlfn.XLOOKUP(D58,Parcela!A$2:A$9,Parcela!B$2:B$9)</f>
        <v>Lameiro da ponte</v>
      </c>
      <c r="F58" t="s">
        <v>129</v>
      </c>
      <c r="G58" s="6">
        <f t="shared" si="2"/>
        <v>42926</v>
      </c>
      <c r="H58">
        <f t="shared" si="3"/>
        <v>3</v>
      </c>
    </row>
    <row r="59" spans="1:8" x14ac:dyDescent="0.2">
      <c r="A59">
        <v>266</v>
      </c>
      <c r="B59">
        <f t="shared" si="0"/>
        <v>21</v>
      </c>
      <c r="C59" t="e">
        <f>_xlfn.XLOOKUP(B59,Setor!#REF!,Setor!A$2:A$7)</f>
        <v>#REF!</v>
      </c>
      <c r="D59">
        <f t="shared" si="1"/>
        <v>104</v>
      </c>
      <c r="E59" t="str">
        <f>_xlfn.XLOOKUP(D59,Parcela!A$2:A$9,Parcela!B$2:B$9)</f>
        <v>Lameiro da ponte</v>
      </c>
      <c r="F59" t="s">
        <v>131</v>
      </c>
      <c r="G59" s="6">
        <f t="shared" si="2"/>
        <v>42926</v>
      </c>
      <c r="H59">
        <f t="shared" si="3"/>
        <v>3</v>
      </c>
    </row>
    <row r="60" spans="1:8" x14ac:dyDescent="0.2">
      <c r="A60">
        <v>267</v>
      </c>
      <c r="B60">
        <f t="shared" si="0"/>
        <v>21</v>
      </c>
      <c r="C60" t="e">
        <f>_xlfn.XLOOKUP(B60,Setor!#REF!,Setor!A$2:A$7)</f>
        <v>#REF!</v>
      </c>
      <c r="D60">
        <f t="shared" si="1"/>
        <v>104</v>
      </c>
      <c r="E60" t="str">
        <f>_xlfn.XLOOKUP(D60,Parcela!A$2:A$9,Parcela!B$2:B$9)</f>
        <v>Lameiro da ponte</v>
      </c>
      <c r="F60" t="s">
        <v>133</v>
      </c>
      <c r="G60" s="6">
        <f t="shared" si="2"/>
        <v>42926</v>
      </c>
      <c r="H60">
        <f t="shared" si="3"/>
        <v>3</v>
      </c>
    </row>
    <row r="61" spans="1:8" x14ac:dyDescent="0.2">
      <c r="A61">
        <v>268</v>
      </c>
      <c r="B61">
        <f t="shared" si="0"/>
        <v>21</v>
      </c>
      <c r="C61" t="e">
        <f>_xlfn.XLOOKUP(B61,Setor!#REF!,Setor!A$2:A$7)</f>
        <v>#REF!</v>
      </c>
      <c r="D61">
        <f t="shared" si="1"/>
        <v>104</v>
      </c>
      <c r="E61" t="str">
        <f>_xlfn.XLOOKUP(D61,Parcela!A$2:A$9,Parcela!B$2:B$9)</f>
        <v>Lameiro da ponte</v>
      </c>
      <c r="F61" t="s">
        <v>135</v>
      </c>
      <c r="G61" s="6">
        <f t="shared" si="2"/>
        <v>42926</v>
      </c>
      <c r="H61">
        <f t="shared" si="3"/>
        <v>3</v>
      </c>
    </row>
    <row r="62" spans="1:8" x14ac:dyDescent="0.2">
      <c r="A62">
        <v>269</v>
      </c>
      <c r="B62">
        <f t="shared" si="0"/>
        <v>21</v>
      </c>
      <c r="C62" t="e">
        <f>_xlfn.XLOOKUP(B62,Setor!#REF!,Setor!A$2:A$7)</f>
        <v>#REF!</v>
      </c>
      <c r="D62">
        <f t="shared" si="1"/>
        <v>104</v>
      </c>
      <c r="E62" t="str">
        <f>_xlfn.XLOOKUP(D62,Parcela!A$2:A$9,Parcela!B$2:B$9)</f>
        <v>Lameiro da ponte</v>
      </c>
      <c r="F62" t="s">
        <v>137</v>
      </c>
      <c r="G62" s="6">
        <f t="shared" si="2"/>
        <v>42926</v>
      </c>
      <c r="H62">
        <f t="shared" si="3"/>
        <v>3</v>
      </c>
    </row>
    <row r="63" spans="1:8" x14ac:dyDescent="0.2">
      <c r="A63">
        <v>270</v>
      </c>
      <c r="B63">
        <v>21</v>
      </c>
      <c r="C63" t="e">
        <f>_xlfn.XLOOKUP(B63,Setor!#REF!,Setor!A$2:A$7)</f>
        <v>#REF!</v>
      </c>
      <c r="D63">
        <v>104</v>
      </c>
      <c r="E63" t="str">
        <f>_xlfn.XLOOKUP(D63,Parcela!A$2:A$9,Parcela!B$2:B$9)</f>
        <v>Lameiro da ponte</v>
      </c>
      <c r="F63" t="s">
        <v>65</v>
      </c>
      <c r="G63" s="6">
        <v>42957</v>
      </c>
      <c r="H63">
        <v>3.5</v>
      </c>
    </row>
    <row r="64" spans="1:8" x14ac:dyDescent="0.2">
      <c r="A64">
        <v>271</v>
      </c>
      <c r="B64">
        <f t="shared" ref="B64:B99" si="4">B63</f>
        <v>21</v>
      </c>
      <c r="C64" t="e">
        <f>_xlfn.XLOOKUP(B64,Setor!#REF!,Setor!A$2:A$7)</f>
        <v>#REF!</v>
      </c>
      <c r="D64">
        <f t="shared" ref="D64:D99" si="5">D63</f>
        <v>104</v>
      </c>
      <c r="E64" t="str">
        <f>_xlfn.XLOOKUP(D64,Parcela!A$2:A$9,Parcela!B$2:B$9)</f>
        <v>Lameiro da ponte</v>
      </c>
      <c r="F64" t="s">
        <v>67</v>
      </c>
      <c r="G64" s="6">
        <f t="shared" ref="G64:G99" si="6">G63</f>
        <v>42957</v>
      </c>
      <c r="H64">
        <f t="shared" ref="H64:H99" si="7">H63</f>
        <v>3.5</v>
      </c>
    </row>
    <row r="65" spans="1:8" x14ac:dyDescent="0.2">
      <c r="A65">
        <v>272</v>
      </c>
      <c r="B65">
        <f t="shared" si="4"/>
        <v>21</v>
      </c>
      <c r="C65" t="e">
        <f>_xlfn.XLOOKUP(B65,Setor!#REF!,Setor!A$2:A$7)</f>
        <v>#REF!</v>
      </c>
      <c r="D65">
        <f t="shared" si="5"/>
        <v>104</v>
      </c>
      <c r="E65" t="str">
        <f>_xlfn.XLOOKUP(D65,Parcela!A$2:A$9,Parcela!B$2:B$9)</f>
        <v>Lameiro da ponte</v>
      </c>
      <c r="F65" t="s">
        <v>69</v>
      </c>
      <c r="G65" s="6">
        <f t="shared" si="6"/>
        <v>42957</v>
      </c>
      <c r="H65">
        <f t="shared" si="7"/>
        <v>3.5</v>
      </c>
    </row>
    <row r="66" spans="1:8" x14ac:dyDescent="0.2">
      <c r="A66">
        <v>273</v>
      </c>
      <c r="B66">
        <f t="shared" si="4"/>
        <v>21</v>
      </c>
      <c r="C66" t="e">
        <f>_xlfn.XLOOKUP(B66,Setor!#REF!,Setor!A$2:A$7)</f>
        <v>#REF!</v>
      </c>
      <c r="D66">
        <f t="shared" si="5"/>
        <v>104</v>
      </c>
      <c r="E66" t="str">
        <f>_xlfn.XLOOKUP(D66,Parcela!A$2:A$9,Parcela!B$2:B$9)</f>
        <v>Lameiro da ponte</v>
      </c>
      <c r="F66" t="s">
        <v>71</v>
      </c>
      <c r="G66" s="6">
        <f t="shared" si="6"/>
        <v>42957</v>
      </c>
      <c r="H66">
        <f t="shared" si="7"/>
        <v>3.5</v>
      </c>
    </row>
    <row r="67" spans="1:8" x14ac:dyDescent="0.2">
      <c r="A67">
        <v>274</v>
      </c>
      <c r="B67">
        <f t="shared" si="4"/>
        <v>21</v>
      </c>
      <c r="C67" t="e">
        <f>_xlfn.XLOOKUP(B67,Setor!#REF!,Setor!A$2:A$7)</f>
        <v>#REF!</v>
      </c>
      <c r="D67">
        <f t="shared" si="5"/>
        <v>104</v>
      </c>
      <c r="E67" t="str">
        <f>_xlfn.XLOOKUP(D67,Parcela!A$2:A$9,Parcela!B$2:B$9)</f>
        <v>Lameiro da ponte</v>
      </c>
      <c r="F67" t="s">
        <v>73</v>
      </c>
      <c r="G67" s="6">
        <f t="shared" si="6"/>
        <v>42957</v>
      </c>
      <c r="H67">
        <f t="shared" si="7"/>
        <v>3.5</v>
      </c>
    </row>
    <row r="68" spans="1:8" x14ac:dyDescent="0.2">
      <c r="A68">
        <v>275</v>
      </c>
      <c r="B68">
        <f t="shared" si="4"/>
        <v>21</v>
      </c>
      <c r="C68" t="e">
        <f>_xlfn.XLOOKUP(B68,Setor!#REF!,Setor!A$2:A$7)</f>
        <v>#REF!</v>
      </c>
      <c r="D68">
        <f t="shared" si="5"/>
        <v>104</v>
      </c>
      <c r="E68" t="str">
        <f>_xlfn.XLOOKUP(D68,Parcela!A$2:A$9,Parcela!B$2:B$9)</f>
        <v>Lameiro da ponte</v>
      </c>
      <c r="F68" t="s">
        <v>75</v>
      </c>
      <c r="G68" s="6">
        <f t="shared" si="6"/>
        <v>42957</v>
      </c>
      <c r="H68">
        <f t="shared" si="7"/>
        <v>3.5</v>
      </c>
    </row>
    <row r="69" spans="1:8" x14ac:dyDescent="0.2">
      <c r="A69">
        <v>276</v>
      </c>
      <c r="B69">
        <f t="shared" si="4"/>
        <v>21</v>
      </c>
      <c r="C69" t="e">
        <f>_xlfn.XLOOKUP(B69,Setor!#REF!,Setor!A$2:A$7)</f>
        <v>#REF!</v>
      </c>
      <c r="D69">
        <f t="shared" si="5"/>
        <v>104</v>
      </c>
      <c r="E69" t="str">
        <f>_xlfn.XLOOKUP(D69,Parcela!A$2:A$9,Parcela!B$2:B$9)</f>
        <v>Lameiro da ponte</v>
      </c>
      <c r="F69" t="s">
        <v>77</v>
      </c>
      <c r="G69" s="6">
        <f t="shared" si="6"/>
        <v>42957</v>
      </c>
      <c r="H69">
        <f t="shared" si="7"/>
        <v>3.5</v>
      </c>
    </row>
    <row r="70" spans="1:8" x14ac:dyDescent="0.2">
      <c r="A70">
        <v>277</v>
      </c>
      <c r="B70">
        <f t="shared" si="4"/>
        <v>21</v>
      </c>
      <c r="C70" t="e">
        <f>_xlfn.XLOOKUP(B70,Setor!#REF!,Setor!A$2:A$7)</f>
        <v>#REF!</v>
      </c>
      <c r="D70">
        <f t="shared" si="5"/>
        <v>104</v>
      </c>
      <c r="E70" t="str">
        <f>_xlfn.XLOOKUP(D70,Parcela!A$2:A$9,Parcela!B$2:B$9)</f>
        <v>Lameiro da ponte</v>
      </c>
      <c r="F70" t="s">
        <v>79</v>
      </c>
      <c r="G70" s="6">
        <f t="shared" si="6"/>
        <v>42957</v>
      </c>
      <c r="H70">
        <f t="shared" si="7"/>
        <v>3.5</v>
      </c>
    </row>
    <row r="71" spans="1:8" x14ac:dyDescent="0.2">
      <c r="A71">
        <v>278</v>
      </c>
      <c r="B71">
        <f t="shared" si="4"/>
        <v>21</v>
      </c>
      <c r="C71" t="e">
        <f>_xlfn.XLOOKUP(B71,Setor!#REF!,Setor!A$2:A$7)</f>
        <v>#REF!</v>
      </c>
      <c r="D71">
        <f t="shared" si="5"/>
        <v>104</v>
      </c>
      <c r="E71" t="str">
        <f>_xlfn.XLOOKUP(D71,Parcela!A$2:A$9,Parcela!B$2:B$9)</f>
        <v>Lameiro da ponte</v>
      </c>
      <c r="F71" t="s">
        <v>81</v>
      </c>
      <c r="G71" s="6">
        <f t="shared" si="6"/>
        <v>42957</v>
      </c>
      <c r="H71">
        <f t="shared" si="7"/>
        <v>3.5</v>
      </c>
    </row>
    <row r="72" spans="1:8" x14ac:dyDescent="0.2">
      <c r="A72">
        <v>279</v>
      </c>
      <c r="B72">
        <f t="shared" si="4"/>
        <v>21</v>
      </c>
      <c r="C72" t="e">
        <f>_xlfn.XLOOKUP(B72,Setor!#REF!,Setor!A$2:A$7)</f>
        <v>#REF!</v>
      </c>
      <c r="D72">
        <f t="shared" si="5"/>
        <v>104</v>
      </c>
      <c r="E72" t="str">
        <f>_xlfn.XLOOKUP(D72,Parcela!A$2:A$9,Parcela!B$2:B$9)</f>
        <v>Lameiro da ponte</v>
      </c>
      <c r="F72" t="s">
        <v>83</v>
      </c>
      <c r="G72" s="6">
        <f t="shared" si="6"/>
        <v>42957</v>
      </c>
      <c r="H72">
        <f t="shared" si="7"/>
        <v>3.5</v>
      </c>
    </row>
    <row r="73" spans="1:8" x14ac:dyDescent="0.2">
      <c r="A73">
        <v>280</v>
      </c>
      <c r="B73">
        <f t="shared" si="4"/>
        <v>21</v>
      </c>
      <c r="C73" t="e">
        <f>_xlfn.XLOOKUP(B73,Setor!#REF!,Setor!A$2:A$7)</f>
        <v>#REF!</v>
      </c>
      <c r="D73">
        <f t="shared" si="5"/>
        <v>104</v>
      </c>
      <c r="E73" t="str">
        <f>_xlfn.XLOOKUP(D73,Parcela!A$2:A$9,Parcela!B$2:B$9)</f>
        <v>Lameiro da ponte</v>
      </c>
      <c r="F73" t="s">
        <v>85</v>
      </c>
      <c r="G73" s="6">
        <f t="shared" si="6"/>
        <v>42957</v>
      </c>
      <c r="H73">
        <f t="shared" si="7"/>
        <v>3.5</v>
      </c>
    </row>
    <row r="74" spans="1:8" x14ac:dyDescent="0.2">
      <c r="A74">
        <v>281</v>
      </c>
      <c r="B74">
        <f t="shared" si="4"/>
        <v>21</v>
      </c>
      <c r="C74" t="e">
        <f>_xlfn.XLOOKUP(B74,Setor!#REF!,Setor!A$2:A$7)</f>
        <v>#REF!</v>
      </c>
      <c r="D74">
        <f t="shared" si="5"/>
        <v>104</v>
      </c>
      <c r="E74" t="str">
        <f>_xlfn.XLOOKUP(D74,Parcela!A$2:A$9,Parcela!B$2:B$9)</f>
        <v>Lameiro da ponte</v>
      </c>
      <c r="F74" t="s">
        <v>87</v>
      </c>
      <c r="G74" s="6">
        <f t="shared" si="6"/>
        <v>42957</v>
      </c>
      <c r="H74">
        <f t="shared" si="7"/>
        <v>3.5</v>
      </c>
    </row>
    <row r="75" spans="1:8" x14ac:dyDescent="0.2">
      <c r="A75">
        <v>282</v>
      </c>
      <c r="B75">
        <f t="shared" si="4"/>
        <v>21</v>
      </c>
      <c r="C75" t="e">
        <f>_xlfn.XLOOKUP(B75,Setor!#REF!,Setor!A$2:A$7)</f>
        <v>#REF!</v>
      </c>
      <c r="D75">
        <f t="shared" si="5"/>
        <v>104</v>
      </c>
      <c r="E75" t="str">
        <f>_xlfn.XLOOKUP(D75,Parcela!A$2:A$9,Parcela!B$2:B$9)</f>
        <v>Lameiro da ponte</v>
      </c>
      <c r="F75" t="s">
        <v>89</v>
      </c>
      <c r="G75" s="6">
        <f t="shared" si="6"/>
        <v>42957</v>
      </c>
      <c r="H75">
        <f t="shared" si="7"/>
        <v>3.5</v>
      </c>
    </row>
    <row r="76" spans="1:8" x14ac:dyDescent="0.2">
      <c r="A76">
        <v>283</v>
      </c>
      <c r="B76">
        <f t="shared" si="4"/>
        <v>21</v>
      </c>
      <c r="C76" t="e">
        <f>_xlfn.XLOOKUP(B76,Setor!#REF!,Setor!A$2:A$7)</f>
        <v>#REF!</v>
      </c>
      <c r="D76">
        <f t="shared" si="5"/>
        <v>104</v>
      </c>
      <c r="E76" t="str">
        <f>_xlfn.XLOOKUP(D76,Parcela!A$2:A$9,Parcela!B$2:B$9)</f>
        <v>Lameiro da ponte</v>
      </c>
      <c r="F76" t="s">
        <v>330</v>
      </c>
      <c r="G76" s="6">
        <f t="shared" si="6"/>
        <v>42957</v>
      </c>
      <c r="H76">
        <f t="shared" si="7"/>
        <v>3.5</v>
      </c>
    </row>
    <row r="77" spans="1:8" x14ac:dyDescent="0.2">
      <c r="A77">
        <v>284</v>
      </c>
      <c r="B77">
        <f t="shared" si="4"/>
        <v>21</v>
      </c>
      <c r="C77" t="e">
        <f>_xlfn.XLOOKUP(B77,Setor!#REF!,Setor!A$2:A$7)</f>
        <v>#REF!</v>
      </c>
      <c r="D77">
        <f t="shared" si="5"/>
        <v>104</v>
      </c>
      <c r="E77" t="str">
        <f>_xlfn.XLOOKUP(D77,Parcela!A$2:A$9,Parcela!B$2:B$9)</f>
        <v>Lameiro da ponte</v>
      </c>
      <c r="F77" t="s">
        <v>331</v>
      </c>
      <c r="G77" s="6">
        <f t="shared" si="6"/>
        <v>42957</v>
      </c>
      <c r="H77">
        <f t="shared" si="7"/>
        <v>3.5</v>
      </c>
    </row>
    <row r="78" spans="1:8" x14ac:dyDescent="0.2">
      <c r="A78">
        <v>285</v>
      </c>
      <c r="B78">
        <f t="shared" si="4"/>
        <v>21</v>
      </c>
      <c r="C78" t="e">
        <f>_xlfn.XLOOKUP(B78,Setor!#REF!,Setor!A$2:A$7)</f>
        <v>#REF!</v>
      </c>
      <c r="D78">
        <f t="shared" si="5"/>
        <v>104</v>
      </c>
      <c r="E78" t="str">
        <f>_xlfn.XLOOKUP(D78,Parcela!A$2:A$9,Parcela!B$2:B$9)</f>
        <v>Lameiro da ponte</v>
      </c>
      <c r="F78" t="s">
        <v>95</v>
      </c>
      <c r="G78" s="6">
        <f t="shared" si="6"/>
        <v>42957</v>
      </c>
      <c r="H78">
        <f t="shared" si="7"/>
        <v>3.5</v>
      </c>
    </row>
    <row r="79" spans="1:8" x14ac:dyDescent="0.2">
      <c r="A79">
        <v>286</v>
      </c>
      <c r="B79">
        <f t="shared" si="4"/>
        <v>21</v>
      </c>
      <c r="C79" t="e">
        <f>_xlfn.XLOOKUP(B79,Setor!#REF!,Setor!A$2:A$7)</f>
        <v>#REF!</v>
      </c>
      <c r="D79">
        <f t="shared" si="5"/>
        <v>104</v>
      </c>
      <c r="E79" t="str">
        <f>_xlfn.XLOOKUP(D79,Parcela!A$2:A$9,Parcela!B$2:B$9)</f>
        <v>Lameiro da ponte</v>
      </c>
      <c r="F79" t="s">
        <v>97</v>
      </c>
      <c r="G79" s="6">
        <f t="shared" si="6"/>
        <v>42957</v>
      </c>
      <c r="H79">
        <f t="shared" si="7"/>
        <v>3.5</v>
      </c>
    </row>
    <row r="80" spans="1:8" x14ac:dyDescent="0.2">
      <c r="A80">
        <v>287</v>
      </c>
      <c r="B80">
        <f t="shared" si="4"/>
        <v>21</v>
      </c>
      <c r="C80" t="e">
        <f>_xlfn.XLOOKUP(B80,Setor!#REF!,Setor!A$2:A$7)</f>
        <v>#REF!</v>
      </c>
      <c r="D80">
        <f t="shared" si="5"/>
        <v>104</v>
      </c>
      <c r="E80" t="str">
        <f>_xlfn.XLOOKUP(D80,Parcela!A$2:A$9,Parcela!B$2:B$9)</f>
        <v>Lameiro da ponte</v>
      </c>
      <c r="F80" t="s">
        <v>99</v>
      </c>
      <c r="G80" s="6">
        <f t="shared" si="6"/>
        <v>42957</v>
      </c>
      <c r="H80">
        <f t="shared" si="7"/>
        <v>3.5</v>
      </c>
    </row>
    <row r="81" spans="1:8" x14ac:dyDescent="0.2">
      <c r="A81">
        <v>288</v>
      </c>
      <c r="B81">
        <f t="shared" si="4"/>
        <v>21</v>
      </c>
      <c r="C81" t="e">
        <f>_xlfn.XLOOKUP(B81,Setor!#REF!,Setor!A$2:A$7)</f>
        <v>#REF!</v>
      </c>
      <c r="D81">
        <f t="shared" si="5"/>
        <v>104</v>
      </c>
      <c r="E81" t="str">
        <f>_xlfn.XLOOKUP(D81,Parcela!A$2:A$9,Parcela!B$2:B$9)</f>
        <v>Lameiro da ponte</v>
      </c>
      <c r="F81" t="s">
        <v>101</v>
      </c>
      <c r="G81" s="6">
        <f t="shared" si="6"/>
        <v>42957</v>
      </c>
      <c r="H81">
        <f t="shared" si="7"/>
        <v>3.5</v>
      </c>
    </row>
    <row r="82" spans="1:8" x14ac:dyDescent="0.2">
      <c r="A82">
        <v>289</v>
      </c>
      <c r="B82">
        <f t="shared" si="4"/>
        <v>21</v>
      </c>
      <c r="C82" t="e">
        <f>_xlfn.XLOOKUP(B82,Setor!#REF!,Setor!A$2:A$7)</f>
        <v>#REF!</v>
      </c>
      <c r="D82">
        <f t="shared" si="5"/>
        <v>104</v>
      </c>
      <c r="E82" t="str">
        <f>_xlfn.XLOOKUP(D82,Parcela!A$2:A$9,Parcela!B$2:B$9)</f>
        <v>Lameiro da ponte</v>
      </c>
      <c r="F82" t="s">
        <v>103</v>
      </c>
      <c r="G82" s="6">
        <f t="shared" si="6"/>
        <v>42957</v>
      </c>
      <c r="H82">
        <f t="shared" si="7"/>
        <v>3.5</v>
      </c>
    </row>
    <row r="83" spans="1:8" x14ac:dyDescent="0.2">
      <c r="A83">
        <v>290</v>
      </c>
      <c r="B83">
        <f t="shared" si="4"/>
        <v>21</v>
      </c>
      <c r="C83" t="e">
        <f>_xlfn.XLOOKUP(B83,Setor!#REF!,Setor!A$2:A$7)</f>
        <v>#REF!</v>
      </c>
      <c r="D83">
        <f t="shared" si="5"/>
        <v>104</v>
      </c>
      <c r="E83" t="str">
        <f>_xlfn.XLOOKUP(D83,Parcela!A$2:A$9,Parcela!B$2:B$9)</f>
        <v>Lameiro da ponte</v>
      </c>
      <c r="F83" t="s">
        <v>105</v>
      </c>
      <c r="G83" s="6">
        <f t="shared" si="6"/>
        <v>42957</v>
      </c>
      <c r="H83">
        <f t="shared" si="7"/>
        <v>3.5</v>
      </c>
    </row>
    <row r="84" spans="1:8" x14ac:dyDescent="0.2">
      <c r="A84">
        <v>291</v>
      </c>
      <c r="B84">
        <f t="shared" si="4"/>
        <v>21</v>
      </c>
      <c r="C84" t="e">
        <f>_xlfn.XLOOKUP(B84,Setor!#REF!,Setor!A$2:A$7)</f>
        <v>#REF!</v>
      </c>
      <c r="D84">
        <f t="shared" si="5"/>
        <v>104</v>
      </c>
      <c r="E84" t="str">
        <f>_xlfn.XLOOKUP(D84,Parcela!A$2:A$9,Parcela!B$2:B$9)</f>
        <v>Lameiro da ponte</v>
      </c>
      <c r="F84" t="s">
        <v>107</v>
      </c>
      <c r="G84" s="6">
        <f t="shared" si="6"/>
        <v>42957</v>
      </c>
      <c r="H84">
        <f t="shared" si="7"/>
        <v>3.5</v>
      </c>
    </row>
    <row r="85" spans="1:8" x14ac:dyDescent="0.2">
      <c r="A85">
        <v>292</v>
      </c>
      <c r="B85">
        <f t="shared" si="4"/>
        <v>21</v>
      </c>
      <c r="C85" t="e">
        <f>_xlfn.XLOOKUP(B85,Setor!#REF!,Setor!A$2:A$7)</f>
        <v>#REF!</v>
      </c>
      <c r="D85">
        <f t="shared" si="5"/>
        <v>104</v>
      </c>
      <c r="E85" t="str">
        <f>_xlfn.XLOOKUP(D85,Parcela!A$2:A$9,Parcela!B$2:B$9)</f>
        <v>Lameiro da ponte</v>
      </c>
      <c r="F85" t="s">
        <v>109</v>
      </c>
      <c r="G85" s="6">
        <f t="shared" si="6"/>
        <v>42957</v>
      </c>
      <c r="H85">
        <f t="shared" si="7"/>
        <v>3.5</v>
      </c>
    </row>
    <row r="86" spans="1:8" x14ac:dyDescent="0.2">
      <c r="A86">
        <v>293</v>
      </c>
      <c r="B86">
        <f t="shared" si="4"/>
        <v>21</v>
      </c>
      <c r="C86" t="e">
        <f>_xlfn.XLOOKUP(B86,Setor!#REF!,Setor!A$2:A$7)</f>
        <v>#REF!</v>
      </c>
      <c r="D86">
        <f t="shared" si="5"/>
        <v>104</v>
      </c>
      <c r="E86" t="str">
        <f>_xlfn.XLOOKUP(D86,Parcela!A$2:A$9,Parcela!B$2:B$9)</f>
        <v>Lameiro da ponte</v>
      </c>
      <c r="F86" t="s">
        <v>111</v>
      </c>
      <c r="G86" s="6">
        <f t="shared" si="6"/>
        <v>42957</v>
      </c>
      <c r="H86">
        <f t="shared" si="7"/>
        <v>3.5</v>
      </c>
    </row>
    <row r="87" spans="1:8" x14ac:dyDescent="0.2">
      <c r="A87">
        <v>294</v>
      </c>
      <c r="B87">
        <f t="shared" si="4"/>
        <v>21</v>
      </c>
      <c r="C87" t="e">
        <f>_xlfn.XLOOKUP(B87,Setor!#REF!,Setor!A$2:A$7)</f>
        <v>#REF!</v>
      </c>
      <c r="D87">
        <f t="shared" si="5"/>
        <v>104</v>
      </c>
      <c r="E87" t="str">
        <f>_xlfn.XLOOKUP(D87,Parcela!A$2:A$9,Parcela!B$2:B$9)</f>
        <v>Lameiro da ponte</v>
      </c>
      <c r="F87" t="s">
        <v>113</v>
      </c>
      <c r="G87" s="6">
        <f t="shared" si="6"/>
        <v>42957</v>
      </c>
      <c r="H87">
        <f t="shared" si="7"/>
        <v>3.5</v>
      </c>
    </row>
    <row r="88" spans="1:8" x14ac:dyDescent="0.2">
      <c r="A88">
        <v>295</v>
      </c>
      <c r="B88">
        <f t="shared" si="4"/>
        <v>21</v>
      </c>
      <c r="C88" t="e">
        <f>_xlfn.XLOOKUP(B88,Setor!#REF!,Setor!A$2:A$7)</f>
        <v>#REF!</v>
      </c>
      <c r="D88">
        <f t="shared" si="5"/>
        <v>104</v>
      </c>
      <c r="E88" t="str">
        <f>_xlfn.XLOOKUP(D88,Parcela!A$2:A$9,Parcela!B$2:B$9)</f>
        <v>Lameiro da ponte</v>
      </c>
      <c r="F88" t="s">
        <v>115</v>
      </c>
      <c r="G88" s="6">
        <f t="shared" si="6"/>
        <v>42957</v>
      </c>
      <c r="H88">
        <f t="shared" si="7"/>
        <v>3.5</v>
      </c>
    </row>
    <row r="89" spans="1:8" x14ac:dyDescent="0.2">
      <c r="A89">
        <v>296</v>
      </c>
      <c r="B89">
        <f t="shared" si="4"/>
        <v>21</v>
      </c>
      <c r="C89" t="e">
        <f>_xlfn.XLOOKUP(B89,Setor!#REF!,Setor!A$2:A$7)</f>
        <v>#REF!</v>
      </c>
      <c r="D89">
        <f t="shared" si="5"/>
        <v>104</v>
      </c>
      <c r="E89" t="str">
        <f>_xlfn.XLOOKUP(D89,Parcela!A$2:A$9,Parcela!B$2:B$9)</f>
        <v>Lameiro da ponte</v>
      </c>
      <c r="F89" t="s">
        <v>117</v>
      </c>
      <c r="G89" s="6">
        <f t="shared" si="6"/>
        <v>42957</v>
      </c>
      <c r="H89">
        <f t="shared" si="7"/>
        <v>3.5</v>
      </c>
    </row>
    <row r="90" spans="1:8" x14ac:dyDescent="0.2">
      <c r="A90">
        <v>297</v>
      </c>
      <c r="B90">
        <f t="shared" si="4"/>
        <v>21</v>
      </c>
      <c r="C90" t="e">
        <f>_xlfn.XLOOKUP(B90,Setor!#REF!,Setor!A$2:A$7)</f>
        <v>#REF!</v>
      </c>
      <c r="D90">
        <f t="shared" si="5"/>
        <v>104</v>
      </c>
      <c r="E90" t="str">
        <f>_xlfn.XLOOKUP(D90,Parcela!A$2:A$9,Parcela!B$2:B$9)</f>
        <v>Lameiro da ponte</v>
      </c>
      <c r="F90" t="s">
        <v>119</v>
      </c>
      <c r="G90" s="6">
        <f t="shared" si="6"/>
        <v>42957</v>
      </c>
      <c r="H90">
        <f t="shared" si="7"/>
        <v>3.5</v>
      </c>
    </row>
    <row r="91" spans="1:8" x14ac:dyDescent="0.2">
      <c r="A91">
        <v>298</v>
      </c>
      <c r="B91">
        <f t="shared" si="4"/>
        <v>21</v>
      </c>
      <c r="C91" t="e">
        <f>_xlfn.XLOOKUP(B91,Setor!#REF!,Setor!A$2:A$7)</f>
        <v>#REF!</v>
      </c>
      <c r="D91">
        <f t="shared" si="5"/>
        <v>104</v>
      </c>
      <c r="E91" t="str">
        <f>_xlfn.XLOOKUP(D91,Parcela!A$2:A$9,Parcela!B$2:B$9)</f>
        <v>Lameiro da ponte</v>
      </c>
      <c r="F91" t="s">
        <v>121</v>
      </c>
      <c r="G91" s="6">
        <f t="shared" si="6"/>
        <v>42957</v>
      </c>
      <c r="H91">
        <f t="shared" si="7"/>
        <v>3.5</v>
      </c>
    </row>
    <row r="92" spans="1:8" x14ac:dyDescent="0.2">
      <c r="A92">
        <v>299</v>
      </c>
      <c r="B92">
        <f t="shared" si="4"/>
        <v>21</v>
      </c>
      <c r="C92" t="e">
        <f>_xlfn.XLOOKUP(B92,Setor!#REF!,Setor!A$2:A$7)</f>
        <v>#REF!</v>
      </c>
      <c r="D92">
        <f t="shared" si="5"/>
        <v>104</v>
      </c>
      <c r="E92" t="str">
        <f>_xlfn.XLOOKUP(D92,Parcela!A$2:A$9,Parcela!B$2:B$9)</f>
        <v>Lameiro da ponte</v>
      </c>
      <c r="F92" t="s">
        <v>123</v>
      </c>
      <c r="G92" s="6">
        <f t="shared" si="6"/>
        <v>42957</v>
      </c>
      <c r="H92">
        <f t="shared" si="7"/>
        <v>3.5</v>
      </c>
    </row>
    <row r="93" spans="1:8" x14ac:dyDescent="0.2">
      <c r="A93">
        <v>300</v>
      </c>
      <c r="B93">
        <f t="shared" si="4"/>
        <v>21</v>
      </c>
      <c r="C93" t="e">
        <f>_xlfn.XLOOKUP(B93,Setor!#REF!,Setor!A$2:A$7)</f>
        <v>#REF!</v>
      </c>
      <c r="D93">
        <f t="shared" si="5"/>
        <v>104</v>
      </c>
      <c r="E93" t="str">
        <f>_xlfn.XLOOKUP(D93,Parcela!A$2:A$9,Parcela!B$2:B$9)</f>
        <v>Lameiro da ponte</v>
      </c>
      <c r="F93" t="s">
        <v>125</v>
      </c>
      <c r="G93" s="6">
        <f t="shared" si="6"/>
        <v>42957</v>
      </c>
      <c r="H93">
        <f t="shared" si="7"/>
        <v>3.5</v>
      </c>
    </row>
    <row r="94" spans="1:8" x14ac:dyDescent="0.2">
      <c r="A94">
        <v>301</v>
      </c>
      <c r="B94">
        <f t="shared" si="4"/>
        <v>21</v>
      </c>
      <c r="C94" t="e">
        <f>_xlfn.XLOOKUP(B94,Setor!#REF!,Setor!A$2:A$7)</f>
        <v>#REF!</v>
      </c>
      <c r="D94">
        <f t="shared" si="5"/>
        <v>104</v>
      </c>
      <c r="E94" t="str">
        <f>_xlfn.XLOOKUP(D94,Parcela!A$2:A$9,Parcela!B$2:B$9)</f>
        <v>Lameiro da ponte</v>
      </c>
      <c r="F94" t="s">
        <v>127</v>
      </c>
      <c r="G94" s="6">
        <f t="shared" si="6"/>
        <v>42957</v>
      </c>
      <c r="H94">
        <f t="shared" si="7"/>
        <v>3.5</v>
      </c>
    </row>
    <row r="95" spans="1:8" x14ac:dyDescent="0.2">
      <c r="A95">
        <v>302</v>
      </c>
      <c r="B95">
        <f t="shared" si="4"/>
        <v>21</v>
      </c>
      <c r="C95" t="e">
        <f>_xlfn.XLOOKUP(B95,Setor!#REF!,Setor!A$2:A$7)</f>
        <v>#REF!</v>
      </c>
      <c r="D95">
        <f t="shared" si="5"/>
        <v>104</v>
      </c>
      <c r="E95" t="str">
        <f>_xlfn.XLOOKUP(D95,Parcela!A$2:A$9,Parcela!B$2:B$9)</f>
        <v>Lameiro da ponte</v>
      </c>
      <c r="F95" t="s">
        <v>129</v>
      </c>
      <c r="G95" s="6">
        <f t="shared" si="6"/>
        <v>42957</v>
      </c>
      <c r="H95">
        <f t="shared" si="7"/>
        <v>3.5</v>
      </c>
    </row>
    <row r="96" spans="1:8" x14ac:dyDescent="0.2">
      <c r="A96">
        <v>303</v>
      </c>
      <c r="B96">
        <f t="shared" si="4"/>
        <v>21</v>
      </c>
      <c r="C96" t="e">
        <f>_xlfn.XLOOKUP(B96,Setor!#REF!,Setor!A$2:A$7)</f>
        <v>#REF!</v>
      </c>
      <c r="D96">
        <f t="shared" si="5"/>
        <v>104</v>
      </c>
      <c r="E96" t="str">
        <f>_xlfn.XLOOKUP(D96,Parcela!A$2:A$9,Parcela!B$2:B$9)</f>
        <v>Lameiro da ponte</v>
      </c>
      <c r="F96" t="s">
        <v>131</v>
      </c>
      <c r="G96" s="6">
        <f t="shared" si="6"/>
        <v>42957</v>
      </c>
      <c r="H96">
        <f t="shared" si="7"/>
        <v>3.5</v>
      </c>
    </row>
    <row r="97" spans="1:8" x14ac:dyDescent="0.2">
      <c r="A97">
        <v>304</v>
      </c>
      <c r="B97">
        <f t="shared" si="4"/>
        <v>21</v>
      </c>
      <c r="C97" t="e">
        <f>_xlfn.XLOOKUP(B97,Setor!#REF!,Setor!A$2:A$7)</f>
        <v>#REF!</v>
      </c>
      <c r="D97">
        <f t="shared" si="5"/>
        <v>104</v>
      </c>
      <c r="E97" t="str">
        <f>_xlfn.XLOOKUP(D97,Parcela!A$2:A$9,Parcela!B$2:B$9)</f>
        <v>Lameiro da ponte</v>
      </c>
      <c r="F97" t="s">
        <v>133</v>
      </c>
      <c r="G97" s="6">
        <f t="shared" si="6"/>
        <v>42957</v>
      </c>
      <c r="H97">
        <f t="shared" si="7"/>
        <v>3.5</v>
      </c>
    </row>
    <row r="98" spans="1:8" x14ac:dyDescent="0.2">
      <c r="A98">
        <v>305</v>
      </c>
      <c r="B98">
        <f t="shared" si="4"/>
        <v>21</v>
      </c>
      <c r="C98" t="e">
        <f>_xlfn.XLOOKUP(B98,Setor!#REF!,Setor!A$2:A$7)</f>
        <v>#REF!</v>
      </c>
      <c r="D98">
        <f t="shared" si="5"/>
        <v>104</v>
      </c>
      <c r="E98" t="str">
        <f>_xlfn.XLOOKUP(D98,Parcela!A$2:A$9,Parcela!B$2:B$9)</f>
        <v>Lameiro da ponte</v>
      </c>
      <c r="F98" t="s">
        <v>135</v>
      </c>
      <c r="G98" s="6">
        <f t="shared" si="6"/>
        <v>42957</v>
      </c>
      <c r="H98">
        <f t="shared" si="7"/>
        <v>3.5</v>
      </c>
    </row>
    <row r="99" spans="1:8" x14ac:dyDescent="0.2">
      <c r="A99">
        <v>306</v>
      </c>
      <c r="B99">
        <f t="shared" si="4"/>
        <v>21</v>
      </c>
      <c r="C99" t="e">
        <f>_xlfn.XLOOKUP(B99,Setor!#REF!,Setor!A$2:A$7)</f>
        <v>#REF!</v>
      </c>
      <c r="D99">
        <f t="shared" si="5"/>
        <v>104</v>
      </c>
      <c r="E99" t="str">
        <f>_xlfn.XLOOKUP(D99,Parcela!A$2:A$9,Parcela!B$2:B$9)</f>
        <v>Lameiro da ponte</v>
      </c>
      <c r="F99" t="s">
        <v>137</v>
      </c>
      <c r="G99" s="6">
        <f t="shared" si="6"/>
        <v>42957</v>
      </c>
      <c r="H99">
        <f t="shared" si="7"/>
        <v>3.5</v>
      </c>
    </row>
    <row r="100" spans="1:8" x14ac:dyDescent="0.2">
      <c r="A100">
        <v>307</v>
      </c>
      <c r="B100">
        <v>21</v>
      </c>
      <c r="C100" t="e">
        <f>_xlfn.XLOOKUP(B100,Setor!#REF!,Setor!A$2:A$7)</f>
        <v>#REF!</v>
      </c>
      <c r="D100">
        <v>104</v>
      </c>
      <c r="E100" t="str">
        <f>_xlfn.XLOOKUP(D100,Parcela!A$2:A$9,Parcela!B$2:B$9)</f>
        <v>Lameiro da ponte</v>
      </c>
      <c r="F100" t="s">
        <v>65</v>
      </c>
      <c r="G100" s="6">
        <v>42988</v>
      </c>
      <c r="H100">
        <v>3</v>
      </c>
    </row>
    <row r="101" spans="1:8" x14ac:dyDescent="0.2">
      <c r="A101">
        <v>308</v>
      </c>
      <c r="B101">
        <f t="shared" ref="B101:B136" si="8">B100</f>
        <v>21</v>
      </c>
      <c r="C101" t="e">
        <f>_xlfn.XLOOKUP(B101,Setor!#REF!,Setor!A$2:A$7)</f>
        <v>#REF!</v>
      </c>
      <c r="D101">
        <f t="shared" ref="D101:D136" si="9">D100</f>
        <v>104</v>
      </c>
      <c r="E101" t="str">
        <f>_xlfn.XLOOKUP(D101,Parcela!A$2:A$9,Parcela!B$2:B$9)</f>
        <v>Lameiro da ponte</v>
      </c>
      <c r="F101" t="s">
        <v>67</v>
      </c>
      <c r="G101" s="6">
        <f t="shared" ref="G101:G136" si="10">G100</f>
        <v>42988</v>
      </c>
      <c r="H101">
        <f t="shared" ref="H101:H136" si="11">H100</f>
        <v>3</v>
      </c>
    </row>
    <row r="102" spans="1:8" x14ac:dyDescent="0.2">
      <c r="A102">
        <v>309</v>
      </c>
      <c r="B102">
        <f t="shared" si="8"/>
        <v>21</v>
      </c>
      <c r="C102" t="e">
        <f>_xlfn.XLOOKUP(B102,Setor!#REF!,Setor!A$2:A$7)</f>
        <v>#REF!</v>
      </c>
      <c r="D102">
        <f t="shared" si="9"/>
        <v>104</v>
      </c>
      <c r="E102" t="str">
        <f>_xlfn.XLOOKUP(D102,Parcela!A$2:A$9,Parcela!B$2:B$9)</f>
        <v>Lameiro da ponte</v>
      </c>
      <c r="F102" t="s">
        <v>69</v>
      </c>
      <c r="G102" s="6">
        <f t="shared" si="10"/>
        <v>42988</v>
      </c>
      <c r="H102">
        <f t="shared" si="11"/>
        <v>3</v>
      </c>
    </row>
    <row r="103" spans="1:8" x14ac:dyDescent="0.2">
      <c r="A103">
        <v>310</v>
      </c>
      <c r="B103">
        <f t="shared" si="8"/>
        <v>21</v>
      </c>
      <c r="C103" t="e">
        <f>_xlfn.XLOOKUP(B103,Setor!#REF!,Setor!A$2:A$7)</f>
        <v>#REF!</v>
      </c>
      <c r="D103">
        <f t="shared" si="9"/>
        <v>104</v>
      </c>
      <c r="E103" t="str">
        <f>_xlfn.XLOOKUP(D103,Parcela!A$2:A$9,Parcela!B$2:B$9)</f>
        <v>Lameiro da ponte</v>
      </c>
      <c r="F103" t="s">
        <v>71</v>
      </c>
      <c r="G103" s="6">
        <f t="shared" si="10"/>
        <v>42988</v>
      </c>
      <c r="H103">
        <f t="shared" si="11"/>
        <v>3</v>
      </c>
    </row>
    <row r="104" spans="1:8" x14ac:dyDescent="0.2">
      <c r="A104">
        <v>311</v>
      </c>
      <c r="B104">
        <f t="shared" si="8"/>
        <v>21</v>
      </c>
      <c r="C104" t="e">
        <f>_xlfn.XLOOKUP(B104,Setor!#REF!,Setor!A$2:A$7)</f>
        <v>#REF!</v>
      </c>
      <c r="D104">
        <f t="shared" si="9"/>
        <v>104</v>
      </c>
      <c r="E104" t="str">
        <f>_xlfn.XLOOKUP(D104,Parcela!A$2:A$9,Parcela!B$2:B$9)</f>
        <v>Lameiro da ponte</v>
      </c>
      <c r="F104" t="s">
        <v>73</v>
      </c>
      <c r="G104" s="6">
        <f t="shared" si="10"/>
        <v>42988</v>
      </c>
      <c r="H104">
        <f t="shared" si="11"/>
        <v>3</v>
      </c>
    </row>
    <row r="105" spans="1:8" x14ac:dyDescent="0.2">
      <c r="A105">
        <v>312</v>
      </c>
      <c r="B105">
        <f t="shared" si="8"/>
        <v>21</v>
      </c>
      <c r="C105" t="e">
        <f>_xlfn.XLOOKUP(B105,Setor!#REF!,Setor!A$2:A$7)</f>
        <v>#REF!</v>
      </c>
      <c r="D105">
        <f t="shared" si="9"/>
        <v>104</v>
      </c>
      <c r="E105" t="str">
        <f>_xlfn.XLOOKUP(D105,Parcela!A$2:A$9,Parcela!B$2:B$9)</f>
        <v>Lameiro da ponte</v>
      </c>
      <c r="F105" t="s">
        <v>75</v>
      </c>
      <c r="G105" s="6">
        <f t="shared" si="10"/>
        <v>42988</v>
      </c>
      <c r="H105">
        <f t="shared" si="11"/>
        <v>3</v>
      </c>
    </row>
    <row r="106" spans="1:8" x14ac:dyDescent="0.2">
      <c r="A106">
        <v>313</v>
      </c>
      <c r="B106">
        <f t="shared" si="8"/>
        <v>21</v>
      </c>
      <c r="C106" t="e">
        <f>_xlfn.XLOOKUP(B106,Setor!#REF!,Setor!A$2:A$7)</f>
        <v>#REF!</v>
      </c>
      <c r="D106">
        <f t="shared" si="9"/>
        <v>104</v>
      </c>
      <c r="E106" t="str">
        <f>_xlfn.XLOOKUP(D106,Parcela!A$2:A$9,Parcela!B$2:B$9)</f>
        <v>Lameiro da ponte</v>
      </c>
      <c r="F106" t="s">
        <v>77</v>
      </c>
      <c r="G106" s="6">
        <f t="shared" si="10"/>
        <v>42988</v>
      </c>
      <c r="H106">
        <f t="shared" si="11"/>
        <v>3</v>
      </c>
    </row>
    <row r="107" spans="1:8" x14ac:dyDescent="0.2">
      <c r="A107">
        <v>314</v>
      </c>
      <c r="B107">
        <f t="shared" si="8"/>
        <v>21</v>
      </c>
      <c r="C107" t="e">
        <f>_xlfn.XLOOKUP(B107,Setor!#REF!,Setor!A$2:A$7)</f>
        <v>#REF!</v>
      </c>
      <c r="D107">
        <f t="shared" si="9"/>
        <v>104</v>
      </c>
      <c r="E107" t="str">
        <f>_xlfn.XLOOKUP(D107,Parcela!A$2:A$9,Parcela!B$2:B$9)</f>
        <v>Lameiro da ponte</v>
      </c>
      <c r="F107" t="s">
        <v>79</v>
      </c>
      <c r="G107" s="6">
        <f t="shared" si="10"/>
        <v>42988</v>
      </c>
      <c r="H107">
        <f t="shared" si="11"/>
        <v>3</v>
      </c>
    </row>
    <row r="108" spans="1:8" x14ac:dyDescent="0.2">
      <c r="A108">
        <v>315</v>
      </c>
      <c r="B108">
        <f t="shared" si="8"/>
        <v>21</v>
      </c>
      <c r="C108" t="e">
        <f>_xlfn.XLOOKUP(B108,Setor!#REF!,Setor!A$2:A$7)</f>
        <v>#REF!</v>
      </c>
      <c r="D108">
        <f t="shared" si="9"/>
        <v>104</v>
      </c>
      <c r="E108" t="str">
        <f>_xlfn.XLOOKUP(D108,Parcela!A$2:A$9,Parcela!B$2:B$9)</f>
        <v>Lameiro da ponte</v>
      </c>
      <c r="F108" t="s">
        <v>81</v>
      </c>
      <c r="G108" s="6">
        <f t="shared" si="10"/>
        <v>42988</v>
      </c>
      <c r="H108">
        <f t="shared" si="11"/>
        <v>3</v>
      </c>
    </row>
    <row r="109" spans="1:8" x14ac:dyDescent="0.2">
      <c r="A109">
        <v>316</v>
      </c>
      <c r="B109">
        <f t="shared" si="8"/>
        <v>21</v>
      </c>
      <c r="C109" t="e">
        <f>_xlfn.XLOOKUP(B109,Setor!#REF!,Setor!A$2:A$7)</f>
        <v>#REF!</v>
      </c>
      <c r="D109">
        <f t="shared" si="9"/>
        <v>104</v>
      </c>
      <c r="E109" t="str">
        <f>_xlfn.XLOOKUP(D109,Parcela!A$2:A$9,Parcela!B$2:B$9)</f>
        <v>Lameiro da ponte</v>
      </c>
      <c r="F109" t="s">
        <v>83</v>
      </c>
      <c r="G109" s="6">
        <f t="shared" si="10"/>
        <v>42988</v>
      </c>
      <c r="H109">
        <f t="shared" si="11"/>
        <v>3</v>
      </c>
    </row>
    <row r="110" spans="1:8" x14ac:dyDescent="0.2">
      <c r="A110">
        <v>317</v>
      </c>
      <c r="B110">
        <f t="shared" si="8"/>
        <v>21</v>
      </c>
      <c r="C110" t="e">
        <f>_xlfn.XLOOKUP(B110,Setor!#REF!,Setor!A$2:A$7)</f>
        <v>#REF!</v>
      </c>
      <c r="D110">
        <f t="shared" si="9"/>
        <v>104</v>
      </c>
      <c r="E110" t="str">
        <f>_xlfn.XLOOKUP(D110,Parcela!A$2:A$9,Parcela!B$2:B$9)</f>
        <v>Lameiro da ponte</v>
      </c>
      <c r="F110" t="s">
        <v>85</v>
      </c>
      <c r="G110" s="6">
        <f t="shared" si="10"/>
        <v>42988</v>
      </c>
      <c r="H110">
        <f t="shared" si="11"/>
        <v>3</v>
      </c>
    </row>
    <row r="111" spans="1:8" x14ac:dyDescent="0.2">
      <c r="A111">
        <v>318</v>
      </c>
      <c r="B111">
        <f t="shared" si="8"/>
        <v>21</v>
      </c>
      <c r="C111" t="e">
        <f>_xlfn.XLOOKUP(B111,Setor!#REF!,Setor!A$2:A$7)</f>
        <v>#REF!</v>
      </c>
      <c r="D111">
        <f t="shared" si="9"/>
        <v>104</v>
      </c>
      <c r="E111" t="str">
        <f>_xlfn.XLOOKUP(D111,Parcela!A$2:A$9,Parcela!B$2:B$9)</f>
        <v>Lameiro da ponte</v>
      </c>
      <c r="F111" t="s">
        <v>87</v>
      </c>
      <c r="G111" s="6">
        <f t="shared" si="10"/>
        <v>42988</v>
      </c>
      <c r="H111">
        <f t="shared" si="11"/>
        <v>3</v>
      </c>
    </row>
    <row r="112" spans="1:8" x14ac:dyDescent="0.2">
      <c r="A112">
        <v>319</v>
      </c>
      <c r="B112">
        <f t="shared" si="8"/>
        <v>21</v>
      </c>
      <c r="C112" t="e">
        <f>_xlfn.XLOOKUP(B112,Setor!#REF!,Setor!A$2:A$7)</f>
        <v>#REF!</v>
      </c>
      <c r="D112">
        <f t="shared" si="9"/>
        <v>104</v>
      </c>
      <c r="E112" t="str">
        <f>_xlfn.XLOOKUP(D112,Parcela!A$2:A$9,Parcela!B$2:B$9)</f>
        <v>Lameiro da ponte</v>
      </c>
      <c r="F112" t="s">
        <v>89</v>
      </c>
      <c r="G112" s="6">
        <f t="shared" si="10"/>
        <v>42988</v>
      </c>
      <c r="H112">
        <f t="shared" si="11"/>
        <v>3</v>
      </c>
    </row>
    <row r="113" spans="1:8" x14ac:dyDescent="0.2">
      <c r="A113">
        <v>320</v>
      </c>
      <c r="B113">
        <f t="shared" si="8"/>
        <v>21</v>
      </c>
      <c r="C113" t="e">
        <f>_xlfn.XLOOKUP(B113,Setor!#REF!,Setor!A$2:A$7)</f>
        <v>#REF!</v>
      </c>
      <c r="D113">
        <f t="shared" si="9"/>
        <v>104</v>
      </c>
      <c r="E113" t="str">
        <f>_xlfn.XLOOKUP(D113,Parcela!A$2:A$9,Parcela!B$2:B$9)</f>
        <v>Lameiro da ponte</v>
      </c>
      <c r="F113" t="s">
        <v>330</v>
      </c>
      <c r="G113" s="6">
        <f t="shared" si="10"/>
        <v>42988</v>
      </c>
      <c r="H113">
        <f t="shared" si="11"/>
        <v>3</v>
      </c>
    </row>
    <row r="114" spans="1:8" x14ac:dyDescent="0.2">
      <c r="A114">
        <v>321</v>
      </c>
      <c r="B114">
        <f t="shared" si="8"/>
        <v>21</v>
      </c>
      <c r="C114" t="e">
        <f>_xlfn.XLOOKUP(B114,Setor!#REF!,Setor!A$2:A$7)</f>
        <v>#REF!</v>
      </c>
      <c r="D114">
        <f t="shared" si="9"/>
        <v>104</v>
      </c>
      <c r="E114" t="str">
        <f>_xlfn.XLOOKUP(D114,Parcela!A$2:A$9,Parcela!B$2:B$9)</f>
        <v>Lameiro da ponte</v>
      </c>
      <c r="F114" t="s">
        <v>331</v>
      </c>
      <c r="G114" s="6">
        <f t="shared" si="10"/>
        <v>42988</v>
      </c>
      <c r="H114">
        <f t="shared" si="11"/>
        <v>3</v>
      </c>
    </row>
    <row r="115" spans="1:8" x14ac:dyDescent="0.2">
      <c r="A115">
        <v>322</v>
      </c>
      <c r="B115">
        <f t="shared" si="8"/>
        <v>21</v>
      </c>
      <c r="C115" t="e">
        <f>_xlfn.XLOOKUP(B115,Setor!#REF!,Setor!A$2:A$7)</f>
        <v>#REF!</v>
      </c>
      <c r="D115">
        <f t="shared" si="9"/>
        <v>104</v>
      </c>
      <c r="E115" t="str">
        <f>_xlfn.XLOOKUP(D115,Parcela!A$2:A$9,Parcela!B$2:B$9)</f>
        <v>Lameiro da ponte</v>
      </c>
      <c r="F115" t="s">
        <v>95</v>
      </c>
      <c r="G115" s="6">
        <f t="shared" si="10"/>
        <v>42988</v>
      </c>
      <c r="H115">
        <f t="shared" si="11"/>
        <v>3</v>
      </c>
    </row>
    <row r="116" spans="1:8" x14ac:dyDescent="0.2">
      <c r="A116">
        <v>323</v>
      </c>
      <c r="B116">
        <f t="shared" si="8"/>
        <v>21</v>
      </c>
      <c r="C116" t="e">
        <f>_xlfn.XLOOKUP(B116,Setor!#REF!,Setor!A$2:A$7)</f>
        <v>#REF!</v>
      </c>
      <c r="D116">
        <f t="shared" si="9"/>
        <v>104</v>
      </c>
      <c r="E116" t="str">
        <f>_xlfn.XLOOKUP(D116,Parcela!A$2:A$9,Parcela!B$2:B$9)</f>
        <v>Lameiro da ponte</v>
      </c>
      <c r="F116" t="s">
        <v>97</v>
      </c>
      <c r="G116" s="6">
        <f t="shared" si="10"/>
        <v>42988</v>
      </c>
      <c r="H116">
        <f t="shared" si="11"/>
        <v>3</v>
      </c>
    </row>
    <row r="117" spans="1:8" x14ac:dyDescent="0.2">
      <c r="A117">
        <v>324</v>
      </c>
      <c r="B117">
        <f t="shared" si="8"/>
        <v>21</v>
      </c>
      <c r="C117" t="e">
        <f>_xlfn.XLOOKUP(B117,Setor!#REF!,Setor!A$2:A$7)</f>
        <v>#REF!</v>
      </c>
      <c r="D117">
        <f t="shared" si="9"/>
        <v>104</v>
      </c>
      <c r="E117" t="str">
        <f>_xlfn.XLOOKUP(D117,Parcela!A$2:A$9,Parcela!B$2:B$9)</f>
        <v>Lameiro da ponte</v>
      </c>
      <c r="F117" t="s">
        <v>99</v>
      </c>
      <c r="G117" s="6">
        <f t="shared" si="10"/>
        <v>42988</v>
      </c>
      <c r="H117">
        <f t="shared" si="11"/>
        <v>3</v>
      </c>
    </row>
    <row r="118" spans="1:8" x14ac:dyDescent="0.2">
      <c r="A118">
        <v>325</v>
      </c>
      <c r="B118">
        <f t="shared" si="8"/>
        <v>21</v>
      </c>
      <c r="C118" t="e">
        <f>_xlfn.XLOOKUP(B118,Setor!#REF!,Setor!A$2:A$7)</f>
        <v>#REF!</v>
      </c>
      <c r="D118">
        <f t="shared" si="9"/>
        <v>104</v>
      </c>
      <c r="E118" t="str">
        <f>_xlfn.XLOOKUP(D118,Parcela!A$2:A$9,Parcela!B$2:B$9)</f>
        <v>Lameiro da ponte</v>
      </c>
      <c r="F118" t="s">
        <v>101</v>
      </c>
      <c r="G118" s="6">
        <f t="shared" si="10"/>
        <v>42988</v>
      </c>
      <c r="H118">
        <f t="shared" si="11"/>
        <v>3</v>
      </c>
    </row>
    <row r="119" spans="1:8" x14ac:dyDescent="0.2">
      <c r="A119">
        <v>326</v>
      </c>
      <c r="B119">
        <f t="shared" si="8"/>
        <v>21</v>
      </c>
      <c r="C119" t="e">
        <f>_xlfn.XLOOKUP(B119,Setor!#REF!,Setor!A$2:A$7)</f>
        <v>#REF!</v>
      </c>
      <c r="D119">
        <f t="shared" si="9"/>
        <v>104</v>
      </c>
      <c r="E119" t="str">
        <f>_xlfn.XLOOKUP(D119,Parcela!A$2:A$9,Parcela!B$2:B$9)</f>
        <v>Lameiro da ponte</v>
      </c>
      <c r="F119" t="s">
        <v>103</v>
      </c>
      <c r="G119" s="6">
        <f t="shared" si="10"/>
        <v>42988</v>
      </c>
      <c r="H119">
        <f t="shared" si="11"/>
        <v>3</v>
      </c>
    </row>
    <row r="120" spans="1:8" x14ac:dyDescent="0.2">
      <c r="A120">
        <v>327</v>
      </c>
      <c r="B120">
        <f t="shared" si="8"/>
        <v>21</v>
      </c>
      <c r="C120" t="e">
        <f>_xlfn.XLOOKUP(B120,Setor!#REF!,Setor!A$2:A$7)</f>
        <v>#REF!</v>
      </c>
      <c r="D120">
        <f t="shared" si="9"/>
        <v>104</v>
      </c>
      <c r="E120" t="str">
        <f>_xlfn.XLOOKUP(D120,Parcela!A$2:A$9,Parcela!B$2:B$9)</f>
        <v>Lameiro da ponte</v>
      </c>
      <c r="F120" t="s">
        <v>105</v>
      </c>
      <c r="G120" s="6">
        <f t="shared" si="10"/>
        <v>42988</v>
      </c>
      <c r="H120">
        <f t="shared" si="11"/>
        <v>3</v>
      </c>
    </row>
    <row r="121" spans="1:8" x14ac:dyDescent="0.2">
      <c r="A121">
        <v>328</v>
      </c>
      <c r="B121">
        <f t="shared" si="8"/>
        <v>21</v>
      </c>
      <c r="C121" t="e">
        <f>_xlfn.XLOOKUP(B121,Setor!#REF!,Setor!A$2:A$7)</f>
        <v>#REF!</v>
      </c>
      <c r="D121">
        <f t="shared" si="9"/>
        <v>104</v>
      </c>
      <c r="E121" t="str">
        <f>_xlfn.XLOOKUP(D121,Parcela!A$2:A$9,Parcela!B$2:B$9)</f>
        <v>Lameiro da ponte</v>
      </c>
      <c r="F121" t="s">
        <v>107</v>
      </c>
      <c r="G121" s="6">
        <f t="shared" si="10"/>
        <v>42988</v>
      </c>
      <c r="H121">
        <f t="shared" si="11"/>
        <v>3</v>
      </c>
    </row>
    <row r="122" spans="1:8" x14ac:dyDescent="0.2">
      <c r="A122">
        <v>329</v>
      </c>
      <c r="B122">
        <f t="shared" si="8"/>
        <v>21</v>
      </c>
      <c r="C122" t="e">
        <f>_xlfn.XLOOKUP(B122,Setor!#REF!,Setor!A$2:A$7)</f>
        <v>#REF!</v>
      </c>
      <c r="D122">
        <f t="shared" si="9"/>
        <v>104</v>
      </c>
      <c r="E122" t="str">
        <f>_xlfn.XLOOKUP(D122,Parcela!A$2:A$9,Parcela!B$2:B$9)</f>
        <v>Lameiro da ponte</v>
      </c>
      <c r="F122" t="s">
        <v>109</v>
      </c>
      <c r="G122" s="6">
        <f t="shared" si="10"/>
        <v>42988</v>
      </c>
      <c r="H122">
        <f t="shared" si="11"/>
        <v>3</v>
      </c>
    </row>
    <row r="123" spans="1:8" x14ac:dyDescent="0.2">
      <c r="A123">
        <v>330</v>
      </c>
      <c r="B123">
        <f t="shared" si="8"/>
        <v>21</v>
      </c>
      <c r="C123" t="e">
        <f>_xlfn.XLOOKUP(B123,Setor!#REF!,Setor!A$2:A$7)</f>
        <v>#REF!</v>
      </c>
      <c r="D123">
        <f t="shared" si="9"/>
        <v>104</v>
      </c>
      <c r="E123" t="str">
        <f>_xlfn.XLOOKUP(D123,Parcela!A$2:A$9,Parcela!B$2:B$9)</f>
        <v>Lameiro da ponte</v>
      </c>
      <c r="F123" t="s">
        <v>111</v>
      </c>
      <c r="G123" s="6">
        <f t="shared" si="10"/>
        <v>42988</v>
      </c>
      <c r="H123">
        <f t="shared" si="11"/>
        <v>3</v>
      </c>
    </row>
    <row r="124" spans="1:8" x14ac:dyDescent="0.2">
      <c r="A124">
        <v>331</v>
      </c>
      <c r="B124">
        <f t="shared" si="8"/>
        <v>21</v>
      </c>
      <c r="C124" t="e">
        <f>_xlfn.XLOOKUP(B124,Setor!#REF!,Setor!A$2:A$7)</f>
        <v>#REF!</v>
      </c>
      <c r="D124">
        <f t="shared" si="9"/>
        <v>104</v>
      </c>
      <c r="E124" t="str">
        <f>_xlfn.XLOOKUP(D124,Parcela!A$2:A$9,Parcela!B$2:B$9)</f>
        <v>Lameiro da ponte</v>
      </c>
      <c r="F124" t="s">
        <v>113</v>
      </c>
      <c r="G124" s="6">
        <f t="shared" si="10"/>
        <v>42988</v>
      </c>
      <c r="H124">
        <f t="shared" si="11"/>
        <v>3</v>
      </c>
    </row>
    <row r="125" spans="1:8" x14ac:dyDescent="0.2">
      <c r="A125">
        <v>332</v>
      </c>
      <c r="B125">
        <f t="shared" si="8"/>
        <v>21</v>
      </c>
      <c r="C125" t="e">
        <f>_xlfn.XLOOKUP(B125,Setor!#REF!,Setor!A$2:A$7)</f>
        <v>#REF!</v>
      </c>
      <c r="D125">
        <f t="shared" si="9"/>
        <v>104</v>
      </c>
      <c r="E125" t="str">
        <f>_xlfn.XLOOKUP(D125,Parcela!A$2:A$9,Parcela!B$2:B$9)</f>
        <v>Lameiro da ponte</v>
      </c>
      <c r="F125" t="s">
        <v>115</v>
      </c>
      <c r="G125" s="6">
        <f t="shared" si="10"/>
        <v>42988</v>
      </c>
      <c r="H125">
        <f t="shared" si="11"/>
        <v>3</v>
      </c>
    </row>
    <row r="126" spans="1:8" x14ac:dyDescent="0.2">
      <c r="A126">
        <v>333</v>
      </c>
      <c r="B126">
        <f t="shared" si="8"/>
        <v>21</v>
      </c>
      <c r="C126" t="e">
        <f>_xlfn.XLOOKUP(B126,Setor!#REF!,Setor!A$2:A$7)</f>
        <v>#REF!</v>
      </c>
      <c r="D126">
        <f t="shared" si="9"/>
        <v>104</v>
      </c>
      <c r="E126" t="str">
        <f>_xlfn.XLOOKUP(D126,Parcela!A$2:A$9,Parcela!B$2:B$9)</f>
        <v>Lameiro da ponte</v>
      </c>
      <c r="F126" t="s">
        <v>117</v>
      </c>
      <c r="G126" s="6">
        <f t="shared" si="10"/>
        <v>42988</v>
      </c>
      <c r="H126">
        <f t="shared" si="11"/>
        <v>3</v>
      </c>
    </row>
    <row r="127" spans="1:8" x14ac:dyDescent="0.2">
      <c r="A127">
        <v>334</v>
      </c>
      <c r="B127">
        <f t="shared" si="8"/>
        <v>21</v>
      </c>
      <c r="C127" t="e">
        <f>_xlfn.XLOOKUP(B127,Setor!#REF!,Setor!A$2:A$7)</f>
        <v>#REF!</v>
      </c>
      <c r="D127">
        <f t="shared" si="9"/>
        <v>104</v>
      </c>
      <c r="E127" t="str">
        <f>_xlfn.XLOOKUP(D127,Parcela!A$2:A$9,Parcela!B$2:B$9)</f>
        <v>Lameiro da ponte</v>
      </c>
      <c r="F127" t="s">
        <v>119</v>
      </c>
      <c r="G127" s="6">
        <f t="shared" si="10"/>
        <v>42988</v>
      </c>
      <c r="H127">
        <f t="shared" si="11"/>
        <v>3</v>
      </c>
    </row>
    <row r="128" spans="1:8" x14ac:dyDescent="0.2">
      <c r="A128">
        <v>335</v>
      </c>
      <c r="B128">
        <f t="shared" si="8"/>
        <v>21</v>
      </c>
      <c r="C128" t="e">
        <f>_xlfn.XLOOKUP(B128,Setor!#REF!,Setor!A$2:A$7)</f>
        <v>#REF!</v>
      </c>
      <c r="D128">
        <f t="shared" si="9"/>
        <v>104</v>
      </c>
      <c r="E128" t="str">
        <f>_xlfn.XLOOKUP(D128,Parcela!A$2:A$9,Parcela!B$2:B$9)</f>
        <v>Lameiro da ponte</v>
      </c>
      <c r="F128" t="s">
        <v>121</v>
      </c>
      <c r="G128" s="6">
        <f t="shared" si="10"/>
        <v>42988</v>
      </c>
      <c r="H128">
        <f t="shared" si="11"/>
        <v>3</v>
      </c>
    </row>
    <row r="129" spans="1:8" x14ac:dyDescent="0.2">
      <c r="A129">
        <v>336</v>
      </c>
      <c r="B129">
        <f t="shared" si="8"/>
        <v>21</v>
      </c>
      <c r="C129" t="e">
        <f>_xlfn.XLOOKUP(B129,Setor!#REF!,Setor!A$2:A$7)</f>
        <v>#REF!</v>
      </c>
      <c r="D129">
        <f t="shared" si="9"/>
        <v>104</v>
      </c>
      <c r="E129" t="str">
        <f>_xlfn.XLOOKUP(D129,Parcela!A$2:A$9,Parcela!B$2:B$9)</f>
        <v>Lameiro da ponte</v>
      </c>
      <c r="F129" t="s">
        <v>123</v>
      </c>
      <c r="G129" s="6">
        <f t="shared" si="10"/>
        <v>42988</v>
      </c>
      <c r="H129">
        <f t="shared" si="11"/>
        <v>3</v>
      </c>
    </row>
    <row r="130" spans="1:8" x14ac:dyDescent="0.2">
      <c r="A130">
        <v>337</v>
      </c>
      <c r="B130">
        <f t="shared" si="8"/>
        <v>21</v>
      </c>
      <c r="C130" t="e">
        <f>_xlfn.XLOOKUP(B130,Setor!#REF!,Setor!A$2:A$7)</f>
        <v>#REF!</v>
      </c>
      <c r="D130">
        <f t="shared" si="9"/>
        <v>104</v>
      </c>
      <c r="E130" t="str">
        <f>_xlfn.XLOOKUP(D130,Parcela!A$2:A$9,Parcela!B$2:B$9)</f>
        <v>Lameiro da ponte</v>
      </c>
      <c r="F130" t="s">
        <v>125</v>
      </c>
      <c r="G130" s="6">
        <f t="shared" si="10"/>
        <v>42988</v>
      </c>
      <c r="H130">
        <f t="shared" si="11"/>
        <v>3</v>
      </c>
    </row>
    <row r="131" spans="1:8" x14ac:dyDescent="0.2">
      <c r="A131">
        <v>338</v>
      </c>
      <c r="B131">
        <f t="shared" si="8"/>
        <v>21</v>
      </c>
      <c r="C131" t="e">
        <f>_xlfn.XLOOKUP(B131,Setor!#REF!,Setor!A$2:A$7)</f>
        <v>#REF!</v>
      </c>
      <c r="D131">
        <f t="shared" si="9"/>
        <v>104</v>
      </c>
      <c r="E131" t="str">
        <f>_xlfn.XLOOKUP(D131,Parcela!A$2:A$9,Parcela!B$2:B$9)</f>
        <v>Lameiro da ponte</v>
      </c>
      <c r="F131" t="s">
        <v>127</v>
      </c>
      <c r="G131" s="6">
        <f t="shared" si="10"/>
        <v>42988</v>
      </c>
      <c r="H131">
        <f t="shared" si="11"/>
        <v>3</v>
      </c>
    </row>
    <row r="132" spans="1:8" x14ac:dyDescent="0.2">
      <c r="A132">
        <v>339</v>
      </c>
      <c r="B132">
        <f t="shared" si="8"/>
        <v>21</v>
      </c>
      <c r="C132" t="e">
        <f>_xlfn.XLOOKUP(B132,Setor!#REF!,Setor!A$2:A$7)</f>
        <v>#REF!</v>
      </c>
      <c r="D132">
        <f t="shared" si="9"/>
        <v>104</v>
      </c>
      <c r="E132" t="str">
        <f>_xlfn.XLOOKUP(D132,Parcela!A$2:A$9,Parcela!B$2:B$9)</f>
        <v>Lameiro da ponte</v>
      </c>
      <c r="F132" t="s">
        <v>129</v>
      </c>
      <c r="G132" s="6">
        <f t="shared" si="10"/>
        <v>42988</v>
      </c>
      <c r="H132">
        <f t="shared" si="11"/>
        <v>3</v>
      </c>
    </row>
    <row r="133" spans="1:8" x14ac:dyDescent="0.2">
      <c r="A133">
        <v>340</v>
      </c>
      <c r="B133">
        <f t="shared" si="8"/>
        <v>21</v>
      </c>
      <c r="C133" t="e">
        <f>_xlfn.XLOOKUP(B133,Setor!#REF!,Setor!A$2:A$7)</f>
        <v>#REF!</v>
      </c>
      <c r="D133">
        <f t="shared" si="9"/>
        <v>104</v>
      </c>
      <c r="E133" t="str">
        <f>_xlfn.XLOOKUP(D133,Parcela!A$2:A$9,Parcela!B$2:B$9)</f>
        <v>Lameiro da ponte</v>
      </c>
      <c r="F133" t="s">
        <v>131</v>
      </c>
      <c r="G133" s="6">
        <f t="shared" si="10"/>
        <v>42988</v>
      </c>
      <c r="H133">
        <f t="shared" si="11"/>
        <v>3</v>
      </c>
    </row>
    <row r="134" spans="1:8" x14ac:dyDescent="0.2">
      <c r="A134">
        <v>341</v>
      </c>
      <c r="B134">
        <f t="shared" si="8"/>
        <v>21</v>
      </c>
      <c r="C134" t="e">
        <f>_xlfn.XLOOKUP(B134,Setor!#REF!,Setor!A$2:A$7)</f>
        <v>#REF!</v>
      </c>
      <c r="D134">
        <f t="shared" si="9"/>
        <v>104</v>
      </c>
      <c r="E134" t="str">
        <f>_xlfn.XLOOKUP(D134,Parcela!A$2:A$9,Parcela!B$2:B$9)</f>
        <v>Lameiro da ponte</v>
      </c>
      <c r="F134" t="s">
        <v>133</v>
      </c>
      <c r="G134" s="6">
        <f t="shared" si="10"/>
        <v>42988</v>
      </c>
      <c r="H134">
        <f t="shared" si="11"/>
        <v>3</v>
      </c>
    </row>
    <row r="135" spans="1:8" x14ac:dyDescent="0.2">
      <c r="A135">
        <v>342</v>
      </c>
      <c r="B135">
        <f t="shared" si="8"/>
        <v>21</v>
      </c>
      <c r="C135" t="e">
        <f>_xlfn.XLOOKUP(B135,Setor!#REF!,Setor!A$2:A$7)</f>
        <v>#REF!</v>
      </c>
      <c r="D135">
        <f t="shared" si="9"/>
        <v>104</v>
      </c>
      <c r="E135" t="str">
        <f>_xlfn.XLOOKUP(D135,Parcela!A$2:A$9,Parcela!B$2:B$9)</f>
        <v>Lameiro da ponte</v>
      </c>
      <c r="F135" t="s">
        <v>135</v>
      </c>
      <c r="G135" s="6">
        <f t="shared" si="10"/>
        <v>42988</v>
      </c>
      <c r="H135">
        <f t="shared" si="11"/>
        <v>3</v>
      </c>
    </row>
    <row r="136" spans="1:8" x14ac:dyDescent="0.2">
      <c r="A136">
        <v>343</v>
      </c>
      <c r="B136">
        <f t="shared" si="8"/>
        <v>21</v>
      </c>
      <c r="C136" t="e">
        <f>_xlfn.XLOOKUP(B136,Setor!#REF!,Setor!A$2:A$7)</f>
        <v>#REF!</v>
      </c>
      <c r="D136">
        <f t="shared" si="9"/>
        <v>104</v>
      </c>
      <c r="E136" t="str">
        <f>_xlfn.XLOOKUP(D136,Parcela!A$2:A$9,Parcela!B$2:B$9)</f>
        <v>Lameiro da ponte</v>
      </c>
      <c r="F136" t="s">
        <v>137</v>
      </c>
      <c r="G136" s="6">
        <f t="shared" si="10"/>
        <v>42988</v>
      </c>
      <c r="H136">
        <f t="shared" si="11"/>
        <v>3</v>
      </c>
    </row>
    <row r="137" spans="1:8" x14ac:dyDescent="0.2">
      <c r="A137">
        <v>344</v>
      </c>
      <c r="B137">
        <v>21</v>
      </c>
      <c r="C137" t="e">
        <f>_xlfn.XLOOKUP(B137,Setor!#REF!,Setor!A$2:A$7)</f>
        <v>#REF!</v>
      </c>
      <c r="D137">
        <v>104</v>
      </c>
      <c r="E137" t="str">
        <f>_xlfn.XLOOKUP(D137,Parcela!A$2:A$9,Parcela!B$2:B$9)</f>
        <v>Lameiro da ponte</v>
      </c>
      <c r="F137" t="s">
        <v>65</v>
      </c>
      <c r="G137" s="6">
        <v>43291</v>
      </c>
      <c r="H137">
        <v>3.5</v>
      </c>
    </row>
    <row r="138" spans="1:8" x14ac:dyDescent="0.2">
      <c r="A138">
        <v>345</v>
      </c>
      <c r="B138">
        <f t="shared" ref="B138:B173" si="12">B137</f>
        <v>21</v>
      </c>
      <c r="C138" t="e">
        <f>_xlfn.XLOOKUP(B138,Setor!#REF!,Setor!A$2:A$7)</f>
        <v>#REF!</v>
      </c>
      <c r="D138">
        <f t="shared" ref="D138:D173" si="13">D137</f>
        <v>104</v>
      </c>
      <c r="E138" t="str">
        <f>_xlfn.XLOOKUP(D138,Parcela!A$2:A$9,Parcela!B$2:B$9)</f>
        <v>Lameiro da ponte</v>
      </c>
      <c r="F138" t="s">
        <v>67</v>
      </c>
      <c r="G138" s="6">
        <f t="shared" ref="G138:G173" si="14">G137</f>
        <v>43291</v>
      </c>
      <c r="H138">
        <f t="shared" ref="H138:H173" si="15">H137</f>
        <v>3.5</v>
      </c>
    </row>
    <row r="139" spans="1:8" x14ac:dyDescent="0.2">
      <c r="A139">
        <v>346</v>
      </c>
      <c r="B139">
        <f t="shared" si="12"/>
        <v>21</v>
      </c>
      <c r="C139" t="e">
        <f>_xlfn.XLOOKUP(B139,Setor!#REF!,Setor!A$2:A$7)</f>
        <v>#REF!</v>
      </c>
      <c r="D139">
        <f t="shared" si="13"/>
        <v>104</v>
      </c>
      <c r="E139" t="str">
        <f>_xlfn.XLOOKUP(D139,Parcela!A$2:A$9,Parcela!B$2:B$9)</f>
        <v>Lameiro da ponte</v>
      </c>
      <c r="F139" t="s">
        <v>69</v>
      </c>
      <c r="G139" s="6">
        <f t="shared" si="14"/>
        <v>43291</v>
      </c>
      <c r="H139">
        <f t="shared" si="15"/>
        <v>3.5</v>
      </c>
    </row>
    <row r="140" spans="1:8" x14ac:dyDescent="0.2">
      <c r="A140">
        <v>347</v>
      </c>
      <c r="B140">
        <f t="shared" si="12"/>
        <v>21</v>
      </c>
      <c r="C140" t="e">
        <f>_xlfn.XLOOKUP(B140,Setor!#REF!,Setor!A$2:A$7)</f>
        <v>#REF!</v>
      </c>
      <c r="D140">
        <f t="shared" si="13"/>
        <v>104</v>
      </c>
      <c r="E140" t="str">
        <f>_xlfn.XLOOKUP(D140,Parcela!A$2:A$9,Parcela!B$2:B$9)</f>
        <v>Lameiro da ponte</v>
      </c>
      <c r="F140" t="s">
        <v>71</v>
      </c>
      <c r="G140" s="6">
        <f t="shared" si="14"/>
        <v>43291</v>
      </c>
      <c r="H140">
        <f t="shared" si="15"/>
        <v>3.5</v>
      </c>
    </row>
    <row r="141" spans="1:8" x14ac:dyDescent="0.2">
      <c r="A141">
        <v>348</v>
      </c>
      <c r="B141">
        <f t="shared" si="12"/>
        <v>21</v>
      </c>
      <c r="C141" t="e">
        <f>_xlfn.XLOOKUP(B141,Setor!#REF!,Setor!A$2:A$7)</f>
        <v>#REF!</v>
      </c>
      <c r="D141">
        <f t="shared" si="13"/>
        <v>104</v>
      </c>
      <c r="E141" t="str">
        <f>_xlfn.XLOOKUP(D141,Parcela!A$2:A$9,Parcela!B$2:B$9)</f>
        <v>Lameiro da ponte</v>
      </c>
      <c r="F141" t="s">
        <v>73</v>
      </c>
      <c r="G141" s="6">
        <f t="shared" si="14"/>
        <v>43291</v>
      </c>
      <c r="H141">
        <f t="shared" si="15"/>
        <v>3.5</v>
      </c>
    </row>
    <row r="142" spans="1:8" x14ac:dyDescent="0.2">
      <c r="A142">
        <v>349</v>
      </c>
      <c r="B142">
        <f t="shared" si="12"/>
        <v>21</v>
      </c>
      <c r="C142" t="e">
        <f>_xlfn.XLOOKUP(B142,Setor!#REF!,Setor!A$2:A$7)</f>
        <v>#REF!</v>
      </c>
      <c r="D142">
        <f t="shared" si="13"/>
        <v>104</v>
      </c>
      <c r="E142" t="str">
        <f>_xlfn.XLOOKUP(D142,Parcela!A$2:A$9,Parcela!B$2:B$9)</f>
        <v>Lameiro da ponte</v>
      </c>
      <c r="F142" t="s">
        <v>75</v>
      </c>
      <c r="G142" s="6">
        <f t="shared" si="14"/>
        <v>43291</v>
      </c>
      <c r="H142">
        <f t="shared" si="15"/>
        <v>3.5</v>
      </c>
    </row>
    <row r="143" spans="1:8" x14ac:dyDescent="0.2">
      <c r="A143">
        <v>350</v>
      </c>
      <c r="B143">
        <f t="shared" si="12"/>
        <v>21</v>
      </c>
      <c r="C143" t="e">
        <f>_xlfn.XLOOKUP(B143,Setor!#REF!,Setor!A$2:A$7)</f>
        <v>#REF!</v>
      </c>
      <c r="D143">
        <f t="shared" si="13"/>
        <v>104</v>
      </c>
      <c r="E143" t="str">
        <f>_xlfn.XLOOKUP(D143,Parcela!A$2:A$9,Parcela!B$2:B$9)</f>
        <v>Lameiro da ponte</v>
      </c>
      <c r="F143" t="s">
        <v>77</v>
      </c>
      <c r="G143" s="6">
        <f t="shared" si="14"/>
        <v>43291</v>
      </c>
      <c r="H143">
        <f t="shared" si="15"/>
        <v>3.5</v>
      </c>
    </row>
    <row r="144" spans="1:8" x14ac:dyDescent="0.2">
      <c r="A144">
        <v>351</v>
      </c>
      <c r="B144">
        <f t="shared" si="12"/>
        <v>21</v>
      </c>
      <c r="C144" t="e">
        <f>_xlfn.XLOOKUP(B144,Setor!#REF!,Setor!A$2:A$7)</f>
        <v>#REF!</v>
      </c>
      <c r="D144">
        <f t="shared" si="13"/>
        <v>104</v>
      </c>
      <c r="E144" t="str">
        <f>_xlfn.XLOOKUP(D144,Parcela!A$2:A$9,Parcela!B$2:B$9)</f>
        <v>Lameiro da ponte</v>
      </c>
      <c r="F144" t="s">
        <v>79</v>
      </c>
      <c r="G144" s="6">
        <f t="shared" si="14"/>
        <v>43291</v>
      </c>
      <c r="H144">
        <f t="shared" si="15"/>
        <v>3.5</v>
      </c>
    </row>
    <row r="145" spans="1:8" x14ac:dyDescent="0.2">
      <c r="A145">
        <v>352</v>
      </c>
      <c r="B145">
        <f t="shared" si="12"/>
        <v>21</v>
      </c>
      <c r="C145" t="e">
        <f>_xlfn.XLOOKUP(B145,Setor!#REF!,Setor!A$2:A$7)</f>
        <v>#REF!</v>
      </c>
      <c r="D145">
        <f t="shared" si="13"/>
        <v>104</v>
      </c>
      <c r="E145" t="str">
        <f>_xlfn.XLOOKUP(D145,Parcela!A$2:A$9,Parcela!B$2:B$9)</f>
        <v>Lameiro da ponte</v>
      </c>
      <c r="F145" t="s">
        <v>81</v>
      </c>
      <c r="G145" s="6">
        <f t="shared" si="14"/>
        <v>43291</v>
      </c>
      <c r="H145">
        <f t="shared" si="15"/>
        <v>3.5</v>
      </c>
    </row>
    <row r="146" spans="1:8" x14ac:dyDescent="0.2">
      <c r="A146">
        <v>353</v>
      </c>
      <c r="B146">
        <f t="shared" si="12"/>
        <v>21</v>
      </c>
      <c r="C146" t="e">
        <f>_xlfn.XLOOKUP(B146,Setor!#REF!,Setor!A$2:A$7)</f>
        <v>#REF!</v>
      </c>
      <c r="D146">
        <f t="shared" si="13"/>
        <v>104</v>
      </c>
      <c r="E146" t="str">
        <f>_xlfn.XLOOKUP(D146,Parcela!A$2:A$9,Parcela!B$2:B$9)</f>
        <v>Lameiro da ponte</v>
      </c>
      <c r="F146" t="s">
        <v>83</v>
      </c>
      <c r="G146" s="6">
        <f t="shared" si="14"/>
        <v>43291</v>
      </c>
      <c r="H146">
        <f t="shared" si="15"/>
        <v>3.5</v>
      </c>
    </row>
    <row r="147" spans="1:8" x14ac:dyDescent="0.2">
      <c r="A147">
        <v>354</v>
      </c>
      <c r="B147">
        <f t="shared" si="12"/>
        <v>21</v>
      </c>
      <c r="C147" t="e">
        <f>_xlfn.XLOOKUP(B147,Setor!#REF!,Setor!A$2:A$7)</f>
        <v>#REF!</v>
      </c>
      <c r="D147">
        <f t="shared" si="13"/>
        <v>104</v>
      </c>
      <c r="E147" t="str">
        <f>_xlfn.XLOOKUP(D147,Parcela!A$2:A$9,Parcela!B$2:B$9)</f>
        <v>Lameiro da ponte</v>
      </c>
      <c r="F147" t="s">
        <v>85</v>
      </c>
      <c r="G147" s="6">
        <f t="shared" si="14"/>
        <v>43291</v>
      </c>
      <c r="H147">
        <f t="shared" si="15"/>
        <v>3.5</v>
      </c>
    </row>
    <row r="148" spans="1:8" x14ac:dyDescent="0.2">
      <c r="A148">
        <v>355</v>
      </c>
      <c r="B148">
        <f t="shared" si="12"/>
        <v>21</v>
      </c>
      <c r="C148" t="e">
        <f>_xlfn.XLOOKUP(B148,Setor!#REF!,Setor!A$2:A$7)</f>
        <v>#REF!</v>
      </c>
      <c r="D148">
        <f t="shared" si="13"/>
        <v>104</v>
      </c>
      <c r="E148" t="str">
        <f>_xlfn.XLOOKUP(D148,Parcela!A$2:A$9,Parcela!B$2:B$9)</f>
        <v>Lameiro da ponte</v>
      </c>
      <c r="F148" t="s">
        <v>87</v>
      </c>
      <c r="G148" s="6">
        <f t="shared" si="14"/>
        <v>43291</v>
      </c>
      <c r="H148">
        <f t="shared" si="15"/>
        <v>3.5</v>
      </c>
    </row>
    <row r="149" spans="1:8" x14ac:dyDescent="0.2">
      <c r="A149">
        <v>356</v>
      </c>
      <c r="B149">
        <f t="shared" si="12"/>
        <v>21</v>
      </c>
      <c r="C149" t="e">
        <f>_xlfn.XLOOKUP(B149,Setor!#REF!,Setor!A$2:A$7)</f>
        <v>#REF!</v>
      </c>
      <c r="D149">
        <f t="shared" si="13"/>
        <v>104</v>
      </c>
      <c r="E149" t="str">
        <f>_xlfn.XLOOKUP(D149,Parcela!A$2:A$9,Parcela!B$2:B$9)</f>
        <v>Lameiro da ponte</v>
      </c>
      <c r="F149" t="s">
        <v>89</v>
      </c>
      <c r="G149" s="6">
        <f t="shared" si="14"/>
        <v>43291</v>
      </c>
      <c r="H149">
        <f t="shared" si="15"/>
        <v>3.5</v>
      </c>
    </row>
    <row r="150" spans="1:8" x14ac:dyDescent="0.2">
      <c r="A150">
        <v>357</v>
      </c>
      <c r="B150">
        <f t="shared" si="12"/>
        <v>21</v>
      </c>
      <c r="C150" t="e">
        <f>_xlfn.XLOOKUP(B150,Setor!#REF!,Setor!A$2:A$7)</f>
        <v>#REF!</v>
      </c>
      <c r="D150">
        <f t="shared" si="13"/>
        <v>104</v>
      </c>
      <c r="E150" t="str">
        <f>_xlfn.XLOOKUP(D150,Parcela!A$2:A$9,Parcela!B$2:B$9)</f>
        <v>Lameiro da ponte</v>
      </c>
      <c r="F150" t="s">
        <v>330</v>
      </c>
      <c r="G150" s="6">
        <f t="shared" si="14"/>
        <v>43291</v>
      </c>
      <c r="H150">
        <f t="shared" si="15"/>
        <v>3.5</v>
      </c>
    </row>
    <row r="151" spans="1:8" x14ac:dyDescent="0.2">
      <c r="A151">
        <v>358</v>
      </c>
      <c r="B151">
        <f t="shared" si="12"/>
        <v>21</v>
      </c>
      <c r="C151" t="e">
        <f>_xlfn.XLOOKUP(B151,Setor!#REF!,Setor!A$2:A$7)</f>
        <v>#REF!</v>
      </c>
      <c r="D151">
        <f t="shared" si="13"/>
        <v>104</v>
      </c>
      <c r="E151" t="str">
        <f>_xlfn.XLOOKUP(D151,Parcela!A$2:A$9,Parcela!B$2:B$9)</f>
        <v>Lameiro da ponte</v>
      </c>
      <c r="F151" t="s">
        <v>331</v>
      </c>
      <c r="G151" s="6">
        <f t="shared" si="14"/>
        <v>43291</v>
      </c>
      <c r="H151">
        <f t="shared" si="15"/>
        <v>3.5</v>
      </c>
    </row>
    <row r="152" spans="1:8" x14ac:dyDescent="0.2">
      <c r="A152">
        <v>359</v>
      </c>
      <c r="B152">
        <f t="shared" si="12"/>
        <v>21</v>
      </c>
      <c r="C152" t="e">
        <f>_xlfn.XLOOKUP(B152,Setor!#REF!,Setor!A$2:A$7)</f>
        <v>#REF!</v>
      </c>
      <c r="D152">
        <f t="shared" si="13"/>
        <v>104</v>
      </c>
      <c r="E152" t="str">
        <f>_xlfn.XLOOKUP(D152,Parcela!A$2:A$9,Parcela!B$2:B$9)</f>
        <v>Lameiro da ponte</v>
      </c>
      <c r="F152" t="s">
        <v>95</v>
      </c>
      <c r="G152" s="6">
        <f t="shared" si="14"/>
        <v>43291</v>
      </c>
      <c r="H152">
        <f t="shared" si="15"/>
        <v>3.5</v>
      </c>
    </row>
    <row r="153" spans="1:8" x14ac:dyDescent="0.2">
      <c r="A153">
        <v>360</v>
      </c>
      <c r="B153">
        <f t="shared" si="12"/>
        <v>21</v>
      </c>
      <c r="C153" t="e">
        <f>_xlfn.XLOOKUP(B153,Setor!#REF!,Setor!A$2:A$7)</f>
        <v>#REF!</v>
      </c>
      <c r="D153">
        <f t="shared" si="13"/>
        <v>104</v>
      </c>
      <c r="E153" t="str">
        <f>_xlfn.XLOOKUP(D153,Parcela!A$2:A$9,Parcela!B$2:B$9)</f>
        <v>Lameiro da ponte</v>
      </c>
      <c r="F153" t="s">
        <v>97</v>
      </c>
      <c r="G153" s="6">
        <f t="shared" si="14"/>
        <v>43291</v>
      </c>
      <c r="H153">
        <f t="shared" si="15"/>
        <v>3.5</v>
      </c>
    </row>
    <row r="154" spans="1:8" x14ac:dyDescent="0.2">
      <c r="A154">
        <v>361</v>
      </c>
      <c r="B154">
        <f t="shared" si="12"/>
        <v>21</v>
      </c>
      <c r="C154" t="e">
        <f>_xlfn.XLOOKUP(B154,Setor!#REF!,Setor!A$2:A$7)</f>
        <v>#REF!</v>
      </c>
      <c r="D154">
        <f t="shared" si="13"/>
        <v>104</v>
      </c>
      <c r="E154" t="str">
        <f>_xlfn.XLOOKUP(D154,Parcela!A$2:A$9,Parcela!B$2:B$9)</f>
        <v>Lameiro da ponte</v>
      </c>
      <c r="F154" t="s">
        <v>99</v>
      </c>
      <c r="G154" s="6">
        <f t="shared" si="14"/>
        <v>43291</v>
      </c>
      <c r="H154">
        <f t="shared" si="15"/>
        <v>3.5</v>
      </c>
    </row>
    <row r="155" spans="1:8" x14ac:dyDescent="0.2">
      <c r="A155">
        <v>362</v>
      </c>
      <c r="B155">
        <f t="shared" si="12"/>
        <v>21</v>
      </c>
      <c r="C155" t="e">
        <f>_xlfn.XLOOKUP(B155,Setor!#REF!,Setor!A$2:A$7)</f>
        <v>#REF!</v>
      </c>
      <c r="D155">
        <f t="shared" si="13"/>
        <v>104</v>
      </c>
      <c r="E155" t="str">
        <f>_xlfn.XLOOKUP(D155,Parcela!A$2:A$9,Parcela!B$2:B$9)</f>
        <v>Lameiro da ponte</v>
      </c>
      <c r="F155" t="s">
        <v>101</v>
      </c>
      <c r="G155" s="6">
        <f t="shared" si="14"/>
        <v>43291</v>
      </c>
      <c r="H155">
        <f t="shared" si="15"/>
        <v>3.5</v>
      </c>
    </row>
    <row r="156" spans="1:8" x14ac:dyDescent="0.2">
      <c r="A156">
        <v>363</v>
      </c>
      <c r="B156">
        <f t="shared" si="12"/>
        <v>21</v>
      </c>
      <c r="C156" t="e">
        <f>_xlfn.XLOOKUP(B156,Setor!#REF!,Setor!A$2:A$7)</f>
        <v>#REF!</v>
      </c>
      <c r="D156">
        <f t="shared" si="13"/>
        <v>104</v>
      </c>
      <c r="E156" t="str">
        <f>_xlfn.XLOOKUP(D156,Parcela!A$2:A$9,Parcela!B$2:B$9)</f>
        <v>Lameiro da ponte</v>
      </c>
      <c r="F156" t="s">
        <v>103</v>
      </c>
      <c r="G156" s="6">
        <f t="shared" si="14"/>
        <v>43291</v>
      </c>
      <c r="H156">
        <f t="shared" si="15"/>
        <v>3.5</v>
      </c>
    </row>
    <row r="157" spans="1:8" x14ac:dyDescent="0.2">
      <c r="A157">
        <v>364</v>
      </c>
      <c r="B157">
        <f t="shared" si="12"/>
        <v>21</v>
      </c>
      <c r="C157" t="e">
        <f>_xlfn.XLOOKUP(B157,Setor!#REF!,Setor!A$2:A$7)</f>
        <v>#REF!</v>
      </c>
      <c r="D157">
        <f t="shared" si="13"/>
        <v>104</v>
      </c>
      <c r="E157" t="str">
        <f>_xlfn.XLOOKUP(D157,Parcela!A$2:A$9,Parcela!B$2:B$9)</f>
        <v>Lameiro da ponte</v>
      </c>
      <c r="F157" t="s">
        <v>105</v>
      </c>
      <c r="G157" s="6">
        <f t="shared" si="14"/>
        <v>43291</v>
      </c>
      <c r="H157">
        <f t="shared" si="15"/>
        <v>3.5</v>
      </c>
    </row>
    <row r="158" spans="1:8" x14ac:dyDescent="0.2">
      <c r="A158">
        <v>365</v>
      </c>
      <c r="B158">
        <f t="shared" si="12"/>
        <v>21</v>
      </c>
      <c r="C158" t="e">
        <f>_xlfn.XLOOKUP(B158,Setor!#REF!,Setor!A$2:A$7)</f>
        <v>#REF!</v>
      </c>
      <c r="D158">
        <f t="shared" si="13"/>
        <v>104</v>
      </c>
      <c r="E158" t="str">
        <f>_xlfn.XLOOKUP(D158,Parcela!A$2:A$9,Parcela!B$2:B$9)</f>
        <v>Lameiro da ponte</v>
      </c>
      <c r="F158" t="s">
        <v>107</v>
      </c>
      <c r="G158" s="6">
        <f t="shared" si="14"/>
        <v>43291</v>
      </c>
      <c r="H158">
        <f t="shared" si="15"/>
        <v>3.5</v>
      </c>
    </row>
    <row r="159" spans="1:8" x14ac:dyDescent="0.2">
      <c r="A159">
        <v>366</v>
      </c>
      <c r="B159">
        <f t="shared" si="12"/>
        <v>21</v>
      </c>
      <c r="C159" t="e">
        <f>_xlfn.XLOOKUP(B159,Setor!#REF!,Setor!A$2:A$7)</f>
        <v>#REF!</v>
      </c>
      <c r="D159">
        <f t="shared" si="13"/>
        <v>104</v>
      </c>
      <c r="E159" t="str">
        <f>_xlfn.XLOOKUP(D159,Parcela!A$2:A$9,Parcela!B$2:B$9)</f>
        <v>Lameiro da ponte</v>
      </c>
      <c r="F159" t="s">
        <v>109</v>
      </c>
      <c r="G159" s="6">
        <f t="shared" si="14"/>
        <v>43291</v>
      </c>
      <c r="H159">
        <f t="shared" si="15"/>
        <v>3.5</v>
      </c>
    </row>
    <row r="160" spans="1:8" x14ac:dyDescent="0.2">
      <c r="A160">
        <v>367</v>
      </c>
      <c r="B160">
        <f t="shared" si="12"/>
        <v>21</v>
      </c>
      <c r="C160" t="e">
        <f>_xlfn.XLOOKUP(B160,Setor!#REF!,Setor!A$2:A$7)</f>
        <v>#REF!</v>
      </c>
      <c r="D160">
        <f t="shared" si="13"/>
        <v>104</v>
      </c>
      <c r="E160" t="str">
        <f>_xlfn.XLOOKUP(D160,Parcela!A$2:A$9,Parcela!B$2:B$9)</f>
        <v>Lameiro da ponte</v>
      </c>
      <c r="F160" t="s">
        <v>111</v>
      </c>
      <c r="G160" s="6">
        <f t="shared" si="14"/>
        <v>43291</v>
      </c>
      <c r="H160">
        <f t="shared" si="15"/>
        <v>3.5</v>
      </c>
    </row>
    <row r="161" spans="1:8" x14ac:dyDescent="0.2">
      <c r="A161">
        <v>368</v>
      </c>
      <c r="B161">
        <f t="shared" si="12"/>
        <v>21</v>
      </c>
      <c r="C161" t="e">
        <f>_xlfn.XLOOKUP(B161,Setor!#REF!,Setor!A$2:A$7)</f>
        <v>#REF!</v>
      </c>
      <c r="D161">
        <f t="shared" si="13"/>
        <v>104</v>
      </c>
      <c r="E161" t="str">
        <f>_xlfn.XLOOKUP(D161,Parcela!A$2:A$9,Parcela!B$2:B$9)</f>
        <v>Lameiro da ponte</v>
      </c>
      <c r="F161" t="s">
        <v>113</v>
      </c>
      <c r="G161" s="6">
        <f t="shared" si="14"/>
        <v>43291</v>
      </c>
      <c r="H161">
        <f t="shared" si="15"/>
        <v>3.5</v>
      </c>
    </row>
    <row r="162" spans="1:8" x14ac:dyDescent="0.2">
      <c r="A162">
        <v>369</v>
      </c>
      <c r="B162">
        <f t="shared" si="12"/>
        <v>21</v>
      </c>
      <c r="C162" t="e">
        <f>_xlfn.XLOOKUP(B162,Setor!#REF!,Setor!A$2:A$7)</f>
        <v>#REF!</v>
      </c>
      <c r="D162">
        <f t="shared" si="13"/>
        <v>104</v>
      </c>
      <c r="E162" t="str">
        <f>_xlfn.XLOOKUP(D162,Parcela!A$2:A$9,Parcela!B$2:B$9)</f>
        <v>Lameiro da ponte</v>
      </c>
      <c r="F162" t="s">
        <v>115</v>
      </c>
      <c r="G162" s="6">
        <f t="shared" si="14"/>
        <v>43291</v>
      </c>
      <c r="H162">
        <f t="shared" si="15"/>
        <v>3.5</v>
      </c>
    </row>
    <row r="163" spans="1:8" x14ac:dyDescent="0.2">
      <c r="A163">
        <v>370</v>
      </c>
      <c r="B163">
        <f t="shared" si="12"/>
        <v>21</v>
      </c>
      <c r="C163" t="e">
        <f>_xlfn.XLOOKUP(B163,Setor!#REF!,Setor!A$2:A$7)</f>
        <v>#REF!</v>
      </c>
      <c r="D163">
        <f t="shared" si="13"/>
        <v>104</v>
      </c>
      <c r="E163" t="str">
        <f>_xlfn.XLOOKUP(D163,Parcela!A$2:A$9,Parcela!B$2:B$9)</f>
        <v>Lameiro da ponte</v>
      </c>
      <c r="F163" t="s">
        <v>117</v>
      </c>
      <c r="G163" s="6">
        <f t="shared" si="14"/>
        <v>43291</v>
      </c>
      <c r="H163">
        <f t="shared" si="15"/>
        <v>3.5</v>
      </c>
    </row>
    <row r="164" spans="1:8" x14ac:dyDescent="0.2">
      <c r="A164">
        <v>371</v>
      </c>
      <c r="B164">
        <f t="shared" si="12"/>
        <v>21</v>
      </c>
      <c r="C164" t="e">
        <f>_xlfn.XLOOKUP(B164,Setor!#REF!,Setor!A$2:A$7)</f>
        <v>#REF!</v>
      </c>
      <c r="D164">
        <f t="shared" si="13"/>
        <v>104</v>
      </c>
      <c r="E164" t="str">
        <f>_xlfn.XLOOKUP(D164,Parcela!A$2:A$9,Parcela!B$2:B$9)</f>
        <v>Lameiro da ponte</v>
      </c>
      <c r="F164" t="s">
        <v>119</v>
      </c>
      <c r="G164" s="6">
        <f t="shared" si="14"/>
        <v>43291</v>
      </c>
      <c r="H164">
        <f t="shared" si="15"/>
        <v>3.5</v>
      </c>
    </row>
    <row r="165" spans="1:8" x14ac:dyDescent="0.2">
      <c r="A165">
        <v>372</v>
      </c>
      <c r="B165">
        <f t="shared" si="12"/>
        <v>21</v>
      </c>
      <c r="C165" t="e">
        <f>_xlfn.XLOOKUP(B165,Setor!#REF!,Setor!A$2:A$7)</f>
        <v>#REF!</v>
      </c>
      <c r="D165">
        <f t="shared" si="13"/>
        <v>104</v>
      </c>
      <c r="E165" t="str">
        <f>_xlfn.XLOOKUP(D165,Parcela!A$2:A$9,Parcela!B$2:B$9)</f>
        <v>Lameiro da ponte</v>
      </c>
      <c r="F165" t="s">
        <v>121</v>
      </c>
      <c r="G165" s="6">
        <f t="shared" si="14"/>
        <v>43291</v>
      </c>
      <c r="H165">
        <f t="shared" si="15"/>
        <v>3.5</v>
      </c>
    </row>
    <row r="166" spans="1:8" x14ac:dyDescent="0.2">
      <c r="A166">
        <v>373</v>
      </c>
      <c r="B166">
        <f t="shared" si="12"/>
        <v>21</v>
      </c>
      <c r="C166" t="e">
        <f>_xlfn.XLOOKUP(B166,Setor!#REF!,Setor!A$2:A$7)</f>
        <v>#REF!</v>
      </c>
      <c r="D166">
        <f t="shared" si="13"/>
        <v>104</v>
      </c>
      <c r="E166" t="str">
        <f>_xlfn.XLOOKUP(D166,Parcela!A$2:A$9,Parcela!B$2:B$9)</f>
        <v>Lameiro da ponte</v>
      </c>
      <c r="F166" t="s">
        <v>123</v>
      </c>
      <c r="G166" s="6">
        <f t="shared" si="14"/>
        <v>43291</v>
      </c>
      <c r="H166">
        <f t="shared" si="15"/>
        <v>3.5</v>
      </c>
    </row>
    <row r="167" spans="1:8" x14ac:dyDescent="0.2">
      <c r="A167">
        <v>374</v>
      </c>
      <c r="B167">
        <f t="shared" si="12"/>
        <v>21</v>
      </c>
      <c r="C167" t="e">
        <f>_xlfn.XLOOKUP(B167,Setor!#REF!,Setor!A$2:A$7)</f>
        <v>#REF!</v>
      </c>
      <c r="D167">
        <f t="shared" si="13"/>
        <v>104</v>
      </c>
      <c r="E167" t="str">
        <f>_xlfn.XLOOKUP(D167,Parcela!A$2:A$9,Parcela!B$2:B$9)</f>
        <v>Lameiro da ponte</v>
      </c>
      <c r="F167" t="s">
        <v>125</v>
      </c>
      <c r="G167" s="6">
        <f t="shared" si="14"/>
        <v>43291</v>
      </c>
      <c r="H167">
        <f t="shared" si="15"/>
        <v>3.5</v>
      </c>
    </row>
    <row r="168" spans="1:8" x14ac:dyDescent="0.2">
      <c r="A168">
        <v>375</v>
      </c>
      <c r="B168">
        <f t="shared" si="12"/>
        <v>21</v>
      </c>
      <c r="C168" t="e">
        <f>_xlfn.XLOOKUP(B168,Setor!#REF!,Setor!A$2:A$7)</f>
        <v>#REF!</v>
      </c>
      <c r="D168">
        <f t="shared" si="13"/>
        <v>104</v>
      </c>
      <c r="E168" t="str">
        <f>_xlfn.XLOOKUP(D168,Parcela!A$2:A$9,Parcela!B$2:B$9)</f>
        <v>Lameiro da ponte</v>
      </c>
      <c r="F168" t="s">
        <v>127</v>
      </c>
      <c r="G168" s="6">
        <f t="shared" si="14"/>
        <v>43291</v>
      </c>
      <c r="H168">
        <f t="shared" si="15"/>
        <v>3.5</v>
      </c>
    </row>
    <row r="169" spans="1:8" x14ac:dyDescent="0.2">
      <c r="A169">
        <v>376</v>
      </c>
      <c r="B169">
        <f t="shared" si="12"/>
        <v>21</v>
      </c>
      <c r="C169" t="e">
        <f>_xlfn.XLOOKUP(B169,Setor!#REF!,Setor!A$2:A$7)</f>
        <v>#REF!</v>
      </c>
      <c r="D169">
        <f t="shared" si="13"/>
        <v>104</v>
      </c>
      <c r="E169" t="str">
        <f>_xlfn.XLOOKUP(D169,Parcela!A$2:A$9,Parcela!B$2:B$9)</f>
        <v>Lameiro da ponte</v>
      </c>
      <c r="F169" t="s">
        <v>129</v>
      </c>
      <c r="G169" s="6">
        <f t="shared" si="14"/>
        <v>43291</v>
      </c>
      <c r="H169">
        <f t="shared" si="15"/>
        <v>3.5</v>
      </c>
    </row>
    <row r="170" spans="1:8" x14ac:dyDescent="0.2">
      <c r="A170">
        <v>377</v>
      </c>
      <c r="B170">
        <f t="shared" si="12"/>
        <v>21</v>
      </c>
      <c r="C170" t="e">
        <f>_xlfn.XLOOKUP(B170,Setor!#REF!,Setor!A$2:A$7)</f>
        <v>#REF!</v>
      </c>
      <c r="D170">
        <f t="shared" si="13"/>
        <v>104</v>
      </c>
      <c r="E170" t="str">
        <f>_xlfn.XLOOKUP(D170,Parcela!A$2:A$9,Parcela!B$2:B$9)</f>
        <v>Lameiro da ponte</v>
      </c>
      <c r="F170" t="s">
        <v>131</v>
      </c>
      <c r="G170" s="6">
        <f t="shared" si="14"/>
        <v>43291</v>
      </c>
      <c r="H170">
        <f t="shared" si="15"/>
        <v>3.5</v>
      </c>
    </row>
    <row r="171" spans="1:8" x14ac:dyDescent="0.2">
      <c r="A171">
        <v>378</v>
      </c>
      <c r="B171">
        <f t="shared" si="12"/>
        <v>21</v>
      </c>
      <c r="C171" t="e">
        <f>_xlfn.XLOOKUP(B171,Setor!#REF!,Setor!A$2:A$7)</f>
        <v>#REF!</v>
      </c>
      <c r="D171">
        <f t="shared" si="13"/>
        <v>104</v>
      </c>
      <c r="E171" t="str">
        <f>_xlfn.XLOOKUP(D171,Parcela!A$2:A$9,Parcela!B$2:B$9)</f>
        <v>Lameiro da ponte</v>
      </c>
      <c r="F171" t="s">
        <v>133</v>
      </c>
      <c r="G171" s="6">
        <f t="shared" si="14"/>
        <v>43291</v>
      </c>
      <c r="H171">
        <f t="shared" si="15"/>
        <v>3.5</v>
      </c>
    </row>
    <row r="172" spans="1:8" x14ac:dyDescent="0.2">
      <c r="A172">
        <v>379</v>
      </c>
      <c r="B172">
        <f t="shared" si="12"/>
        <v>21</v>
      </c>
      <c r="C172" t="e">
        <f>_xlfn.XLOOKUP(B172,Setor!#REF!,Setor!A$2:A$7)</f>
        <v>#REF!</v>
      </c>
      <c r="D172">
        <f t="shared" si="13"/>
        <v>104</v>
      </c>
      <c r="E172" t="str">
        <f>_xlfn.XLOOKUP(D172,Parcela!A$2:A$9,Parcela!B$2:B$9)</f>
        <v>Lameiro da ponte</v>
      </c>
      <c r="F172" t="s">
        <v>135</v>
      </c>
      <c r="G172" s="6">
        <f t="shared" si="14"/>
        <v>43291</v>
      </c>
      <c r="H172">
        <f t="shared" si="15"/>
        <v>3.5</v>
      </c>
    </row>
    <row r="173" spans="1:8" x14ac:dyDescent="0.2">
      <c r="A173">
        <v>380</v>
      </c>
      <c r="B173">
        <f t="shared" si="12"/>
        <v>21</v>
      </c>
      <c r="C173" t="e">
        <f>_xlfn.XLOOKUP(B173,Setor!#REF!,Setor!A$2:A$7)</f>
        <v>#REF!</v>
      </c>
      <c r="D173">
        <f t="shared" si="13"/>
        <v>104</v>
      </c>
      <c r="E173" t="str">
        <f>_xlfn.XLOOKUP(D173,Parcela!A$2:A$9,Parcela!B$2:B$9)</f>
        <v>Lameiro da ponte</v>
      </c>
      <c r="F173" t="s">
        <v>137</v>
      </c>
      <c r="G173" s="6">
        <f t="shared" si="14"/>
        <v>43291</v>
      </c>
      <c r="H173">
        <f t="shared" si="15"/>
        <v>3.5</v>
      </c>
    </row>
    <row r="174" spans="1:8" x14ac:dyDescent="0.2">
      <c r="A174">
        <v>381</v>
      </c>
      <c r="B174">
        <v>21</v>
      </c>
      <c r="C174" t="e">
        <f>_xlfn.XLOOKUP(B174,Setor!#REF!,Setor!A$2:A$7)</f>
        <v>#REF!</v>
      </c>
      <c r="D174">
        <v>104</v>
      </c>
      <c r="E174" t="str">
        <f>_xlfn.XLOOKUP(D174,Parcela!A$2:A$9,Parcela!B$2:B$9)</f>
        <v>Lameiro da ponte</v>
      </c>
      <c r="F174" t="s">
        <v>65</v>
      </c>
      <c r="G174" s="6">
        <v>43322</v>
      </c>
      <c r="H174">
        <v>4</v>
      </c>
    </row>
    <row r="175" spans="1:8" x14ac:dyDescent="0.2">
      <c r="A175">
        <v>382</v>
      </c>
      <c r="B175">
        <f t="shared" ref="B175:B210" si="16">B174</f>
        <v>21</v>
      </c>
      <c r="C175" t="e">
        <f>_xlfn.XLOOKUP(B175,Setor!#REF!,Setor!A$2:A$7)</f>
        <v>#REF!</v>
      </c>
      <c r="D175">
        <f t="shared" ref="D175:D210" si="17">D174</f>
        <v>104</v>
      </c>
      <c r="E175" t="str">
        <f>_xlfn.XLOOKUP(D175,Parcela!A$2:A$9,Parcela!B$2:B$9)</f>
        <v>Lameiro da ponte</v>
      </c>
      <c r="F175" t="s">
        <v>67</v>
      </c>
      <c r="G175" s="6">
        <f t="shared" ref="G175:G210" si="18">G174</f>
        <v>43322</v>
      </c>
      <c r="H175">
        <f t="shared" ref="H175:H210" si="19">H174</f>
        <v>4</v>
      </c>
    </row>
    <row r="176" spans="1:8" x14ac:dyDescent="0.2">
      <c r="A176">
        <v>383</v>
      </c>
      <c r="B176">
        <f t="shared" si="16"/>
        <v>21</v>
      </c>
      <c r="C176" t="e">
        <f>_xlfn.XLOOKUP(B176,Setor!#REF!,Setor!A$2:A$7)</f>
        <v>#REF!</v>
      </c>
      <c r="D176">
        <f t="shared" si="17"/>
        <v>104</v>
      </c>
      <c r="E176" t="str">
        <f>_xlfn.XLOOKUP(D176,Parcela!A$2:A$9,Parcela!B$2:B$9)</f>
        <v>Lameiro da ponte</v>
      </c>
      <c r="F176" t="s">
        <v>69</v>
      </c>
      <c r="G176" s="6">
        <f t="shared" si="18"/>
        <v>43322</v>
      </c>
      <c r="H176">
        <f t="shared" si="19"/>
        <v>4</v>
      </c>
    </row>
    <row r="177" spans="1:8" x14ac:dyDescent="0.2">
      <c r="A177">
        <v>384</v>
      </c>
      <c r="B177">
        <f t="shared" si="16"/>
        <v>21</v>
      </c>
      <c r="C177" t="e">
        <f>_xlfn.XLOOKUP(B177,Setor!#REF!,Setor!A$2:A$7)</f>
        <v>#REF!</v>
      </c>
      <c r="D177">
        <f t="shared" si="17"/>
        <v>104</v>
      </c>
      <c r="E177" t="str">
        <f>_xlfn.XLOOKUP(D177,Parcela!A$2:A$9,Parcela!B$2:B$9)</f>
        <v>Lameiro da ponte</v>
      </c>
      <c r="F177" t="s">
        <v>71</v>
      </c>
      <c r="G177" s="6">
        <f t="shared" si="18"/>
        <v>43322</v>
      </c>
      <c r="H177">
        <f t="shared" si="19"/>
        <v>4</v>
      </c>
    </row>
    <row r="178" spans="1:8" x14ac:dyDescent="0.2">
      <c r="A178">
        <v>385</v>
      </c>
      <c r="B178">
        <f t="shared" si="16"/>
        <v>21</v>
      </c>
      <c r="C178" t="e">
        <f>_xlfn.XLOOKUP(B178,Setor!#REF!,Setor!A$2:A$7)</f>
        <v>#REF!</v>
      </c>
      <c r="D178">
        <f t="shared" si="17"/>
        <v>104</v>
      </c>
      <c r="E178" t="str">
        <f>_xlfn.XLOOKUP(D178,Parcela!A$2:A$9,Parcela!B$2:B$9)</f>
        <v>Lameiro da ponte</v>
      </c>
      <c r="F178" t="s">
        <v>73</v>
      </c>
      <c r="G178" s="6">
        <f t="shared" si="18"/>
        <v>43322</v>
      </c>
      <c r="H178">
        <f t="shared" si="19"/>
        <v>4</v>
      </c>
    </row>
    <row r="179" spans="1:8" x14ac:dyDescent="0.2">
      <c r="A179">
        <v>386</v>
      </c>
      <c r="B179">
        <f t="shared" si="16"/>
        <v>21</v>
      </c>
      <c r="C179" t="e">
        <f>_xlfn.XLOOKUP(B179,Setor!#REF!,Setor!A$2:A$7)</f>
        <v>#REF!</v>
      </c>
      <c r="D179">
        <f t="shared" si="17"/>
        <v>104</v>
      </c>
      <c r="E179" t="str">
        <f>_xlfn.XLOOKUP(D179,Parcela!A$2:A$9,Parcela!B$2:B$9)</f>
        <v>Lameiro da ponte</v>
      </c>
      <c r="F179" t="s">
        <v>75</v>
      </c>
      <c r="G179" s="6">
        <f t="shared" si="18"/>
        <v>43322</v>
      </c>
      <c r="H179">
        <f t="shared" si="19"/>
        <v>4</v>
      </c>
    </row>
    <row r="180" spans="1:8" x14ac:dyDescent="0.2">
      <c r="A180">
        <v>387</v>
      </c>
      <c r="B180">
        <f t="shared" si="16"/>
        <v>21</v>
      </c>
      <c r="C180" t="e">
        <f>_xlfn.XLOOKUP(B180,Setor!#REF!,Setor!A$2:A$7)</f>
        <v>#REF!</v>
      </c>
      <c r="D180">
        <f t="shared" si="17"/>
        <v>104</v>
      </c>
      <c r="E180" t="str">
        <f>_xlfn.XLOOKUP(D180,Parcela!A$2:A$9,Parcela!B$2:B$9)</f>
        <v>Lameiro da ponte</v>
      </c>
      <c r="F180" t="s">
        <v>77</v>
      </c>
      <c r="G180" s="6">
        <f t="shared" si="18"/>
        <v>43322</v>
      </c>
      <c r="H180">
        <f t="shared" si="19"/>
        <v>4</v>
      </c>
    </row>
    <row r="181" spans="1:8" x14ac:dyDescent="0.2">
      <c r="A181">
        <v>388</v>
      </c>
      <c r="B181">
        <f t="shared" si="16"/>
        <v>21</v>
      </c>
      <c r="C181" t="e">
        <f>_xlfn.XLOOKUP(B181,Setor!#REF!,Setor!A$2:A$7)</f>
        <v>#REF!</v>
      </c>
      <c r="D181">
        <f t="shared" si="17"/>
        <v>104</v>
      </c>
      <c r="E181" t="str">
        <f>_xlfn.XLOOKUP(D181,Parcela!A$2:A$9,Parcela!B$2:B$9)</f>
        <v>Lameiro da ponte</v>
      </c>
      <c r="F181" t="s">
        <v>79</v>
      </c>
      <c r="G181" s="6">
        <f t="shared" si="18"/>
        <v>43322</v>
      </c>
      <c r="H181">
        <f t="shared" si="19"/>
        <v>4</v>
      </c>
    </row>
    <row r="182" spans="1:8" x14ac:dyDescent="0.2">
      <c r="A182">
        <v>389</v>
      </c>
      <c r="B182">
        <f t="shared" si="16"/>
        <v>21</v>
      </c>
      <c r="C182" t="e">
        <f>_xlfn.XLOOKUP(B182,Setor!#REF!,Setor!A$2:A$7)</f>
        <v>#REF!</v>
      </c>
      <c r="D182">
        <f t="shared" si="17"/>
        <v>104</v>
      </c>
      <c r="E182" t="str">
        <f>_xlfn.XLOOKUP(D182,Parcela!A$2:A$9,Parcela!B$2:B$9)</f>
        <v>Lameiro da ponte</v>
      </c>
      <c r="F182" t="s">
        <v>81</v>
      </c>
      <c r="G182" s="6">
        <f t="shared" si="18"/>
        <v>43322</v>
      </c>
      <c r="H182">
        <f t="shared" si="19"/>
        <v>4</v>
      </c>
    </row>
    <row r="183" spans="1:8" x14ac:dyDescent="0.2">
      <c r="A183">
        <v>390</v>
      </c>
      <c r="B183">
        <f t="shared" si="16"/>
        <v>21</v>
      </c>
      <c r="C183" t="e">
        <f>_xlfn.XLOOKUP(B183,Setor!#REF!,Setor!A$2:A$7)</f>
        <v>#REF!</v>
      </c>
      <c r="D183">
        <f t="shared" si="17"/>
        <v>104</v>
      </c>
      <c r="E183" t="str">
        <f>_xlfn.XLOOKUP(D183,Parcela!A$2:A$9,Parcela!B$2:B$9)</f>
        <v>Lameiro da ponte</v>
      </c>
      <c r="F183" t="s">
        <v>83</v>
      </c>
      <c r="G183" s="6">
        <f t="shared" si="18"/>
        <v>43322</v>
      </c>
      <c r="H183">
        <f t="shared" si="19"/>
        <v>4</v>
      </c>
    </row>
    <row r="184" spans="1:8" x14ac:dyDescent="0.2">
      <c r="A184">
        <v>391</v>
      </c>
      <c r="B184">
        <f t="shared" si="16"/>
        <v>21</v>
      </c>
      <c r="C184" t="e">
        <f>_xlfn.XLOOKUP(B184,Setor!#REF!,Setor!A$2:A$7)</f>
        <v>#REF!</v>
      </c>
      <c r="D184">
        <f t="shared" si="17"/>
        <v>104</v>
      </c>
      <c r="E184" t="str">
        <f>_xlfn.XLOOKUP(D184,Parcela!A$2:A$9,Parcela!B$2:B$9)</f>
        <v>Lameiro da ponte</v>
      </c>
      <c r="F184" t="s">
        <v>85</v>
      </c>
      <c r="G184" s="6">
        <f t="shared" si="18"/>
        <v>43322</v>
      </c>
      <c r="H184">
        <f t="shared" si="19"/>
        <v>4</v>
      </c>
    </row>
    <row r="185" spans="1:8" x14ac:dyDescent="0.2">
      <c r="A185">
        <v>392</v>
      </c>
      <c r="B185">
        <f t="shared" si="16"/>
        <v>21</v>
      </c>
      <c r="C185" t="e">
        <f>_xlfn.XLOOKUP(B185,Setor!#REF!,Setor!A$2:A$7)</f>
        <v>#REF!</v>
      </c>
      <c r="D185">
        <f t="shared" si="17"/>
        <v>104</v>
      </c>
      <c r="E185" t="str">
        <f>_xlfn.XLOOKUP(D185,Parcela!A$2:A$9,Parcela!B$2:B$9)</f>
        <v>Lameiro da ponte</v>
      </c>
      <c r="F185" t="s">
        <v>87</v>
      </c>
      <c r="G185" s="6">
        <f t="shared" si="18"/>
        <v>43322</v>
      </c>
      <c r="H185">
        <f t="shared" si="19"/>
        <v>4</v>
      </c>
    </row>
    <row r="186" spans="1:8" x14ac:dyDescent="0.2">
      <c r="A186">
        <v>393</v>
      </c>
      <c r="B186">
        <f t="shared" si="16"/>
        <v>21</v>
      </c>
      <c r="C186" t="e">
        <f>_xlfn.XLOOKUP(B186,Setor!#REF!,Setor!A$2:A$7)</f>
        <v>#REF!</v>
      </c>
      <c r="D186">
        <f t="shared" si="17"/>
        <v>104</v>
      </c>
      <c r="E186" t="str">
        <f>_xlfn.XLOOKUP(D186,Parcela!A$2:A$9,Parcela!B$2:B$9)</f>
        <v>Lameiro da ponte</v>
      </c>
      <c r="F186" t="s">
        <v>89</v>
      </c>
      <c r="G186" s="6">
        <f t="shared" si="18"/>
        <v>43322</v>
      </c>
      <c r="H186">
        <f t="shared" si="19"/>
        <v>4</v>
      </c>
    </row>
    <row r="187" spans="1:8" x14ac:dyDescent="0.2">
      <c r="A187">
        <v>394</v>
      </c>
      <c r="B187">
        <f t="shared" si="16"/>
        <v>21</v>
      </c>
      <c r="C187" t="e">
        <f>_xlfn.XLOOKUP(B187,Setor!#REF!,Setor!A$2:A$7)</f>
        <v>#REF!</v>
      </c>
      <c r="D187">
        <f t="shared" si="17"/>
        <v>104</v>
      </c>
      <c r="E187" t="str">
        <f>_xlfn.XLOOKUP(D187,Parcela!A$2:A$9,Parcela!B$2:B$9)</f>
        <v>Lameiro da ponte</v>
      </c>
      <c r="F187" t="s">
        <v>330</v>
      </c>
      <c r="G187" s="6">
        <f t="shared" si="18"/>
        <v>43322</v>
      </c>
      <c r="H187">
        <f t="shared" si="19"/>
        <v>4</v>
      </c>
    </row>
    <row r="188" spans="1:8" x14ac:dyDescent="0.2">
      <c r="A188">
        <v>395</v>
      </c>
      <c r="B188">
        <f t="shared" si="16"/>
        <v>21</v>
      </c>
      <c r="C188" t="e">
        <f>_xlfn.XLOOKUP(B188,Setor!#REF!,Setor!A$2:A$7)</f>
        <v>#REF!</v>
      </c>
      <c r="D188">
        <f t="shared" si="17"/>
        <v>104</v>
      </c>
      <c r="E188" t="str">
        <f>_xlfn.XLOOKUP(D188,Parcela!A$2:A$9,Parcela!B$2:B$9)</f>
        <v>Lameiro da ponte</v>
      </c>
      <c r="F188" t="s">
        <v>331</v>
      </c>
      <c r="G188" s="6">
        <f t="shared" si="18"/>
        <v>43322</v>
      </c>
      <c r="H188">
        <f t="shared" si="19"/>
        <v>4</v>
      </c>
    </row>
    <row r="189" spans="1:8" x14ac:dyDescent="0.2">
      <c r="A189">
        <v>396</v>
      </c>
      <c r="B189">
        <f t="shared" si="16"/>
        <v>21</v>
      </c>
      <c r="C189" t="e">
        <f>_xlfn.XLOOKUP(B189,Setor!#REF!,Setor!A$2:A$7)</f>
        <v>#REF!</v>
      </c>
      <c r="D189">
        <f t="shared" si="17"/>
        <v>104</v>
      </c>
      <c r="E189" t="str">
        <f>_xlfn.XLOOKUP(D189,Parcela!A$2:A$9,Parcela!B$2:B$9)</f>
        <v>Lameiro da ponte</v>
      </c>
      <c r="F189" t="s">
        <v>95</v>
      </c>
      <c r="G189" s="6">
        <f t="shared" si="18"/>
        <v>43322</v>
      </c>
      <c r="H189">
        <f t="shared" si="19"/>
        <v>4</v>
      </c>
    </row>
    <row r="190" spans="1:8" x14ac:dyDescent="0.2">
      <c r="A190">
        <v>397</v>
      </c>
      <c r="B190">
        <f t="shared" si="16"/>
        <v>21</v>
      </c>
      <c r="C190" t="e">
        <f>_xlfn.XLOOKUP(B190,Setor!#REF!,Setor!A$2:A$7)</f>
        <v>#REF!</v>
      </c>
      <c r="D190">
        <f t="shared" si="17"/>
        <v>104</v>
      </c>
      <c r="E190" t="str">
        <f>_xlfn.XLOOKUP(D190,Parcela!A$2:A$9,Parcela!B$2:B$9)</f>
        <v>Lameiro da ponte</v>
      </c>
      <c r="F190" t="s">
        <v>97</v>
      </c>
      <c r="G190" s="6">
        <f t="shared" si="18"/>
        <v>43322</v>
      </c>
      <c r="H190">
        <f t="shared" si="19"/>
        <v>4</v>
      </c>
    </row>
    <row r="191" spans="1:8" x14ac:dyDescent="0.2">
      <c r="A191">
        <v>398</v>
      </c>
      <c r="B191">
        <f t="shared" si="16"/>
        <v>21</v>
      </c>
      <c r="C191" t="e">
        <f>_xlfn.XLOOKUP(B191,Setor!#REF!,Setor!A$2:A$7)</f>
        <v>#REF!</v>
      </c>
      <c r="D191">
        <f t="shared" si="17"/>
        <v>104</v>
      </c>
      <c r="E191" t="str">
        <f>_xlfn.XLOOKUP(D191,Parcela!A$2:A$9,Parcela!B$2:B$9)</f>
        <v>Lameiro da ponte</v>
      </c>
      <c r="F191" t="s">
        <v>99</v>
      </c>
      <c r="G191" s="6">
        <f t="shared" si="18"/>
        <v>43322</v>
      </c>
      <c r="H191">
        <f t="shared" si="19"/>
        <v>4</v>
      </c>
    </row>
    <row r="192" spans="1:8" x14ac:dyDescent="0.2">
      <c r="A192">
        <v>399</v>
      </c>
      <c r="B192">
        <f t="shared" si="16"/>
        <v>21</v>
      </c>
      <c r="C192" t="e">
        <f>_xlfn.XLOOKUP(B192,Setor!#REF!,Setor!A$2:A$7)</f>
        <v>#REF!</v>
      </c>
      <c r="D192">
        <f t="shared" si="17"/>
        <v>104</v>
      </c>
      <c r="E192" t="str">
        <f>_xlfn.XLOOKUP(D192,Parcela!A$2:A$9,Parcela!B$2:B$9)</f>
        <v>Lameiro da ponte</v>
      </c>
      <c r="F192" t="s">
        <v>101</v>
      </c>
      <c r="G192" s="6">
        <f t="shared" si="18"/>
        <v>43322</v>
      </c>
      <c r="H192">
        <f t="shared" si="19"/>
        <v>4</v>
      </c>
    </row>
    <row r="193" spans="1:8" x14ac:dyDescent="0.2">
      <c r="A193">
        <v>400</v>
      </c>
      <c r="B193">
        <f t="shared" si="16"/>
        <v>21</v>
      </c>
      <c r="C193" t="e">
        <f>_xlfn.XLOOKUP(B193,Setor!#REF!,Setor!A$2:A$7)</f>
        <v>#REF!</v>
      </c>
      <c r="D193">
        <f t="shared" si="17"/>
        <v>104</v>
      </c>
      <c r="E193" t="str">
        <f>_xlfn.XLOOKUP(D193,Parcela!A$2:A$9,Parcela!B$2:B$9)</f>
        <v>Lameiro da ponte</v>
      </c>
      <c r="F193" t="s">
        <v>103</v>
      </c>
      <c r="G193" s="6">
        <f t="shared" si="18"/>
        <v>43322</v>
      </c>
      <c r="H193">
        <f t="shared" si="19"/>
        <v>4</v>
      </c>
    </row>
    <row r="194" spans="1:8" x14ac:dyDescent="0.2">
      <c r="A194">
        <v>401</v>
      </c>
      <c r="B194">
        <f t="shared" si="16"/>
        <v>21</v>
      </c>
      <c r="C194" t="e">
        <f>_xlfn.XLOOKUP(B194,Setor!#REF!,Setor!A$2:A$7)</f>
        <v>#REF!</v>
      </c>
      <c r="D194">
        <f t="shared" si="17"/>
        <v>104</v>
      </c>
      <c r="E194" t="str">
        <f>_xlfn.XLOOKUP(D194,Parcela!A$2:A$9,Parcela!B$2:B$9)</f>
        <v>Lameiro da ponte</v>
      </c>
      <c r="F194" t="s">
        <v>105</v>
      </c>
      <c r="G194" s="6">
        <f t="shared" si="18"/>
        <v>43322</v>
      </c>
      <c r="H194">
        <f t="shared" si="19"/>
        <v>4</v>
      </c>
    </row>
    <row r="195" spans="1:8" x14ac:dyDescent="0.2">
      <c r="A195">
        <v>402</v>
      </c>
      <c r="B195">
        <f t="shared" si="16"/>
        <v>21</v>
      </c>
      <c r="C195" t="e">
        <f>_xlfn.XLOOKUP(B195,Setor!#REF!,Setor!A$2:A$7)</f>
        <v>#REF!</v>
      </c>
      <c r="D195">
        <f t="shared" si="17"/>
        <v>104</v>
      </c>
      <c r="E195" t="str">
        <f>_xlfn.XLOOKUP(D195,Parcela!A$2:A$9,Parcela!B$2:B$9)</f>
        <v>Lameiro da ponte</v>
      </c>
      <c r="F195" t="s">
        <v>107</v>
      </c>
      <c r="G195" s="6">
        <f t="shared" si="18"/>
        <v>43322</v>
      </c>
      <c r="H195">
        <f t="shared" si="19"/>
        <v>4</v>
      </c>
    </row>
    <row r="196" spans="1:8" x14ac:dyDescent="0.2">
      <c r="A196">
        <v>403</v>
      </c>
      <c r="B196">
        <f t="shared" si="16"/>
        <v>21</v>
      </c>
      <c r="C196" t="e">
        <f>_xlfn.XLOOKUP(B196,Setor!#REF!,Setor!A$2:A$7)</f>
        <v>#REF!</v>
      </c>
      <c r="D196">
        <f t="shared" si="17"/>
        <v>104</v>
      </c>
      <c r="E196" t="str">
        <f>_xlfn.XLOOKUP(D196,Parcela!A$2:A$9,Parcela!B$2:B$9)</f>
        <v>Lameiro da ponte</v>
      </c>
      <c r="F196" t="s">
        <v>109</v>
      </c>
      <c r="G196" s="6">
        <f t="shared" si="18"/>
        <v>43322</v>
      </c>
      <c r="H196">
        <f t="shared" si="19"/>
        <v>4</v>
      </c>
    </row>
    <row r="197" spans="1:8" x14ac:dyDescent="0.2">
      <c r="A197">
        <v>404</v>
      </c>
      <c r="B197">
        <f t="shared" si="16"/>
        <v>21</v>
      </c>
      <c r="C197" t="e">
        <f>_xlfn.XLOOKUP(B197,Setor!#REF!,Setor!A$2:A$7)</f>
        <v>#REF!</v>
      </c>
      <c r="D197">
        <f t="shared" si="17"/>
        <v>104</v>
      </c>
      <c r="E197" t="str">
        <f>_xlfn.XLOOKUP(D197,Parcela!A$2:A$9,Parcela!B$2:B$9)</f>
        <v>Lameiro da ponte</v>
      </c>
      <c r="F197" t="s">
        <v>111</v>
      </c>
      <c r="G197" s="6">
        <f t="shared" si="18"/>
        <v>43322</v>
      </c>
      <c r="H197">
        <f t="shared" si="19"/>
        <v>4</v>
      </c>
    </row>
    <row r="198" spans="1:8" x14ac:dyDescent="0.2">
      <c r="A198">
        <v>405</v>
      </c>
      <c r="B198">
        <f t="shared" si="16"/>
        <v>21</v>
      </c>
      <c r="C198" t="e">
        <f>_xlfn.XLOOKUP(B198,Setor!#REF!,Setor!A$2:A$7)</f>
        <v>#REF!</v>
      </c>
      <c r="D198">
        <f t="shared" si="17"/>
        <v>104</v>
      </c>
      <c r="E198" t="str">
        <f>_xlfn.XLOOKUP(D198,Parcela!A$2:A$9,Parcela!B$2:B$9)</f>
        <v>Lameiro da ponte</v>
      </c>
      <c r="F198" t="s">
        <v>113</v>
      </c>
      <c r="G198" s="6">
        <f t="shared" si="18"/>
        <v>43322</v>
      </c>
      <c r="H198">
        <f t="shared" si="19"/>
        <v>4</v>
      </c>
    </row>
    <row r="199" spans="1:8" x14ac:dyDescent="0.2">
      <c r="A199">
        <v>406</v>
      </c>
      <c r="B199">
        <f t="shared" si="16"/>
        <v>21</v>
      </c>
      <c r="C199" t="e">
        <f>_xlfn.XLOOKUP(B199,Setor!#REF!,Setor!A$2:A$7)</f>
        <v>#REF!</v>
      </c>
      <c r="D199">
        <f t="shared" si="17"/>
        <v>104</v>
      </c>
      <c r="E199" t="str">
        <f>_xlfn.XLOOKUP(D199,Parcela!A$2:A$9,Parcela!B$2:B$9)</f>
        <v>Lameiro da ponte</v>
      </c>
      <c r="F199" t="s">
        <v>115</v>
      </c>
      <c r="G199" s="6">
        <f t="shared" si="18"/>
        <v>43322</v>
      </c>
      <c r="H199">
        <f t="shared" si="19"/>
        <v>4</v>
      </c>
    </row>
    <row r="200" spans="1:8" x14ac:dyDescent="0.2">
      <c r="A200">
        <v>407</v>
      </c>
      <c r="B200">
        <f t="shared" si="16"/>
        <v>21</v>
      </c>
      <c r="C200" t="e">
        <f>_xlfn.XLOOKUP(B200,Setor!#REF!,Setor!A$2:A$7)</f>
        <v>#REF!</v>
      </c>
      <c r="D200">
        <f t="shared" si="17"/>
        <v>104</v>
      </c>
      <c r="E200" t="str">
        <f>_xlfn.XLOOKUP(D200,Parcela!A$2:A$9,Parcela!B$2:B$9)</f>
        <v>Lameiro da ponte</v>
      </c>
      <c r="F200" t="s">
        <v>117</v>
      </c>
      <c r="G200" s="6">
        <f t="shared" si="18"/>
        <v>43322</v>
      </c>
      <c r="H200">
        <f t="shared" si="19"/>
        <v>4</v>
      </c>
    </row>
    <row r="201" spans="1:8" x14ac:dyDescent="0.2">
      <c r="A201">
        <v>408</v>
      </c>
      <c r="B201">
        <f t="shared" si="16"/>
        <v>21</v>
      </c>
      <c r="C201" t="e">
        <f>_xlfn.XLOOKUP(B201,Setor!#REF!,Setor!A$2:A$7)</f>
        <v>#REF!</v>
      </c>
      <c r="D201">
        <f t="shared" si="17"/>
        <v>104</v>
      </c>
      <c r="E201" t="str">
        <f>_xlfn.XLOOKUP(D201,Parcela!A$2:A$9,Parcela!B$2:B$9)</f>
        <v>Lameiro da ponte</v>
      </c>
      <c r="F201" t="s">
        <v>119</v>
      </c>
      <c r="G201" s="6">
        <f t="shared" si="18"/>
        <v>43322</v>
      </c>
      <c r="H201">
        <f t="shared" si="19"/>
        <v>4</v>
      </c>
    </row>
    <row r="202" spans="1:8" x14ac:dyDescent="0.2">
      <c r="A202">
        <v>409</v>
      </c>
      <c r="B202">
        <f t="shared" si="16"/>
        <v>21</v>
      </c>
      <c r="C202" t="e">
        <f>_xlfn.XLOOKUP(B202,Setor!#REF!,Setor!A$2:A$7)</f>
        <v>#REF!</v>
      </c>
      <c r="D202">
        <f t="shared" si="17"/>
        <v>104</v>
      </c>
      <c r="E202" t="str">
        <f>_xlfn.XLOOKUP(D202,Parcela!A$2:A$9,Parcela!B$2:B$9)</f>
        <v>Lameiro da ponte</v>
      </c>
      <c r="F202" t="s">
        <v>121</v>
      </c>
      <c r="G202" s="6">
        <f t="shared" si="18"/>
        <v>43322</v>
      </c>
      <c r="H202">
        <f t="shared" si="19"/>
        <v>4</v>
      </c>
    </row>
    <row r="203" spans="1:8" x14ac:dyDescent="0.2">
      <c r="A203">
        <v>410</v>
      </c>
      <c r="B203">
        <f t="shared" si="16"/>
        <v>21</v>
      </c>
      <c r="C203" t="e">
        <f>_xlfn.XLOOKUP(B203,Setor!#REF!,Setor!A$2:A$7)</f>
        <v>#REF!</v>
      </c>
      <c r="D203">
        <f t="shared" si="17"/>
        <v>104</v>
      </c>
      <c r="E203" t="str">
        <f>_xlfn.XLOOKUP(D203,Parcela!A$2:A$9,Parcela!B$2:B$9)</f>
        <v>Lameiro da ponte</v>
      </c>
      <c r="F203" t="s">
        <v>123</v>
      </c>
      <c r="G203" s="6">
        <f t="shared" si="18"/>
        <v>43322</v>
      </c>
      <c r="H203">
        <f t="shared" si="19"/>
        <v>4</v>
      </c>
    </row>
    <row r="204" spans="1:8" x14ac:dyDescent="0.2">
      <c r="A204">
        <v>411</v>
      </c>
      <c r="B204">
        <f t="shared" si="16"/>
        <v>21</v>
      </c>
      <c r="C204" t="e">
        <f>_xlfn.XLOOKUP(B204,Setor!#REF!,Setor!A$2:A$7)</f>
        <v>#REF!</v>
      </c>
      <c r="D204">
        <f t="shared" si="17"/>
        <v>104</v>
      </c>
      <c r="E204" t="str">
        <f>_xlfn.XLOOKUP(D204,Parcela!A$2:A$9,Parcela!B$2:B$9)</f>
        <v>Lameiro da ponte</v>
      </c>
      <c r="F204" t="s">
        <v>125</v>
      </c>
      <c r="G204" s="6">
        <f t="shared" si="18"/>
        <v>43322</v>
      </c>
      <c r="H204">
        <f t="shared" si="19"/>
        <v>4</v>
      </c>
    </row>
    <row r="205" spans="1:8" x14ac:dyDescent="0.2">
      <c r="A205">
        <v>412</v>
      </c>
      <c r="B205">
        <f t="shared" si="16"/>
        <v>21</v>
      </c>
      <c r="C205" t="e">
        <f>_xlfn.XLOOKUP(B205,Setor!#REF!,Setor!A$2:A$7)</f>
        <v>#REF!</v>
      </c>
      <c r="D205">
        <f t="shared" si="17"/>
        <v>104</v>
      </c>
      <c r="E205" t="str">
        <f>_xlfn.XLOOKUP(D205,Parcela!A$2:A$9,Parcela!B$2:B$9)</f>
        <v>Lameiro da ponte</v>
      </c>
      <c r="F205" t="s">
        <v>127</v>
      </c>
      <c r="G205" s="6">
        <f t="shared" si="18"/>
        <v>43322</v>
      </c>
      <c r="H205">
        <f t="shared" si="19"/>
        <v>4</v>
      </c>
    </row>
    <row r="206" spans="1:8" x14ac:dyDescent="0.2">
      <c r="A206">
        <v>413</v>
      </c>
      <c r="B206">
        <f t="shared" si="16"/>
        <v>21</v>
      </c>
      <c r="C206" t="e">
        <f>_xlfn.XLOOKUP(B206,Setor!#REF!,Setor!A$2:A$7)</f>
        <v>#REF!</v>
      </c>
      <c r="D206">
        <f t="shared" si="17"/>
        <v>104</v>
      </c>
      <c r="E206" t="str">
        <f>_xlfn.XLOOKUP(D206,Parcela!A$2:A$9,Parcela!B$2:B$9)</f>
        <v>Lameiro da ponte</v>
      </c>
      <c r="F206" t="s">
        <v>129</v>
      </c>
      <c r="G206" s="6">
        <f t="shared" si="18"/>
        <v>43322</v>
      </c>
      <c r="H206">
        <f t="shared" si="19"/>
        <v>4</v>
      </c>
    </row>
    <row r="207" spans="1:8" x14ac:dyDescent="0.2">
      <c r="A207">
        <v>414</v>
      </c>
      <c r="B207">
        <f t="shared" si="16"/>
        <v>21</v>
      </c>
      <c r="C207" t="e">
        <f>_xlfn.XLOOKUP(B207,Setor!#REF!,Setor!A$2:A$7)</f>
        <v>#REF!</v>
      </c>
      <c r="D207">
        <f t="shared" si="17"/>
        <v>104</v>
      </c>
      <c r="E207" t="str">
        <f>_xlfn.XLOOKUP(D207,Parcela!A$2:A$9,Parcela!B$2:B$9)</f>
        <v>Lameiro da ponte</v>
      </c>
      <c r="F207" t="s">
        <v>131</v>
      </c>
      <c r="G207" s="6">
        <f t="shared" si="18"/>
        <v>43322</v>
      </c>
      <c r="H207">
        <f t="shared" si="19"/>
        <v>4</v>
      </c>
    </row>
    <row r="208" spans="1:8" x14ac:dyDescent="0.2">
      <c r="A208">
        <v>415</v>
      </c>
      <c r="B208">
        <f t="shared" si="16"/>
        <v>21</v>
      </c>
      <c r="C208" t="e">
        <f>_xlfn.XLOOKUP(B208,Setor!#REF!,Setor!A$2:A$7)</f>
        <v>#REF!</v>
      </c>
      <c r="D208">
        <f t="shared" si="17"/>
        <v>104</v>
      </c>
      <c r="E208" t="str">
        <f>_xlfn.XLOOKUP(D208,Parcela!A$2:A$9,Parcela!B$2:B$9)</f>
        <v>Lameiro da ponte</v>
      </c>
      <c r="F208" t="s">
        <v>133</v>
      </c>
      <c r="G208" s="6">
        <f t="shared" si="18"/>
        <v>43322</v>
      </c>
      <c r="H208">
        <f t="shared" si="19"/>
        <v>4</v>
      </c>
    </row>
    <row r="209" spans="1:8" x14ac:dyDescent="0.2">
      <c r="A209">
        <v>416</v>
      </c>
      <c r="B209">
        <f t="shared" si="16"/>
        <v>21</v>
      </c>
      <c r="C209" t="e">
        <f>_xlfn.XLOOKUP(B209,Setor!#REF!,Setor!A$2:A$7)</f>
        <v>#REF!</v>
      </c>
      <c r="D209">
        <f t="shared" si="17"/>
        <v>104</v>
      </c>
      <c r="E209" t="str">
        <f>_xlfn.XLOOKUP(D209,Parcela!A$2:A$9,Parcela!B$2:B$9)</f>
        <v>Lameiro da ponte</v>
      </c>
      <c r="F209" t="s">
        <v>135</v>
      </c>
      <c r="G209" s="6">
        <f t="shared" si="18"/>
        <v>43322</v>
      </c>
      <c r="H209">
        <f t="shared" si="19"/>
        <v>4</v>
      </c>
    </row>
    <row r="210" spans="1:8" x14ac:dyDescent="0.2">
      <c r="A210">
        <v>417</v>
      </c>
      <c r="B210">
        <f t="shared" si="16"/>
        <v>21</v>
      </c>
      <c r="C210" t="e">
        <f>_xlfn.XLOOKUP(B210,Setor!#REF!,Setor!A$2:A$7)</f>
        <v>#REF!</v>
      </c>
      <c r="D210">
        <f t="shared" si="17"/>
        <v>104</v>
      </c>
      <c r="E210" t="str">
        <f>_xlfn.XLOOKUP(D210,Parcela!A$2:A$9,Parcela!B$2:B$9)</f>
        <v>Lameiro da ponte</v>
      </c>
      <c r="F210" t="s">
        <v>137</v>
      </c>
      <c r="G210" s="6">
        <f t="shared" si="18"/>
        <v>43322</v>
      </c>
      <c r="H210">
        <f t="shared" si="19"/>
        <v>4</v>
      </c>
    </row>
    <row r="211" spans="1:8" x14ac:dyDescent="0.2">
      <c r="A211">
        <v>418</v>
      </c>
      <c r="B211">
        <v>21</v>
      </c>
      <c r="C211" t="e">
        <f>_xlfn.XLOOKUP(B211,Setor!#REF!,Setor!A$2:A$7)</f>
        <v>#REF!</v>
      </c>
      <c r="D211">
        <v>104</v>
      </c>
      <c r="E211" t="str">
        <f>_xlfn.XLOOKUP(D211,Parcela!A$2:A$9,Parcela!B$2:B$9)</f>
        <v>Lameiro da ponte</v>
      </c>
      <c r="F211" t="s">
        <v>65</v>
      </c>
      <c r="G211" s="6">
        <v>43345</v>
      </c>
      <c r="H211">
        <v>4</v>
      </c>
    </row>
    <row r="212" spans="1:8" x14ac:dyDescent="0.2">
      <c r="A212">
        <v>419</v>
      </c>
      <c r="B212">
        <f t="shared" ref="B212:B247" si="20">B211</f>
        <v>21</v>
      </c>
      <c r="C212" t="e">
        <f>_xlfn.XLOOKUP(B212,Setor!#REF!,Setor!A$2:A$7)</f>
        <v>#REF!</v>
      </c>
      <c r="D212">
        <f t="shared" ref="D212:D247" si="21">D211</f>
        <v>104</v>
      </c>
      <c r="E212" t="str">
        <f>_xlfn.XLOOKUP(D212,Parcela!A$2:A$9,Parcela!B$2:B$9)</f>
        <v>Lameiro da ponte</v>
      </c>
      <c r="F212" t="s">
        <v>67</v>
      </c>
      <c r="G212" s="6">
        <f t="shared" ref="G212:G247" si="22">G211</f>
        <v>43345</v>
      </c>
      <c r="H212">
        <f t="shared" ref="H212:H247" si="23">H211</f>
        <v>4</v>
      </c>
    </row>
    <row r="213" spans="1:8" x14ac:dyDescent="0.2">
      <c r="A213">
        <v>420</v>
      </c>
      <c r="B213">
        <f t="shared" si="20"/>
        <v>21</v>
      </c>
      <c r="C213" t="e">
        <f>_xlfn.XLOOKUP(B213,Setor!#REF!,Setor!A$2:A$7)</f>
        <v>#REF!</v>
      </c>
      <c r="D213">
        <f t="shared" si="21"/>
        <v>104</v>
      </c>
      <c r="E213" t="str">
        <f>_xlfn.XLOOKUP(D213,Parcela!A$2:A$9,Parcela!B$2:B$9)</f>
        <v>Lameiro da ponte</v>
      </c>
      <c r="F213" t="s">
        <v>69</v>
      </c>
      <c r="G213" s="6">
        <f t="shared" si="22"/>
        <v>43345</v>
      </c>
      <c r="H213">
        <f t="shared" si="23"/>
        <v>4</v>
      </c>
    </row>
    <row r="214" spans="1:8" x14ac:dyDescent="0.2">
      <c r="A214">
        <v>421</v>
      </c>
      <c r="B214">
        <f t="shared" si="20"/>
        <v>21</v>
      </c>
      <c r="C214" t="e">
        <f>_xlfn.XLOOKUP(B214,Setor!#REF!,Setor!A$2:A$7)</f>
        <v>#REF!</v>
      </c>
      <c r="D214">
        <f t="shared" si="21"/>
        <v>104</v>
      </c>
      <c r="E214" t="str">
        <f>_xlfn.XLOOKUP(D214,Parcela!A$2:A$9,Parcela!B$2:B$9)</f>
        <v>Lameiro da ponte</v>
      </c>
      <c r="F214" t="s">
        <v>71</v>
      </c>
      <c r="G214" s="6">
        <f t="shared" si="22"/>
        <v>43345</v>
      </c>
      <c r="H214">
        <f t="shared" si="23"/>
        <v>4</v>
      </c>
    </row>
    <row r="215" spans="1:8" x14ac:dyDescent="0.2">
      <c r="A215">
        <v>422</v>
      </c>
      <c r="B215">
        <f t="shared" si="20"/>
        <v>21</v>
      </c>
      <c r="C215" t="e">
        <f>_xlfn.XLOOKUP(B215,Setor!#REF!,Setor!A$2:A$7)</f>
        <v>#REF!</v>
      </c>
      <c r="D215">
        <f t="shared" si="21"/>
        <v>104</v>
      </c>
      <c r="E215" t="str">
        <f>_xlfn.XLOOKUP(D215,Parcela!A$2:A$9,Parcela!B$2:B$9)</f>
        <v>Lameiro da ponte</v>
      </c>
      <c r="F215" t="s">
        <v>73</v>
      </c>
      <c r="G215" s="6">
        <f t="shared" si="22"/>
        <v>43345</v>
      </c>
      <c r="H215">
        <f t="shared" si="23"/>
        <v>4</v>
      </c>
    </row>
    <row r="216" spans="1:8" x14ac:dyDescent="0.2">
      <c r="A216">
        <v>423</v>
      </c>
      <c r="B216">
        <f t="shared" si="20"/>
        <v>21</v>
      </c>
      <c r="C216" t="e">
        <f>_xlfn.XLOOKUP(B216,Setor!#REF!,Setor!A$2:A$7)</f>
        <v>#REF!</v>
      </c>
      <c r="D216">
        <f t="shared" si="21"/>
        <v>104</v>
      </c>
      <c r="E216" t="str">
        <f>_xlfn.XLOOKUP(D216,Parcela!A$2:A$9,Parcela!B$2:B$9)</f>
        <v>Lameiro da ponte</v>
      </c>
      <c r="F216" t="s">
        <v>75</v>
      </c>
      <c r="G216" s="6">
        <f t="shared" si="22"/>
        <v>43345</v>
      </c>
      <c r="H216">
        <f t="shared" si="23"/>
        <v>4</v>
      </c>
    </row>
    <row r="217" spans="1:8" x14ac:dyDescent="0.2">
      <c r="A217">
        <v>424</v>
      </c>
      <c r="B217">
        <f t="shared" si="20"/>
        <v>21</v>
      </c>
      <c r="C217" t="e">
        <f>_xlfn.XLOOKUP(B217,Setor!#REF!,Setor!A$2:A$7)</f>
        <v>#REF!</v>
      </c>
      <c r="D217">
        <f t="shared" si="21"/>
        <v>104</v>
      </c>
      <c r="E217" t="str">
        <f>_xlfn.XLOOKUP(D217,Parcela!A$2:A$9,Parcela!B$2:B$9)</f>
        <v>Lameiro da ponte</v>
      </c>
      <c r="F217" t="s">
        <v>77</v>
      </c>
      <c r="G217" s="6">
        <f t="shared" si="22"/>
        <v>43345</v>
      </c>
      <c r="H217">
        <f t="shared" si="23"/>
        <v>4</v>
      </c>
    </row>
    <row r="218" spans="1:8" x14ac:dyDescent="0.2">
      <c r="A218">
        <v>425</v>
      </c>
      <c r="B218">
        <f t="shared" si="20"/>
        <v>21</v>
      </c>
      <c r="C218" t="e">
        <f>_xlfn.XLOOKUP(B218,Setor!#REF!,Setor!A$2:A$7)</f>
        <v>#REF!</v>
      </c>
      <c r="D218">
        <f t="shared" si="21"/>
        <v>104</v>
      </c>
      <c r="E218" t="str">
        <f>_xlfn.XLOOKUP(D218,Parcela!A$2:A$9,Parcela!B$2:B$9)</f>
        <v>Lameiro da ponte</v>
      </c>
      <c r="F218" t="s">
        <v>79</v>
      </c>
      <c r="G218" s="6">
        <f t="shared" si="22"/>
        <v>43345</v>
      </c>
      <c r="H218">
        <f t="shared" si="23"/>
        <v>4</v>
      </c>
    </row>
    <row r="219" spans="1:8" x14ac:dyDescent="0.2">
      <c r="A219">
        <v>426</v>
      </c>
      <c r="B219">
        <f t="shared" si="20"/>
        <v>21</v>
      </c>
      <c r="C219" t="e">
        <f>_xlfn.XLOOKUP(B219,Setor!#REF!,Setor!A$2:A$7)</f>
        <v>#REF!</v>
      </c>
      <c r="D219">
        <f t="shared" si="21"/>
        <v>104</v>
      </c>
      <c r="E219" t="str">
        <f>_xlfn.XLOOKUP(D219,Parcela!A$2:A$9,Parcela!B$2:B$9)</f>
        <v>Lameiro da ponte</v>
      </c>
      <c r="F219" t="s">
        <v>81</v>
      </c>
      <c r="G219" s="6">
        <f t="shared" si="22"/>
        <v>43345</v>
      </c>
      <c r="H219">
        <f t="shared" si="23"/>
        <v>4</v>
      </c>
    </row>
    <row r="220" spans="1:8" x14ac:dyDescent="0.2">
      <c r="A220">
        <v>427</v>
      </c>
      <c r="B220">
        <f t="shared" si="20"/>
        <v>21</v>
      </c>
      <c r="C220" t="e">
        <f>_xlfn.XLOOKUP(B220,Setor!#REF!,Setor!A$2:A$7)</f>
        <v>#REF!</v>
      </c>
      <c r="D220">
        <f t="shared" si="21"/>
        <v>104</v>
      </c>
      <c r="E220" t="str">
        <f>_xlfn.XLOOKUP(D220,Parcela!A$2:A$9,Parcela!B$2:B$9)</f>
        <v>Lameiro da ponte</v>
      </c>
      <c r="F220" t="s">
        <v>83</v>
      </c>
      <c r="G220" s="6">
        <f t="shared" si="22"/>
        <v>43345</v>
      </c>
      <c r="H220">
        <f t="shared" si="23"/>
        <v>4</v>
      </c>
    </row>
    <row r="221" spans="1:8" x14ac:dyDescent="0.2">
      <c r="A221">
        <v>428</v>
      </c>
      <c r="B221">
        <f t="shared" si="20"/>
        <v>21</v>
      </c>
      <c r="C221" t="e">
        <f>_xlfn.XLOOKUP(B221,Setor!#REF!,Setor!A$2:A$7)</f>
        <v>#REF!</v>
      </c>
      <c r="D221">
        <f t="shared" si="21"/>
        <v>104</v>
      </c>
      <c r="E221" t="str">
        <f>_xlfn.XLOOKUP(D221,Parcela!A$2:A$9,Parcela!B$2:B$9)</f>
        <v>Lameiro da ponte</v>
      </c>
      <c r="F221" t="s">
        <v>85</v>
      </c>
      <c r="G221" s="6">
        <f t="shared" si="22"/>
        <v>43345</v>
      </c>
      <c r="H221">
        <f t="shared" si="23"/>
        <v>4</v>
      </c>
    </row>
    <row r="222" spans="1:8" x14ac:dyDescent="0.2">
      <c r="A222">
        <v>429</v>
      </c>
      <c r="B222">
        <f t="shared" si="20"/>
        <v>21</v>
      </c>
      <c r="C222" t="e">
        <f>_xlfn.XLOOKUP(B222,Setor!#REF!,Setor!A$2:A$7)</f>
        <v>#REF!</v>
      </c>
      <c r="D222">
        <f t="shared" si="21"/>
        <v>104</v>
      </c>
      <c r="E222" t="str">
        <f>_xlfn.XLOOKUP(D222,Parcela!A$2:A$9,Parcela!B$2:B$9)</f>
        <v>Lameiro da ponte</v>
      </c>
      <c r="F222" t="s">
        <v>87</v>
      </c>
      <c r="G222" s="6">
        <f t="shared" si="22"/>
        <v>43345</v>
      </c>
      <c r="H222">
        <f t="shared" si="23"/>
        <v>4</v>
      </c>
    </row>
    <row r="223" spans="1:8" x14ac:dyDescent="0.2">
      <c r="A223">
        <v>430</v>
      </c>
      <c r="B223">
        <f t="shared" si="20"/>
        <v>21</v>
      </c>
      <c r="C223" t="e">
        <f>_xlfn.XLOOKUP(B223,Setor!#REF!,Setor!A$2:A$7)</f>
        <v>#REF!</v>
      </c>
      <c r="D223">
        <f t="shared" si="21"/>
        <v>104</v>
      </c>
      <c r="E223" t="str">
        <f>_xlfn.XLOOKUP(D223,Parcela!A$2:A$9,Parcela!B$2:B$9)</f>
        <v>Lameiro da ponte</v>
      </c>
      <c r="F223" t="s">
        <v>89</v>
      </c>
      <c r="G223" s="6">
        <f t="shared" si="22"/>
        <v>43345</v>
      </c>
      <c r="H223">
        <f t="shared" si="23"/>
        <v>4</v>
      </c>
    </row>
    <row r="224" spans="1:8" x14ac:dyDescent="0.2">
      <c r="A224">
        <v>431</v>
      </c>
      <c r="B224">
        <f t="shared" si="20"/>
        <v>21</v>
      </c>
      <c r="C224" t="e">
        <f>_xlfn.XLOOKUP(B224,Setor!#REF!,Setor!A$2:A$7)</f>
        <v>#REF!</v>
      </c>
      <c r="D224">
        <f t="shared" si="21"/>
        <v>104</v>
      </c>
      <c r="E224" t="str">
        <f>_xlfn.XLOOKUP(D224,Parcela!A$2:A$9,Parcela!B$2:B$9)</f>
        <v>Lameiro da ponte</v>
      </c>
      <c r="F224" t="s">
        <v>330</v>
      </c>
      <c r="G224" s="6">
        <f t="shared" si="22"/>
        <v>43345</v>
      </c>
      <c r="H224">
        <f t="shared" si="23"/>
        <v>4</v>
      </c>
    </row>
    <row r="225" spans="1:8" x14ac:dyDescent="0.2">
      <c r="A225">
        <v>432</v>
      </c>
      <c r="B225">
        <f t="shared" si="20"/>
        <v>21</v>
      </c>
      <c r="C225" t="e">
        <f>_xlfn.XLOOKUP(B225,Setor!#REF!,Setor!A$2:A$7)</f>
        <v>#REF!</v>
      </c>
      <c r="D225">
        <f t="shared" si="21"/>
        <v>104</v>
      </c>
      <c r="E225" t="str">
        <f>_xlfn.XLOOKUP(D225,Parcela!A$2:A$9,Parcela!B$2:B$9)</f>
        <v>Lameiro da ponte</v>
      </c>
      <c r="F225" t="s">
        <v>331</v>
      </c>
      <c r="G225" s="6">
        <f t="shared" si="22"/>
        <v>43345</v>
      </c>
      <c r="H225">
        <f t="shared" si="23"/>
        <v>4</v>
      </c>
    </row>
    <row r="226" spans="1:8" x14ac:dyDescent="0.2">
      <c r="A226">
        <v>433</v>
      </c>
      <c r="B226">
        <f t="shared" si="20"/>
        <v>21</v>
      </c>
      <c r="C226" t="e">
        <f>_xlfn.XLOOKUP(B226,Setor!#REF!,Setor!A$2:A$7)</f>
        <v>#REF!</v>
      </c>
      <c r="D226">
        <f t="shared" si="21"/>
        <v>104</v>
      </c>
      <c r="E226" t="str">
        <f>_xlfn.XLOOKUP(D226,Parcela!A$2:A$9,Parcela!B$2:B$9)</f>
        <v>Lameiro da ponte</v>
      </c>
      <c r="F226" t="s">
        <v>95</v>
      </c>
      <c r="G226" s="6">
        <f t="shared" si="22"/>
        <v>43345</v>
      </c>
      <c r="H226">
        <f t="shared" si="23"/>
        <v>4</v>
      </c>
    </row>
    <row r="227" spans="1:8" x14ac:dyDescent="0.2">
      <c r="A227">
        <v>434</v>
      </c>
      <c r="B227">
        <f t="shared" si="20"/>
        <v>21</v>
      </c>
      <c r="C227" t="e">
        <f>_xlfn.XLOOKUP(B227,Setor!#REF!,Setor!A$2:A$7)</f>
        <v>#REF!</v>
      </c>
      <c r="D227">
        <f t="shared" si="21"/>
        <v>104</v>
      </c>
      <c r="E227" t="str">
        <f>_xlfn.XLOOKUP(D227,Parcela!A$2:A$9,Parcela!B$2:B$9)</f>
        <v>Lameiro da ponte</v>
      </c>
      <c r="F227" t="s">
        <v>97</v>
      </c>
      <c r="G227" s="6">
        <f t="shared" si="22"/>
        <v>43345</v>
      </c>
      <c r="H227">
        <f t="shared" si="23"/>
        <v>4</v>
      </c>
    </row>
    <row r="228" spans="1:8" x14ac:dyDescent="0.2">
      <c r="A228">
        <v>435</v>
      </c>
      <c r="B228">
        <f t="shared" si="20"/>
        <v>21</v>
      </c>
      <c r="C228" t="e">
        <f>_xlfn.XLOOKUP(B228,Setor!#REF!,Setor!A$2:A$7)</f>
        <v>#REF!</v>
      </c>
      <c r="D228">
        <f t="shared" si="21"/>
        <v>104</v>
      </c>
      <c r="E228" t="str">
        <f>_xlfn.XLOOKUP(D228,Parcela!A$2:A$9,Parcela!B$2:B$9)</f>
        <v>Lameiro da ponte</v>
      </c>
      <c r="F228" t="s">
        <v>99</v>
      </c>
      <c r="G228" s="6">
        <f t="shared" si="22"/>
        <v>43345</v>
      </c>
      <c r="H228">
        <f t="shared" si="23"/>
        <v>4</v>
      </c>
    </row>
    <row r="229" spans="1:8" x14ac:dyDescent="0.2">
      <c r="A229">
        <v>436</v>
      </c>
      <c r="B229">
        <f t="shared" si="20"/>
        <v>21</v>
      </c>
      <c r="C229" t="e">
        <f>_xlfn.XLOOKUP(B229,Setor!#REF!,Setor!A$2:A$7)</f>
        <v>#REF!</v>
      </c>
      <c r="D229">
        <f t="shared" si="21"/>
        <v>104</v>
      </c>
      <c r="E229" t="str">
        <f>_xlfn.XLOOKUP(D229,Parcela!A$2:A$9,Parcela!B$2:B$9)</f>
        <v>Lameiro da ponte</v>
      </c>
      <c r="F229" t="s">
        <v>101</v>
      </c>
      <c r="G229" s="6">
        <f t="shared" si="22"/>
        <v>43345</v>
      </c>
      <c r="H229">
        <f t="shared" si="23"/>
        <v>4</v>
      </c>
    </row>
    <row r="230" spans="1:8" x14ac:dyDescent="0.2">
      <c r="A230">
        <v>437</v>
      </c>
      <c r="B230">
        <f t="shared" si="20"/>
        <v>21</v>
      </c>
      <c r="C230" t="e">
        <f>_xlfn.XLOOKUP(B230,Setor!#REF!,Setor!A$2:A$7)</f>
        <v>#REF!</v>
      </c>
      <c r="D230">
        <f t="shared" si="21"/>
        <v>104</v>
      </c>
      <c r="E230" t="str">
        <f>_xlfn.XLOOKUP(D230,Parcela!A$2:A$9,Parcela!B$2:B$9)</f>
        <v>Lameiro da ponte</v>
      </c>
      <c r="F230" t="s">
        <v>103</v>
      </c>
      <c r="G230" s="6">
        <f t="shared" si="22"/>
        <v>43345</v>
      </c>
      <c r="H230">
        <f t="shared" si="23"/>
        <v>4</v>
      </c>
    </row>
    <row r="231" spans="1:8" x14ac:dyDescent="0.2">
      <c r="A231">
        <v>438</v>
      </c>
      <c r="B231">
        <f t="shared" si="20"/>
        <v>21</v>
      </c>
      <c r="C231" t="e">
        <f>_xlfn.XLOOKUP(B231,Setor!#REF!,Setor!A$2:A$7)</f>
        <v>#REF!</v>
      </c>
      <c r="D231">
        <f t="shared" si="21"/>
        <v>104</v>
      </c>
      <c r="E231" t="str">
        <f>_xlfn.XLOOKUP(D231,Parcela!A$2:A$9,Parcela!B$2:B$9)</f>
        <v>Lameiro da ponte</v>
      </c>
      <c r="F231" t="s">
        <v>105</v>
      </c>
      <c r="G231" s="6">
        <f t="shared" si="22"/>
        <v>43345</v>
      </c>
      <c r="H231">
        <f t="shared" si="23"/>
        <v>4</v>
      </c>
    </row>
    <row r="232" spans="1:8" x14ac:dyDescent="0.2">
      <c r="A232">
        <v>439</v>
      </c>
      <c r="B232">
        <f t="shared" si="20"/>
        <v>21</v>
      </c>
      <c r="C232" t="e">
        <f>_xlfn.XLOOKUP(B232,Setor!#REF!,Setor!A$2:A$7)</f>
        <v>#REF!</v>
      </c>
      <c r="D232">
        <f t="shared" si="21"/>
        <v>104</v>
      </c>
      <c r="E232" t="str">
        <f>_xlfn.XLOOKUP(D232,Parcela!A$2:A$9,Parcela!B$2:B$9)</f>
        <v>Lameiro da ponte</v>
      </c>
      <c r="F232" t="s">
        <v>107</v>
      </c>
      <c r="G232" s="6">
        <f t="shared" si="22"/>
        <v>43345</v>
      </c>
      <c r="H232">
        <f t="shared" si="23"/>
        <v>4</v>
      </c>
    </row>
    <row r="233" spans="1:8" x14ac:dyDescent="0.2">
      <c r="A233">
        <v>440</v>
      </c>
      <c r="B233">
        <f t="shared" si="20"/>
        <v>21</v>
      </c>
      <c r="C233" t="e">
        <f>_xlfn.XLOOKUP(B233,Setor!#REF!,Setor!A$2:A$7)</f>
        <v>#REF!</v>
      </c>
      <c r="D233">
        <f t="shared" si="21"/>
        <v>104</v>
      </c>
      <c r="E233" t="str">
        <f>_xlfn.XLOOKUP(D233,Parcela!A$2:A$9,Parcela!B$2:B$9)</f>
        <v>Lameiro da ponte</v>
      </c>
      <c r="F233" t="s">
        <v>109</v>
      </c>
      <c r="G233" s="6">
        <f t="shared" si="22"/>
        <v>43345</v>
      </c>
      <c r="H233">
        <f t="shared" si="23"/>
        <v>4</v>
      </c>
    </row>
    <row r="234" spans="1:8" x14ac:dyDescent="0.2">
      <c r="A234">
        <v>441</v>
      </c>
      <c r="B234">
        <f t="shared" si="20"/>
        <v>21</v>
      </c>
      <c r="C234" t="e">
        <f>_xlfn.XLOOKUP(B234,Setor!#REF!,Setor!A$2:A$7)</f>
        <v>#REF!</v>
      </c>
      <c r="D234">
        <f t="shared" si="21"/>
        <v>104</v>
      </c>
      <c r="E234" t="str">
        <f>_xlfn.XLOOKUP(D234,Parcela!A$2:A$9,Parcela!B$2:B$9)</f>
        <v>Lameiro da ponte</v>
      </c>
      <c r="F234" t="s">
        <v>111</v>
      </c>
      <c r="G234" s="6">
        <f t="shared" si="22"/>
        <v>43345</v>
      </c>
      <c r="H234">
        <f t="shared" si="23"/>
        <v>4</v>
      </c>
    </row>
    <row r="235" spans="1:8" x14ac:dyDescent="0.2">
      <c r="A235">
        <v>442</v>
      </c>
      <c r="B235">
        <f t="shared" si="20"/>
        <v>21</v>
      </c>
      <c r="C235" t="e">
        <f>_xlfn.XLOOKUP(B235,Setor!#REF!,Setor!A$2:A$7)</f>
        <v>#REF!</v>
      </c>
      <c r="D235">
        <f t="shared" si="21"/>
        <v>104</v>
      </c>
      <c r="E235" t="str">
        <f>_xlfn.XLOOKUP(D235,Parcela!A$2:A$9,Parcela!B$2:B$9)</f>
        <v>Lameiro da ponte</v>
      </c>
      <c r="F235" t="s">
        <v>113</v>
      </c>
      <c r="G235" s="6">
        <f t="shared" si="22"/>
        <v>43345</v>
      </c>
      <c r="H235">
        <f t="shared" si="23"/>
        <v>4</v>
      </c>
    </row>
    <row r="236" spans="1:8" x14ac:dyDescent="0.2">
      <c r="A236">
        <v>443</v>
      </c>
      <c r="B236">
        <f t="shared" si="20"/>
        <v>21</v>
      </c>
      <c r="C236" t="e">
        <f>_xlfn.XLOOKUP(B236,Setor!#REF!,Setor!A$2:A$7)</f>
        <v>#REF!</v>
      </c>
      <c r="D236">
        <f t="shared" si="21"/>
        <v>104</v>
      </c>
      <c r="E236" t="str">
        <f>_xlfn.XLOOKUP(D236,Parcela!A$2:A$9,Parcela!B$2:B$9)</f>
        <v>Lameiro da ponte</v>
      </c>
      <c r="F236" t="s">
        <v>115</v>
      </c>
      <c r="G236" s="6">
        <f t="shared" si="22"/>
        <v>43345</v>
      </c>
      <c r="H236">
        <f t="shared" si="23"/>
        <v>4</v>
      </c>
    </row>
    <row r="237" spans="1:8" x14ac:dyDescent="0.2">
      <c r="A237">
        <v>444</v>
      </c>
      <c r="B237">
        <f t="shared" si="20"/>
        <v>21</v>
      </c>
      <c r="C237" t="e">
        <f>_xlfn.XLOOKUP(B237,Setor!#REF!,Setor!A$2:A$7)</f>
        <v>#REF!</v>
      </c>
      <c r="D237">
        <f t="shared" si="21"/>
        <v>104</v>
      </c>
      <c r="E237" t="str">
        <f>_xlfn.XLOOKUP(D237,Parcela!A$2:A$9,Parcela!B$2:B$9)</f>
        <v>Lameiro da ponte</v>
      </c>
      <c r="F237" t="s">
        <v>117</v>
      </c>
      <c r="G237" s="6">
        <f t="shared" si="22"/>
        <v>43345</v>
      </c>
      <c r="H237">
        <f t="shared" si="23"/>
        <v>4</v>
      </c>
    </row>
    <row r="238" spans="1:8" x14ac:dyDescent="0.2">
      <c r="A238">
        <v>445</v>
      </c>
      <c r="B238">
        <f t="shared" si="20"/>
        <v>21</v>
      </c>
      <c r="C238" t="e">
        <f>_xlfn.XLOOKUP(B238,Setor!#REF!,Setor!A$2:A$7)</f>
        <v>#REF!</v>
      </c>
      <c r="D238">
        <f t="shared" si="21"/>
        <v>104</v>
      </c>
      <c r="E238" t="str">
        <f>_xlfn.XLOOKUP(D238,Parcela!A$2:A$9,Parcela!B$2:B$9)</f>
        <v>Lameiro da ponte</v>
      </c>
      <c r="F238" t="s">
        <v>119</v>
      </c>
      <c r="G238" s="6">
        <f t="shared" si="22"/>
        <v>43345</v>
      </c>
      <c r="H238">
        <f t="shared" si="23"/>
        <v>4</v>
      </c>
    </row>
    <row r="239" spans="1:8" x14ac:dyDescent="0.2">
      <c r="A239">
        <v>446</v>
      </c>
      <c r="B239">
        <f t="shared" si="20"/>
        <v>21</v>
      </c>
      <c r="C239" t="e">
        <f>_xlfn.XLOOKUP(B239,Setor!#REF!,Setor!A$2:A$7)</f>
        <v>#REF!</v>
      </c>
      <c r="D239">
        <f t="shared" si="21"/>
        <v>104</v>
      </c>
      <c r="E239" t="str">
        <f>_xlfn.XLOOKUP(D239,Parcela!A$2:A$9,Parcela!B$2:B$9)</f>
        <v>Lameiro da ponte</v>
      </c>
      <c r="F239" t="s">
        <v>121</v>
      </c>
      <c r="G239" s="6">
        <f t="shared" si="22"/>
        <v>43345</v>
      </c>
      <c r="H239">
        <f t="shared" si="23"/>
        <v>4</v>
      </c>
    </row>
    <row r="240" spans="1:8" x14ac:dyDescent="0.2">
      <c r="A240">
        <v>447</v>
      </c>
      <c r="B240">
        <f t="shared" si="20"/>
        <v>21</v>
      </c>
      <c r="C240" t="e">
        <f>_xlfn.XLOOKUP(B240,Setor!#REF!,Setor!A$2:A$7)</f>
        <v>#REF!</v>
      </c>
      <c r="D240">
        <f t="shared" si="21"/>
        <v>104</v>
      </c>
      <c r="E240" t="str">
        <f>_xlfn.XLOOKUP(D240,Parcela!A$2:A$9,Parcela!B$2:B$9)</f>
        <v>Lameiro da ponte</v>
      </c>
      <c r="F240" t="s">
        <v>123</v>
      </c>
      <c r="G240" s="6">
        <f t="shared" si="22"/>
        <v>43345</v>
      </c>
      <c r="H240">
        <f t="shared" si="23"/>
        <v>4</v>
      </c>
    </row>
    <row r="241" spans="1:13" x14ac:dyDescent="0.2">
      <c r="A241">
        <v>448</v>
      </c>
      <c r="B241">
        <f t="shared" si="20"/>
        <v>21</v>
      </c>
      <c r="C241" t="e">
        <f>_xlfn.XLOOKUP(B241,Setor!#REF!,Setor!A$2:A$7)</f>
        <v>#REF!</v>
      </c>
      <c r="D241">
        <f t="shared" si="21"/>
        <v>104</v>
      </c>
      <c r="E241" t="str">
        <f>_xlfn.XLOOKUP(D241,Parcela!A$2:A$9,Parcela!B$2:B$9)</f>
        <v>Lameiro da ponte</v>
      </c>
      <c r="F241" t="s">
        <v>125</v>
      </c>
      <c r="G241" s="6">
        <f t="shared" si="22"/>
        <v>43345</v>
      </c>
      <c r="H241">
        <f t="shared" si="23"/>
        <v>4</v>
      </c>
    </row>
    <row r="242" spans="1:13" x14ac:dyDescent="0.2">
      <c r="A242">
        <v>449</v>
      </c>
      <c r="B242">
        <f t="shared" si="20"/>
        <v>21</v>
      </c>
      <c r="C242" t="e">
        <f>_xlfn.XLOOKUP(B242,Setor!#REF!,Setor!A$2:A$7)</f>
        <v>#REF!</v>
      </c>
      <c r="D242">
        <f t="shared" si="21"/>
        <v>104</v>
      </c>
      <c r="E242" t="str">
        <f>_xlfn.XLOOKUP(D242,Parcela!A$2:A$9,Parcela!B$2:B$9)</f>
        <v>Lameiro da ponte</v>
      </c>
      <c r="F242" t="s">
        <v>127</v>
      </c>
      <c r="G242" s="6">
        <f t="shared" si="22"/>
        <v>43345</v>
      </c>
      <c r="H242">
        <f t="shared" si="23"/>
        <v>4</v>
      </c>
    </row>
    <row r="243" spans="1:13" x14ac:dyDescent="0.2">
      <c r="A243">
        <v>450</v>
      </c>
      <c r="B243">
        <f t="shared" si="20"/>
        <v>21</v>
      </c>
      <c r="C243" t="e">
        <f>_xlfn.XLOOKUP(B243,Setor!#REF!,Setor!A$2:A$7)</f>
        <v>#REF!</v>
      </c>
      <c r="D243">
        <f t="shared" si="21"/>
        <v>104</v>
      </c>
      <c r="E243" t="str">
        <f>_xlfn.XLOOKUP(D243,Parcela!A$2:A$9,Parcela!B$2:B$9)</f>
        <v>Lameiro da ponte</v>
      </c>
      <c r="F243" t="s">
        <v>129</v>
      </c>
      <c r="G243" s="6">
        <f t="shared" si="22"/>
        <v>43345</v>
      </c>
      <c r="H243">
        <f t="shared" si="23"/>
        <v>4</v>
      </c>
    </row>
    <row r="244" spans="1:13" x14ac:dyDescent="0.2">
      <c r="A244">
        <v>451</v>
      </c>
      <c r="B244">
        <f t="shared" si="20"/>
        <v>21</v>
      </c>
      <c r="C244" t="e">
        <f>_xlfn.XLOOKUP(B244,Setor!#REF!,Setor!A$2:A$7)</f>
        <v>#REF!</v>
      </c>
      <c r="D244">
        <f t="shared" si="21"/>
        <v>104</v>
      </c>
      <c r="E244" t="str">
        <f>_xlfn.XLOOKUP(D244,Parcela!A$2:A$9,Parcela!B$2:B$9)</f>
        <v>Lameiro da ponte</v>
      </c>
      <c r="F244" t="s">
        <v>131</v>
      </c>
      <c r="G244" s="6">
        <f t="shared" si="22"/>
        <v>43345</v>
      </c>
      <c r="H244">
        <f t="shared" si="23"/>
        <v>4</v>
      </c>
    </row>
    <row r="245" spans="1:13" x14ac:dyDescent="0.2">
      <c r="A245">
        <v>452</v>
      </c>
      <c r="B245">
        <f t="shared" si="20"/>
        <v>21</v>
      </c>
      <c r="C245" t="e">
        <f>_xlfn.XLOOKUP(B245,Setor!#REF!,Setor!A$2:A$7)</f>
        <v>#REF!</v>
      </c>
      <c r="D245">
        <f t="shared" si="21"/>
        <v>104</v>
      </c>
      <c r="E245" t="str">
        <f>_xlfn.XLOOKUP(D245,Parcela!A$2:A$9,Parcela!B$2:B$9)</f>
        <v>Lameiro da ponte</v>
      </c>
      <c r="F245" t="s">
        <v>133</v>
      </c>
      <c r="G245" s="6">
        <f t="shared" si="22"/>
        <v>43345</v>
      </c>
      <c r="H245">
        <f t="shared" si="23"/>
        <v>4</v>
      </c>
    </row>
    <row r="246" spans="1:13" x14ac:dyDescent="0.2">
      <c r="A246">
        <v>453</v>
      </c>
      <c r="B246">
        <f t="shared" si="20"/>
        <v>21</v>
      </c>
      <c r="C246" t="e">
        <f>_xlfn.XLOOKUP(B246,Setor!#REF!,Setor!A$2:A$7)</f>
        <v>#REF!</v>
      </c>
      <c r="D246">
        <f t="shared" si="21"/>
        <v>104</v>
      </c>
      <c r="E246" t="str">
        <f>_xlfn.XLOOKUP(D246,Parcela!A$2:A$9,Parcela!B$2:B$9)</f>
        <v>Lameiro da ponte</v>
      </c>
      <c r="F246" t="s">
        <v>135</v>
      </c>
      <c r="G246" s="6">
        <f t="shared" si="22"/>
        <v>43345</v>
      </c>
      <c r="H246">
        <f t="shared" si="23"/>
        <v>4</v>
      </c>
    </row>
    <row r="247" spans="1:13" x14ac:dyDescent="0.2">
      <c r="A247">
        <v>454</v>
      </c>
      <c r="B247">
        <f t="shared" si="20"/>
        <v>21</v>
      </c>
      <c r="C247" t="e">
        <f>_xlfn.XLOOKUP(B247,Setor!#REF!,Setor!A$2:A$7)</f>
        <v>#REF!</v>
      </c>
      <c r="D247">
        <f t="shared" si="21"/>
        <v>104</v>
      </c>
      <c r="E247" t="str">
        <f>_xlfn.XLOOKUP(D247,Parcela!A$2:A$9,Parcela!B$2:B$9)</f>
        <v>Lameiro da ponte</v>
      </c>
      <c r="F247" t="s">
        <v>137</v>
      </c>
      <c r="G247" s="6">
        <f t="shared" si="22"/>
        <v>43345</v>
      </c>
      <c r="H247">
        <f t="shared" si="23"/>
        <v>4</v>
      </c>
    </row>
    <row r="248" spans="1:13" x14ac:dyDescent="0.2">
      <c r="A248">
        <v>455</v>
      </c>
      <c r="B248">
        <v>21</v>
      </c>
      <c r="C248" t="e">
        <f>_xlfn.XLOOKUP(B248,Setor!#REF!,Setor!A$2:A$7)</f>
        <v>#REF!</v>
      </c>
      <c r="D248">
        <v>104</v>
      </c>
      <c r="E248" t="str">
        <f>_xlfn.XLOOKUP(D248,Parcela!A$2:A$9,Parcela!B$2:B$9)</f>
        <v>Lameiro da ponte</v>
      </c>
      <c r="F248" t="s">
        <v>65</v>
      </c>
      <c r="G248" s="6">
        <v>43353</v>
      </c>
      <c r="H248">
        <v>4</v>
      </c>
      <c r="M248" s="6"/>
    </row>
    <row r="249" spans="1:13" x14ac:dyDescent="0.2">
      <c r="A249">
        <v>456</v>
      </c>
      <c r="B249">
        <f t="shared" ref="B249:B284" si="24">B248</f>
        <v>21</v>
      </c>
      <c r="C249" t="e">
        <f>_xlfn.XLOOKUP(B249,Setor!#REF!,Setor!A$2:A$7)</f>
        <v>#REF!</v>
      </c>
      <c r="D249">
        <f t="shared" ref="D249:D284" si="25">D248</f>
        <v>104</v>
      </c>
      <c r="E249" t="str">
        <f>_xlfn.XLOOKUP(D249,Parcela!A$2:A$9,Parcela!B$2:B$9)</f>
        <v>Lameiro da ponte</v>
      </c>
      <c r="F249" t="s">
        <v>67</v>
      </c>
      <c r="G249" s="6">
        <f t="shared" ref="G249:G284" si="26">G248</f>
        <v>43353</v>
      </c>
      <c r="H249">
        <f t="shared" ref="H249:H284" si="27">H248</f>
        <v>4</v>
      </c>
      <c r="M249" s="6"/>
    </row>
    <row r="250" spans="1:13" x14ac:dyDescent="0.2">
      <c r="A250">
        <v>457</v>
      </c>
      <c r="B250">
        <f t="shared" si="24"/>
        <v>21</v>
      </c>
      <c r="C250" t="e">
        <f>_xlfn.XLOOKUP(B250,Setor!#REF!,Setor!A$2:A$7)</f>
        <v>#REF!</v>
      </c>
      <c r="D250">
        <f t="shared" si="25"/>
        <v>104</v>
      </c>
      <c r="E250" t="str">
        <f>_xlfn.XLOOKUP(D250,Parcela!A$2:A$9,Parcela!B$2:B$9)</f>
        <v>Lameiro da ponte</v>
      </c>
      <c r="F250" t="s">
        <v>69</v>
      </c>
      <c r="G250" s="6">
        <f t="shared" si="26"/>
        <v>43353</v>
      </c>
      <c r="H250">
        <f t="shared" si="27"/>
        <v>4</v>
      </c>
    </row>
    <row r="251" spans="1:13" x14ac:dyDescent="0.2">
      <c r="A251">
        <v>458</v>
      </c>
      <c r="B251">
        <f t="shared" si="24"/>
        <v>21</v>
      </c>
      <c r="C251" t="e">
        <f>_xlfn.XLOOKUP(B251,Setor!#REF!,Setor!A$2:A$7)</f>
        <v>#REF!</v>
      </c>
      <c r="D251">
        <f t="shared" si="25"/>
        <v>104</v>
      </c>
      <c r="E251" t="str">
        <f>_xlfn.XLOOKUP(D251,Parcela!A$2:A$9,Parcela!B$2:B$9)</f>
        <v>Lameiro da ponte</v>
      </c>
      <c r="F251" t="s">
        <v>71</v>
      </c>
      <c r="G251" s="6">
        <f t="shared" si="26"/>
        <v>43353</v>
      </c>
      <c r="H251">
        <f t="shared" si="27"/>
        <v>4</v>
      </c>
    </row>
    <row r="252" spans="1:13" x14ac:dyDescent="0.2">
      <c r="A252">
        <v>459</v>
      </c>
      <c r="B252">
        <f t="shared" si="24"/>
        <v>21</v>
      </c>
      <c r="C252" t="e">
        <f>_xlfn.XLOOKUP(B252,Setor!#REF!,Setor!A$2:A$7)</f>
        <v>#REF!</v>
      </c>
      <c r="D252">
        <f t="shared" si="25"/>
        <v>104</v>
      </c>
      <c r="E252" t="str">
        <f>_xlfn.XLOOKUP(D252,Parcela!A$2:A$9,Parcela!B$2:B$9)</f>
        <v>Lameiro da ponte</v>
      </c>
      <c r="F252" t="s">
        <v>73</v>
      </c>
      <c r="G252" s="6">
        <f t="shared" si="26"/>
        <v>43353</v>
      </c>
      <c r="H252">
        <f t="shared" si="27"/>
        <v>4</v>
      </c>
    </row>
    <row r="253" spans="1:13" x14ac:dyDescent="0.2">
      <c r="A253">
        <v>460</v>
      </c>
      <c r="B253">
        <f t="shared" si="24"/>
        <v>21</v>
      </c>
      <c r="C253" t="e">
        <f>_xlfn.XLOOKUP(B253,Setor!#REF!,Setor!A$2:A$7)</f>
        <v>#REF!</v>
      </c>
      <c r="D253">
        <f t="shared" si="25"/>
        <v>104</v>
      </c>
      <c r="E253" t="str">
        <f>_xlfn.XLOOKUP(D253,Parcela!A$2:A$9,Parcela!B$2:B$9)</f>
        <v>Lameiro da ponte</v>
      </c>
      <c r="F253" t="s">
        <v>75</v>
      </c>
      <c r="G253" s="6">
        <f t="shared" si="26"/>
        <v>43353</v>
      </c>
      <c r="H253">
        <f t="shared" si="27"/>
        <v>4</v>
      </c>
    </row>
    <row r="254" spans="1:13" x14ac:dyDescent="0.2">
      <c r="A254">
        <v>461</v>
      </c>
      <c r="B254">
        <f t="shared" si="24"/>
        <v>21</v>
      </c>
      <c r="C254" t="e">
        <f>_xlfn.XLOOKUP(B254,Setor!#REF!,Setor!A$2:A$7)</f>
        <v>#REF!</v>
      </c>
      <c r="D254">
        <f t="shared" si="25"/>
        <v>104</v>
      </c>
      <c r="E254" t="str">
        <f>_xlfn.XLOOKUP(D254,Parcela!A$2:A$9,Parcela!B$2:B$9)</f>
        <v>Lameiro da ponte</v>
      </c>
      <c r="F254" t="s">
        <v>77</v>
      </c>
      <c r="G254" s="6">
        <f t="shared" si="26"/>
        <v>43353</v>
      </c>
      <c r="H254">
        <f t="shared" si="27"/>
        <v>4</v>
      </c>
    </row>
    <row r="255" spans="1:13" x14ac:dyDescent="0.2">
      <c r="A255">
        <v>462</v>
      </c>
      <c r="B255">
        <f t="shared" si="24"/>
        <v>21</v>
      </c>
      <c r="C255" t="e">
        <f>_xlfn.XLOOKUP(B255,Setor!#REF!,Setor!A$2:A$7)</f>
        <v>#REF!</v>
      </c>
      <c r="D255">
        <f t="shared" si="25"/>
        <v>104</v>
      </c>
      <c r="E255" t="str">
        <f>_xlfn.XLOOKUP(D255,Parcela!A$2:A$9,Parcela!B$2:B$9)</f>
        <v>Lameiro da ponte</v>
      </c>
      <c r="F255" t="s">
        <v>79</v>
      </c>
      <c r="G255" s="6">
        <f t="shared" si="26"/>
        <v>43353</v>
      </c>
      <c r="H255">
        <f t="shared" si="27"/>
        <v>4</v>
      </c>
    </row>
    <row r="256" spans="1:13" x14ac:dyDescent="0.2">
      <c r="A256">
        <v>463</v>
      </c>
      <c r="B256">
        <f t="shared" si="24"/>
        <v>21</v>
      </c>
      <c r="C256" t="e">
        <f>_xlfn.XLOOKUP(B256,Setor!#REF!,Setor!A$2:A$7)</f>
        <v>#REF!</v>
      </c>
      <c r="D256">
        <f t="shared" si="25"/>
        <v>104</v>
      </c>
      <c r="E256" t="str">
        <f>_xlfn.XLOOKUP(D256,Parcela!A$2:A$9,Parcela!B$2:B$9)</f>
        <v>Lameiro da ponte</v>
      </c>
      <c r="F256" t="s">
        <v>81</v>
      </c>
      <c r="G256" s="6">
        <f t="shared" si="26"/>
        <v>43353</v>
      </c>
      <c r="H256">
        <f t="shared" si="27"/>
        <v>4</v>
      </c>
    </row>
    <row r="257" spans="1:8" x14ac:dyDescent="0.2">
      <c r="A257">
        <v>464</v>
      </c>
      <c r="B257">
        <f t="shared" si="24"/>
        <v>21</v>
      </c>
      <c r="C257" t="e">
        <f>_xlfn.XLOOKUP(B257,Setor!#REF!,Setor!A$2:A$7)</f>
        <v>#REF!</v>
      </c>
      <c r="D257">
        <f t="shared" si="25"/>
        <v>104</v>
      </c>
      <c r="E257" t="str">
        <f>_xlfn.XLOOKUP(D257,Parcela!A$2:A$9,Parcela!B$2:B$9)</f>
        <v>Lameiro da ponte</v>
      </c>
      <c r="F257" t="s">
        <v>83</v>
      </c>
      <c r="G257" s="6">
        <f t="shared" si="26"/>
        <v>43353</v>
      </c>
      <c r="H257">
        <f t="shared" si="27"/>
        <v>4</v>
      </c>
    </row>
    <row r="258" spans="1:8" x14ac:dyDescent="0.2">
      <c r="A258">
        <v>465</v>
      </c>
      <c r="B258">
        <f t="shared" si="24"/>
        <v>21</v>
      </c>
      <c r="C258" t="e">
        <f>_xlfn.XLOOKUP(B258,Setor!#REF!,Setor!A$2:A$7)</f>
        <v>#REF!</v>
      </c>
      <c r="D258">
        <f t="shared" si="25"/>
        <v>104</v>
      </c>
      <c r="E258" t="str">
        <f>_xlfn.XLOOKUP(D258,Parcela!A$2:A$9,Parcela!B$2:B$9)</f>
        <v>Lameiro da ponte</v>
      </c>
      <c r="F258" t="s">
        <v>85</v>
      </c>
      <c r="G258" s="6">
        <f t="shared" si="26"/>
        <v>43353</v>
      </c>
      <c r="H258">
        <f t="shared" si="27"/>
        <v>4</v>
      </c>
    </row>
    <row r="259" spans="1:8" x14ac:dyDescent="0.2">
      <c r="A259">
        <v>466</v>
      </c>
      <c r="B259">
        <f t="shared" si="24"/>
        <v>21</v>
      </c>
      <c r="C259" t="e">
        <f>_xlfn.XLOOKUP(B259,Setor!#REF!,Setor!A$2:A$7)</f>
        <v>#REF!</v>
      </c>
      <c r="D259">
        <f t="shared" si="25"/>
        <v>104</v>
      </c>
      <c r="E259" t="str">
        <f>_xlfn.XLOOKUP(D259,Parcela!A$2:A$9,Parcela!B$2:B$9)</f>
        <v>Lameiro da ponte</v>
      </c>
      <c r="F259" t="s">
        <v>87</v>
      </c>
      <c r="G259" s="6">
        <f t="shared" si="26"/>
        <v>43353</v>
      </c>
      <c r="H259">
        <f t="shared" si="27"/>
        <v>4</v>
      </c>
    </row>
    <row r="260" spans="1:8" x14ac:dyDescent="0.2">
      <c r="A260">
        <v>467</v>
      </c>
      <c r="B260">
        <f t="shared" si="24"/>
        <v>21</v>
      </c>
      <c r="C260" t="e">
        <f>_xlfn.XLOOKUP(B260,Setor!#REF!,Setor!A$2:A$7)</f>
        <v>#REF!</v>
      </c>
      <c r="D260">
        <f t="shared" si="25"/>
        <v>104</v>
      </c>
      <c r="E260" t="str">
        <f>_xlfn.XLOOKUP(D260,Parcela!A$2:A$9,Parcela!B$2:B$9)</f>
        <v>Lameiro da ponte</v>
      </c>
      <c r="F260" t="s">
        <v>89</v>
      </c>
      <c r="G260" s="6">
        <f t="shared" si="26"/>
        <v>43353</v>
      </c>
      <c r="H260">
        <f t="shared" si="27"/>
        <v>4</v>
      </c>
    </row>
    <row r="261" spans="1:8" x14ac:dyDescent="0.2">
      <c r="A261">
        <v>468</v>
      </c>
      <c r="B261">
        <f t="shared" si="24"/>
        <v>21</v>
      </c>
      <c r="C261" t="e">
        <f>_xlfn.XLOOKUP(B261,Setor!#REF!,Setor!A$2:A$7)</f>
        <v>#REF!</v>
      </c>
      <c r="D261">
        <f t="shared" si="25"/>
        <v>104</v>
      </c>
      <c r="E261" t="str">
        <f>_xlfn.XLOOKUP(D261,Parcela!A$2:A$9,Parcela!B$2:B$9)</f>
        <v>Lameiro da ponte</v>
      </c>
      <c r="F261" t="s">
        <v>330</v>
      </c>
      <c r="G261" s="6">
        <f t="shared" si="26"/>
        <v>43353</v>
      </c>
      <c r="H261">
        <f t="shared" si="27"/>
        <v>4</v>
      </c>
    </row>
    <row r="262" spans="1:8" x14ac:dyDescent="0.2">
      <c r="A262">
        <v>469</v>
      </c>
      <c r="B262">
        <f t="shared" si="24"/>
        <v>21</v>
      </c>
      <c r="C262" t="e">
        <f>_xlfn.XLOOKUP(B262,Setor!#REF!,Setor!A$2:A$7)</f>
        <v>#REF!</v>
      </c>
      <c r="D262">
        <f t="shared" si="25"/>
        <v>104</v>
      </c>
      <c r="E262" t="str">
        <f>_xlfn.XLOOKUP(D262,Parcela!A$2:A$9,Parcela!B$2:B$9)</f>
        <v>Lameiro da ponte</v>
      </c>
      <c r="F262" t="s">
        <v>331</v>
      </c>
      <c r="G262" s="6">
        <f t="shared" si="26"/>
        <v>43353</v>
      </c>
      <c r="H262">
        <f t="shared" si="27"/>
        <v>4</v>
      </c>
    </row>
    <row r="263" spans="1:8" x14ac:dyDescent="0.2">
      <c r="A263">
        <v>470</v>
      </c>
      <c r="B263">
        <f t="shared" si="24"/>
        <v>21</v>
      </c>
      <c r="C263" t="e">
        <f>_xlfn.XLOOKUP(B263,Setor!#REF!,Setor!A$2:A$7)</f>
        <v>#REF!</v>
      </c>
      <c r="D263">
        <f t="shared" si="25"/>
        <v>104</v>
      </c>
      <c r="E263" t="str">
        <f>_xlfn.XLOOKUP(D263,Parcela!A$2:A$9,Parcela!B$2:B$9)</f>
        <v>Lameiro da ponte</v>
      </c>
      <c r="F263" t="s">
        <v>95</v>
      </c>
      <c r="G263" s="6">
        <f t="shared" si="26"/>
        <v>43353</v>
      </c>
      <c r="H263">
        <f t="shared" si="27"/>
        <v>4</v>
      </c>
    </row>
    <row r="264" spans="1:8" x14ac:dyDescent="0.2">
      <c r="A264">
        <v>471</v>
      </c>
      <c r="B264">
        <f t="shared" si="24"/>
        <v>21</v>
      </c>
      <c r="C264" t="e">
        <f>_xlfn.XLOOKUP(B264,Setor!#REF!,Setor!A$2:A$7)</f>
        <v>#REF!</v>
      </c>
      <c r="D264">
        <f t="shared" si="25"/>
        <v>104</v>
      </c>
      <c r="E264" t="str">
        <f>_xlfn.XLOOKUP(D264,Parcela!A$2:A$9,Parcela!B$2:B$9)</f>
        <v>Lameiro da ponte</v>
      </c>
      <c r="F264" t="s">
        <v>97</v>
      </c>
      <c r="G264" s="6">
        <f t="shared" si="26"/>
        <v>43353</v>
      </c>
      <c r="H264">
        <f t="shared" si="27"/>
        <v>4</v>
      </c>
    </row>
    <row r="265" spans="1:8" x14ac:dyDescent="0.2">
      <c r="A265">
        <v>472</v>
      </c>
      <c r="B265">
        <f t="shared" si="24"/>
        <v>21</v>
      </c>
      <c r="C265" t="e">
        <f>_xlfn.XLOOKUP(B265,Setor!#REF!,Setor!A$2:A$7)</f>
        <v>#REF!</v>
      </c>
      <c r="D265">
        <f t="shared" si="25"/>
        <v>104</v>
      </c>
      <c r="E265" t="str">
        <f>_xlfn.XLOOKUP(D265,Parcela!A$2:A$9,Parcela!B$2:B$9)</f>
        <v>Lameiro da ponte</v>
      </c>
      <c r="F265" t="s">
        <v>99</v>
      </c>
      <c r="G265" s="6">
        <f t="shared" si="26"/>
        <v>43353</v>
      </c>
      <c r="H265">
        <f t="shared" si="27"/>
        <v>4</v>
      </c>
    </row>
    <row r="266" spans="1:8" x14ac:dyDescent="0.2">
      <c r="A266">
        <v>473</v>
      </c>
      <c r="B266">
        <f t="shared" si="24"/>
        <v>21</v>
      </c>
      <c r="C266" t="e">
        <f>_xlfn.XLOOKUP(B266,Setor!#REF!,Setor!A$2:A$7)</f>
        <v>#REF!</v>
      </c>
      <c r="D266">
        <f t="shared" si="25"/>
        <v>104</v>
      </c>
      <c r="E266" t="str">
        <f>_xlfn.XLOOKUP(D266,Parcela!A$2:A$9,Parcela!B$2:B$9)</f>
        <v>Lameiro da ponte</v>
      </c>
      <c r="F266" t="s">
        <v>101</v>
      </c>
      <c r="G266" s="6">
        <f t="shared" si="26"/>
        <v>43353</v>
      </c>
      <c r="H266">
        <f t="shared" si="27"/>
        <v>4</v>
      </c>
    </row>
    <row r="267" spans="1:8" x14ac:dyDescent="0.2">
      <c r="A267">
        <v>474</v>
      </c>
      <c r="B267">
        <f t="shared" si="24"/>
        <v>21</v>
      </c>
      <c r="C267" t="e">
        <f>_xlfn.XLOOKUP(B267,Setor!#REF!,Setor!A$2:A$7)</f>
        <v>#REF!</v>
      </c>
      <c r="D267">
        <f t="shared" si="25"/>
        <v>104</v>
      </c>
      <c r="E267" t="str">
        <f>_xlfn.XLOOKUP(D267,Parcela!A$2:A$9,Parcela!B$2:B$9)</f>
        <v>Lameiro da ponte</v>
      </c>
      <c r="F267" t="s">
        <v>103</v>
      </c>
      <c r="G267" s="6">
        <f t="shared" si="26"/>
        <v>43353</v>
      </c>
      <c r="H267">
        <f t="shared" si="27"/>
        <v>4</v>
      </c>
    </row>
    <row r="268" spans="1:8" x14ac:dyDescent="0.2">
      <c r="A268">
        <v>475</v>
      </c>
      <c r="B268">
        <f t="shared" si="24"/>
        <v>21</v>
      </c>
      <c r="C268" t="e">
        <f>_xlfn.XLOOKUP(B268,Setor!#REF!,Setor!A$2:A$7)</f>
        <v>#REF!</v>
      </c>
      <c r="D268">
        <f t="shared" si="25"/>
        <v>104</v>
      </c>
      <c r="E268" t="str">
        <f>_xlfn.XLOOKUP(D268,Parcela!A$2:A$9,Parcela!B$2:B$9)</f>
        <v>Lameiro da ponte</v>
      </c>
      <c r="F268" t="s">
        <v>105</v>
      </c>
      <c r="G268" s="6">
        <f t="shared" si="26"/>
        <v>43353</v>
      </c>
      <c r="H268">
        <f t="shared" si="27"/>
        <v>4</v>
      </c>
    </row>
    <row r="269" spans="1:8" x14ac:dyDescent="0.2">
      <c r="A269">
        <v>476</v>
      </c>
      <c r="B269">
        <f t="shared" si="24"/>
        <v>21</v>
      </c>
      <c r="C269" t="e">
        <f>_xlfn.XLOOKUP(B269,Setor!#REF!,Setor!A$2:A$7)</f>
        <v>#REF!</v>
      </c>
      <c r="D269">
        <f t="shared" si="25"/>
        <v>104</v>
      </c>
      <c r="E269" t="str">
        <f>_xlfn.XLOOKUP(D269,Parcela!A$2:A$9,Parcela!B$2:B$9)</f>
        <v>Lameiro da ponte</v>
      </c>
      <c r="F269" t="s">
        <v>107</v>
      </c>
      <c r="G269" s="6">
        <f t="shared" si="26"/>
        <v>43353</v>
      </c>
      <c r="H269">
        <f t="shared" si="27"/>
        <v>4</v>
      </c>
    </row>
    <row r="270" spans="1:8" x14ac:dyDescent="0.2">
      <c r="A270">
        <v>477</v>
      </c>
      <c r="B270">
        <f t="shared" si="24"/>
        <v>21</v>
      </c>
      <c r="C270" t="e">
        <f>_xlfn.XLOOKUP(B270,Setor!#REF!,Setor!A$2:A$7)</f>
        <v>#REF!</v>
      </c>
      <c r="D270">
        <f t="shared" si="25"/>
        <v>104</v>
      </c>
      <c r="E270" t="str">
        <f>_xlfn.XLOOKUP(D270,Parcela!A$2:A$9,Parcela!B$2:B$9)</f>
        <v>Lameiro da ponte</v>
      </c>
      <c r="F270" t="s">
        <v>109</v>
      </c>
      <c r="G270" s="6">
        <f t="shared" si="26"/>
        <v>43353</v>
      </c>
      <c r="H270">
        <f t="shared" si="27"/>
        <v>4</v>
      </c>
    </row>
    <row r="271" spans="1:8" x14ac:dyDescent="0.2">
      <c r="A271">
        <v>478</v>
      </c>
      <c r="B271">
        <f t="shared" si="24"/>
        <v>21</v>
      </c>
      <c r="C271" t="e">
        <f>_xlfn.XLOOKUP(B271,Setor!#REF!,Setor!A$2:A$7)</f>
        <v>#REF!</v>
      </c>
      <c r="D271">
        <f t="shared" si="25"/>
        <v>104</v>
      </c>
      <c r="E271" t="str">
        <f>_xlfn.XLOOKUP(D271,Parcela!A$2:A$9,Parcela!B$2:B$9)</f>
        <v>Lameiro da ponte</v>
      </c>
      <c r="F271" t="s">
        <v>111</v>
      </c>
      <c r="G271" s="6">
        <f t="shared" si="26"/>
        <v>43353</v>
      </c>
      <c r="H271">
        <f t="shared" si="27"/>
        <v>4</v>
      </c>
    </row>
    <row r="272" spans="1:8" x14ac:dyDescent="0.2">
      <c r="A272">
        <v>479</v>
      </c>
      <c r="B272">
        <f t="shared" si="24"/>
        <v>21</v>
      </c>
      <c r="C272" t="e">
        <f>_xlfn.XLOOKUP(B272,Setor!#REF!,Setor!A$2:A$7)</f>
        <v>#REF!</v>
      </c>
      <c r="D272">
        <f t="shared" si="25"/>
        <v>104</v>
      </c>
      <c r="E272" t="str">
        <f>_xlfn.XLOOKUP(D272,Parcela!A$2:A$9,Parcela!B$2:B$9)</f>
        <v>Lameiro da ponte</v>
      </c>
      <c r="F272" t="s">
        <v>113</v>
      </c>
      <c r="G272" s="6">
        <f t="shared" si="26"/>
        <v>43353</v>
      </c>
      <c r="H272">
        <f t="shared" si="27"/>
        <v>4</v>
      </c>
    </row>
    <row r="273" spans="1:8" x14ac:dyDescent="0.2">
      <c r="A273">
        <v>480</v>
      </c>
      <c r="B273">
        <f t="shared" si="24"/>
        <v>21</v>
      </c>
      <c r="C273" t="e">
        <f>_xlfn.XLOOKUP(B273,Setor!#REF!,Setor!A$2:A$7)</f>
        <v>#REF!</v>
      </c>
      <c r="D273">
        <f t="shared" si="25"/>
        <v>104</v>
      </c>
      <c r="E273" t="str">
        <f>_xlfn.XLOOKUP(D273,Parcela!A$2:A$9,Parcela!B$2:B$9)</f>
        <v>Lameiro da ponte</v>
      </c>
      <c r="F273" t="s">
        <v>115</v>
      </c>
      <c r="G273" s="6">
        <f t="shared" si="26"/>
        <v>43353</v>
      </c>
      <c r="H273">
        <f t="shared" si="27"/>
        <v>4</v>
      </c>
    </row>
    <row r="274" spans="1:8" x14ac:dyDescent="0.2">
      <c r="A274">
        <v>481</v>
      </c>
      <c r="B274">
        <f t="shared" si="24"/>
        <v>21</v>
      </c>
      <c r="C274" t="e">
        <f>_xlfn.XLOOKUP(B274,Setor!#REF!,Setor!A$2:A$7)</f>
        <v>#REF!</v>
      </c>
      <c r="D274">
        <f t="shared" si="25"/>
        <v>104</v>
      </c>
      <c r="E274" t="str">
        <f>_xlfn.XLOOKUP(D274,Parcela!A$2:A$9,Parcela!B$2:B$9)</f>
        <v>Lameiro da ponte</v>
      </c>
      <c r="F274" t="s">
        <v>117</v>
      </c>
      <c r="G274" s="6">
        <f t="shared" si="26"/>
        <v>43353</v>
      </c>
      <c r="H274">
        <f t="shared" si="27"/>
        <v>4</v>
      </c>
    </row>
    <row r="275" spans="1:8" x14ac:dyDescent="0.2">
      <c r="A275">
        <v>482</v>
      </c>
      <c r="B275">
        <f t="shared" si="24"/>
        <v>21</v>
      </c>
      <c r="C275" t="e">
        <f>_xlfn.XLOOKUP(B275,Setor!#REF!,Setor!A$2:A$7)</f>
        <v>#REF!</v>
      </c>
      <c r="D275">
        <f t="shared" si="25"/>
        <v>104</v>
      </c>
      <c r="E275" t="str">
        <f>_xlfn.XLOOKUP(D275,Parcela!A$2:A$9,Parcela!B$2:B$9)</f>
        <v>Lameiro da ponte</v>
      </c>
      <c r="F275" t="s">
        <v>119</v>
      </c>
      <c r="G275" s="6">
        <f t="shared" si="26"/>
        <v>43353</v>
      </c>
      <c r="H275">
        <f t="shared" si="27"/>
        <v>4</v>
      </c>
    </row>
    <row r="276" spans="1:8" x14ac:dyDescent="0.2">
      <c r="A276">
        <v>483</v>
      </c>
      <c r="B276">
        <f t="shared" si="24"/>
        <v>21</v>
      </c>
      <c r="C276" t="e">
        <f>_xlfn.XLOOKUP(B276,Setor!#REF!,Setor!A$2:A$7)</f>
        <v>#REF!</v>
      </c>
      <c r="D276">
        <f t="shared" si="25"/>
        <v>104</v>
      </c>
      <c r="E276" t="str">
        <f>_xlfn.XLOOKUP(D276,Parcela!A$2:A$9,Parcela!B$2:B$9)</f>
        <v>Lameiro da ponte</v>
      </c>
      <c r="F276" t="s">
        <v>121</v>
      </c>
      <c r="G276" s="6">
        <f t="shared" si="26"/>
        <v>43353</v>
      </c>
      <c r="H276">
        <f t="shared" si="27"/>
        <v>4</v>
      </c>
    </row>
    <row r="277" spans="1:8" x14ac:dyDescent="0.2">
      <c r="A277">
        <v>484</v>
      </c>
      <c r="B277">
        <f t="shared" si="24"/>
        <v>21</v>
      </c>
      <c r="C277" t="e">
        <f>_xlfn.XLOOKUP(B277,Setor!#REF!,Setor!A$2:A$7)</f>
        <v>#REF!</v>
      </c>
      <c r="D277">
        <f t="shared" si="25"/>
        <v>104</v>
      </c>
      <c r="E277" t="str">
        <f>_xlfn.XLOOKUP(D277,Parcela!A$2:A$9,Parcela!B$2:B$9)</f>
        <v>Lameiro da ponte</v>
      </c>
      <c r="F277" t="s">
        <v>123</v>
      </c>
      <c r="G277" s="6">
        <f t="shared" si="26"/>
        <v>43353</v>
      </c>
      <c r="H277">
        <f t="shared" si="27"/>
        <v>4</v>
      </c>
    </row>
    <row r="278" spans="1:8" x14ac:dyDescent="0.2">
      <c r="A278">
        <v>485</v>
      </c>
      <c r="B278">
        <f t="shared" si="24"/>
        <v>21</v>
      </c>
      <c r="C278" t="e">
        <f>_xlfn.XLOOKUP(B278,Setor!#REF!,Setor!A$2:A$7)</f>
        <v>#REF!</v>
      </c>
      <c r="D278">
        <f t="shared" si="25"/>
        <v>104</v>
      </c>
      <c r="E278" t="str">
        <f>_xlfn.XLOOKUP(D278,Parcela!A$2:A$9,Parcela!B$2:B$9)</f>
        <v>Lameiro da ponte</v>
      </c>
      <c r="F278" t="s">
        <v>125</v>
      </c>
      <c r="G278" s="6">
        <f t="shared" si="26"/>
        <v>43353</v>
      </c>
      <c r="H278">
        <f t="shared" si="27"/>
        <v>4</v>
      </c>
    </row>
    <row r="279" spans="1:8" x14ac:dyDescent="0.2">
      <c r="A279">
        <v>486</v>
      </c>
      <c r="B279">
        <f t="shared" si="24"/>
        <v>21</v>
      </c>
      <c r="C279" t="e">
        <f>_xlfn.XLOOKUP(B279,Setor!#REF!,Setor!A$2:A$7)</f>
        <v>#REF!</v>
      </c>
      <c r="D279">
        <f t="shared" si="25"/>
        <v>104</v>
      </c>
      <c r="E279" t="str">
        <f>_xlfn.XLOOKUP(D279,Parcela!A$2:A$9,Parcela!B$2:B$9)</f>
        <v>Lameiro da ponte</v>
      </c>
      <c r="F279" t="s">
        <v>127</v>
      </c>
      <c r="G279" s="6">
        <f t="shared" si="26"/>
        <v>43353</v>
      </c>
      <c r="H279">
        <f t="shared" si="27"/>
        <v>4</v>
      </c>
    </row>
    <row r="280" spans="1:8" x14ac:dyDescent="0.2">
      <c r="A280">
        <v>487</v>
      </c>
      <c r="B280">
        <f t="shared" si="24"/>
        <v>21</v>
      </c>
      <c r="C280" t="e">
        <f>_xlfn.XLOOKUP(B280,Setor!#REF!,Setor!A$2:A$7)</f>
        <v>#REF!</v>
      </c>
      <c r="D280">
        <f t="shared" si="25"/>
        <v>104</v>
      </c>
      <c r="E280" t="str">
        <f>_xlfn.XLOOKUP(D280,Parcela!A$2:A$9,Parcela!B$2:B$9)</f>
        <v>Lameiro da ponte</v>
      </c>
      <c r="F280" t="s">
        <v>129</v>
      </c>
      <c r="G280" s="6">
        <f t="shared" si="26"/>
        <v>43353</v>
      </c>
      <c r="H280">
        <f t="shared" si="27"/>
        <v>4</v>
      </c>
    </row>
    <row r="281" spans="1:8" x14ac:dyDescent="0.2">
      <c r="A281">
        <v>488</v>
      </c>
      <c r="B281">
        <f t="shared" si="24"/>
        <v>21</v>
      </c>
      <c r="C281" t="e">
        <f>_xlfn.XLOOKUP(B281,Setor!#REF!,Setor!A$2:A$7)</f>
        <v>#REF!</v>
      </c>
      <c r="D281">
        <f t="shared" si="25"/>
        <v>104</v>
      </c>
      <c r="E281" t="str">
        <f>_xlfn.XLOOKUP(D281,Parcela!A$2:A$9,Parcela!B$2:B$9)</f>
        <v>Lameiro da ponte</v>
      </c>
      <c r="F281" t="s">
        <v>131</v>
      </c>
      <c r="G281" s="6">
        <f t="shared" si="26"/>
        <v>43353</v>
      </c>
      <c r="H281">
        <f t="shared" si="27"/>
        <v>4</v>
      </c>
    </row>
    <row r="282" spans="1:8" x14ac:dyDescent="0.2">
      <c r="A282">
        <v>489</v>
      </c>
      <c r="B282">
        <f t="shared" si="24"/>
        <v>21</v>
      </c>
      <c r="C282" t="e">
        <f>_xlfn.XLOOKUP(B282,Setor!#REF!,Setor!A$2:A$7)</f>
        <v>#REF!</v>
      </c>
      <c r="D282">
        <f t="shared" si="25"/>
        <v>104</v>
      </c>
      <c r="E282" t="str">
        <f>_xlfn.XLOOKUP(D282,Parcela!A$2:A$9,Parcela!B$2:B$9)</f>
        <v>Lameiro da ponte</v>
      </c>
      <c r="F282" t="s">
        <v>133</v>
      </c>
      <c r="G282" s="6">
        <f t="shared" si="26"/>
        <v>43353</v>
      </c>
      <c r="H282">
        <f t="shared" si="27"/>
        <v>4</v>
      </c>
    </row>
    <row r="283" spans="1:8" x14ac:dyDescent="0.2">
      <c r="A283">
        <v>490</v>
      </c>
      <c r="B283">
        <f t="shared" si="24"/>
        <v>21</v>
      </c>
      <c r="C283" t="e">
        <f>_xlfn.XLOOKUP(B283,Setor!#REF!,Setor!A$2:A$7)</f>
        <v>#REF!</v>
      </c>
      <c r="D283">
        <f t="shared" si="25"/>
        <v>104</v>
      </c>
      <c r="E283" t="str">
        <f>_xlfn.XLOOKUP(D283,Parcela!A$2:A$9,Parcela!B$2:B$9)</f>
        <v>Lameiro da ponte</v>
      </c>
      <c r="F283" t="s">
        <v>135</v>
      </c>
      <c r="G283" s="6">
        <f t="shared" si="26"/>
        <v>43353</v>
      </c>
      <c r="H283">
        <f t="shared" si="27"/>
        <v>4</v>
      </c>
    </row>
    <row r="284" spans="1:8" x14ac:dyDescent="0.2">
      <c r="A284">
        <v>491</v>
      </c>
      <c r="B284">
        <f t="shared" si="24"/>
        <v>21</v>
      </c>
      <c r="C284" t="e">
        <f>_xlfn.XLOOKUP(B284,Setor!#REF!,Setor!A$2:A$7)</f>
        <v>#REF!</v>
      </c>
      <c r="D284">
        <f t="shared" si="25"/>
        <v>104</v>
      </c>
      <c r="E284" t="str">
        <f>_xlfn.XLOOKUP(D284,Parcela!A$2:A$9,Parcela!B$2:B$9)</f>
        <v>Lameiro da ponte</v>
      </c>
      <c r="F284" t="s">
        <v>137</v>
      </c>
      <c r="G284" s="6">
        <f t="shared" si="26"/>
        <v>43353</v>
      </c>
      <c r="H284">
        <f t="shared" si="27"/>
        <v>4</v>
      </c>
    </row>
    <row r="285" spans="1:8" x14ac:dyDescent="0.2">
      <c r="A285">
        <v>492</v>
      </c>
      <c r="B285">
        <v>21</v>
      </c>
      <c r="C285" t="e">
        <f>_xlfn.XLOOKUP(B285,Setor!#REF!,Setor!A$2:A$7)</f>
        <v>#REF!</v>
      </c>
      <c r="D285">
        <v>104</v>
      </c>
      <c r="E285" t="str">
        <f>_xlfn.XLOOKUP(D285,Parcela!A$2:A$9,Parcela!B$2:B$9)</f>
        <v>Lameiro da ponte</v>
      </c>
      <c r="F285" t="s">
        <v>65</v>
      </c>
      <c r="G285" s="6">
        <v>43649</v>
      </c>
      <c r="H285">
        <v>4</v>
      </c>
    </row>
    <row r="286" spans="1:8" x14ac:dyDescent="0.2">
      <c r="A286">
        <v>493</v>
      </c>
      <c r="B286">
        <f t="shared" ref="B286:B321" si="28">B285</f>
        <v>21</v>
      </c>
      <c r="C286" t="e">
        <f>_xlfn.XLOOKUP(B286,Setor!#REF!,Setor!A$2:A$7)</f>
        <v>#REF!</v>
      </c>
      <c r="D286">
        <f t="shared" ref="D286:D321" si="29">D285</f>
        <v>104</v>
      </c>
      <c r="E286" t="str">
        <f>_xlfn.XLOOKUP(D286,Parcela!A$2:A$9,Parcela!B$2:B$9)</f>
        <v>Lameiro da ponte</v>
      </c>
      <c r="F286" t="s">
        <v>67</v>
      </c>
      <c r="G286" s="6">
        <f t="shared" ref="G286:G321" si="30">G285</f>
        <v>43649</v>
      </c>
      <c r="H286">
        <f t="shared" ref="H286:H321" si="31">H285</f>
        <v>4</v>
      </c>
    </row>
    <row r="287" spans="1:8" x14ac:dyDescent="0.2">
      <c r="A287">
        <v>494</v>
      </c>
      <c r="B287">
        <f t="shared" si="28"/>
        <v>21</v>
      </c>
      <c r="C287" t="e">
        <f>_xlfn.XLOOKUP(B287,Setor!#REF!,Setor!A$2:A$7)</f>
        <v>#REF!</v>
      </c>
      <c r="D287">
        <f t="shared" si="29"/>
        <v>104</v>
      </c>
      <c r="E287" t="str">
        <f>_xlfn.XLOOKUP(D287,Parcela!A$2:A$9,Parcela!B$2:B$9)</f>
        <v>Lameiro da ponte</v>
      </c>
      <c r="F287" t="s">
        <v>69</v>
      </c>
      <c r="G287" s="6">
        <f t="shared" si="30"/>
        <v>43649</v>
      </c>
      <c r="H287">
        <f t="shared" si="31"/>
        <v>4</v>
      </c>
    </row>
    <row r="288" spans="1:8" x14ac:dyDescent="0.2">
      <c r="A288">
        <v>495</v>
      </c>
      <c r="B288">
        <f t="shared" si="28"/>
        <v>21</v>
      </c>
      <c r="C288" t="e">
        <f>_xlfn.XLOOKUP(B288,Setor!#REF!,Setor!A$2:A$7)</f>
        <v>#REF!</v>
      </c>
      <c r="D288">
        <f t="shared" si="29"/>
        <v>104</v>
      </c>
      <c r="E288" t="str">
        <f>_xlfn.XLOOKUP(D288,Parcela!A$2:A$9,Parcela!B$2:B$9)</f>
        <v>Lameiro da ponte</v>
      </c>
      <c r="F288" t="s">
        <v>71</v>
      </c>
      <c r="G288" s="6">
        <f t="shared" si="30"/>
        <v>43649</v>
      </c>
      <c r="H288">
        <f t="shared" si="31"/>
        <v>4</v>
      </c>
    </row>
    <row r="289" spans="1:8" x14ac:dyDescent="0.2">
      <c r="A289">
        <v>496</v>
      </c>
      <c r="B289">
        <f t="shared" si="28"/>
        <v>21</v>
      </c>
      <c r="C289" t="e">
        <f>_xlfn.XLOOKUP(B289,Setor!#REF!,Setor!A$2:A$7)</f>
        <v>#REF!</v>
      </c>
      <c r="D289">
        <f t="shared" si="29"/>
        <v>104</v>
      </c>
      <c r="E289" t="str">
        <f>_xlfn.XLOOKUP(D289,Parcela!A$2:A$9,Parcela!B$2:B$9)</f>
        <v>Lameiro da ponte</v>
      </c>
      <c r="F289" t="s">
        <v>73</v>
      </c>
      <c r="G289" s="6">
        <f t="shared" si="30"/>
        <v>43649</v>
      </c>
      <c r="H289">
        <f t="shared" si="31"/>
        <v>4</v>
      </c>
    </row>
    <row r="290" spans="1:8" x14ac:dyDescent="0.2">
      <c r="A290">
        <v>497</v>
      </c>
      <c r="B290">
        <f t="shared" si="28"/>
        <v>21</v>
      </c>
      <c r="C290" t="e">
        <f>_xlfn.XLOOKUP(B290,Setor!#REF!,Setor!A$2:A$7)</f>
        <v>#REF!</v>
      </c>
      <c r="D290">
        <f t="shared" si="29"/>
        <v>104</v>
      </c>
      <c r="E290" t="str">
        <f>_xlfn.XLOOKUP(D290,Parcela!A$2:A$9,Parcela!B$2:B$9)</f>
        <v>Lameiro da ponte</v>
      </c>
      <c r="F290" t="s">
        <v>75</v>
      </c>
      <c r="G290" s="6">
        <f t="shared" si="30"/>
        <v>43649</v>
      </c>
      <c r="H290">
        <f t="shared" si="31"/>
        <v>4</v>
      </c>
    </row>
    <row r="291" spans="1:8" x14ac:dyDescent="0.2">
      <c r="A291">
        <v>498</v>
      </c>
      <c r="B291">
        <f t="shared" si="28"/>
        <v>21</v>
      </c>
      <c r="C291" t="e">
        <f>_xlfn.XLOOKUP(B291,Setor!#REF!,Setor!A$2:A$7)</f>
        <v>#REF!</v>
      </c>
      <c r="D291">
        <f t="shared" si="29"/>
        <v>104</v>
      </c>
      <c r="E291" t="str">
        <f>_xlfn.XLOOKUP(D291,Parcela!A$2:A$9,Parcela!B$2:B$9)</f>
        <v>Lameiro da ponte</v>
      </c>
      <c r="F291" t="s">
        <v>77</v>
      </c>
      <c r="G291" s="6">
        <f t="shared" si="30"/>
        <v>43649</v>
      </c>
      <c r="H291">
        <f t="shared" si="31"/>
        <v>4</v>
      </c>
    </row>
    <row r="292" spans="1:8" x14ac:dyDescent="0.2">
      <c r="A292">
        <v>499</v>
      </c>
      <c r="B292">
        <f t="shared" si="28"/>
        <v>21</v>
      </c>
      <c r="C292" t="e">
        <f>_xlfn.XLOOKUP(B292,Setor!#REF!,Setor!A$2:A$7)</f>
        <v>#REF!</v>
      </c>
      <c r="D292">
        <f t="shared" si="29"/>
        <v>104</v>
      </c>
      <c r="E292" t="str">
        <f>_xlfn.XLOOKUP(D292,Parcela!A$2:A$9,Parcela!B$2:B$9)</f>
        <v>Lameiro da ponte</v>
      </c>
      <c r="F292" t="s">
        <v>79</v>
      </c>
      <c r="G292" s="6">
        <f t="shared" si="30"/>
        <v>43649</v>
      </c>
      <c r="H292">
        <f t="shared" si="31"/>
        <v>4</v>
      </c>
    </row>
    <row r="293" spans="1:8" x14ac:dyDescent="0.2">
      <c r="A293">
        <v>500</v>
      </c>
      <c r="B293">
        <f t="shared" si="28"/>
        <v>21</v>
      </c>
      <c r="C293" t="e">
        <f>_xlfn.XLOOKUP(B293,Setor!#REF!,Setor!A$2:A$7)</f>
        <v>#REF!</v>
      </c>
      <c r="D293">
        <f t="shared" si="29"/>
        <v>104</v>
      </c>
      <c r="E293" t="str">
        <f>_xlfn.XLOOKUP(D293,Parcela!A$2:A$9,Parcela!B$2:B$9)</f>
        <v>Lameiro da ponte</v>
      </c>
      <c r="F293" t="s">
        <v>81</v>
      </c>
      <c r="G293" s="6">
        <f t="shared" si="30"/>
        <v>43649</v>
      </c>
      <c r="H293">
        <f t="shared" si="31"/>
        <v>4</v>
      </c>
    </row>
    <row r="294" spans="1:8" x14ac:dyDescent="0.2">
      <c r="A294">
        <v>501</v>
      </c>
      <c r="B294">
        <f t="shared" si="28"/>
        <v>21</v>
      </c>
      <c r="C294" t="e">
        <f>_xlfn.XLOOKUP(B294,Setor!#REF!,Setor!A$2:A$7)</f>
        <v>#REF!</v>
      </c>
      <c r="D294">
        <f t="shared" si="29"/>
        <v>104</v>
      </c>
      <c r="E294" t="str">
        <f>_xlfn.XLOOKUP(D294,Parcela!A$2:A$9,Parcela!B$2:B$9)</f>
        <v>Lameiro da ponte</v>
      </c>
      <c r="F294" t="s">
        <v>83</v>
      </c>
      <c r="G294" s="6">
        <f t="shared" si="30"/>
        <v>43649</v>
      </c>
      <c r="H294">
        <f t="shared" si="31"/>
        <v>4</v>
      </c>
    </row>
    <row r="295" spans="1:8" x14ac:dyDescent="0.2">
      <c r="A295">
        <v>502</v>
      </c>
      <c r="B295">
        <f t="shared" si="28"/>
        <v>21</v>
      </c>
      <c r="C295" t="e">
        <f>_xlfn.XLOOKUP(B295,Setor!#REF!,Setor!A$2:A$7)</f>
        <v>#REF!</v>
      </c>
      <c r="D295">
        <f t="shared" si="29"/>
        <v>104</v>
      </c>
      <c r="E295" t="str">
        <f>_xlfn.XLOOKUP(D295,Parcela!A$2:A$9,Parcela!B$2:B$9)</f>
        <v>Lameiro da ponte</v>
      </c>
      <c r="F295" t="s">
        <v>85</v>
      </c>
      <c r="G295" s="6">
        <f t="shared" si="30"/>
        <v>43649</v>
      </c>
      <c r="H295">
        <f t="shared" si="31"/>
        <v>4</v>
      </c>
    </row>
    <row r="296" spans="1:8" x14ac:dyDescent="0.2">
      <c r="A296">
        <v>503</v>
      </c>
      <c r="B296">
        <f t="shared" si="28"/>
        <v>21</v>
      </c>
      <c r="C296" t="e">
        <f>_xlfn.XLOOKUP(B296,Setor!#REF!,Setor!A$2:A$7)</f>
        <v>#REF!</v>
      </c>
      <c r="D296">
        <f t="shared" si="29"/>
        <v>104</v>
      </c>
      <c r="E296" t="str">
        <f>_xlfn.XLOOKUP(D296,Parcela!A$2:A$9,Parcela!B$2:B$9)</f>
        <v>Lameiro da ponte</v>
      </c>
      <c r="F296" t="s">
        <v>87</v>
      </c>
      <c r="G296" s="6">
        <f t="shared" si="30"/>
        <v>43649</v>
      </c>
      <c r="H296">
        <f t="shared" si="31"/>
        <v>4</v>
      </c>
    </row>
    <row r="297" spans="1:8" x14ac:dyDescent="0.2">
      <c r="A297">
        <v>504</v>
      </c>
      <c r="B297">
        <f t="shared" si="28"/>
        <v>21</v>
      </c>
      <c r="C297" t="e">
        <f>_xlfn.XLOOKUP(B297,Setor!#REF!,Setor!A$2:A$7)</f>
        <v>#REF!</v>
      </c>
      <c r="D297">
        <f t="shared" si="29"/>
        <v>104</v>
      </c>
      <c r="E297" t="str">
        <f>_xlfn.XLOOKUP(D297,Parcela!A$2:A$9,Parcela!B$2:B$9)</f>
        <v>Lameiro da ponte</v>
      </c>
      <c r="F297" t="s">
        <v>89</v>
      </c>
      <c r="G297" s="6">
        <f t="shared" si="30"/>
        <v>43649</v>
      </c>
      <c r="H297">
        <f t="shared" si="31"/>
        <v>4</v>
      </c>
    </row>
    <row r="298" spans="1:8" x14ac:dyDescent="0.2">
      <c r="A298">
        <v>505</v>
      </c>
      <c r="B298">
        <f t="shared" si="28"/>
        <v>21</v>
      </c>
      <c r="C298" t="e">
        <f>_xlfn.XLOOKUP(B298,Setor!#REF!,Setor!A$2:A$7)</f>
        <v>#REF!</v>
      </c>
      <c r="D298">
        <f t="shared" si="29"/>
        <v>104</v>
      </c>
      <c r="E298" t="str">
        <f>_xlfn.XLOOKUP(D298,Parcela!A$2:A$9,Parcela!B$2:B$9)</f>
        <v>Lameiro da ponte</v>
      </c>
      <c r="F298" t="s">
        <v>330</v>
      </c>
      <c r="G298" s="6">
        <f t="shared" si="30"/>
        <v>43649</v>
      </c>
      <c r="H298">
        <f t="shared" si="31"/>
        <v>4</v>
      </c>
    </row>
    <row r="299" spans="1:8" x14ac:dyDescent="0.2">
      <c r="A299">
        <v>506</v>
      </c>
      <c r="B299">
        <f t="shared" si="28"/>
        <v>21</v>
      </c>
      <c r="C299" t="e">
        <f>_xlfn.XLOOKUP(B299,Setor!#REF!,Setor!A$2:A$7)</f>
        <v>#REF!</v>
      </c>
      <c r="D299">
        <f t="shared" si="29"/>
        <v>104</v>
      </c>
      <c r="E299" t="str">
        <f>_xlfn.XLOOKUP(D299,Parcela!A$2:A$9,Parcela!B$2:B$9)</f>
        <v>Lameiro da ponte</v>
      </c>
      <c r="F299" t="s">
        <v>331</v>
      </c>
      <c r="G299" s="6">
        <f t="shared" si="30"/>
        <v>43649</v>
      </c>
      <c r="H299">
        <f t="shared" si="31"/>
        <v>4</v>
      </c>
    </row>
    <row r="300" spans="1:8" x14ac:dyDescent="0.2">
      <c r="A300">
        <v>507</v>
      </c>
      <c r="B300">
        <f t="shared" si="28"/>
        <v>21</v>
      </c>
      <c r="C300" t="e">
        <f>_xlfn.XLOOKUP(B300,Setor!#REF!,Setor!A$2:A$7)</f>
        <v>#REF!</v>
      </c>
      <c r="D300">
        <f t="shared" si="29"/>
        <v>104</v>
      </c>
      <c r="E300" t="str">
        <f>_xlfn.XLOOKUP(D300,Parcela!A$2:A$9,Parcela!B$2:B$9)</f>
        <v>Lameiro da ponte</v>
      </c>
      <c r="F300" t="s">
        <v>95</v>
      </c>
      <c r="G300" s="6">
        <f t="shared" si="30"/>
        <v>43649</v>
      </c>
      <c r="H300">
        <f t="shared" si="31"/>
        <v>4</v>
      </c>
    </row>
    <row r="301" spans="1:8" x14ac:dyDescent="0.2">
      <c r="A301">
        <v>508</v>
      </c>
      <c r="B301">
        <f t="shared" si="28"/>
        <v>21</v>
      </c>
      <c r="C301" t="e">
        <f>_xlfn.XLOOKUP(B301,Setor!#REF!,Setor!A$2:A$7)</f>
        <v>#REF!</v>
      </c>
      <c r="D301">
        <f t="shared" si="29"/>
        <v>104</v>
      </c>
      <c r="E301" t="str">
        <f>_xlfn.XLOOKUP(D301,Parcela!A$2:A$9,Parcela!B$2:B$9)</f>
        <v>Lameiro da ponte</v>
      </c>
      <c r="F301" t="s">
        <v>97</v>
      </c>
      <c r="G301" s="6">
        <f t="shared" si="30"/>
        <v>43649</v>
      </c>
      <c r="H301">
        <f t="shared" si="31"/>
        <v>4</v>
      </c>
    </row>
    <row r="302" spans="1:8" x14ac:dyDescent="0.2">
      <c r="A302">
        <v>509</v>
      </c>
      <c r="B302">
        <f t="shared" si="28"/>
        <v>21</v>
      </c>
      <c r="C302" t="e">
        <f>_xlfn.XLOOKUP(B302,Setor!#REF!,Setor!A$2:A$7)</f>
        <v>#REF!</v>
      </c>
      <c r="D302">
        <f t="shared" si="29"/>
        <v>104</v>
      </c>
      <c r="E302" t="str">
        <f>_xlfn.XLOOKUP(D302,Parcela!A$2:A$9,Parcela!B$2:B$9)</f>
        <v>Lameiro da ponte</v>
      </c>
      <c r="F302" t="s">
        <v>99</v>
      </c>
      <c r="G302" s="6">
        <f t="shared" si="30"/>
        <v>43649</v>
      </c>
      <c r="H302">
        <f t="shared" si="31"/>
        <v>4</v>
      </c>
    </row>
    <row r="303" spans="1:8" x14ac:dyDescent="0.2">
      <c r="A303">
        <v>510</v>
      </c>
      <c r="B303">
        <f t="shared" si="28"/>
        <v>21</v>
      </c>
      <c r="C303" t="e">
        <f>_xlfn.XLOOKUP(B303,Setor!#REF!,Setor!A$2:A$7)</f>
        <v>#REF!</v>
      </c>
      <c r="D303">
        <f t="shared" si="29"/>
        <v>104</v>
      </c>
      <c r="E303" t="str">
        <f>_xlfn.XLOOKUP(D303,Parcela!A$2:A$9,Parcela!B$2:B$9)</f>
        <v>Lameiro da ponte</v>
      </c>
      <c r="F303" t="s">
        <v>101</v>
      </c>
      <c r="G303" s="6">
        <f t="shared" si="30"/>
        <v>43649</v>
      </c>
      <c r="H303">
        <f t="shared" si="31"/>
        <v>4</v>
      </c>
    </row>
    <row r="304" spans="1:8" x14ac:dyDescent="0.2">
      <c r="A304">
        <v>511</v>
      </c>
      <c r="B304">
        <f t="shared" si="28"/>
        <v>21</v>
      </c>
      <c r="C304" t="e">
        <f>_xlfn.XLOOKUP(B304,Setor!#REF!,Setor!A$2:A$7)</f>
        <v>#REF!</v>
      </c>
      <c r="D304">
        <f t="shared" si="29"/>
        <v>104</v>
      </c>
      <c r="E304" t="str">
        <f>_xlfn.XLOOKUP(D304,Parcela!A$2:A$9,Parcela!B$2:B$9)</f>
        <v>Lameiro da ponte</v>
      </c>
      <c r="F304" t="s">
        <v>103</v>
      </c>
      <c r="G304" s="6">
        <f t="shared" si="30"/>
        <v>43649</v>
      </c>
      <c r="H304">
        <f t="shared" si="31"/>
        <v>4</v>
      </c>
    </row>
    <row r="305" spans="1:13" x14ac:dyDescent="0.2">
      <c r="A305">
        <v>512</v>
      </c>
      <c r="B305">
        <f t="shared" si="28"/>
        <v>21</v>
      </c>
      <c r="C305" t="e">
        <f>_xlfn.XLOOKUP(B305,Setor!#REF!,Setor!A$2:A$7)</f>
        <v>#REF!</v>
      </c>
      <c r="D305">
        <f t="shared" si="29"/>
        <v>104</v>
      </c>
      <c r="E305" t="str">
        <f>_xlfn.XLOOKUP(D305,Parcela!A$2:A$9,Parcela!B$2:B$9)</f>
        <v>Lameiro da ponte</v>
      </c>
      <c r="F305" t="s">
        <v>105</v>
      </c>
      <c r="G305" s="6">
        <f t="shared" si="30"/>
        <v>43649</v>
      </c>
      <c r="H305">
        <f t="shared" si="31"/>
        <v>4</v>
      </c>
    </row>
    <row r="306" spans="1:13" x14ac:dyDescent="0.2">
      <c r="A306">
        <v>513</v>
      </c>
      <c r="B306">
        <f t="shared" si="28"/>
        <v>21</v>
      </c>
      <c r="C306" t="e">
        <f>_xlfn.XLOOKUP(B306,Setor!#REF!,Setor!A$2:A$7)</f>
        <v>#REF!</v>
      </c>
      <c r="D306">
        <f t="shared" si="29"/>
        <v>104</v>
      </c>
      <c r="E306" t="str">
        <f>_xlfn.XLOOKUP(D306,Parcela!A$2:A$9,Parcela!B$2:B$9)</f>
        <v>Lameiro da ponte</v>
      </c>
      <c r="F306" t="s">
        <v>107</v>
      </c>
      <c r="G306" s="6">
        <f t="shared" si="30"/>
        <v>43649</v>
      </c>
      <c r="H306">
        <f t="shared" si="31"/>
        <v>4</v>
      </c>
    </row>
    <row r="307" spans="1:13" x14ac:dyDescent="0.2">
      <c r="A307">
        <v>514</v>
      </c>
      <c r="B307">
        <f t="shared" si="28"/>
        <v>21</v>
      </c>
      <c r="C307" t="e">
        <f>_xlfn.XLOOKUP(B307,Setor!#REF!,Setor!A$2:A$7)</f>
        <v>#REF!</v>
      </c>
      <c r="D307">
        <f t="shared" si="29"/>
        <v>104</v>
      </c>
      <c r="E307" t="str">
        <f>_xlfn.XLOOKUP(D307,Parcela!A$2:A$9,Parcela!B$2:B$9)</f>
        <v>Lameiro da ponte</v>
      </c>
      <c r="F307" t="s">
        <v>109</v>
      </c>
      <c r="G307" s="6">
        <f t="shared" si="30"/>
        <v>43649</v>
      </c>
      <c r="H307">
        <f t="shared" si="31"/>
        <v>4</v>
      </c>
    </row>
    <row r="308" spans="1:13" x14ac:dyDescent="0.2">
      <c r="A308">
        <v>515</v>
      </c>
      <c r="B308">
        <f t="shared" si="28"/>
        <v>21</v>
      </c>
      <c r="C308" t="e">
        <f>_xlfn.XLOOKUP(B308,Setor!#REF!,Setor!A$2:A$7)</f>
        <v>#REF!</v>
      </c>
      <c r="D308">
        <f t="shared" si="29"/>
        <v>104</v>
      </c>
      <c r="E308" t="str">
        <f>_xlfn.XLOOKUP(D308,Parcela!A$2:A$9,Parcela!B$2:B$9)</f>
        <v>Lameiro da ponte</v>
      </c>
      <c r="F308" t="s">
        <v>111</v>
      </c>
      <c r="G308" s="6">
        <f t="shared" si="30"/>
        <v>43649</v>
      </c>
      <c r="H308">
        <f t="shared" si="31"/>
        <v>4</v>
      </c>
    </row>
    <row r="309" spans="1:13" x14ac:dyDescent="0.2">
      <c r="A309">
        <v>516</v>
      </c>
      <c r="B309">
        <f t="shared" si="28"/>
        <v>21</v>
      </c>
      <c r="C309" t="e">
        <f>_xlfn.XLOOKUP(B309,Setor!#REF!,Setor!A$2:A$7)</f>
        <v>#REF!</v>
      </c>
      <c r="D309">
        <f t="shared" si="29"/>
        <v>104</v>
      </c>
      <c r="E309" t="str">
        <f>_xlfn.XLOOKUP(D309,Parcela!A$2:A$9,Parcela!B$2:B$9)</f>
        <v>Lameiro da ponte</v>
      </c>
      <c r="F309" t="s">
        <v>113</v>
      </c>
      <c r="G309" s="6">
        <f t="shared" si="30"/>
        <v>43649</v>
      </c>
      <c r="H309">
        <f t="shared" si="31"/>
        <v>4</v>
      </c>
    </row>
    <row r="310" spans="1:13" x14ac:dyDescent="0.2">
      <c r="A310">
        <v>517</v>
      </c>
      <c r="B310">
        <f t="shared" si="28"/>
        <v>21</v>
      </c>
      <c r="C310" t="e">
        <f>_xlfn.XLOOKUP(B310,Setor!#REF!,Setor!A$2:A$7)</f>
        <v>#REF!</v>
      </c>
      <c r="D310">
        <f t="shared" si="29"/>
        <v>104</v>
      </c>
      <c r="E310" t="str">
        <f>_xlfn.XLOOKUP(D310,Parcela!A$2:A$9,Parcela!B$2:B$9)</f>
        <v>Lameiro da ponte</v>
      </c>
      <c r="F310" t="s">
        <v>115</v>
      </c>
      <c r="G310" s="6">
        <f t="shared" si="30"/>
        <v>43649</v>
      </c>
      <c r="H310">
        <f t="shared" si="31"/>
        <v>4</v>
      </c>
    </row>
    <row r="311" spans="1:13" x14ac:dyDescent="0.2">
      <c r="A311">
        <v>518</v>
      </c>
      <c r="B311">
        <f t="shared" si="28"/>
        <v>21</v>
      </c>
      <c r="C311" t="e">
        <f>_xlfn.XLOOKUP(B311,Setor!#REF!,Setor!A$2:A$7)</f>
        <v>#REF!</v>
      </c>
      <c r="D311">
        <f t="shared" si="29"/>
        <v>104</v>
      </c>
      <c r="E311" t="str">
        <f>_xlfn.XLOOKUP(D311,Parcela!A$2:A$9,Parcela!B$2:B$9)</f>
        <v>Lameiro da ponte</v>
      </c>
      <c r="F311" t="s">
        <v>117</v>
      </c>
      <c r="G311" s="6">
        <f t="shared" si="30"/>
        <v>43649</v>
      </c>
      <c r="H311">
        <f t="shared" si="31"/>
        <v>4</v>
      </c>
    </row>
    <row r="312" spans="1:13" x14ac:dyDescent="0.2">
      <c r="A312">
        <v>519</v>
      </c>
      <c r="B312">
        <f t="shared" si="28"/>
        <v>21</v>
      </c>
      <c r="C312" t="e">
        <f>_xlfn.XLOOKUP(B312,Setor!#REF!,Setor!A$2:A$7)</f>
        <v>#REF!</v>
      </c>
      <c r="D312">
        <f t="shared" si="29"/>
        <v>104</v>
      </c>
      <c r="E312" t="str">
        <f>_xlfn.XLOOKUP(D312,Parcela!A$2:A$9,Parcela!B$2:B$9)</f>
        <v>Lameiro da ponte</v>
      </c>
      <c r="F312" t="s">
        <v>119</v>
      </c>
      <c r="G312" s="6">
        <f t="shared" si="30"/>
        <v>43649</v>
      </c>
      <c r="H312">
        <f t="shared" si="31"/>
        <v>4</v>
      </c>
    </row>
    <row r="313" spans="1:13" x14ac:dyDescent="0.2">
      <c r="A313">
        <v>520</v>
      </c>
      <c r="B313">
        <f t="shared" si="28"/>
        <v>21</v>
      </c>
      <c r="C313" t="e">
        <f>_xlfn.XLOOKUP(B313,Setor!#REF!,Setor!A$2:A$7)</f>
        <v>#REF!</v>
      </c>
      <c r="D313">
        <f t="shared" si="29"/>
        <v>104</v>
      </c>
      <c r="E313" t="str">
        <f>_xlfn.XLOOKUP(D313,Parcela!A$2:A$9,Parcela!B$2:B$9)</f>
        <v>Lameiro da ponte</v>
      </c>
      <c r="F313" t="s">
        <v>121</v>
      </c>
      <c r="G313" s="6">
        <f t="shared" si="30"/>
        <v>43649</v>
      </c>
      <c r="H313">
        <f t="shared" si="31"/>
        <v>4</v>
      </c>
    </row>
    <row r="314" spans="1:13" x14ac:dyDescent="0.2">
      <c r="A314">
        <v>521</v>
      </c>
      <c r="B314">
        <f t="shared" si="28"/>
        <v>21</v>
      </c>
      <c r="C314" t="e">
        <f>_xlfn.XLOOKUP(B314,Setor!#REF!,Setor!A$2:A$7)</f>
        <v>#REF!</v>
      </c>
      <c r="D314">
        <f t="shared" si="29"/>
        <v>104</v>
      </c>
      <c r="E314" t="str">
        <f>_xlfn.XLOOKUP(D314,Parcela!A$2:A$9,Parcela!B$2:B$9)</f>
        <v>Lameiro da ponte</v>
      </c>
      <c r="F314" t="s">
        <v>123</v>
      </c>
      <c r="G314" s="6">
        <f t="shared" si="30"/>
        <v>43649</v>
      </c>
      <c r="H314">
        <f t="shared" si="31"/>
        <v>4</v>
      </c>
    </row>
    <row r="315" spans="1:13" x14ac:dyDescent="0.2">
      <c r="A315">
        <v>522</v>
      </c>
      <c r="B315">
        <f t="shared" si="28"/>
        <v>21</v>
      </c>
      <c r="C315" t="e">
        <f>_xlfn.XLOOKUP(B315,Setor!#REF!,Setor!A$2:A$7)</f>
        <v>#REF!</v>
      </c>
      <c r="D315">
        <f t="shared" si="29"/>
        <v>104</v>
      </c>
      <c r="E315" t="str">
        <f>_xlfn.XLOOKUP(D315,Parcela!A$2:A$9,Parcela!B$2:B$9)</f>
        <v>Lameiro da ponte</v>
      </c>
      <c r="F315" t="s">
        <v>125</v>
      </c>
      <c r="G315" s="6">
        <f t="shared" si="30"/>
        <v>43649</v>
      </c>
      <c r="H315">
        <f t="shared" si="31"/>
        <v>4</v>
      </c>
    </row>
    <row r="316" spans="1:13" x14ac:dyDescent="0.2">
      <c r="A316">
        <v>523</v>
      </c>
      <c r="B316">
        <f t="shared" si="28"/>
        <v>21</v>
      </c>
      <c r="C316" t="e">
        <f>_xlfn.XLOOKUP(B316,Setor!#REF!,Setor!A$2:A$7)</f>
        <v>#REF!</v>
      </c>
      <c r="D316">
        <f t="shared" si="29"/>
        <v>104</v>
      </c>
      <c r="E316" t="str">
        <f>_xlfn.XLOOKUP(D316,Parcela!A$2:A$9,Parcela!B$2:B$9)</f>
        <v>Lameiro da ponte</v>
      </c>
      <c r="F316" t="s">
        <v>127</v>
      </c>
      <c r="G316" s="6">
        <f t="shared" si="30"/>
        <v>43649</v>
      </c>
      <c r="H316">
        <f t="shared" si="31"/>
        <v>4</v>
      </c>
    </row>
    <row r="317" spans="1:13" x14ac:dyDescent="0.2">
      <c r="A317">
        <v>524</v>
      </c>
      <c r="B317">
        <f t="shared" si="28"/>
        <v>21</v>
      </c>
      <c r="C317" t="e">
        <f>_xlfn.XLOOKUP(B317,Setor!#REF!,Setor!A$2:A$7)</f>
        <v>#REF!</v>
      </c>
      <c r="D317">
        <f t="shared" si="29"/>
        <v>104</v>
      </c>
      <c r="E317" t="str">
        <f>_xlfn.XLOOKUP(D317,Parcela!A$2:A$9,Parcela!B$2:B$9)</f>
        <v>Lameiro da ponte</v>
      </c>
      <c r="F317" t="s">
        <v>129</v>
      </c>
      <c r="G317" s="6">
        <f t="shared" si="30"/>
        <v>43649</v>
      </c>
      <c r="H317">
        <f t="shared" si="31"/>
        <v>4</v>
      </c>
    </row>
    <row r="318" spans="1:13" x14ac:dyDescent="0.2">
      <c r="A318">
        <v>525</v>
      </c>
      <c r="B318">
        <f t="shared" si="28"/>
        <v>21</v>
      </c>
      <c r="C318" t="e">
        <f>_xlfn.XLOOKUP(B318,Setor!#REF!,Setor!A$2:A$7)</f>
        <v>#REF!</v>
      </c>
      <c r="D318">
        <f t="shared" si="29"/>
        <v>104</v>
      </c>
      <c r="E318" t="str">
        <f>_xlfn.XLOOKUP(D318,Parcela!A$2:A$9,Parcela!B$2:B$9)</f>
        <v>Lameiro da ponte</v>
      </c>
      <c r="F318" t="s">
        <v>131</v>
      </c>
      <c r="G318" s="6">
        <f t="shared" si="30"/>
        <v>43649</v>
      </c>
      <c r="H318">
        <f t="shared" si="31"/>
        <v>4</v>
      </c>
    </row>
    <row r="319" spans="1:13" x14ac:dyDescent="0.2">
      <c r="A319">
        <v>526</v>
      </c>
      <c r="B319">
        <f t="shared" si="28"/>
        <v>21</v>
      </c>
      <c r="C319" t="e">
        <f>_xlfn.XLOOKUP(B319,Setor!#REF!,Setor!A$2:A$7)</f>
        <v>#REF!</v>
      </c>
      <c r="D319">
        <f t="shared" si="29"/>
        <v>104</v>
      </c>
      <c r="E319" t="str">
        <f>_xlfn.XLOOKUP(D319,Parcela!A$2:A$9,Parcela!B$2:B$9)</f>
        <v>Lameiro da ponte</v>
      </c>
      <c r="F319" t="s">
        <v>133</v>
      </c>
      <c r="G319" s="6">
        <f t="shared" si="30"/>
        <v>43649</v>
      </c>
      <c r="H319">
        <f t="shared" si="31"/>
        <v>4</v>
      </c>
      <c r="M319" s="6"/>
    </row>
    <row r="320" spans="1:13" x14ac:dyDescent="0.2">
      <c r="A320">
        <v>527</v>
      </c>
      <c r="B320">
        <f t="shared" si="28"/>
        <v>21</v>
      </c>
      <c r="C320" t="e">
        <f>_xlfn.XLOOKUP(B320,Setor!#REF!,Setor!A$2:A$7)</f>
        <v>#REF!</v>
      </c>
      <c r="D320">
        <f t="shared" si="29"/>
        <v>104</v>
      </c>
      <c r="E320" t="str">
        <f>_xlfn.XLOOKUP(D320,Parcela!A$2:A$9,Parcela!B$2:B$9)</f>
        <v>Lameiro da ponte</v>
      </c>
      <c r="F320" t="s">
        <v>135</v>
      </c>
      <c r="G320" s="6">
        <f t="shared" si="30"/>
        <v>43649</v>
      </c>
      <c r="H320">
        <f t="shared" si="31"/>
        <v>4</v>
      </c>
      <c r="M320" s="6"/>
    </row>
    <row r="321" spans="1:8" x14ac:dyDescent="0.2">
      <c r="A321">
        <v>528</v>
      </c>
      <c r="B321">
        <f t="shared" si="28"/>
        <v>21</v>
      </c>
      <c r="C321" t="e">
        <f>_xlfn.XLOOKUP(B321,Setor!#REF!,Setor!A$2:A$7)</f>
        <v>#REF!</v>
      </c>
      <c r="D321">
        <f t="shared" si="29"/>
        <v>104</v>
      </c>
      <c r="E321" t="str">
        <f>_xlfn.XLOOKUP(D321,Parcela!A$2:A$9,Parcela!B$2:B$9)</f>
        <v>Lameiro da ponte</v>
      </c>
      <c r="F321" t="s">
        <v>137</v>
      </c>
      <c r="G321" s="6">
        <f t="shared" si="30"/>
        <v>43649</v>
      </c>
      <c r="H321">
        <f t="shared" si="31"/>
        <v>4</v>
      </c>
    </row>
    <row r="322" spans="1:8" x14ac:dyDescent="0.2">
      <c r="A322">
        <v>529</v>
      </c>
      <c r="B322">
        <v>21</v>
      </c>
      <c r="C322" t="e">
        <f>_xlfn.XLOOKUP(B322,Setor!#REF!,Setor!A$2:A$7)</f>
        <v>#REF!</v>
      </c>
      <c r="D322">
        <v>104</v>
      </c>
      <c r="E322" t="str">
        <f>_xlfn.XLOOKUP(D322,Parcela!A$2:A$9,Parcela!B$2:B$9)</f>
        <v>Lameiro da ponte</v>
      </c>
      <c r="F322" t="s">
        <v>65</v>
      </c>
      <c r="G322" s="6">
        <v>43687</v>
      </c>
      <c r="H322">
        <v>4.5</v>
      </c>
    </row>
    <row r="323" spans="1:8" x14ac:dyDescent="0.2">
      <c r="A323">
        <v>530</v>
      </c>
      <c r="B323">
        <f t="shared" ref="B323:B358" si="32">B322</f>
        <v>21</v>
      </c>
      <c r="C323" t="e">
        <f>_xlfn.XLOOKUP(B323,Setor!#REF!,Setor!A$2:A$7)</f>
        <v>#REF!</v>
      </c>
      <c r="D323">
        <f t="shared" ref="D323:D358" si="33">D322</f>
        <v>104</v>
      </c>
      <c r="E323" t="str">
        <f>_xlfn.XLOOKUP(D323,Parcela!A$2:A$9,Parcela!B$2:B$9)</f>
        <v>Lameiro da ponte</v>
      </c>
      <c r="F323" t="s">
        <v>67</v>
      </c>
      <c r="G323" s="6">
        <f t="shared" ref="G323:G358" si="34">G322</f>
        <v>43687</v>
      </c>
      <c r="H323">
        <f t="shared" ref="H323:H358" si="35">H322</f>
        <v>4.5</v>
      </c>
    </row>
    <row r="324" spans="1:8" x14ac:dyDescent="0.2">
      <c r="A324">
        <v>531</v>
      </c>
      <c r="B324">
        <f t="shared" si="32"/>
        <v>21</v>
      </c>
      <c r="C324" t="e">
        <f>_xlfn.XLOOKUP(B324,Setor!#REF!,Setor!A$2:A$7)</f>
        <v>#REF!</v>
      </c>
      <c r="D324">
        <f t="shared" si="33"/>
        <v>104</v>
      </c>
      <c r="E324" t="str">
        <f>_xlfn.XLOOKUP(D324,Parcela!A$2:A$9,Parcela!B$2:B$9)</f>
        <v>Lameiro da ponte</v>
      </c>
      <c r="F324" t="s">
        <v>69</v>
      </c>
      <c r="G324" s="6">
        <f t="shared" si="34"/>
        <v>43687</v>
      </c>
      <c r="H324">
        <f t="shared" si="35"/>
        <v>4.5</v>
      </c>
    </row>
    <row r="325" spans="1:8" x14ac:dyDescent="0.2">
      <c r="A325">
        <v>532</v>
      </c>
      <c r="B325">
        <f t="shared" si="32"/>
        <v>21</v>
      </c>
      <c r="C325" t="e">
        <f>_xlfn.XLOOKUP(B325,Setor!#REF!,Setor!A$2:A$7)</f>
        <v>#REF!</v>
      </c>
      <c r="D325">
        <f t="shared" si="33"/>
        <v>104</v>
      </c>
      <c r="E325" t="str">
        <f>_xlfn.XLOOKUP(D325,Parcela!A$2:A$9,Parcela!B$2:B$9)</f>
        <v>Lameiro da ponte</v>
      </c>
      <c r="F325" t="s">
        <v>71</v>
      </c>
      <c r="G325" s="6">
        <f t="shared" si="34"/>
        <v>43687</v>
      </c>
      <c r="H325">
        <f t="shared" si="35"/>
        <v>4.5</v>
      </c>
    </row>
    <row r="326" spans="1:8" x14ac:dyDescent="0.2">
      <c r="A326">
        <v>533</v>
      </c>
      <c r="B326">
        <f t="shared" si="32"/>
        <v>21</v>
      </c>
      <c r="C326" t="e">
        <f>_xlfn.XLOOKUP(B326,Setor!#REF!,Setor!A$2:A$7)</f>
        <v>#REF!</v>
      </c>
      <c r="D326">
        <f t="shared" si="33"/>
        <v>104</v>
      </c>
      <c r="E326" t="str">
        <f>_xlfn.XLOOKUP(D326,Parcela!A$2:A$9,Parcela!B$2:B$9)</f>
        <v>Lameiro da ponte</v>
      </c>
      <c r="F326" t="s">
        <v>73</v>
      </c>
      <c r="G326" s="6">
        <f t="shared" si="34"/>
        <v>43687</v>
      </c>
      <c r="H326">
        <f t="shared" si="35"/>
        <v>4.5</v>
      </c>
    </row>
    <row r="327" spans="1:8" x14ac:dyDescent="0.2">
      <c r="A327">
        <v>534</v>
      </c>
      <c r="B327">
        <f t="shared" si="32"/>
        <v>21</v>
      </c>
      <c r="C327" t="e">
        <f>_xlfn.XLOOKUP(B327,Setor!#REF!,Setor!A$2:A$7)</f>
        <v>#REF!</v>
      </c>
      <c r="D327">
        <f t="shared" si="33"/>
        <v>104</v>
      </c>
      <c r="E327" t="str">
        <f>_xlfn.XLOOKUP(D327,Parcela!A$2:A$9,Parcela!B$2:B$9)</f>
        <v>Lameiro da ponte</v>
      </c>
      <c r="F327" t="s">
        <v>75</v>
      </c>
      <c r="G327" s="6">
        <f t="shared" si="34"/>
        <v>43687</v>
      </c>
      <c r="H327">
        <f t="shared" si="35"/>
        <v>4.5</v>
      </c>
    </row>
    <row r="328" spans="1:8" x14ac:dyDescent="0.2">
      <c r="A328">
        <v>535</v>
      </c>
      <c r="B328">
        <f t="shared" si="32"/>
        <v>21</v>
      </c>
      <c r="C328" t="e">
        <f>_xlfn.XLOOKUP(B328,Setor!#REF!,Setor!A$2:A$7)</f>
        <v>#REF!</v>
      </c>
      <c r="D328">
        <f t="shared" si="33"/>
        <v>104</v>
      </c>
      <c r="E328" t="str">
        <f>_xlfn.XLOOKUP(D328,Parcela!A$2:A$9,Parcela!B$2:B$9)</f>
        <v>Lameiro da ponte</v>
      </c>
      <c r="F328" t="s">
        <v>77</v>
      </c>
      <c r="G328" s="6">
        <f t="shared" si="34"/>
        <v>43687</v>
      </c>
      <c r="H328">
        <f t="shared" si="35"/>
        <v>4.5</v>
      </c>
    </row>
    <row r="329" spans="1:8" x14ac:dyDescent="0.2">
      <c r="A329">
        <v>536</v>
      </c>
      <c r="B329">
        <f t="shared" si="32"/>
        <v>21</v>
      </c>
      <c r="C329" t="e">
        <f>_xlfn.XLOOKUP(B329,Setor!#REF!,Setor!A$2:A$7)</f>
        <v>#REF!</v>
      </c>
      <c r="D329">
        <f t="shared" si="33"/>
        <v>104</v>
      </c>
      <c r="E329" t="str">
        <f>_xlfn.XLOOKUP(D329,Parcela!A$2:A$9,Parcela!B$2:B$9)</f>
        <v>Lameiro da ponte</v>
      </c>
      <c r="F329" t="s">
        <v>79</v>
      </c>
      <c r="G329" s="6">
        <f t="shared" si="34"/>
        <v>43687</v>
      </c>
      <c r="H329">
        <f t="shared" si="35"/>
        <v>4.5</v>
      </c>
    </row>
    <row r="330" spans="1:8" x14ac:dyDescent="0.2">
      <c r="A330">
        <v>537</v>
      </c>
      <c r="B330">
        <f t="shared" si="32"/>
        <v>21</v>
      </c>
      <c r="C330" t="e">
        <f>_xlfn.XLOOKUP(B330,Setor!#REF!,Setor!A$2:A$7)</f>
        <v>#REF!</v>
      </c>
      <c r="D330">
        <f t="shared" si="33"/>
        <v>104</v>
      </c>
      <c r="E330" t="str">
        <f>_xlfn.XLOOKUP(D330,Parcela!A$2:A$9,Parcela!B$2:B$9)</f>
        <v>Lameiro da ponte</v>
      </c>
      <c r="F330" t="s">
        <v>81</v>
      </c>
      <c r="G330" s="6">
        <f t="shared" si="34"/>
        <v>43687</v>
      </c>
      <c r="H330">
        <f t="shared" si="35"/>
        <v>4.5</v>
      </c>
    </row>
    <row r="331" spans="1:8" x14ac:dyDescent="0.2">
      <c r="A331">
        <v>538</v>
      </c>
      <c r="B331">
        <f t="shared" si="32"/>
        <v>21</v>
      </c>
      <c r="C331" t="e">
        <f>_xlfn.XLOOKUP(B331,Setor!#REF!,Setor!A$2:A$7)</f>
        <v>#REF!</v>
      </c>
      <c r="D331">
        <f t="shared" si="33"/>
        <v>104</v>
      </c>
      <c r="E331" t="str">
        <f>_xlfn.XLOOKUP(D331,Parcela!A$2:A$9,Parcela!B$2:B$9)</f>
        <v>Lameiro da ponte</v>
      </c>
      <c r="F331" t="s">
        <v>83</v>
      </c>
      <c r="G331" s="6">
        <f t="shared" si="34"/>
        <v>43687</v>
      </c>
      <c r="H331">
        <f t="shared" si="35"/>
        <v>4.5</v>
      </c>
    </row>
    <row r="332" spans="1:8" x14ac:dyDescent="0.2">
      <c r="A332">
        <v>539</v>
      </c>
      <c r="B332">
        <f t="shared" si="32"/>
        <v>21</v>
      </c>
      <c r="C332" t="e">
        <f>_xlfn.XLOOKUP(B332,Setor!#REF!,Setor!A$2:A$7)</f>
        <v>#REF!</v>
      </c>
      <c r="D332">
        <f t="shared" si="33"/>
        <v>104</v>
      </c>
      <c r="E332" t="str">
        <f>_xlfn.XLOOKUP(D332,Parcela!A$2:A$9,Parcela!B$2:B$9)</f>
        <v>Lameiro da ponte</v>
      </c>
      <c r="F332" t="s">
        <v>85</v>
      </c>
      <c r="G332" s="6">
        <f t="shared" si="34"/>
        <v>43687</v>
      </c>
      <c r="H332">
        <f t="shared" si="35"/>
        <v>4.5</v>
      </c>
    </row>
    <row r="333" spans="1:8" x14ac:dyDescent="0.2">
      <c r="A333">
        <v>540</v>
      </c>
      <c r="B333">
        <f t="shared" si="32"/>
        <v>21</v>
      </c>
      <c r="C333" t="e">
        <f>_xlfn.XLOOKUP(B333,Setor!#REF!,Setor!A$2:A$7)</f>
        <v>#REF!</v>
      </c>
      <c r="D333">
        <f t="shared" si="33"/>
        <v>104</v>
      </c>
      <c r="E333" t="str">
        <f>_xlfn.XLOOKUP(D333,Parcela!A$2:A$9,Parcela!B$2:B$9)</f>
        <v>Lameiro da ponte</v>
      </c>
      <c r="F333" t="s">
        <v>87</v>
      </c>
      <c r="G333" s="6">
        <f t="shared" si="34"/>
        <v>43687</v>
      </c>
      <c r="H333">
        <f t="shared" si="35"/>
        <v>4.5</v>
      </c>
    </row>
    <row r="334" spans="1:8" x14ac:dyDescent="0.2">
      <c r="A334">
        <v>541</v>
      </c>
      <c r="B334">
        <f t="shared" si="32"/>
        <v>21</v>
      </c>
      <c r="C334" t="e">
        <f>_xlfn.XLOOKUP(B334,Setor!#REF!,Setor!A$2:A$7)</f>
        <v>#REF!</v>
      </c>
      <c r="D334">
        <f t="shared" si="33"/>
        <v>104</v>
      </c>
      <c r="E334" t="str">
        <f>_xlfn.XLOOKUP(D334,Parcela!A$2:A$9,Parcela!B$2:B$9)</f>
        <v>Lameiro da ponte</v>
      </c>
      <c r="F334" t="s">
        <v>89</v>
      </c>
      <c r="G334" s="6">
        <f t="shared" si="34"/>
        <v>43687</v>
      </c>
      <c r="H334">
        <f t="shared" si="35"/>
        <v>4.5</v>
      </c>
    </row>
    <row r="335" spans="1:8" x14ac:dyDescent="0.2">
      <c r="A335">
        <v>542</v>
      </c>
      <c r="B335">
        <f t="shared" si="32"/>
        <v>21</v>
      </c>
      <c r="C335" t="e">
        <f>_xlfn.XLOOKUP(B335,Setor!#REF!,Setor!A$2:A$7)</f>
        <v>#REF!</v>
      </c>
      <c r="D335">
        <f t="shared" si="33"/>
        <v>104</v>
      </c>
      <c r="E335" t="str">
        <f>_xlfn.XLOOKUP(D335,Parcela!A$2:A$9,Parcela!B$2:B$9)</f>
        <v>Lameiro da ponte</v>
      </c>
      <c r="F335" t="s">
        <v>330</v>
      </c>
      <c r="G335" s="6">
        <f t="shared" si="34"/>
        <v>43687</v>
      </c>
      <c r="H335">
        <f t="shared" si="35"/>
        <v>4.5</v>
      </c>
    </row>
    <row r="336" spans="1:8" x14ac:dyDescent="0.2">
      <c r="A336">
        <v>543</v>
      </c>
      <c r="B336">
        <f t="shared" si="32"/>
        <v>21</v>
      </c>
      <c r="C336" t="e">
        <f>_xlfn.XLOOKUP(B336,Setor!#REF!,Setor!A$2:A$7)</f>
        <v>#REF!</v>
      </c>
      <c r="D336">
        <f t="shared" si="33"/>
        <v>104</v>
      </c>
      <c r="E336" t="str">
        <f>_xlfn.XLOOKUP(D336,Parcela!A$2:A$9,Parcela!B$2:B$9)</f>
        <v>Lameiro da ponte</v>
      </c>
      <c r="F336" t="s">
        <v>331</v>
      </c>
      <c r="G336" s="6">
        <f t="shared" si="34"/>
        <v>43687</v>
      </c>
      <c r="H336">
        <f t="shared" si="35"/>
        <v>4.5</v>
      </c>
    </row>
    <row r="337" spans="1:8" x14ac:dyDescent="0.2">
      <c r="A337">
        <v>544</v>
      </c>
      <c r="B337">
        <f t="shared" si="32"/>
        <v>21</v>
      </c>
      <c r="C337" t="e">
        <f>_xlfn.XLOOKUP(B337,Setor!#REF!,Setor!A$2:A$7)</f>
        <v>#REF!</v>
      </c>
      <c r="D337">
        <f t="shared" si="33"/>
        <v>104</v>
      </c>
      <c r="E337" t="str">
        <f>_xlfn.XLOOKUP(D337,Parcela!A$2:A$9,Parcela!B$2:B$9)</f>
        <v>Lameiro da ponte</v>
      </c>
      <c r="F337" t="s">
        <v>95</v>
      </c>
      <c r="G337" s="6">
        <f t="shared" si="34"/>
        <v>43687</v>
      </c>
      <c r="H337">
        <f t="shared" si="35"/>
        <v>4.5</v>
      </c>
    </row>
    <row r="338" spans="1:8" x14ac:dyDescent="0.2">
      <c r="A338">
        <v>545</v>
      </c>
      <c r="B338">
        <f t="shared" si="32"/>
        <v>21</v>
      </c>
      <c r="C338" t="e">
        <f>_xlfn.XLOOKUP(B338,Setor!#REF!,Setor!A$2:A$7)</f>
        <v>#REF!</v>
      </c>
      <c r="D338">
        <f t="shared" si="33"/>
        <v>104</v>
      </c>
      <c r="E338" t="str">
        <f>_xlfn.XLOOKUP(D338,Parcela!A$2:A$9,Parcela!B$2:B$9)</f>
        <v>Lameiro da ponte</v>
      </c>
      <c r="F338" t="s">
        <v>97</v>
      </c>
      <c r="G338" s="6">
        <f t="shared" si="34"/>
        <v>43687</v>
      </c>
      <c r="H338">
        <f t="shared" si="35"/>
        <v>4.5</v>
      </c>
    </row>
    <row r="339" spans="1:8" x14ac:dyDescent="0.2">
      <c r="A339">
        <v>546</v>
      </c>
      <c r="B339">
        <f t="shared" si="32"/>
        <v>21</v>
      </c>
      <c r="C339" t="e">
        <f>_xlfn.XLOOKUP(B339,Setor!#REF!,Setor!A$2:A$7)</f>
        <v>#REF!</v>
      </c>
      <c r="D339">
        <f t="shared" si="33"/>
        <v>104</v>
      </c>
      <c r="E339" t="str">
        <f>_xlfn.XLOOKUP(D339,Parcela!A$2:A$9,Parcela!B$2:B$9)</f>
        <v>Lameiro da ponte</v>
      </c>
      <c r="F339" t="s">
        <v>99</v>
      </c>
      <c r="G339" s="6">
        <f t="shared" si="34"/>
        <v>43687</v>
      </c>
      <c r="H339">
        <f t="shared" si="35"/>
        <v>4.5</v>
      </c>
    </row>
    <row r="340" spans="1:8" x14ac:dyDescent="0.2">
      <c r="A340">
        <v>547</v>
      </c>
      <c r="B340">
        <f t="shared" si="32"/>
        <v>21</v>
      </c>
      <c r="C340" t="e">
        <f>_xlfn.XLOOKUP(B340,Setor!#REF!,Setor!A$2:A$7)</f>
        <v>#REF!</v>
      </c>
      <c r="D340">
        <f t="shared" si="33"/>
        <v>104</v>
      </c>
      <c r="E340" t="str">
        <f>_xlfn.XLOOKUP(D340,Parcela!A$2:A$9,Parcela!B$2:B$9)</f>
        <v>Lameiro da ponte</v>
      </c>
      <c r="F340" t="s">
        <v>101</v>
      </c>
      <c r="G340" s="6">
        <f t="shared" si="34"/>
        <v>43687</v>
      </c>
      <c r="H340">
        <f t="shared" si="35"/>
        <v>4.5</v>
      </c>
    </row>
    <row r="341" spans="1:8" x14ac:dyDescent="0.2">
      <c r="A341">
        <v>548</v>
      </c>
      <c r="B341">
        <f t="shared" si="32"/>
        <v>21</v>
      </c>
      <c r="C341" t="e">
        <f>_xlfn.XLOOKUP(B341,Setor!#REF!,Setor!A$2:A$7)</f>
        <v>#REF!</v>
      </c>
      <c r="D341">
        <f t="shared" si="33"/>
        <v>104</v>
      </c>
      <c r="E341" t="str">
        <f>_xlfn.XLOOKUP(D341,Parcela!A$2:A$9,Parcela!B$2:B$9)</f>
        <v>Lameiro da ponte</v>
      </c>
      <c r="F341" t="s">
        <v>103</v>
      </c>
      <c r="G341" s="6">
        <f t="shared" si="34"/>
        <v>43687</v>
      </c>
      <c r="H341">
        <f t="shared" si="35"/>
        <v>4.5</v>
      </c>
    </row>
    <row r="342" spans="1:8" x14ac:dyDescent="0.2">
      <c r="A342">
        <v>549</v>
      </c>
      <c r="B342">
        <f t="shared" si="32"/>
        <v>21</v>
      </c>
      <c r="C342" t="e">
        <f>_xlfn.XLOOKUP(B342,Setor!#REF!,Setor!A$2:A$7)</f>
        <v>#REF!</v>
      </c>
      <c r="D342">
        <f t="shared" si="33"/>
        <v>104</v>
      </c>
      <c r="E342" t="str">
        <f>_xlfn.XLOOKUP(D342,Parcela!A$2:A$9,Parcela!B$2:B$9)</f>
        <v>Lameiro da ponte</v>
      </c>
      <c r="F342" t="s">
        <v>105</v>
      </c>
      <c r="G342" s="6">
        <f t="shared" si="34"/>
        <v>43687</v>
      </c>
      <c r="H342">
        <f t="shared" si="35"/>
        <v>4.5</v>
      </c>
    </row>
    <row r="343" spans="1:8" x14ac:dyDescent="0.2">
      <c r="A343">
        <v>550</v>
      </c>
      <c r="B343">
        <f t="shared" si="32"/>
        <v>21</v>
      </c>
      <c r="C343" t="e">
        <f>_xlfn.XLOOKUP(B343,Setor!#REF!,Setor!A$2:A$7)</f>
        <v>#REF!</v>
      </c>
      <c r="D343">
        <f t="shared" si="33"/>
        <v>104</v>
      </c>
      <c r="E343" t="str">
        <f>_xlfn.XLOOKUP(D343,Parcela!A$2:A$9,Parcela!B$2:B$9)</f>
        <v>Lameiro da ponte</v>
      </c>
      <c r="F343" t="s">
        <v>107</v>
      </c>
      <c r="G343" s="6">
        <f t="shared" si="34"/>
        <v>43687</v>
      </c>
      <c r="H343">
        <f t="shared" si="35"/>
        <v>4.5</v>
      </c>
    </row>
    <row r="344" spans="1:8" x14ac:dyDescent="0.2">
      <c r="A344">
        <v>551</v>
      </c>
      <c r="B344">
        <f t="shared" si="32"/>
        <v>21</v>
      </c>
      <c r="C344" t="e">
        <f>_xlfn.XLOOKUP(B344,Setor!#REF!,Setor!A$2:A$7)</f>
        <v>#REF!</v>
      </c>
      <c r="D344">
        <f t="shared" si="33"/>
        <v>104</v>
      </c>
      <c r="E344" t="str">
        <f>_xlfn.XLOOKUP(D344,Parcela!A$2:A$9,Parcela!B$2:B$9)</f>
        <v>Lameiro da ponte</v>
      </c>
      <c r="F344" t="s">
        <v>109</v>
      </c>
      <c r="G344" s="6">
        <f t="shared" si="34"/>
        <v>43687</v>
      </c>
      <c r="H344">
        <f t="shared" si="35"/>
        <v>4.5</v>
      </c>
    </row>
    <row r="345" spans="1:8" x14ac:dyDescent="0.2">
      <c r="A345">
        <v>552</v>
      </c>
      <c r="B345">
        <f t="shared" si="32"/>
        <v>21</v>
      </c>
      <c r="C345" t="e">
        <f>_xlfn.XLOOKUP(B345,Setor!#REF!,Setor!A$2:A$7)</f>
        <v>#REF!</v>
      </c>
      <c r="D345">
        <f t="shared" si="33"/>
        <v>104</v>
      </c>
      <c r="E345" t="str">
        <f>_xlfn.XLOOKUP(D345,Parcela!A$2:A$9,Parcela!B$2:B$9)</f>
        <v>Lameiro da ponte</v>
      </c>
      <c r="F345" t="s">
        <v>111</v>
      </c>
      <c r="G345" s="6">
        <f t="shared" si="34"/>
        <v>43687</v>
      </c>
      <c r="H345">
        <f t="shared" si="35"/>
        <v>4.5</v>
      </c>
    </row>
    <row r="346" spans="1:8" x14ac:dyDescent="0.2">
      <c r="A346">
        <v>553</v>
      </c>
      <c r="B346">
        <f t="shared" si="32"/>
        <v>21</v>
      </c>
      <c r="C346" t="e">
        <f>_xlfn.XLOOKUP(B346,Setor!#REF!,Setor!A$2:A$7)</f>
        <v>#REF!</v>
      </c>
      <c r="D346">
        <f t="shared" si="33"/>
        <v>104</v>
      </c>
      <c r="E346" t="str">
        <f>_xlfn.XLOOKUP(D346,Parcela!A$2:A$9,Parcela!B$2:B$9)</f>
        <v>Lameiro da ponte</v>
      </c>
      <c r="F346" t="s">
        <v>113</v>
      </c>
      <c r="G346" s="6">
        <f t="shared" si="34"/>
        <v>43687</v>
      </c>
      <c r="H346">
        <f t="shared" si="35"/>
        <v>4.5</v>
      </c>
    </row>
    <row r="347" spans="1:8" x14ac:dyDescent="0.2">
      <c r="A347">
        <v>554</v>
      </c>
      <c r="B347">
        <f t="shared" si="32"/>
        <v>21</v>
      </c>
      <c r="C347" t="e">
        <f>_xlfn.XLOOKUP(B347,Setor!#REF!,Setor!A$2:A$7)</f>
        <v>#REF!</v>
      </c>
      <c r="D347">
        <f t="shared" si="33"/>
        <v>104</v>
      </c>
      <c r="E347" t="str">
        <f>_xlfn.XLOOKUP(D347,Parcela!A$2:A$9,Parcela!B$2:B$9)</f>
        <v>Lameiro da ponte</v>
      </c>
      <c r="F347" t="s">
        <v>115</v>
      </c>
      <c r="G347" s="6">
        <f t="shared" si="34"/>
        <v>43687</v>
      </c>
      <c r="H347">
        <f t="shared" si="35"/>
        <v>4.5</v>
      </c>
    </row>
    <row r="348" spans="1:8" x14ac:dyDescent="0.2">
      <c r="A348">
        <v>555</v>
      </c>
      <c r="B348">
        <f t="shared" si="32"/>
        <v>21</v>
      </c>
      <c r="C348" t="e">
        <f>_xlfn.XLOOKUP(B348,Setor!#REF!,Setor!A$2:A$7)</f>
        <v>#REF!</v>
      </c>
      <c r="D348">
        <f t="shared" si="33"/>
        <v>104</v>
      </c>
      <c r="E348" t="str">
        <f>_xlfn.XLOOKUP(D348,Parcela!A$2:A$9,Parcela!B$2:B$9)</f>
        <v>Lameiro da ponte</v>
      </c>
      <c r="F348" t="s">
        <v>117</v>
      </c>
      <c r="G348" s="6">
        <f t="shared" si="34"/>
        <v>43687</v>
      </c>
      <c r="H348">
        <f t="shared" si="35"/>
        <v>4.5</v>
      </c>
    </row>
    <row r="349" spans="1:8" x14ac:dyDescent="0.2">
      <c r="A349">
        <v>556</v>
      </c>
      <c r="B349">
        <f t="shared" si="32"/>
        <v>21</v>
      </c>
      <c r="C349" t="e">
        <f>_xlfn.XLOOKUP(B349,Setor!#REF!,Setor!A$2:A$7)</f>
        <v>#REF!</v>
      </c>
      <c r="D349">
        <f t="shared" si="33"/>
        <v>104</v>
      </c>
      <c r="E349" t="str">
        <f>_xlfn.XLOOKUP(D349,Parcela!A$2:A$9,Parcela!B$2:B$9)</f>
        <v>Lameiro da ponte</v>
      </c>
      <c r="F349" t="s">
        <v>119</v>
      </c>
      <c r="G349" s="6">
        <f t="shared" si="34"/>
        <v>43687</v>
      </c>
      <c r="H349">
        <f t="shared" si="35"/>
        <v>4.5</v>
      </c>
    </row>
    <row r="350" spans="1:8" x14ac:dyDescent="0.2">
      <c r="A350">
        <v>557</v>
      </c>
      <c r="B350">
        <f t="shared" si="32"/>
        <v>21</v>
      </c>
      <c r="C350" t="e">
        <f>_xlfn.XLOOKUP(B350,Setor!#REF!,Setor!A$2:A$7)</f>
        <v>#REF!</v>
      </c>
      <c r="D350">
        <f t="shared" si="33"/>
        <v>104</v>
      </c>
      <c r="E350" t="str">
        <f>_xlfn.XLOOKUP(D350,Parcela!A$2:A$9,Parcela!B$2:B$9)</f>
        <v>Lameiro da ponte</v>
      </c>
      <c r="F350" t="s">
        <v>121</v>
      </c>
      <c r="G350" s="6">
        <f t="shared" si="34"/>
        <v>43687</v>
      </c>
      <c r="H350">
        <f t="shared" si="35"/>
        <v>4.5</v>
      </c>
    </row>
    <row r="351" spans="1:8" x14ac:dyDescent="0.2">
      <c r="A351">
        <v>558</v>
      </c>
      <c r="B351">
        <f t="shared" si="32"/>
        <v>21</v>
      </c>
      <c r="C351" t="e">
        <f>_xlfn.XLOOKUP(B351,Setor!#REF!,Setor!A$2:A$7)</f>
        <v>#REF!</v>
      </c>
      <c r="D351">
        <f t="shared" si="33"/>
        <v>104</v>
      </c>
      <c r="E351" t="str">
        <f>_xlfn.XLOOKUP(D351,Parcela!A$2:A$9,Parcela!B$2:B$9)</f>
        <v>Lameiro da ponte</v>
      </c>
      <c r="F351" t="s">
        <v>123</v>
      </c>
      <c r="G351" s="6">
        <f t="shared" si="34"/>
        <v>43687</v>
      </c>
      <c r="H351">
        <f t="shared" si="35"/>
        <v>4.5</v>
      </c>
    </row>
    <row r="352" spans="1:8" x14ac:dyDescent="0.2">
      <c r="A352">
        <v>559</v>
      </c>
      <c r="B352">
        <f t="shared" si="32"/>
        <v>21</v>
      </c>
      <c r="C352" t="e">
        <f>_xlfn.XLOOKUP(B352,Setor!#REF!,Setor!A$2:A$7)</f>
        <v>#REF!</v>
      </c>
      <c r="D352">
        <f t="shared" si="33"/>
        <v>104</v>
      </c>
      <c r="E352" t="str">
        <f>_xlfn.XLOOKUP(D352,Parcela!A$2:A$9,Parcela!B$2:B$9)</f>
        <v>Lameiro da ponte</v>
      </c>
      <c r="F352" t="s">
        <v>125</v>
      </c>
      <c r="G352" s="6">
        <f t="shared" si="34"/>
        <v>43687</v>
      </c>
      <c r="H352">
        <f t="shared" si="35"/>
        <v>4.5</v>
      </c>
    </row>
    <row r="353" spans="1:8" x14ac:dyDescent="0.2">
      <c r="A353">
        <v>560</v>
      </c>
      <c r="B353">
        <f t="shared" si="32"/>
        <v>21</v>
      </c>
      <c r="C353" t="e">
        <f>_xlfn.XLOOKUP(B353,Setor!#REF!,Setor!A$2:A$7)</f>
        <v>#REF!</v>
      </c>
      <c r="D353">
        <f t="shared" si="33"/>
        <v>104</v>
      </c>
      <c r="E353" t="str">
        <f>_xlfn.XLOOKUP(D353,Parcela!A$2:A$9,Parcela!B$2:B$9)</f>
        <v>Lameiro da ponte</v>
      </c>
      <c r="F353" t="s">
        <v>127</v>
      </c>
      <c r="G353" s="6">
        <f t="shared" si="34"/>
        <v>43687</v>
      </c>
      <c r="H353">
        <f t="shared" si="35"/>
        <v>4.5</v>
      </c>
    </row>
    <row r="354" spans="1:8" x14ac:dyDescent="0.2">
      <c r="A354">
        <v>561</v>
      </c>
      <c r="B354">
        <f t="shared" si="32"/>
        <v>21</v>
      </c>
      <c r="C354" t="e">
        <f>_xlfn.XLOOKUP(B354,Setor!#REF!,Setor!A$2:A$7)</f>
        <v>#REF!</v>
      </c>
      <c r="D354">
        <f t="shared" si="33"/>
        <v>104</v>
      </c>
      <c r="E354" t="str">
        <f>_xlfn.XLOOKUP(D354,Parcela!A$2:A$9,Parcela!B$2:B$9)</f>
        <v>Lameiro da ponte</v>
      </c>
      <c r="F354" t="s">
        <v>129</v>
      </c>
      <c r="G354" s="6">
        <f t="shared" si="34"/>
        <v>43687</v>
      </c>
      <c r="H354">
        <f t="shared" si="35"/>
        <v>4.5</v>
      </c>
    </row>
    <row r="355" spans="1:8" x14ac:dyDescent="0.2">
      <c r="A355">
        <v>562</v>
      </c>
      <c r="B355">
        <f t="shared" si="32"/>
        <v>21</v>
      </c>
      <c r="C355" t="e">
        <f>_xlfn.XLOOKUP(B355,Setor!#REF!,Setor!A$2:A$7)</f>
        <v>#REF!</v>
      </c>
      <c r="D355">
        <f t="shared" si="33"/>
        <v>104</v>
      </c>
      <c r="E355" t="str">
        <f>_xlfn.XLOOKUP(D355,Parcela!A$2:A$9,Parcela!B$2:B$9)</f>
        <v>Lameiro da ponte</v>
      </c>
      <c r="F355" t="s">
        <v>131</v>
      </c>
      <c r="G355" s="6">
        <f t="shared" si="34"/>
        <v>43687</v>
      </c>
      <c r="H355">
        <f t="shared" si="35"/>
        <v>4.5</v>
      </c>
    </row>
    <row r="356" spans="1:8" x14ac:dyDescent="0.2">
      <c r="A356">
        <v>563</v>
      </c>
      <c r="B356">
        <f t="shared" si="32"/>
        <v>21</v>
      </c>
      <c r="C356" t="e">
        <f>_xlfn.XLOOKUP(B356,Setor!#REF!,Setor!A$2:A$7)</f>
        <v>#REF!</v>
      </c>
      <c r="D356">
        <f t="shared" si="33"/>
        <v>104</v>
      </c>
      <c r="E356" t="str">
        <f>_xlfn.XLOOKUP(D356,Parcela!A$2:A$9,Parcela!B$2:B$9)</f>
        <v>Lameiro da ponte</v>
      </c>
      <c r="F356" t="s">
        <v>133</v>
      </c>
      <c r="G356" s="6">
        <f t="shared" si="34"/>
        <v>43687</v>
      </c>
      <c r="H356">
        <f t="shared" si="35"/>
        <v>4.5</v>
      </c>
    </row>
    <row r="357" spans="1:8" x14ac:dyDescent="0.2">
      <c r="A357">
        <v>564</v>
      </c>
      <c r="B357">
        <f t="shared" si="32"/>
        <v>21</v>
      </c>
      <c r="C357" t="e">
        <f>_xlfn.XLOOKUP(B357,Setor!#REF!,Setor!A$2:A$7)</f>
        <v>#REF!</v>
      </c>
      <c r="D357">
        <f t="shared" si="33"/>
        <v>104</v>
      </c>
      <c r="E357" t="str">
        <f>_xlfn.XLOOKUP(D357,Parcela!A$2:A$9,Parcela!B$2:B$9)</f>
        <v>Lameiro da ponte</v>
      </c>
      <c r="F357" t="s">
        <v>135</v>
      </c>
      <c r="G357" s="6">
        <f t="shared" si="34"/>
        <v>43687</v>
      </c>
      <c r="H357">
        <f t="shared" si="35"/>
        <v>4.5</v>
      </c>
    </row>
    <row r="358" spans="1:8" x14ac:dyDescent="0.2">
      <c r="A358">
        <v>565</v>
      </c>
      <c r="B358">
        <f t="shared" si="32"/>
        <v>21</v>
      </c>
      <c r="C358" t="e">
        <f>_xlfn.XLOOKUP(B358,Setor!#REF!,Setor!A$2:A$7)</f>
        <v>#REF!</v>
      </c>
      <c r="D358">
        <f t="shared" si="33"/>
        <v>104</v>
      </c>
      <c r="E358" t="str">
        <f>_xlfn.XLOOKUP(D358,Parcela!A$2:A$9,Parcela!B$2:B$9)</f>
        <v>Lameiro da ponte</v>
      </c>
      <c r="F358" t="s">
        <v>137</v>
      </c>
      <c r="G358" s="6">
        <f t="shared" si="34"/>
        <v>43687</v>
      </c>
      <c r="H358">
        <f t="shared" si="35"/>
        <v>4.5</v>
      </c>
    </row>
    <row r="359" spans="1:8" x14ac:dyDescent="0.2">
      <c r="A359">
        <v>566</v>
      </c>
      <c r="B359">
        <v>21</v>
      </c>
      <c r="C359" t="e">
        <f>_xlfn.XLOOKUP(B359,Setor!#REF!,Setor!A$2:A$7)</f>
        <v>#REF!</v>
      </c>
      <c r="D359">
        <v>104</v>
      </c>
      <c r="E359" t="str">
        <f>_xlfn.XLOOKUP(D359,Parcela!A$2:A$9,Parcela!B$2:B$9)</f>
        <v>Lameiro da ponte</v>
      </c>
      <c r="F359" t="s">
        <v>65</v>
      </c>
      <c r="G359" s="6">
        <v>44382</v>
      </c>
      <c r="H359">
        <v>5</v>
      </c>
    </row>
    <row r="360" spans="1:8" x14ac:dyDescent="0.2">
      <c r="A360">
        <v>567</v>
      </c>
      <c r="B360">
        <f t="shared" ref="B360:B395" si="36">B359</f>
        <v>21</v>
      </c>
      <c r="C360" t="e">
        <f>_xlfn.XLOOKUP(B360,Setor!#REF!,Setor!A$2:A$7)</f>
        <v>#REF!</v>
      </c>
      <c r="D360">
        <f t="shared" ref="D360:D395" si="37">D359</f>
        <v>104</v>
      </c>
      <c r="E360" t="str">
        <f>_xlfn.XLOOKUP(D360,Parcela!A$2:A$9,Parcela!B$2:B$9)</f>
        <v>Lameiro da ponte</v>
      </c>
      <c r="F360" t="s">
        <v>67</v>
      </c>
      <c r="G360" s="6">
        <f t="shared" ref="G360:G395" si="38">G359</f>
        <v>44382</v>
      </c>
      <c r="H360">
        <f t="shared" ref="H360:H395" si="39">H359</f>
        <v>5</v>
      </c>
    </row>
    <row r="361" spans="1:8" x14ac:dyDescent="0.2">
      <c r="A361">
        <v>568</v>
      </c>
      <c r="B361">
        <f t="shared" si="36"/>
        <v>21</v>
      </c>
      <c r="C361" t="e">
        <f>_xlfn.XLOOKUP(B361,Setor!#REF!,Setor!A$2:A$7)</f>
        <v>#REF!</v>
      </c>
      <c r="D361">
        <f t="shared" si="37"/>
        <v>104</v>
      </c>
      <c r="E361" t="str">
        <f>_xlfn.XLOOKUP(D361,Parcela!A$2:A$9,Parcela!B$2:B$9)</f>
        <v>Lameiro da ponte</v>
      </c>
      <c r="F361" t="s">
        <v>69</v>
      </c>
      <c r="G361" s="6">
        <f t="shared" si="38"/>
        <v>44382</v>
      </c>
      <c r="H361">
        <f t="shared" si="39"/>
        <v>5</v>
      </c>
    </row>
    <row r="362" spans="1:8" x14ac:dyDescent="0.2">
      <c r="A362">
        <v>569</v>
      </c>
      <c r="B362">
        <f t="shared" si="36"/>
        <v>21</v>
      </c>
      <c r="C362" t="e">
        <f>_xlfn.XLOOKUP(B362,Setor!#REF!,Setor!A$2:A$7)</f>
        <v>#REF!</v>
      </c>
      <c r="D362">
        <f t="shared" si="37"/>
        <v>104</v>
      </c>
      <c r="E362" t="str">
        <f>_xlfn.XLOOKUP(D362,Parcela!A$2:A$9,Parcela!B$2:B$9)</f>
        <v>Lameiro da ponte</v>
      </c>
      <c r="F362" t="s">
        <v>71</v>
      </c>
      <c r="G362" s="6">
        <f t="shared" si="38"/>
        <v>44382</v>
      </c>
      <c r="H362">
        <f t="shared" si="39"/>
        <v>5</v>
      </c>
    </row>
    <row r="363" spans="1:8" x14ac:dyDescent="0.2">
      <c r="A363">
        <v>570</v>
      </c>
      <c r="B363">
        <f t="shared" si="36"/>
        <v>21</v>
      </c>
      <c r="C363" t="e">
        <f>_xlfn.XLOOKUP(B363,Setor!#REF!,Setor!A$2:A$7)</f>
        <v>#REF!</v>
      </c>
      <c r="D363">
        <f t="shared" si="37"/>
        <v>104</v>
      </c>
      <c r="E363" t="str">
        <f>_xlfn.XLOOKUP(D363,Parcela!A$2:A$9,Parcela!B$2:B$9)</f>
        <v>Lameiro da ponte</v>
      </c>
      <c r="F363" t="s">
        <v>73</v>
      </c>
      <c r="G363" s="6">
        <f t="shared" si="38"/>
        <v>44382</v>
      </c>
      <c r="H363">
        <f t="shared" si="39"/>
        <v>5</v>
      </c>
    </row>
    <row r="364" spans="1:8" x14ac:dyDescent="0.2">
      <c r="A364">
        <v>571</v>
      </c>
      <c r="B364">
        <f t="shared" si="36"/>
        <v>21</v>
      </c>
      <c r="C364" t="e">
        <f>_xlfn.XLOOKUP(B364,Setor!#REF!,Setor!A$2:A$7)</f>
        <v>#REF!</v>
      </c>
      <c r="D364">
        <f t="shared" si="37"/>
        <v>104</v>
      </c>
      <c r="E364" t="str">
        <f>_xlfn.XLOOKUP(D364,Parcela!A$2:A$9,Parcela!B$2:B$9)</f>
        <v>Lameiro da ponte</v>
      </c>
      <c r="F364" t="s">
        <v>75</v>
      </c>
      <c r="G364" s="6">
        <f t="shared" si="38"/>
        <v>44382</v>
      </c>
      <c r="H364">
        <f t="shared" si="39"/>
        <v>5</v>
      </c>
    </row>
    <row r="365" spans="1:8" x14ac:dyDescent="0.2">
      <c r="A365">
        <v>572</v>
      </c>
      <c r="B365">
        <f t="shared" si="36"/>
        <v>21</v>
      </c>
      <c r="C365" t="e">
        <f>_xlfn.XLOOKUP(B365,Setor!#REF!,Setor!A$2:A$7)</f>
        <v>#REF!</v>
      </c>
      <c r="D365">
        <f t="shared" si="37"/>
        <v>104</v>
      </c>
      <c r="E365" t="str">
        <f>_xlfn.XLOOKUP(D365,Parcela!A$2:A$9,Parcela!B$2:B$9)</f>
        <v>Lameiro da ponte</v>
      </c>
      <c r="F365" t="s">
        <v>77</v>
      </c>
      <c r="G365" s="6">
        <f t="shared" si="38"/>
        <v>44382</v>
      </c>
      <c r="H365">
        <f t="shared" si="39"/>
        <v>5</v>
      </c>
    </row>
    <row r="366" spans="1:8" x14ac:dyDescent="0.2">
      <c r="A366">
        <v>573</v>
      </c>
      <c r="B366">
        <f t="shared" si="36"/>
        <v>21</v>
      </c>
      <c r="C366" t="e">
        <f>_xlfn.XLOOKUP(B366,Setor!#REF!,Setor!A$2:A$7)</f>
        <v>#REF!</v>
      </c>
      <c r="D366">
        <f t="shared" si="37"/>
        <v>104</v>
      </c>
      <c r="E366" t="str">
        <f>_xlfn.XLOOKUP(D366,Parcela!A$2:A$9,Parcela!B$2:B$9)</f>
        <v>Lameiro da ponte</v>
      </c>
      <c r="F366" t="s">
        <v>79</v>
      </c>
      <c r="G366" s="6">
        <f t="shared" si="38"/>
        <v>44382</v>
      </c>
      <c r="H366">
        <f t="shared" si="39"/>
        <v>5</v>
      </c>
    </row>
    <row r="367" spans="1:8" x14ac:dyDescent="0.2">
      <c r="A367">
        <v>574</v>
      </c>
      <c r="B367">
        <f t="shared" si="36"/>
        <v>21</v>
      </c>
      <c r="C367" t="e">
        <f>_xlfn.XLOOKUP(B367,Setor!#REF!,Setor!A$2:A$7)</f>
        <v>#REF!</v>
      </c>
      <c r="D367">
        <f t="shared" si="37"/>
        <v>104</v>
      </c>
      <c r="E367" t="str">
        <f>_xlfn.XLOOKUP(D367,Parcela!A$2:A$9,Parcela!B$2:B$9)</f>
        <v>Lameiro da ponte</v>
      </c>
      <c r="F367" t="s">
        <v>81</v>
      </c>
      <c r="G367" s="6">
        <f t="shared" si="38"/>
        <v>44382</v>
      </c>
      <c r="H367">
        <f t="shared" si="39"/>
        <v>5</v>
      </c>
    </row>
    <row r="368" spans="1:8" x14ac:dyDescent="0.2">
      <c r="A368">
        <v>575</v>
      </c>
      <c r="B368">
        <f t="shared" si="36"/>
        <v>21</v>
      </c>
      <c r="C368" t="e">
        <f>_xlfn.XLOOKUP(B368,Setor!#REF!,Setor!A$2:A$7)</f>
        <v>#REF!</v>
      </c>
      <c r="D368">
        <f t="shared" si="37"/>
        <v>104</v>
      </c>
      <c r="E368" t="str">
        <f>_xlfn.XLOOKUP(D368,Parcela!A$2:A$9,Parcela!B$2:B$9)</f>
        <v>Lameiro da ponte</v>
      </c>
      <c r="F368" t="s">
        <v>83</v>
      </c>
      <c r="G368" s="6">
        <f t="shared" si="38"/>
        <v>44382</v>
      </c>
      <c r="H368">
        <f t="shared" si="39"/>
        <v>5</v>
      </c>
    </row>
    <row r="369" spans="1:8" x14ac:dyDescent="0.2">
      <c r="A369">
        <v>576</v>
      </c>
      <c r="B369">
        <f t="shared" si="36"/>
        <v>21</v>
      </c>
      <c r="C369" t="e">
        <f>_xlfn.XLOOKUP(B369,Setor!#REF!,Setor!A$2:A$7)</f>
        <v>#REF!</v>
      </c>
      <c r="D369">
        <f t="shared" si="37"/>
        <v>104</v>
      </c>
      <c r="E369" t="str">
        <f>_xlfn.XLOOKUP(D369,Parcela!A$2:A$9,Parcela!B$2:B$9)</f>
        <v>Lameiro da ponte</v>
      </c>
      <c r="F369" t="s">
        <v>85</v>
      </c>
      <c r="G369" s="6">
        <f t="shared" si="38"/>
        <v>44382</v>
      </c>
      <c r="H369">
        <f t="shared" si="39"/>
        <v>5</v>
      </c>
    </row>
    <row r="370" spans="1:8" x14ac:dyDescent="0.2">
      <c r="A370">
        <v>577</v>
      </c>
      <c r="B370">
        <f t="shared" si="36"/>
        <v>21</v>
      </c>
      <c r="C370" t="e">
        <f>_xlfn.XLOOKUP(B370,Setor!#REF!,Setor!A$2:A$7)</f>
        <v>#REF!</v>
      </c>
      <c r="D370">
        <f t="shared" si="37"/>
        <v>104</v>
      </c>
      <c r="E370" t="str">
        <f>_xlfn.XLOOKUP(D370,Parcela!A$2:A$9,Parcela!B$2:B$9)</f>
        <v>Lameiro da ponte</v>
      </c>
      <c r="F370" t="s">
        <v>87</v>
      </c>
      <c r="G370" s="6">
        <f t="shared" si="38"/>
        <v>44382</v>
      </c>
      <c r="H370">
        <f t="shared" si="39"/>
        <v>5</v>
      </c>
    </row>
    <row r="371" spans="1:8" x14ac:dyDescent="0.2">
      <c r="A371">
        <v>578</v>
      </c>
      <c r="B371">
        <f t="shared" si="36"/>
        <v>21</v>
      </c>
      <c r="C371" t="e">
        <f>_xlfn.XLOOKUP(B371,Setor!#REF!,Setor!A$2:A$7)</f>
        <v>#REF!</v>
      </c>
      <c r="D371">
        <f t="shared" si="37"/>
        <v>104</v>
      </c>
      <c r="E371" t="str">
        <f>_xlfn.XLOOKUP(D371,Parcela!A$2:A$9,Parcela!B$2:B$9)</f>
        <v>Lameiro da ponte</v>
      </c>
      <c r="F371" t="s">
        <v>89</v>
      </c>
      <c r="G371" s="6">
        <f t="shared" si="38"/>
        <v>44382</v>
      </c>
      <c r="H371">
        <f t="shared" si="39"/>
        <v>5</v>
      </c>
    </row>
    <row r="372" spans="1:8" x14ac:dyDescent="0.2">
      <c r="A372">
        <v>579</v>
      </c>
      <c r="B372">
        <f t="shared" si="36"/>
        <v>21</v>
      </c>
      <c r="C372" t="e">
        <f>_xlfn.XLOOKUP(B372,Setor!#REF!,Setor!A$2:A$7)</f>
        <v>#REF!</v>
      </c>
      <c r="D372">
        <f t="shared" si="37"/>
        <v>104</v>
      </c>
      <c r="E372" t="str">
        <f>_xlfn.XLOOKUP(D372,Parcela!A$2:A$9,Parcela!B$2:B$9)</f>
        <v>Lameiro da ponte</v>
      </c>
      <c r="F372" t="s">
        <v>330</v>
      </c>
      <c r="G372" s="6">
        <f t="shared" si="38"/>
        <v>44382</v>
      </c>
      <c r="H372">
        <f t="shared" si="39"/>
        <v>5</v>
      </c>
    </row>
    <row r="373" spans="1:8" x14ac:dyDescent="0.2">
      <c r="A373">
        <v>580</v>
      </c>
      <c r="B373">
        <f t="shared" si="36"/>
        <v>21</v>
      </c>
      <c r="C373" t="e">
        <f>_xlfn.XLOOKUP(B373,Setor!#REF!,Setor!A$2:A$7)</f>
        <v>#REF!</v>
      </c>
      <c r="D373">
        <f t="shared" si="37"/>
        <v>104</v>
      </c>
      <c r="E373" t="str">
        <f>_xlfn.XLOOKUP(D373,Parcela!A$2:A$9,Parcela!B$2:B$9)</f>
        <v>Lameiro da ponte</v>
      </c>
      <c r="F373" t="s">
        <v>331</v>
      </c>
      <c r="G373" s="6">
        <f t="shared" si="38"/>
        <v>44382</v>
      </c>
      <c r="H373">
        <f t="shared" si="39"/>
        <v>5</v>
      </c>
    </row>
    <row r="374" spans="1:8" x14ac:dyDescent="0.2">
      <c r="A374">
        <v>581</v>
      </c>
      <c r="B374">
        <f t="shared" si="36"/>
        <v>21</v>
      </c>
      <c r="C374" t="e">
        <f>_xlfn.XLOOKUP(B374,Setor!#REF!,Setor!A$2:A$7)</f>
        <v>#REF!</v>
      </c>
      <c r="D374">
        <f t="shared" si="37"/>
        <v>104</v>
      </c>
      <c r="E374" t="str">
        <f>_xlfn.XLOOKUP(D374,Parcela!A$2:A$9,Parcela!B$2:B$9)</f>
        <v>Lameiro da ponte</v>
      </c>
      <c r="F374" t="s">
        <v>95</v>
      </c>
      <c r="G374" s="6">
        <f t="shared" si="38"/>
        <v>44382</v>
      </c>
      <c r="H374">
        <f t="shared" si="39"/>
        <v>5</v>
      </c>
    </row>
    <row r="375" spans="1:8" x14ac:dyDescent="0.2">
      <c r="A375">
        <v>582</v>
      </c>
      <c r="B375">
        <f t="shared" si="36"/>
        <v>21</v>
      </c>
      <c r="C375" t="e">
        <f>_xlfn.XLOOKUP(B375,Setor!#REF!,Setor!A$2:A$7)</f>
        <v>#REF!</v>
      </c>
      <c r="D375">
        <f t="shared" si="37"/>
        <v>104</v>
      </c>
      <c r="E375" t="str">
        <f>_xlfn.XLOOKUP(D375,Parcela!A$2:A$9,Parcela!B$2:B$9)</f>
        <v>Lameiro da ponte</v>
      </c>
      <c r="F375" t="s">
        <v>97</v>
      </c>
      <c r="G375" s="6">
        <f t="shared" si="38"/>
        <v>44382</v>
      </c>
      <c r="H375">
        <f t="shared" si="39"/>
        <v>5</v>
      </c>
    </row>
    <row r="376" spans="1:8" x14ac:dyDescent="0.2">
      <c r="A376">
        <v>583</v>
      </c>
      <c r="B376">
        <f t="shared" si="36"/>
        <v>21</v>
      </c>
      <c r="C376" t="e">
        <f>_xlfn.XLOOKUP(B376,Setor!#REF!,Setor!A$2:A$7)</f>
        <v>#REF!</v>
      </c>
      <c r="D376">
        <f t="shared" si="37"/>
        <v>104</v>
      </c>
      <c r="E376" t="str">
        <f>_xlfn.XLOOKUP(D376,Parcela!A$2:A$9,Parcela!B$2:B$9)</f>
        <v>Lameiro da ponte</v>
      </c>
      <c r="F376" t="s">
        <v>99</v>
      </c>
      <c r="G376" s="6">
        <f t="shared" si="38"/>
        <v>44382</v>
      </c>
      <c r="H376">
        <f t="shared" si="39"/>
        <v>5</v>
      </c>
    </row>
    <row r="377" spans="1:8" x14ac:dyDescent="0.2">
      <c r="A377">
        <v>584</v>
      </c>
      <c r="B377">
        <f t="shared" si="36"/>
        <v>21</v>
      </c>
      <c r="C377" t="e">
        <f>_xlfn.XLOOKUP(B377,Setor!#REF!,Setor!A$2:A$7)</f>
        <v>#REF!</v>
      </c>
      <c r="D377">
        <f t="shared" si="37"/>
        <v>104</v>
      </c>
      <c r="E377" t="str">
        <f>_xlfn.XLOOKUP(D377,Parcela!A$2:A$9,Parcela!B$2:B$9)</f>
        <v>Lameiro da ponte</v>
      </c>
      <c r="F377" t="s">
        <v>101</v>
      </c>
      <c r="G377" s="6">
        <f t="shared" si="38"/>
        <v>44382</v>
      </c>
      <c r="H377">
        <f t="shared" si="39"/>
        <v>5</v>
      </c>
    </row>
    <row r="378" spans="1:8" x14ac:dyDescent="0.2">
      <c r="A378">
        <v>585</v>
      </c>
      <c r="B378">
        <f t="shared" si="36"/>
        <v>21</v>
      </c>
      <c r="C378" t="e">
        <f>_xlfn.XLOOKUP(B378,Setor!#REF!,Setor!A$2:A$7)</f>
        <v>#REF!</v>
      </c>
      <c r="D378">
        <f t="shared" si="37"/>
        <v>104</v>
      </c>
      <c r="E378" t="str">
        <f>_xlfn.XLOOKUP(D378,Parcela!A$2:A$9,Parcela!B$2:B$9)</f>
        <v>Lameiro da ponte</v>
      </c>
      <c r="F378" t="s">
        <v>103</v>
      </c>
      <c r="G378" s="6">
        <f t="shared" si="38"/>
        <v>44382</v>
      </c>
      <c r="H378">
        <f t="shared" si="39"/>
        <v>5</v>
      </c>
    </row>
    <row r="379" spans="1:8" x14ac:dyDescent="0.2">
      <c r="A379">
        <v>586</v>
      </c>
      <c r="B379">
        <f t="shared" si="36"/>
        <v>21</v>
      </c>
      <c r="C379" t="e">
        <f>_xlfn.XLOOKUP(B379,Setor!#REF!,Setor!A$2:A$7)</f>
        <v>#REF!</v>
      </c>
      <c r="D379">
        <f t="shared" si="37"/>
        <v>104</v>
      </c>
      <c r="E379" t="str">
        <f>_xlfn.XLOOKUP(D379,Parcela!A$2:A$9,Parcela!B$2:B$9)</f>
        <v>Lameiro da ponte</v>
      </c>
      <c r="F379" t="s">
        <v>105</v>
      </c>
      <c r="G379" s="6">
        <f t="shared" si="38"/>
        <v>44382</v>
      </c>
      <c r="H379">
        <f t="shared" si="39"/>
        <v>5</v>
      </c>
    </row>
    <row r="380" spans="1:8" x14ac:dyDescent="0.2">
      <c r="A380">
        <v>587</v>
      </c>
      <c r="B380">
        <f t="shared" si="36"/>
        <v>21</v>
      </c>
      <c r="C380" t="e">
        <f>_xlfn.XLOOKUP(B380,Setor!#REF!,Setor!A$2:A$7)</f>
        <v>#REF!</v>
      </c>
      <c r="D380">
        <f t="shared" si="37"/>
        <v>104</v>
      </c>
      <c r="E380" t="str">
        <f>_xlfn.XLOOKUP(D380,Parcela!A$2:A$9,Parcela!B$2:B$9)</f>
        <v>Lameiro da ponte</v>
      </c>
      <c r="F380" t="s">
        <v>107</v>
      </c>
      <c r="G380" s="6">
        <f t="shared" si="38"/>
        <v>44382</v>
      </c>
      <c r="H380">
        <f t="shared" si="39"/>
        <v>5</v>
      </c>
    </row>
    <row r="381" spans="1:8" x14ac:dyDescent="0.2">
      <c r="A381">
        <v>588</v>
      </c>
      <c r="B381">
        <f t="shared" si="36"/>
        <v>21</v>
      </c>
      <c r="C381" t="e">
        <f>_xlfn.XLOOKUP(B381,Setor!#REF!,Setor!A$2:A$7)</f>
        <v>#REF!</v>
      </c>
      <c r="D381">
        <f t="shared" si="37"/>
        <v>104</v>
      </c>
      <c r="E381" t="str">
        <f>_xlfn.XLOOKUP(D381,Parcela!A$2:A$9,Parcela!B$2:B$9)</f>
        <v>Lameiro da ponte</v>
      </c>
      <c r="F381" t="s">
        <v>109</v>
      </c>
      <c r="G381" s="6">
        <f t="shared" si="38"/>
        <v>44382</v>
      </c>
      <c r="H381">
        <f t="shared" si="39"/>
        <v>5</v>
      </c>
    </row>
    <row r="382" spans="1:8" x14ac:dyDescent="0.2">
      <c r="A382">
        <v>589</v>
      </c>
      <c r="B382">
        <f t="shared" si="36"/>
        <v>21</v>
      </c>
      <c r="C382" t="e">
        <f>_xlfn.XLOOKUP(B382,Setor!#REF!,Setor!A$2:A$7)</f>
        <v>#REF!</v>
      </c>
      <c r="D382">
        <f t="shared" si="37"/>
        <v>104</v>
      </c>
      <c r="E382" t="str">
        <f>_xlfn.XLOOKUP(D382,Parcela!A$2:A$9,Parcela!B$2:B$9)</f>
        <v>Lameiro da ponte</v>
      </c>
      <c r="F382" t="s">
        <v>111</v>
      </c>
      <c r="G382" s="6">
        <f t="shared" si="38"/>
        <v>44382</v>
      </c>
      <c r="H382">
        <f t="shared" si="39"/>
        <v>5</v>
      </c>
    </row>
    <row r="383" spans="1:8" x14ac:dyDescent="0.2">
      <c r="A383">
        <v>590</v>
      </c>
      <c r="B383">
        <f t="shared" si="36"/>
        <v>21</v>
      </c>
      <c r="C383" t="e">
        <f>_xlfn.XLOOKUP(B383,Setor!#REF!,Setor!A$2:A$7)</f>
        <v>#REF!</v>
      </c>
      <c r="D383">
        <f t="shared" si="37"/>
        <v>104</v>
      </c>
      <c r="E383" t="str">
        <f>_xlfn.XLOOKUP(D383,Parcela!A$2:A$9,Parcela!B$2:B$9)</f>
        <v>Lameiro da ponte</v>
      </c>
      <c r="F383" t="s">
        <v>113</v>
      </c>
      <c r="G383" s="6">
        <f t="shared" si="38"/>
        <v>44382</v>
      </c>
      <c r="H383">
        <f t="shared" si="39"/>
        <v>5</v>
      </c>
    </row>
    <row r="384" spans="1:8" x14ac:dyDescent="0.2">
      <c r="A384">
        <v>591</v>
      </c>
      <c r="B384">
        <f t="shared" si="36"/>
        <v>21</v>
      </c>
      <c r="C384" t="e">
        <f>_xlfn.XLOOKUP(B384,Setor!#REF!,Setor!A$2:A$7)</f>
        <v>#REF!</v>
      </c>
      <c r="D384">
        <f t="shared" si="37"/>
        <v>104</v>
      </c>
      <c r="E384" t="str">
        <f>_xlfn.XLOOKUP(D384,Parcela!A$2:A$9,Parcela!B$2:B$9)</f>
        <v>Lameiro da ponte</v>
      </c>
      <c r="F384" t="s">
        <v>115</v>
      </c>
      <c r="G384" s="6">
        <f t="shared" si="38"/>
        <v>44382</v>
      </c>
      <c r="H384">
        <f t="shared" si="39"/>
        <v>5</v>
      </c>
    </row>
    <row r="385" spans="1:8" x14ac:dyDescent="0.2">
      <c r="A385">
        <v>592</v>
      </c>
      <c r="B385">
        <f t="shared" si="36"/>
        <v>21</v>
      </c>
      <c r="C385" t="e">
        <f>_xlfn.XLOOKUP(B385,Setor!#REF!,Setor!A$2:A$7)</f>
        <v>#REF!</v>
      </c>
      <c r="D385">
        <f t="shared" si="37"/>
        <v>104</v>
      </c>
      <c r="E385" t="str">
        <f>_xlfn.XLOOKUP(D385,Parcela!A$2:A$9,Parcela!B$2:B$9)</f>
        <v>Lameiro da ponte</v>
      </c>
      <c r="F385" t="s">
        <v>117</v>
      </c>
      <c r="G385" s="6">
        <f t="shared" si="38"/>
        <v>44382</v>
      </c>
      <c r="H385">
        <f t="shared" si="39"/>
        <v>5</v>
      </c>
    </row>
    <row r="386" spans="1:8" x14ac:dyDescent="0.2">
      <c r="A386">
        <v>593</v>
      </c>
      <c r="B386">
        <f t="shared" si="36"/>
        <v>21</v>
      </c>
      <c r="C386" t="e">
        <f>_xlfn.XLOOKUP(B386,Setor!#REF!,Setor!A$2:A$7)</f>
        <v>#REF!</v>
      </c>
      <c r="D386">
        <f t="shared" si="37"/>
        <v>104</v>
      </c>
      <c r="E386" t="str">
        <f>_xlfn.XLOOKUP(D386,Parcela!A$2:A$9,Parcela!B$2:B$9)</f>
        <v>Lameiro da ponte</v>
      </c>
      <c r="F386" t="s">
        <v>119</v>
      </c>
      <c r="G386" s="6">
        <f t="shared" si="38"/>
        <v>44382</v>
      </c>
      <c r="H386">
        <f t="shared" si="39"/>
        <v>5</v>
      </c>
    </row>
    <row r="387" spans="1:8" x14ac:dyDescent="0.2">
      <c r="A387">
        <v>594</v>
      </c>
      <c r="B387">
        <f t="shared" si="36"/>
        <v>21</v>
      </c>
      <c r="C387" t="e">
        <f>_xlfn.XLOOKUP(B387,Setor!#REF!,Setor!A$2:A$7)</f>
        <v>#REF!</v>
      </c>
      <c r="D387">
        <f t="shared" si="37"/>
        <v>104</v>
      </c>
      <c r="E387" t="str">
        <f>_xlfn.XLOOKUP(D387,Parcela!A$2:A$9,Parcela!B$2:B$9)</f>
        <v>Lameiro da ponte</v>
      </c>
      <c r="F387" t="s">
        <v>121</v>
      </c>
      <c r="G387" s="6">
        <f t="shared" si="38"/>
        <v>44382</v>
      </c>
      <c r="H387">
        <f t="shared" si="39"/>
        <v>5</v>
      </c>
    </row>
    <row r="388" spans="1:8" x14ac:dyDescent="0.2">
      <c r="A388">
        <v>595</v>
      </c>
      <c r="B388">
        <f t="shared" si="36"/>
        <v>21</v>
      </c>
      <c r="C388" t="e">
        <f>_xlfn.XLOOKUP(B388,Setor!#REF!,Setor!A$2:A$7)</f>
        <v>#REF!</v>
      </c>
      <c r="D388">
        <f t="shared" si="37"/>
        <v>104</v>
      </c>
      <c r="E388" t="str">
        <f>_xlfn.XLOOKUP(D388,Parcela!A$2:A$9,Parcela!B$2:B$9)</f>
        <v>Lameiro da ponte</v>
      </c>
      <c r="F388" t="s">
        <v>123</v>
      </c>
      <c r="G388" s="6">
        <f t="shared" si="38"/>
        <v>44382</v>
      </c>
      <c r="H388">
        <f t="shared" si="39"/>
        <v>5</v>
      </c>
    </row>
    <row r="389" spans="1:8" x14ac:dyDescent="0.2">
      <c r="A389">
        <v>596</v>
      </c>
      <c r="B389">
        <f t="shared" si="36"/>
        <v>21</v>
      </c>
      <c r="C389" t="e">
        <f>_xlfn.XLOOKUP(B389,Setor!#REF!,Setor!A$2:A$7)</f>
        <v>#REF!</v>
      </c>
      <c r="D389">
        <f t="shared" si="37"/>
        <v>104</v>
      </c>
      <c r="E389" t="str">
        <f>_xlfn.XLOOKUP(D389,Parcela!A$2:A$9,Parcela!B$2:B$9)</f>
        <v>Lameiro da ponte</v>
      </c>
      <c r="F389" t="s">
        <v>125</v>
      </c>
      <c r="G389" s="6">
        <f t="shared" si="38"/>
        <v>44382</v>
      </c>
      <c r="H389">
        <f t="shared" si="39"/>
        <v>5</v>
      </c>
    </row>
    <row r="390" spans="1:8" x14ac:dyDescent="0.2">
      <c r="A390">
        <v>597</v>
      </c>
      <c r="B390">
        <f t="shared" si="36"/>
        <v>21</v>
      </c>
      <c r="C390" t="e">
        <f>_xlfn.XLOOKUP(B390,Setor!#REF!,Setor!A$2:A$7)</f>
        <v>#REF!</v>
      </c>
      <c r="D390">
        <f t="shared" si="37"/>
        <v>104</v>
      </c>
      <c r="E390" t="str">
        <f>_xlfn.XLOOKUP(D390,Parcela!A$2:A$9,Parcela!B$2:B$9)</f>
        <v>Lameiro da ponte</v>
      </c>
      <c r="F390" t="s">
        <v>127</v>
      </c>
      <c r="G390" s="6">
        <f t="shared" si="38"/>
        <v>44382</v>
      </c>
      <c r="H390">
        <f t="shared" si="39"/>
        <v>5</v>
      </c>
    </row>
    <row r="391" spans="1:8" x14ac:dyDescent="0.2">
      <c r="A391">
        <v>598</v>
      </c>
      <c r="B391">
        <f t="shared" si="36"/>
        <v>21</v>
      </c>
      <c r="C391" t="e">
        <f>_xlfn.XLOOKUP(B391,Setor!#REF!,Setor!A$2:A$7)</f>
        <v>#REF!</v>
      </c>
      <c r="D391">
        <f t="shared" si="37"/>
        <v>104</v>
      </c>
      <c r="E391" t="str">
        <f>_xlfn.XLOOKUP(D391,Parcela!A$2:A$9,Parcela!B$2:B$9)</f>
        <v>Lameiro da ponte</v>
      </c>
      <c r="F391" t="s">
        <v>129</v>
      </c>
      <c r="G391" s="6">
        <f t="shared" si="38"/>
        <v>44382</v>
      </c>
      <c r="H391">
        <f t="shared" si="39"/>
        <v>5</v>
      </c>
    </row>
    <row r="392" spans="1:8" x14ac:dyDescent="0.2">
      <c r="A392">
        <v>599</v>
      </c>
      <c r="B392">
        <f t="shared" si="36"/>
        <v>21</v>
      </c>
      <c r="C392" t="e">
        <f>_xlfn.XLOOKUP(B392,Setor!#REF!,Setor!A$2:A$7)</f>
        <v>#REF!</v>
      </c>
      <c r="D392">
        <f t="shared" si="37"/>
        <v>104</v>
      </c>
      <c r="E392" t="str">
        <f>_xlfn.XLOOKUP(D392,Parcela!A$2:A$9,Parcela!B$2:B$9)</f>
        <v>Lameiro da ponte</v>
      </c>
      <c r="F392" t="s">
        <v>131</v>
      </c>
      <c r="G392" s="6">
        <f t="shared" si="38"/>
        <v>44382</v>
      </c>
      <c r="H392">
        <f t="shared" si="39"/>
        <v>5</v>
      </c>
    </row>
    <row r="393" spans="1:8" x14ac:dyDescent="0.2">
      <c r="A393">
        <v>600</v>
      </c>
      <c r="B393">
        <f t="shared" si="36"/>
        <v>21</v>
      </c>
      <c r="C393" t="e">
        <f>_xlfn.XLOOKUP(B393,Setor!#REF!,Setor!A$2:A$7)</f>
        <v>#REF!</v>
      </c>
      <c r="D393">
        <f t="shared" si="37"/>
        <v>104</v>
      </c>
      <c r="E393" t="str">
        <f>_xlfn.XLOOKUP(D393,Parcela!A$2:A$9,Parcela!B$2:B$9)</f>
        <v>Lameiro da ponte</v>
      </c>
      <c r="F393" t="s">
        <v>133</v>
      </c>
      <c r="G393" s="6">
        <f t="shared" si="38"/>
        <v>44382</v>
      </c>
      <c r="H393">
        <f t="shared" si="39"/>
        <v>5</v>
      </c>
    </row>
    <row r="394" spans="1:8" x14ac:dyDescent="0.2">
      <c r="A394">
        <v>601</v>
      </c>
      <c r="B394">
        <f t="shared" si="36"/>
        <v>21</v>
      </c>
      <c r="C394" t="e">
        <f>_xlfn.XLOOKUP(B394,Setor!#REF!,Setor!A$2:A$7)</f>
        <v>#REF!</v>
      </c>
      <c r="D394">
        <f t="shared" si="37"/>
        <v>104</v>
      </c>
      <c r="E394" t="str">
        <f>_xlfn.XLOOKUP(D394,Parcela!A$2:A$9,Parcela!B$2:B$9)</f>
        <v>Lameiro da ponte</v>
      </c>
      <c r="F394" t="s">
        <v>135</v>
      </c>
      <c r="G394" s="6">
        <f t="shared" si="38"/>
        <v>44382</v>
      </c>
      <c r="H394">
        <f t="shared" si="39"/>
        <v>5</v>
      </c>
    </row>
    <row r="395" spans="1:8" x14ac:dyDescent="0.2">
      <c r="A395">
        <v>602</v>
      </c>
      <c r="B395">
        <f t="shared" si="36"/>
        <v>21</v>
      </c>
      <c r="C395" t="e">
        <f>_xlfn.XLOOKUP(B395,Setor!#REF!,Setor!A$2:A$7)</f>
        <v>#REF!</v>
      </c>
      <c r="D395">
        <f t="shared" si="37"/>
        <v>104</v>
      </c>
      <c r="E395" t="str">
        <f>_xlfn.XLOOKUP(D395,Parcela!A$2:A$9,Parcela!B$2:B$9)</f>
        <v>Lameiro da ponte</v>
      </c>
      <c r="F395" t="s">
        <v>137</v>
      </c>
      <c r="G395" s="6">
        <f t="shared" si="38"/>
        <v>44382</v>
      </c>
      <c r="H395">
        <f t="shared" si="39"/>
        <v>5</v>
      </c>
    </row>
    <row r="396" spans="1:8" x14ac:dyDescent="0.2">
      <c r="A396">
        <v>603</v>
      </c>
      <c r="B396">
        <v>21</v>
      </c>
      <c r="C396" t="e">
        <f>_xlfn.XLOOKUP(B396,Setor!#REF!,Setor!A$2:A$7)</f>
        <v>#REF!</v>
      </c>
      <c r="D396">
        <v>104</v>
      </c>
      <c r="E396" t="str">
        <f>_xlfn.XLOOKUP(D396,Parcela!A$2:A$9,Parcela!B$2:B$9)</f>
        <v>Lameiro da ponte</v>
      </c>
      <c r="F396" t="s">
        <v>65</v>
      </c>
      <c r="G396" s="6">
        <v>44407</v>
      </c>
      <c r="H396">
        <v>5.5</v>
      </c>
    </row>
    <row r="397" spans="1:8" x14ac:dyDescent="0.2">
      <c r="A397">
        <v>604</v>
      </c>
      <c r="B397">
        <f t="shared" ref="B397:B432" si="40">B396</f>
        <v>21</v>
      </c>
      <c r="C397" t="e">
        <f>_xlfn.XLOOKUP(B397,Setor!#REF!,Setor!A$2:A$7)</f>
        <v>#REF!</v>
      </c>
      <c r="D397">
        <f t="shared" ref="D397:D432" si="41">D396</f>
        <v>104</v>
      </c>
      <c r="E397" t="str">
        <f>_xlfn.XLOOKUP(D397,Parcela!A$2:A$9,Parcela!B$2:B$9)</f>
        <v>Lameiro da ponte</v>
      </c>
      <c r="F397" t="s">
        <v>67</v>
      </c>
      <c r="G397" s="6">
        <f t="shared" ref="G397:G432" si="42">G396</f>
        <v>44407</v>
      </c>
      <c r="H397">
        <f t="shared" ref="H397:H432" si="43">H396</f>
        <v>5.5</v>
      </c>
    </row>
    <row r="398" spans="1:8" x14ac:dyDescent="0.2">
      <c r="A398">
        <v>605</v>
      </c>
      <c r="B398">
        <f t="shared" si="40"/>
        <v>21</v>
      </c>
      <c r="C398" t="e">
        <f>_xlfn.XLOOKUP(B398,Setor!#REF!,Setor!A$2:A$7)</f>
        <v>#REF!</v>
      </c>
      <c r="D398">
        <f t="shared" si="41"/>
        <v>104</v>
      </c>
      <c r="E398" t="str">
        <f>_xlfn.XLOOKUP(D398,Parcela!A$2:A$9,Parcela!B$2:B$9)</f>
        <v>Lameiro da ponte</v>
      </c>
      <c r="F398" t="s">
        <v>69</v>
      </c>
      <c r="G398" s="6">
        <f t="shared" si="42"/>
        <v>44407</v>
      </c>
      <c r="H398">
        <f t="shared" si="43"/>
        <v>5.5</v>
      </c>
    </row>
    <row r="399" spans="1:8" x14ac:dyDescent="0.2">
      <c r="A399">
        <v>606</v>
      </c>
      <c r="B399">
        <f t="shared" si="40"/>
        <v>21</v>
      </c>
      <c r="C399" t="e">
        <f>_xlfn.XLOOKUP(B399,Setor!#REF!,Setor!A$2:A$7)</f>
        <v>#REF!</v>
      </c>
      <c r="D399">
        <f t="shared" si="41"/>
        <v>104</v>
      </c>
      <c r="E399" t="str">
        <f>_xlfn.XLOOKUP(D399,Parcela!A$2:A$9,Parcela!B$2:B$9)</f>
        <v>Lameiro da ponte</v>
      </c>
      <c r="F399" t="s">
        <v>71</v>
      </c>
      <c r="G399" s="6">
        <f t="shared" si="42"/>
        <v>44407</v>
      </c>
      <c r="H399">
        <f t="shared" si="43"/>
        <v>5.5</v>
      </c>
    </row>
    <row r="400" spans="1:8" x14ac:dyDescent="0.2">
      <c r="A400">
        <v>607</v>
      </c>
      <c r="B400">
        <f t="shared" si="40"/>
        <v>21</v>
      </c>
      <c r="C400" t="e">
        <f>_xlfn.XLOOKUP(B400,Setor!#REF!,Setor!A$2:A$7)</f>
        <v>#REF!</v>
      </c>
      <c r="D400">
        <f t="shared" si="41"/>
        <v>104</v>
      </c>
      <c r="E400" t="str">
        <f>_xlfn.XLOOKUP(D400,Parcela!A$2:A$9,Parcela!B$2:B$9)</f>
        <v>Lameiro da ponte</v>
      </c>
      <c r="F400" t="s">
        <v>73</v>
      </c>
      <c r="G400" s="6">
        <f t="shared" si="42"/>
        <v>44407</v>
      </c>
      <c r="H400">
        <f t="shared" si="43"/>
        <v>5.5</v>
      </c>
    </row>
    <row r="401" spans="1:8" x14ac:dyDescent="0.2">
      <c r="A401">
        <v>608</v>
      </c>
      <c r="B401">
        <f t="shared" si="40"/>
        <v>21</v>
      </c>
      <c r="C401" t="e">
        <f>_xlfn.XLOOKUP(B401,Setor!#REF!,Setor!A$2:A$7)</f>
        <v>#REF!</v>
      </c>
      <c r="D401">
        <f t="shared" si="41"/>
        <v>104</v>
      </c>
      <c r="E401" t="str">
        <f>_xlfn.XLOOKUP(D401,Parcela!A$2:A$9,Parcela!B$2:B$9)</f>
        <v>Lameiro da ponte</v>
      </c>
      <c r="F401" t="s">
        <v>75</v>
      </c>
      <c r="G401" s="6">
        <f t="shared" si="42"/>
        <v>44407</v>
      </c>
      <c r="H401">
        <f t="shared" si="43"/>
        <v>5.5</v>
      </c>
    </row>
    <row r="402" spans="1:8" x14ac:dyDescent="0.2">
      <c r="A402">
        <v>609</v>
      </c>
      <c r="B402">
        <f t="shared" si="40"/>
        <v>21</v>
      </c>
      <c r="C402" t="e">
        <f>_xlfn.XLOOKUP(B402,Setor!#REF!,Setor!A$2:A$7)</f>
        <v>#REF!</v>
      </c>
      <c r="D402">
        <f t="shared" si="41"/>
        <v>104</v>
      </c>
      <c r="E402" t="str">
        <f>_xlfn.XLOOKUP(D402,Parcela!A$2:A$9,Parcela!B$2:B$9)</f>
        <v>Lameiro da ponte</v>
      </c>
      <c r="F402" t="s">
        <v>77</v>
      </c>
      <c r="G402" s="6">
        <f t="shared" si="42"/>
        <v>44407</v>
      </c>
      <c r="H402">
        <f t="shared" si="43"/>
        <v>5.5</v>
      </c>
    </row>
    <row r="403" spans="1:8" x14ac:dyDescent="0.2">
      <c r="A403">
        <v>610</v>
      </c>
      <c r="B403">
        <f t="shared" si="40"/>
        <v>21</v>
      </c>
      <c r="C403" t="e">
        <f>_xlfn.XLOOKUP(B403,Setor!#REF!,Setor!A$2:A$7)</f>
        <v>#REF!</v>
      </c>
      <c r="D403">
        <f t="shared" si="41"/>
        <v>104</v>
      </c>
      <c r="E403" t="str">
        <f>_xlfn.XLOOKUP(D403,Parcela!A$2:A$9,Parcela!B$2:B$9)</f>
        <v>Lameiro da ponte</v>
      </c>
      <c r="F403" t="s">
        <v>79</v>
      </c>
      <c r="G403" s="6">
        <f t="shared" si="42"/>
        <v>44407</v>
      </c>
      <c r="H403">
        <f t="shared" si="43"/>
        <v>5.5</v>
      </c>
    </row>
    <row r="404" spans="1:8" x14ac:dyDescent="0.2">
      <c r="A404">
        <v>611</v>
      </c>
      <c r="B404">
        <f t="shared" si="40"/>
        <v>21</v>
      </c>
      <c r="C404" t="e">
        <f>_xlfn.XLOOKUP(B404,Setor!#REF!,Setor!A$2:A$7)</f>
        <v>#REF!</v>
      </c>
      <c r="D404">
        <f t="shared" si="41"/>
        <v>104</v>
      </c>
      <c r="E404" t="str">
        <f>_xlfn.XLOOKUP(D404,Parcela!A$2:A$9,Parcela!B$2:B$9)</f>
        <v>Lameiro da ponte</v>
      </c>
      <c r="F404" t="s">
        <v>81</v>
      </c>
      <c r="G404" s="6">
        <f t="shared" si="42"/>
        <v>44407</v>
      </c>
      <c r="H404">
        <f t="shared" si="43"/>
        <v>5.5</v>
      </c>
    </row>
    <row r="405" spans="1:8" x14ac:dyDescent="0.2">
      <c r="A405">
        <v>612</v>
      </c>
      <c r="B405">
        <f t="shared" si="40"/>
        <v>21</v>
      </c>
      <c r="C405" t="e">
        <f>_xlfn.XLOOKUP(B405,Setor!#REF!,Setor!A$2:A$7)</f>
        <v>#REF!</v>
      </c>
      <c r="D405">
        <f t="shared" si="41"/>
        <v>104</v>
      </c>
      <c r="E405" t="str">
        <f>_xlfn.XLOOKUP(D405,Parcela!A$2:A$9,Parcela!B$2:B$9)</f>
        <v>Lameiro da ponte</v>
      </c>
      <c r="F405" t="s">
        <v>83</v>
      </c>
      <c r="G405" s="6">
        <f t="shared" si="42"/>
        <v>44407</v>
      </c>
      <c r="H405">
        <f t="shared" si="43"/>
        <v>5.5</v>
      </c>
    </row>
    <row r="406" spans="1:8" x14ac:dyDescent="0.2">
      <c r="A406">
        <v>613</v>
      </c>
      <c r="B406">
        <f t="shared" si="40"/>
        <v>21</v>
      </c>
      <c r="C406" t="e">
        <f>_xlfn.XLOOKUP(B406,Setor!#REF!,Setor!A$2:A$7)</f>
        <v>#REF!</v>
      </c>
      <c r="D406">
        <f t="shared" si="41"/>
        <v>104</v>
      </c>
      <c r="E406" t="str">
        <f>_xlfn.XLOOKUP(D406,Parcela!A$2:A$9,Parcela!B$2:B$9)</f>
        <v>Lameiro da ponte</v>
      </c>
      <c r="F406" t="s">
        <v>85</v>
      </c>
      <c r="G406" s="6">
        <f t="shared" si="42"/>
        <v>44407</v>
      </c>
      <c r="H406">
        <f t="shared" si="43"/>
        <v>5.5</v>
      </c>
    </row>
    <row r="407" spans="1:8" x14ac:dyDescent="0.2">
      <c r="A407">
        <v>614</v>
      </c>
      <c r="B407">
        <f t="shared" si="40"/>
        <v>21</v>
      </c>
      <c r="C407" t="e">
        <f>_xlfn.XLOOKUP(B407,Setor!#REF!,Setor!A$2:A$7)</f>
        <v>#REF!</v>
      </c>
      <c r="D407">
        <f t="shared" si="41"/>
        <v>104</v>
      </c>
      <c r="E407" t="str">
        <f>_xlfn.XLOOKUP(D407,Parcela!A$2:A$9,Parcela!B$2:B$9)</f>
        <v>Lameiro da ponte</v>
      </c>
      <c r="F407" t="s">
        <v>87</v>
      </c>
      <c r="G407" s="6">
        <f t="shared" si="42"/>
        <v>44407</v>
      </c>
      <c r="H407">
        <f t="shared" si="43"/>
        <v>5.5</v>
      </c>
    </row>
    <row r="408" spans="1:8" x14ac:dyDescent="0.2">
      <c r="A408">
        <v>615</v>
      </c>
      <c r="B408">
        <f t="shared" si="40"/>
        <v>21</v>
      </c>
      <c r="C408" t="e">
        <f>_xlfn.XLOOKUP(B408,Setor!#REF!,Setor!A$2:A$7)</f>
        <v>#REF!</v>
      </c>
      <c r="D408">
        <f t="shared" si="41"/>
        <v>104</v>
      </c>
      <c r="E408" t="str">
        <f>_xlfn.XLOOKUP(D408,Parcela!A$2:A$9,Parcela!B$2:B$9)</f>
        <v>Lameiro da ponte</v>
      </c>
      <c r="F408" t="s">
        <v>89</v>
      </c>
      <c r="G408" s="6">
        <f t="shared" si="42"/>
        <v>44407</v>
      </c>
      <c r="H408">
        <f t="shared" si="43"/>
        <v>5.5</v>
      </c>
    </row>
    <row r="409" spans="1:8" x14ac:dyDescent="0.2">
      <c r="A409">
        <v>616</v>
      </c>
      <c r="B409">
        <f t="shared" si="40"/>
        <v>21</v>
      </c>
      <c r="C409" t="e">
        <f>_xlfn.XLOOKUP(B409,Setor!#REF!,Setor!A$2:A$7)</f>
        <v>#REF!</v>
      </c>
      <c r="D409">
        <f t="shared" si="41"/>
        <v>104</v>
      </c>
      <c r="E409" t="str">
        <f>_xlfn.XLOOKUP(D409,Parcela!A$2:A$9,Parcela!B$2:B$9)</f>
        <v>Lameiro da ponte</v>
      </c>
      <c r="F409" t="s">
        <v>330</v>
      </c>
      <c r="G409" s="6">
        <f t="shared" si="42"/>
        <v>44407</v>
      </c>
      <c r="H409">
        <f t="shared" si="43"/>
        <v>5.5</v>
      </c>
    </row>
    <row r="410" spans="1:8" x14ac:dyDescent="0.2">
      <c r="A410">
        <v>617</v>
      </c>
      <c r="B410">
        <f t="shared" si="40"/>
        <v>21</v>
      </c>
      <c r="C410" t="e">
        <f>_xlfn.XLOOKUP(B410,Setor!#REF!,Setor!A$2:A$7)</f>
        <v>#REF!</v>
      </c>
      <c r="D410">
        <f t="shared" si="41"/>
        <v>104</v>
      </c>
      <c r="E410" t="str">
        <f>_xlfn.XLOOKUP(D410,Parcela!A$2:A$9,Parcela!B$2:B$9)</f>
        <v>Lameiro da ponte</v>
      </c>
      <c r="F410" t="s">
        <v>331</v>
      </c>
      <c r="G410" s="6">
        <f t="shared" si="42"/>
        <v>44407</v>
      </c>
      <c r="H410">
        <f t="shared" si="43"/>
        <v>5.5</v>
      </c>
    </row>
    <row r="411" spans="1:8" x14ac:dyDescent="0.2">
      <c r="A411">
        <v>618</v>
      </c>
      <c r="B411">
        <f t="shared" si="40"/>
        <v>21</v>
      </c>
      <c r="C411" t="e">
        <f>_xlfn.XLOOKUP(B411,Setor!#REF!,Setor!A$2:A$7)</f>
        <v>#REF!</v>
      </c>
      <c r="D411">
        <f t="shared" si="41"/>
        <v>104</v>
      </c>
      <c r="E411" t="str">
        <f>_xlfn.XLOOKUP(D411,Parcela!A$2:A$9,Parcela!B$2:B$9)</f>
        <v>Lameiro da ponte</v>
      </c>
      <c r="F411" t="s">
        <v>95</v>
      </c>
      <c r="G411" s="6">
        <f t="shared" si="42"/>
        <v>44407</v>
      </c>
      <c r="H411">
        <f t="shared" si="43"/>
        <v>5.5</v>
      </c>
    </row>
    <row r="412" spans="1:8" x14ac:dyDescent="0.2">
      <c r="A412">
        <v>619</v>
      </c>
      <c r="B412">
        <f t="shared" si="40"/>
        <v>21</v>
      </c>
      <c r="C412" t="e">
        <f>_xlfn.XLOOKUP(B412,Setor!#REF!,Setor!A$2:A$7)</f>
        <v>#REF!</v>
      </c>
      <c r="D412">
        <f t="shared" si="41"/>
        <v>104</v>
      </c>
      <c r="E412" t="str">
        <f>_xlfn.XLOOKUP(D412,Parcela!A$2:A$9,Parcela!B$2:B$9)</f>
        <v>Lameiro da ponte</v>
      </c>
      <c r="F412" t="s">
        <v>97</v>
      </c>
      <c r="G412" s="6">
        <f t="shared" si="42"/>
        <v>44407</v>
      </c>
      <c r="H412">
        <f t="shared" si="43"/>
        <v>5.5</v>
      </c>
    </row>
    <row r="413" spans="1:8" x14ac:dyDescent="0.2">
      <c r="A413">
        <v>620</v>
      </c>
      <c r="B413">
        <f t="shared" si="40"/>
        <v>21</v>
      </c>
      <c r="C413" t="e">
        <f>_xlfn.XLOOKUP(B413,Setor!#REF!,Setor!A$2:A$7)</f>
        <v>#REF!</v>
      </c>
      <c r="D413">
        <f t="shared" si="41"/>
        <v>104</v>
      </c>
      <c r="E413" t="str">
        <f>_xlfn.XLOOKUP(D413,Parcela!A$2:A$9,Parcela!B$2:B$9)</f>
        <v>Lameiro da ponte</v>
      </c>
      <c r="F413" t="s">
        <v>99</v>
      </c>
      <c r="G413" s="6">
        <f t="shared" si="42"/>
        <v>44407</v>
      </c>
      <c r="H413">
        <f t="shared" si="43"/>
        <v>5.5</v>
      </c>
    </row>
    <row r="414" spans="1:8" x14ac:dyDescent="0.2">
      <c r="A414">
        <v>621</v>
      </c>
      <c r="B414">
        <f t="shared" si="40"/>
        <v>21</v>
      </c>
      <c r="C414" t="e">
        <f>_xlfn.XLOOKUP(B414,Setor!#REF!,Setor!A$2:A$7)</f>
        <v>#REF!</v>
      </c>
      <c r="D414">
        <f t="shared" si="41"/>
        <v>104</v>
      </c>
      <c r="E414" t="str">
        <f>_xlfn.XLOOKUP(D414,Parcela!A$2:A$9,Parcela!B$2:B$9)</f>
        <v>Lameiro da ponte</v>
      </c>
      <c r="F414" t="s">
        <v>101</v>
      </c>
      <c r="G414" s="6">
        <f t="shared" si="42"/>
        <v>44407</v>
      </c>
      <c r="H414">
        <f t="shared" si="43"/>
        <v>5.5</v>
      </c>
    </row>
    <row r="415" spans="1:8" x14ac:dyDescent="0.2">
      <c r="A415">
        <v>622</v>
      </c>
      <c r="B415">
        <f t="shared" si="40"/>
        <v>21</v>
      </c>
      <c r="C415" t="e">
        <f>_xlfn.XLOOKUP(B415,Setor!#REF!,Setor!A$2:A$7)</f>
        <v>#REF!</v>
      </c>
      <c r="D415">
        <f t="shared" si="41"/>
        <v>104</v>
      </c>
      <c r="E415" t="str">
        <f>_xlfn.XLOOKUP(D415,Parcela!A$2:A$9,Parcela!B$2:B$9)</f>
        <v>Lameiro da ponte</v>
      </c>
      <c r="F415" t="s">
        <v>103</v>
      </c>
      <c r="G415" s="6">
        <f t="shared" si="42"/>
        <v>44407</v>
      </c>
      <c r="H415">
        <f t="shared" si="43"/>
        <v>5.5</v>
      </c>
    </row>
    <row r="416" spans="1:8" x14ac:dyDescent="0.2">
      <c r="A416">
        <v>623</v>
      </c>
      <c r="B416">
        <f t="shared" si="40"/>
        <v>21</v>
      </c>
      <c r="C416" t="e">
        <f>_xlfn.XLOOKUP(B416,Setor!#REF!,Setor!A$2:A$7)</f>
        <v>#REF!</v>
      </c>
      <c r="D416">
        <f t="shared" si="41"/>
        <v>104</v>
      </c>
      <c r="E416" t="str">
        <f>_xlfn.XLOOKUP(D416,Parcela!A$2:A$9,Parcela!B$2:B$9)</f>
        <v>Lameiro da ponte</v>
      </c>
      <c r="F416" t="s">
        <v>105</v>
      </c>
      <c r="G416" s="6">
        <f t="shared" si="42"/>
        <v>44407</v>
      </c>
      <c r="H416">
        <f t="shared" si="43"/>
        <v>5.5</v>
      </c>
    </row>
    <row r="417" spans="1:8" x14ac:dyDescent="0.2">
      <c r="A417">
        <v>624</v>
      </c>
      <c r="B417">
        <f t="shared" si="40"/>
        <v>21</v>
      </c>
      <c r="C417" t="e">
        <f>_xlfn.XLOOKUP(B417,Setor!#REF!,Setor!A$2:A$7)</f>
        <v>#REF!</v>
      </c>
      <c r="D417">
        <f t="shared" si="41"/>
        <v>104</v>
      </c>
      <c r="E417" t="str">
        <f>_xlfn.XLOOKUP(D417,Parcela!A$2:A$9,Parcela!B$2:B$9)</f>
        <v>Lameiro da ponte</v>
      </c>
      <c r="F417" t="s">
        <v>107</v>
      </c>
      <c r="G417" s="6">
        <f t="shared" si="42"/>
        <v>44407</v>
      </c>
      <c r="H417">
        <f t="shared" si="43"/>
        <v>5.5</v>
      </c>
    </row>
    <row r="418" spans="1:8" x14ac:dyDescent="0.2">
      <c r="A418">
        <v>625</v>
      </c>
      <c r="B418">
        <f t="shared" si="40"/>
        <v>21</v>
      </c>
      <c r="C418" t="e">
        <f>_xlfn.XLOOKUP(B418,Setor!#REF!,Setor!A$2:A$7)</f>
        <v>#REF!</v>
      </c>
      <c r="D418">
        <f t="shared" si="41"/>
        <v>104</v>
      </c>
      <c r="E418" t="str">
        <f>_xlfn.XLOOKUP(D418,Parcela!A$2:A$9,Parcela!B$2:B$9)</f>
        <v>Lameiro da ponte</v>
      </c>
      <c r="F418" t="s">
        <v>109</v>
      </c>
      <c r="G418" s="6">
        <f t="shared" si="42"/>
        <v>44407</v>
      </c>
      <c r="H418">
        <f t="shared" si="43"/>
        <v>5.5</v>
      </c>
    </row>
    <row r="419" spans="1:8" x14ac:dyDescent="0.2">
      <c r="A419">
        <v>626</v>
      </c>
      <c r="B419">
        <f t="shared" si="40"/>
        <v>21</v>
      </c>
      <c r="C419" t="e">
        <f>_xlfn.XLOOKUP(B419,Setor!#REF!,Setor!A$2:A$7)</f>
        <v>#REF!</v>
      </c>
      <c r="D419">
        <f t="shared" si="41"/>
        <v>104</v>
      </c>
      <c r="E419" t="str">
        <f>_xlfn.XLOOKUP(D419,Parcela!A$2:A$9,Parcela!B$2:B$9)</f>
        <v>Lameiro da ponte</v>
      </c>
      <c r="F419" t="s">
        <v>111</v>
      </c>
      <c r="G419" s="6">
        <f t="shared" si="42"/>
        <v>44407</v>
      </c>
      <c r="H419">
        <f t="shared" si="43"/>
        <v>5.5</v>
      </c>
    </row>
    <row r="420" spans="1:8" x14ac:dyDescent="0.2">
      <c r="A420">
        <v>627</v>
      </c>
      <c r="B420">
        <f t="shared" si="40"/>
        <v>21</v>
      </c>
      <c r="C420" t="e">
        <f>_xlfn.XLOOKUP(B420,Setor!#REF!,Setor!A$2:A$7)</f>
        <v>#REF!</v>
      </c>
      <c r="D420">
        <f t="shared" si="41"/>
        <v>104</v>
      </c>
      <c r="E420" t="str">
        <f>_xlfn.XLOOKUP(D420,Parcela!A$2:A$9,Parcela!B$2:B$9)</f>
        <v>Lameiro da ponte</v>
      </c>
      <c r="F420" t="s">
        <v>113</v>
      </c>
      <c r="G420" s="6">
        <f t="shared" si="42"/>
        <v>44407</v>
      </c>
      <c r="H420">
        <f t="shared" si="43"/>
        <v>5.5</v>
      </c>
    </row>
    <row r="421" spans="1:8" x14ac:dyDescent="0.2">
      <c r="A421">
        <v>628</v>
      </c>
      <c r="B421">
        <f t="shared" si="40"/>
        <v>21</v>
      </c>
      <c r="C421" t="e">
        <f>_xlfn.XLOOKUP(B421,Setor!#REF!,Setor!A$2:A$7)</f>
        <v>#REF!</v>
      </c>
      <c r="D421">
        <f t="shared" si="41"/>
        <v>104</v>
      </c>
      <c r="E421" t="str">
        <f>_xlfn.XLOOKUP(D421,Parcela!A$2:A$9,Parcela!B$2:B$9)</f>
        <v>Lameiro da ponte</v>
      </c>
      <c r="F421" t="s">
        <v>115</v>
      </c>
      <c r="G421" s="6">
        <f t="shared" si="42"/>
        <v>44407</v>
      </c>
      <c r="H421">
        <f t="shared" si="43"/>
        <v>5.5</v>
      </c>
    </row>
    <row r="422" spans="1:8" x14ac:dyDescent="0.2">
      <c r="A422">
        <v>629</v>
      </c>
      <c r="B422">
        <f t="shared" si="40"/>
        <v>21</v>
      </c>
      <c r="C422" t="e">
        <f>_xlfn.XLOOKUP(B422,Setor!#REF!,Setor!A$2:A$7)</f>
        <v>#REF!</v>
      </c>
      <c r="D422">
        <f t="shared" si="41"/>
        <v>104</v>
      </c>
      <c r="E422" t="str">
        <f>_xlfn.XLOOKUP(D422,Parcela!A$2:A$9,Parcela!B$2:B$9)</f>
        <v>Lameiro da ponte</v>
      </c>
      <c r="F422" t="s">
        <v>117</v>
      </c>
      <c r="G422" s="6">
        <f t="shared" si="42"/>
        <v>44407</v>
      </c>
      <c r="H422">
        <f t="shared" si="43"/>
        <v>5.5</v>
      </c>
    </row>
    <row r="423" spans="1:8" x14ac:dyDescent="0.2">
      <c r="A423">
        <v>630</v>
      </c>
      <c r="B423">
        <f t="shared" si="40"/>
        <v>21</v>
      </c>
      <c r="C423" t="e">
        <f>_xlfn.XLOOKUP(B423,Setor!#REF!,Setor!A$2:A$7)</f>
        <v>#REF!</v>
      </c>
      <c r="D423">
        <f t="shared" si="41"/>
        <v>104</v>
      </c>
      <c r="E423" t="str">
        <f>_xlfn.XLOOKUP(D423,Parcela!A$2:A$9,Parcela!B$2:B$9)</f>
        <v>Lameiro da ponte</v>
      </c>
      <c r="F423" t="s">
        <v>119</v>
      </c>
      <c r="G423" s="6">
        <f t="shared" si="42"/>
        <v>44407</v>
      </c>
      <c r="H423">
        <f t="shared" si="43"/>
        <v>5.5</v>
      </c>
    </row>
    <row r="424" spans="1:8" x14ac:dyDescent="0.2">
      <c r="A424">
        <v>631</v>
      </c>
      <c r="B424">
        <f t="shared" si="40"/>
        <v>21</v>
      </c>
      <c r="C424" t="e">
        <f>_xlfn.XLOOKUP(B424,Setor!#REF!,Setor!A$2:A$7)</f>
        <v>#REF!</v>
      </c>
      <c r="D424">
        <f t="shared" si="41"/>
        <v>104</v>
      </c>
      <c r="E424" t="str">
        <f>_xlfn.XLOOKUP(D424,Parcela!A$2:A$9,Parcela!B$2:B$9)</f>
        <v>Lameiro da ponte</v>
      </c>
      <c r="F424" t="s">
        <v>121</v>
      </c>
      <c r="G424" s="6">
        <f t="shared" si="42"/>
        <v>44407</v>
      </c>
      <c r="H424">
        <f t="shared" si="43"/>
        <v>5.5</v>
      </c>
    </row>
    <row r="425" spans="1:8" x14ac:dyDescent="0.2">
      <c r="A425">
        <v>632</v>
      </c>
      <c r="B425">
        <f t="shared" si="40"/>
        <v>21</v>
      </c>
      <c r="C425" t="e">
        <f>_xlfn.XLOOKUP(B425,Setor!#REF!,Setor!A$2:A$7)</f>
        <v>#REF!</v>
      </c>
      <c r="D425">
        <f t="shared" si="41"/>
        <v>104</v>
      </c>
      <c r="E425" t="str">
        <f>_xlfn.XLOOKUP(D425,Parcela!A$2:A$9,Parcela!B$2:B$9)</f>
        <v>Lameiro da ponte</v>
      </c>
      <c r="F425" t="s">
        <v>123</v>
      </c>
      <c r="G425" s="6">
        <f t="shared" si="42"/>
        <v>44407</v>
      </c>
      <c r="H425">
        <f t="shared" si="43"/>
        <v>5.5</v>
      </c>
    </row>
    <row r="426" spans="1:8" x14ac:dyDescent="0.2">
      <c r="A426">
        <v>633</v>
      </c>
      <c r="B426">
        <f t="shared" si="40"/>
        <v>21</v>
      </c>
      <c r="C426" t="e">
        <f>_xlfn.XLOOKUP(B426,Setor!#REF!,Setor!A$2:A$7)</f>
        <v>#REF!</v>
      </c>
      <c r="D426">
        <f t="shared" si="41"/>
        <v>104</v>
      </c>
      <c r="E426" t="str">
        <f>_xlfn.XLOOKUP(D426,Parcela!A$2:A$9,Parcela!B$2:B$9)</f>
        <v>Lameiro da ponte</v>
      </c>
      <c r="F426" t="s">
        <v>125</v>
      </c>
      <c r="G426" s="6">
        <f t="shared" si="42"/>
        <v>44407</v>
      </c>
      <c r="H426">
        <f t="shared" si="43"/>
        <v>5.5</v>
      </c>
    </row>
    <row r="427" spans="1:8" x14ac:dyDescent="0.2">
      <c r="A427">
        <v>634</v>
      </c>
      <c r="B427">
        <f t="shared" si="40"/>
        <v>21</v>
      </c>
      <c r="C427" t="e">
        <f>_xlfn.XLOOKUP(B427,Setor!#REF!,Setor!A$2:A$7)</f>
        <v>#REF!</v>
      </c>
      <c r="D427">
        <f t="shared" si="41"/>
        <v>104</v>
      </c>
      <c r="E427" t="str">
        <f>_xlfn.XLOOKUP(D427,Parcela!A$2:A$9,Parcela!B$2:B$9)</f>
        <v>Lameiro da ponte</v>
      </c>
      <c r="F427" t="s">
        <v>127</v>
      </c>
      <c r="G427" s="6">
        <f t="shared" si="42"/>
        <v>44407</v>
      </c>
      <c r="H427">
        <f t="shared" si="43"/>
        <v>5.5</v>
      </c>
    </row>
    <row r="428" spans="1:8" x14ac:dyDescent="0.2">
      <c r="A428">
        <v>635</v>
      </c>
      <c r="B428">
        <f t="shared" si="40"/>
        <v>21</v>
      </c>
      <c r="C428" t="e">
        <f>_xlfn.XLOOKUP(B428,Setor!#REF!,Setor!A$2:A$7)</f>
        <v>#REF!</v>
      </c>
      <c r="D428">
        <f t="shared" si="41"/>
        <v>104</v>
      </c>
      <c r="E428" t="str">
        <f>_xlfn.XLOOKUP(D428,Parcela!A$2:A$9,Parcela!B$2:B$9)</f>
        <v>Lameiro da ponte</v>
      </c>
      <c r="F428" t="s">
        <v>129</v>
      </c>
      <c r="G428" s="6">
        <f t="shared" si="42"/>
        <v>44407</v>
      </c>
      <c r="H428">
        <f t="shared" si="43"/>
        <v>5.5</v>
      </c>
    </row>
    <row r="429" spans="1:8" x14ac:dyDescent="0.2">
      <c r="A429">
        <v>636</v>
      </c>
      <c r="B429">
        <f t="shared" si="40"/>
        <v>21</v>
      </c>
      <c r="C429" t="e">
        <f>_xlfn.XLOOKUP(B429,Setor!#REF!,Setor!A$2:A$7)</f>
        <v>#REF!</v>
      </c>
      <c r="D429">
        <f t="shared" si="41"/>
        <v>104</v>
      </c>
      <c r="E429" t="str">
        <f>_xlfn.XLOOKUP(D429,Parcela!A$2:A$9,Parcela!B$2:B$9)</f>
        <v>Lameiro da ponte</v>
      </c>
      <c r="F429" t="s">
        <v>131</v>
      </c>
      <c r="G429" s="6">
        <f t="shared" si="42"/>
        <v>44407</v>
      </c>
      <c r="H429">
        <f t="shared" si="43"/>
        <v>5.5</v>
      </c>
    </row>
    <row r="430" spans="1:8" x14ac:dyDescent="0.2">
      <c r="A430">
        <v>637</v>
      </c>
      <c r="B430">
        <f t="shared" si="40"/>
        <v>21</v>
      </c>
      <c r="C430" t="e">
        <f>_xlfn.XLOOKUP(B430,Setor!#REF!,Setor!A$2:A$7)</f>
        <v>#REF!</v>
      </c>
      <c r="D430">
        <f t="shared" si="41"/>
        <v>104</v>
      </c>
      <c r="E430" t="str">
        <f>_xlfn.XLOOKUP(D430,Parcela!A$2:A$9,Parcela!B$2:B$9)</f>
        <v>Lameiro da ponte</v>
      </c>
      <c r="F430" t="s">
        <v>133</v>
      </c>
      <c r="G430" s="6">
        <f t="shared" si="42"/>
        <v>44407</v>
      </c>
      <c r="H430">
        <f t="shared" si="43"/>
        <v>5.5</v>
      </c>
    </row>
    <row r="431" spans="1:8" x14ac:dyDescent="0.2">
      <c r="A431">
        <v>638</v>
      </c>
      <c r="B431">
        <f t="shared" si="40"/>
        <v>21</v>
      </c>
      <c r="C431" t="e">
        <f>_xlfn.XLOOKUP(B431,Setor!#REF!,Setor!A$2:A$7)</f>
        <v>#REF!</v>
      </c>
      <c r="D431">
        <f t="shared" si="41"/>
        <v>104</v>
      </c>
      <c r="E431" t="str">
        <f>_xlfn.XLOOKUP(D431,Parcela!A$2:A$9,Parcela!B$2:B$9)</f>
        <v>Lameiro da ponte</v>
      </c>
      <c r="F431" t="s">
        <v>135</v>
      </c>
      <c r="G431" s="6">
        <f t="shared" si="42"/>
        <v>44407</v>
      </c>
      <c r="H431">
        <f t="shared" si="43"/>
        <v>5.5</v>
      </c>
    </row>
    <row r="432" spans="1:8" x14ac:dyDescent="0.2">
      <c r="A432">
        <v>639</v>
      </c>
      <c r="B432">
        <f t="shared" si="40"/>
        <v>21</v>
      </c>
      <c r="C432" t="e">
        <f>_xlfn.XLOOKUP(B432,Setor!#REF!,Setor!A$2:A$7)</f>
        <v>#REF!</v>
      </c>
      <c r="D432">
        <f t="shared" si="41"/>
        <v>104</v>
      </c>
      <c r="E432" t="str">
        <f>_xlfn.XLOOKUP(D432,Parcela!A$2:A$9,Parcela!B$2:B$9)</f>
        <v>Lameiro da ponte</v>
      </c>
      <c r="F432" t="s">
        <v>137</v>
      </c>
      <c r="G432" s="6">
        <f t="shared" si="42"/>
        <v>44407</v>
      </c>
      <c r="H432">
        <f t="shared" si="43"/>
        <v>5.5</v>
      </c>
    </row>
    <row r="433" spans="1:8" x14ac:dyDescent="0.2">
      <c r="A433">
        <v>640</v>
      </c>
      <c r="B433">
        <v>21</v>
      </c>
      <c r="C433" t="e">
        <f>_xlfn.XLOOKUP(B433,Setor!#REF!,Setor!A$2:A$7)</f>
        <v>#REF!</v>
      </c>
      <c r="D433">
        <v>104</v>
      </c>
      <c r="E433" t="str">
        <f>_xlfn.XLOOKUP(D433,Parcela!A$2:A$9,Parcela!B$2:B$9)</f>
        <v>Lameiro da ponte</v>
      </c>
      <c r="F433" t="s">
        <v>65</v>
      </c>
      <c r="G433" s="6">
        <v>44717</v>
      </c>
      <c r="H433">
        <v>3</v>
      </c>
    </row>
    <row r="434" spans="1:8" x14ac:dyDescent="0.2">
      <c r="A434">
        <v>641</v>
      </c>
      <c r="B434">
        <f t="shared" ref="B434:B469" si="44">B433</f>
        <v>21</v>
      </c>
      <c r="C434" t="e">
        <f>_xlfn.XLOOKUP(B434,Setor!#REF!,Setor!A$2:A$7)</f>
        <v>#REF!</v>
      </c>
      <c r="D434">
        <f t="shared" ref="D434:D469" si="45">D433</f>
        <v>104</v>
      </c>
      <c r="E434" t="str">
        <f>_xlfn.XLOOKUP(D434,Parcela!A$2:A$9,Parcela!B$2:B$9)</f>
        <v>Lameiro da ponte</v>
      </c>
      <c r="F434" t="s">
        <v>67</v>
      </c>
      <c r="G434" s="6">
        <f t="shared" ref="G434:G469" si="46">G433</f>
        <v>44717</v>
      </c>
      <c r="H434">
        <f t="shared" ref="H434:H469" si="47">H433</f>
        <v>3</v>
      </c>
    </row>
    <row r="435" spans="1:8" x14ac:dyDescent="0.2">
      <c r="A435">
        <v>642</v>
      </c>
      <c r="B435">
        <f t="shared" si="44"/>
        <v>21</v>
      </c>
      <c r="C435" t="e">
        <f>_xlfn.XLOOKUP(B435,Setor!#REF!,Setor!A$2:A$7)</f>
        <v>#REF!</v>
      </c>
      <c r="D435">
        <f t="shared" si="45"/>
        <v>104</v>
      </c>
      <c r="E435" t="str">
        <f>_xlfn.XLOOKUP(D435,Parcela!A$2:A$9,Parcela!B$2:B$9)</f>
        <v>Lameiro da ponte</v>
      </c>
      <c r="F435" t="s">
        <v>69</v>
      </c>
      <c r="G435" s="6">
        <f t="shared" si="46"/>
        <v>44717</v>
      </c>
      <c r="H435">
        <f t="shared" si="47"/>
        <v>3</v>
      </c>
    </row>
    <row r="436" spans="1:8" x14ac:dyDescent="0.2">
      <c r="A436">
        <v>643</v>
      </c>
      <c r="B436">
        <f t="shared" si="44"/>
        <v>21</v>
      </c>
      <c r="C436" t="e">
        <f>_xlfn.XLOOKUP(B436,Setor!#REF!,Setor!A$2:A$7)</f>
        <v>#REF!</v>
      </c>
      <c r="D436">
        <f t="shared" si="45"/>
        <v>104</v>
      </c>
      <c r="E436" t="str">
        <f>_xlfn.XLOOKUP(D436,Parcela!A$2:A$9,Parcela!B$2:B$9)</f>
        <v>Lameiro da ponte</v>
      </c>
      <c r="F436" t="s">
        <v>71</v>
      </c>
      <c r="G436" s="6">
        <f t="shared" si="46"/>
        <v>44717</v>
      </c>
      <c r="H436">
        <f t="shared" si="47"/>
        <v>3</v>
      </c>
    </row>
    <row r="437" spans="1:8" x14ac:dyDescent="0.2">
      <c r="A437">
        <v>644</v>
      </c>
      <c r="B437">
        <f t="shared" si="44"/>
        <v>21</v>
      </c>
      <c r="C437" t="e">
        <f>_xlfn.XLOOKUP(B437,Setor!#REF!,Setor!A$2:A$7)</f>
        <v>#REF!</v>
      </c>
      <c r="D437">
        <f t="shared" si="45"/>
        <v>104</v>
      </c>
      <c r="E437" t="str">
        <f>_xlfn.XLOOKUP(D437,Parcela!A$2:A$9,Parcela!B$2:B$9)</f>
        <v>Lameiro da ponte</v>
      </c>
      <c r="F437" t="s">
        <v>73</v>
      </c>
      <c r="G437" s="6">
        <f t="shared" si="46"/>
        <v>44717</v>
      </c>
      <c r="H437">
        <f t="shared" si="47"/>
        <v>3</v>
      </c>
    </row>
    <row r="438" spans="1:8" x14ac:dyDescent="0.2">
      <c r="A438">
        <v>645</v>
      </c>
      <c r="B438">
        <f t="shared" si="44"/>
        <v>21</v>
      </c>
      <c r="C438" t="e">
        <f>_xlfn.XLOOKUP(B438,Setor!#REF!,Setor!A$2:A$7)</f>
        <v>#REF!</v>
      </c>
      <c r="D438">
        <f t="shared" si="45"/>
        <v>104</v>
      </c>
      <c r="E438" t="str">
        <f>_xlfn.XLOOKUP(D438,Parcela!A$2:A$9,Parcela!B$2:B$9)</f>
        <v>Lameiro da ponte</v>
      </c>
      <c r="F438" t="s">
        <v>75</v>
      </c>
      <c r="G438" s="6">
        <f t="shared" si="46"/>
        <v>44717</v>
      </c>
      <c r="H438">
        <f t="shared" si="47"/>
        <v>3</v>
      </c>
    </row>
    <row r="439" spans="1:8" x14ac:dyDescent="0.2">
      <c r="A439">
        <v>646</v>
      </c>
      <c r="B439">
        <f t="shared" si="44"/>
        <v>21</v>
      </c>
      <c r="C439" t="e">
        <f>_xlfn.XLOOKUP(B439,Setor!#REF!,Setor!A$2:A$7)</f>
        <v>#REF!</v>
      </c>
      <c r="D439">
        <f t="shared" si="45"/>
        <v>104</v>
      </c>
      <c r="E439" t="str">
        <f>_xlfn.XLOOKUP(D439,Parcela!A$2:A$9,Parcela!B$2:B$9)</f>
        <v>Lameiro da ponte</v>
      </c>
      <c r="F439" t="s">
        <v>77</v>
      </c>
      <c r="G439" s="6">
        <f t="shared" si="46"/>
        <v>44717</v>
      </c>
      <c r="H439">
        <f t="shared" si="47"/>
        <v>3</v>
      </c>
    </row>
    <row r="440" spans="1:8" x14ac:dyDescent="0.2">
      <c r="A440">
        <v>647</v>
      </c>
      <c r="B440">
        <f t="shared" si="44"/>
        <v>21</v>
      </c>
      <c r="C440" t="e">
        <f>_xlfn.XLOOKUP(B440,Setor!#REF!,Setor!A$2:A$7)</f>
        <v>#REF!</v>
      </c>
      <c r="D440">
        <f t="shared" si="45"/>
        <v>104</v>
      </c>
      <c r="E440" t="str">
        <f>_xlfn.XLOOKUP(D440,Parcela!A$2:A$9,Parcela!B$2:B$9)</f>
        <v>Lameiro da ponte</v>
      </c>
      <c r="F440" t="s">
        <v>79</v>
      </c>
      <c r="G440" s="6">
        <f t="shared" si="46"/>
        <v>44717</v>
      </c>
      <c r="H440">
        <f t="shared" si="47"/>
        <v>3</v>
      </c>
    </row>
    <row r="441" spans="1:8" x14ac:dyDescent="0.2">
      <c r="A441">
        <v>648</v>
      </c>
      <c r="B441">
        <f t="shared" si="44"/>
        <v>21</v>
      </c>
      <c r="C441" t="e">
        <f>_xlfn.XLOOKUP(B441,Setor!#REF!,Setor!A$2:A$7)</f>
        <v>#REF!</v>
      </c>
      <c r="D441">
        <f t="shared" si="45"/>
        <v>104</v>
      </c>
      <c r="E441" t="str">
        <f>_xlfn.XLOOKUP(D441,Parcela!A$2:A$9,Parcela!B$2:B$9)</f>
        <v>Lameiro da ponte</v>
      </c>
      <c r="F441" t="s">
        <v>81</v>
      </c>
      <c r="G441" s="6">
        <f t="shared" si="46"/>
        <v>44717</v>
      </c>
      <c r="H441">
        <f t="shared" si="47"/>
        <v>3</v>
      </c>
    </row>
    <row r="442" spans="1:8" x14ac:dyDescent="0.2">
      <c r="A442">
        <v>649</v>
      </c>
      <c r="B442">
        <f t="shared" si="44"/>
        <v>21</v>
      </c>
      <c r="C442" t="e">
        <f>_xlfn.XLOOKUP(B442,Setor!#REF!,Setor!A$2:A$7)</f>
        <v>#REF!</v>
      </c>
      <c r="D442">
        <f t="shared" si="45"/>
        <v>104</v>
      </c>
      <c r="E442" t="str">
        <f>_xlfn.XLOOKUP(D442,Parcela!A$2:A$9,Parcela!B$2:B$9)</f>
        <v>Lameiro da ponte</v>
      </c>
      <c r="F442" t="s">
        <v>83</v>
      </c>
      <c r="G442" s="6">
        <f t="shared" si="46"/>
        <v>44717</v>
      </c>
      <c r="H442">
        <f t="shared" si="47"/>
        <v>3</v>
      </c>
    </row>
    <row r="443" spans="1:8" x14ac:dyDescent="0.2">
      <c r="A443">
        <v>650</v>
      </c>
      <c r="B443">
        <f t="shared" si="44"/>
        <v>21</v>
      </c>
      <c r="C443" t="e">
        <f>_xlfn.XLOOKUP(B443,Setor!#REF!,Setor!A$2:A$7)</f>
        <v>#REF!</v>
      </c>
      <c r="D443">
        <f t="shared" si="45"/>
        <v>104</v>
      </c>
      <c r="E443" t="str">
        <f>_xlfn.XLOOKUP(D443,Parcela!A$2:A$9,Parcela!B$2:B$9)</f>
        <v>Lameiro da ponte</v>
      </c>
      <c r="F443" t="s">
        <v>85</v>
      </c>
      <c r="G443" s="6">
        <f t="shared" si="46"/>
        <v>44717</v>
      </c>
      <c r="H443">
        <f t="shared" si="47"/>
        <v>3</v>
      </c>
    </row>
    <row r="444" spans="1:8" x14ac:dyDescent="0.2">
      <c r="A444">
        <v>651</v>
      </c>
      <c r="B444">
        <f t="shared" si="44"/>
        <v>21</v>
      </c>
      <c r="C444" t="e">
        <f>_xlfn.XLOOKUP(B444,Setor!#REF!,Setor!A$2:A$7)</f>
        <v>#REF!</v>
      </c>
      <c r="D444">
        <f t="shared" si="45"/>
        <v>104</v>
      </c>
      <c r="E444" t="str">
        <f>_xlfn.XLOOKUP(D444,Parcela!A$2:A$9,Parcela!B$2:B$9)</f>
        <v>Lameiro da ponte</v>
      </c>
      <c r="F444" t="s">
        <v>87</v>
      </c>
      <c r="G444" s="6">
        <f t="shared" si="46"/>
        <v>44717</v>
      </c>
      <c r="H444">
        <f t="shared" si="47"/>
        <v>3</v>
      </c>
    </row>
    <row r="445" spans="1:8" x14ac:dyDescent="0.2">
      <c r="A445">
        <v>652</v>
      </c>
      <c r="B445">
        <f t="shared" si="44"/>
        <v>21</v>
      </c>
      <c r="C445" t="e">
        <f>_xlfn.XLOOKUP(B445,Setor!#REF!,Setor!A$2:A$7)</f>
        <v>#REF!</v>
      </c>
      <c r="D445">
        <f t="shared" si="45"/>
        <v>104</v>
      </c>
      <c r="E445" t="str">
        <f>_xlfn.XLOOKUP(D445,Parcela!A$2:A$9,Parcela!B$2:B$9)</f>
        <v>Lameiro da ponte</v>
      </c>
      <c r="F445" t="s">
        <v>89</v>
      </c>
      <c r="G445" s="6">
        <f t="shared" si="46"/>
        <v>44717</v>
      </c>
      <c r="H445">
        <f t="shared" si="47"/>
        <v>3</v>
      </c>
    </row>
    <row r="446" spans="1:8" x14ac:dyDescent="0.2">
      <c r="A446">
        <v>653</v>
      </c>
      <c r="B446">
        <f t="shared" si="44"/>
        <v>21</v>
      </c>
      <c r="C446" t="e">
        <f>_xlfn.XLOOKUP(B446,Setor!#REF!,Setor!A$2:A$7)</f>
        <v>#REF!</v>
      </c>
      <c r="D446">
        <f t="shared" si="45"/>
        <v>104</v>
      </c>
      <c r="E446" t="str">
        <f>_xlfn.XLOOKUP(D446,Parcela!A$2:A$9,Parcela!B$2:B$9)</f>
        <v>Lameiro da ponte</v>
      </c>
      <c r="F446" t="s">
        <v>330</v>
      </c>
      <c r="G446" s="6">
        <f t="shared" si="46"/>
        <v>44717</v>
      </c>
      <c r="H446">
        <f t="shared" si="47"/>
        <v>3</v>
      </c>
    </row>
    <row r="447" spans="1:8" x14ac:dyDescent="0.2">
      <c r="A447">
        <v>654</v>
      </c>
      <c r="B447">
        <f t="shared" si="44"/>
        <v>21</v>
      </c>
      <c r="C447" t="e">
        <f>_xlfn.XLOOKUP(B447,Setor!#REF!,Setor!A$2:A$7)</f>
        <v>#REF!</v>
      </c>
      <c r="D447">
        <f t="shared" si="45"/>
        <v>104</v>
      </c>
      <c r="E447" t="str">
        <f>_xlfn.XLOOKUP(D447,Parcela!A$2:A$9,Parcela!B$2:B$9)</f>
        <v>Lameiro da ponte</v>
      </c>
      <c r="F447" t="s">
        <v>331</v>
      </c>
      <c r="G447" s="6">
        <f t="shared" si="46"/>
        <v>44717</v>
      </c>
      <c r="H447">
        <f t="shared" si="47"/>
        <v>3</v>
      </c>
    </row>
    <row r="448" spans="1:8" x14ac:dyDescent="0.2">
      <c r="A448">
        <v>655</v>
      </c>
      <c r="B448">
        <f t="shared" si="44"/>
        <v>21</v>
      </c>
      <c r="C448" t="e">
        <f>_xlfn.XLOOKUP(B448,Setor!#REF!,Setor!A$2:A$7)</f>
        <v>#REF!</v>
      </c>
      <c r="D448">
        <f t="shared" si="45"/>
        <v>104</v>
      </c>
      <c r="E448" t="str">
        <f>_xlfn.XLOOKUP(D448,Parcela!A$2:A$9,Parcela!B$2:B$9)</f>
        <v>Lameiro da ponte</v>
      </c>
      <c r="F448" t="s">
        <v>95</v>
      </c>
      <c r="G448" s="6">
        <f t="shared" si="46"/>
        <v>44717</v>
      </c>
      <c r="H448">
        <f t="shared" si="47"/>
        <v>3</v>
      </c>
    </row>
    <row r="449" spans="1:8" x14ac:dyDescent="0.2">
      <c r="A449">
        <v>656</v>
      </c>
      <c r="B449">
        <f t="shared" si="44"/>
        <v>21</v>
      </c>
      <c r="C449" t="e">
        <f>_xlfn.XLOOKUP(B449,Setor!#REF!,Setor!A$2:A$7)</f>
        <v>#REF!</v>
      </c>
      <c r="D449">
        <f t="shared" si="45"/>
        <v>104</v>
      </c>
      <c r="E449" t="str">
        <f>_xlfn.XLOOKUP(D449,Parcela!A$2:A$9,Parcela!B$2:B$9)</f>
        <v>Lameiro da ponte</v>
      </c>
      <c r="F449" t="s">
        <v>97</v>
      </c>
      <c r="G449" s="6">
        <f t="shared" si="46"/>
        <v>44717</v>
      </c>
      <c r="H449">
        <f t="shared" si="47"/>
        <v>3</v>
      </c>
    </row>
    <row r="450" spans="1:8" x14ac:dyDescent="0.2">
      <c r="A450">
        <v>657</v>
      </c>
      <c r="B450">
        <f t="shared" si="44"/>
        <v>21</v>
      </c>
      <c r="C450" t="e">
        <f>_xlfn.XLOOKUP(B450,Setor!#REF!,Setor!A$2:A$7)</f>
        <v>#REF!</v>
      </c>
      <c r="D450">
        <f t="shared" si="45"/>
        <v>104</v>
      </c>
      <c r="E450" t="str">
        <f>_xlfn.XLOOKUP(D450,Parcela!A$2:A$9,Parcela!B$2:B$9)</f>
        <v>Lameiro da ponte</v>
      </c>
      <c r="F450" t="s">
        <v>99</v>
      </c>
      <c r="G450" s="6">
        <f t="shared" si="46"/>
        <v>44717</v>
      </c>
      <c r="H450">
        <f t="shared" si="47"/>
        <v>3</v>
      </c>
    </row>
    <row r="451" spans="1:8" x14ac:dyDescent="0.2">
      <c r="A451">
        <v>658</v>
      </c>
      <c r="B451">
        <f t="shared" si="44"/>
        <v>21</v>
      </c>
      <c r="C451" t="e">
        <f>_xlfn.XLOOKUP(B451,Setor!#REF!,Setor!A$2:A$7)</f>
        <v>#REF!</v>
      </c>
      <c r="D451">
        <f t="shared" si="45"/>
        <v>104</v>
      </c>
      <c r="E451" t="str">
        <f>_xlfn.XLOOKUP(D451,Parcela!A$2:A$9,Parcela!B$2:B$9)</f>
        <v>Lameiro da ponte</v>
      </c>
      <c r="F451" t="s">
        <v>101</v>
      </c>
      <c r="G451" s="6">
        <f t="shared" si="46"/>
        <v>44717</v>
      </c>
      <c r="H451">
        <f t="shared" si="47"/>
        <v>3</v>
      </c>
    </row>
    <row r="452" spans="1:8" x14ac:dyDescent="0.2">
      <c r="A452">
        <v>659</v>
      </c>
      <c r="B452">
        <f t="shared" si="44"/>
        <v>21</v>
      </c>
      <c r="C452" t="e">
        <f>_xlfn.XLOOKUP(B452,Setor!#REF!,Setor!A$2:A$7)</f>
        <v>#REF!</v>
      </c>
      <c r="D452">
        <f t="shared" si="45"/>
        <v>104</v>
      </c>
      <c r="E452" t="str">
        <f>_xlfn.XLOOKUP(D452,Parcela!A$2:A$9,Parcela!B$2:B$9)</f>
        <v>Lameiro da ponte</v>
      </c>
      <c r="F452" t="s">
        <v>103</v>
      </c>
      <c r="G452" s="6">
        <f t="shared" si="46"/>
        <v>44717</v>
      </c>
      <c r="H452">
        <f t="shared" si="47"/>
        <v>3</v>
      </c>
    </row>
    <row r="453" spans="1:8" x14ac:dyDescent="0.2">
      <c r="A453">
        <v>660</v>
      </c>
      <c r="B453">
        <f t="shared" si="44"/>
        <v>21</v>
      </c>
      <c r="C453" t="e">
        <f>_xlfn.XLOOKUP(B453,Setor!#REF!,Setor!A$2:A$7)</f>
        <v>#REF!</v>
      </c>
      <c r="D453">
        <f t="shared" si="45"/>
        <v>104</v>
      </c>
      <c r="E453" t="str">
        <f>_xlfn.XLOOKUP(D453,Parcela!A$2:A$9,Parcela!B$2:B$9)</f>
        <v>Lameiro da ponte</v>
      </c>
      <c r="F453" t="s">
        <v>105</v>
      </c>
      <c r="G453" s="6">
        <f t="shared" si="46"/>
        <v>44717</v>
      </c>
      <c r="H453">
        <f t="shared" si="47"/>
        <v>3</v>
      </c>
    </row>
    <row r="454" spans="1:8" x14ac:dyDescent="0.2">
      <c r="A454">
        <v>661</v>
      </c>
      <c r="B454">
        <f t="shared" si="44"/>
        <v>21</v>
      </c>
      <c r="C454" t="e">
        <f>_xlfn.XLOOKUP(B454,Setor!#REF!,Setor!A$2:A$7)</f>
        <v>#REF!</v>
      </c>
      <c r="D454">
        <f t="shared" si="45"/>
        <v>104</v>
      </c>
      <c r="E454" t="str">
        <f>_xlfn.XLOOKUP(D454,Parcela!A$2:A$9,Parcela!B$2:B$9)</f>
        <v>Lameiro da ponte</v>
      </c>
      <c r="F454" t="s">
        <v>107</v>
      </c>
      <c r="G454" s="6">
        <f t="shared" si="46"/>
        <v>44717</v>
      </c>
      <c r="H454">
        <f t="shared" si="47"/>
        <v>3</v>
      </c>
    </row>
    <row r="455" spans="1:8" x14ac:dyDescent="0.2">
      <c r="A455">
        <v>662</v>
      </c>
      <c r="B455">
        <f t="shared" si="44"/>
        <v>21</v>
      </c>
      <c r="C455" t="e">
        <f>_xlfn.XLOOKUP(B455,Setor!#REF!,Setor!A$2:A$7)</f>
        <v>#REF!</v>
      </c>
      <c r="D455">
        <f t="shared" si="45"/>
        <v>104</v>
      </c>
      <c r="E455" t="str">
        <f>_xlfn.XLOOKUP(D455,Parcela!A$2:A$9,Parcela!B$2:B$9)</f>
        <v>Lameiro da ponte</v>
      </c>
      <c r="F455" t="s">
        <v>109</v>
      </c>
      <c r="G455" s="6">
        <f t="shared" si="46"/>
        <v>44717</v>
      </c>
      <c r="H455">
        <f t="shared" si="47"/>
        <v>3</v>
      </c>
    </row>
    <row r="456" spans="1:8" x14ac:dyDescent="0.2">
      <c r="A456">
        <v>663</v>
      </c>
      <c r="B456">
        <f t="shared" si="44"/>
        <v>21</v>
      </c>
      <c r="C456" t="e">
        <f>_xlfn.XLOOKUP(B456,Setor!#REF!,Setor!A$2:A$7)</f>
        <v>#REF!</v>
      </c>
      <c r="D456">
        <f t="shared" si="45"/>
        <v>104</v>
      </c>
      <c r="E456" t="str">
        <f>_xlfn.XLOOKUP(D456,Parcela!A$2:A$9,Parcela!B$2:B$9)</f>
        <v>Lameiro da ponte</v>
      </c>
      <c r="F456" t="s">
        <v>111</v>
      </c>
      <c r="G456" s="6">
        <f t="shared" si="46"/>
        <v>44717</v>
      </c>
      <c r="H456">
        <f t="shared" si="47"/>
        <v>3</v>
      </c>
    </row>
    <row r="457" spans="1:8" x14ac:dyDescent="0.2">
      <c r="A457">
        <v>664</v>
      </c>
      <c r="B457">
        <f t="shared" si="44"/>
        <v>21</v>
      </c>
      <c r="C457" t="e">
        <f>_xlfn.XLOOKUP(B457,Setor!#REF!,Setor!A$2:A$7)</f>
        <v>#REF!</v>
      </c>
      <c r="D457">
        <f t="shared" si="45"/>
        <v>104</v>
      </c>
      <c r="E457" t="str">
        <f>_xlfn.XLOOKUP(D457,Parcela!A$2:A$9,Parcela!B$2:B$9)</f>
        <v>Lameiro da ponte</v>
      </c>
      <c r="F457" t="s">
        <v>113</v>
      </c>
      <c r="G457" s="6">
        <f t="shared" si="46"/>
        <v>44717</v>
      </c>
      <c r="H457">
        <f t="shared" si="47"/>
        <v>3</v>
      </c>
    </row>
    <row r="458" spans="1:8" x14ac:dyDescent="0.2">
      <c r="A458">
        <v>665</v>
      </c>
      <c r="B458">
        <f t="shared" si="44"/>
        <v>21</v>
      </c>
      <c r="C458" t="e">
        <f>_xlfn.XLOOKUP(B458,Setor!#REF!,Setor!A$2:A$7)</f>
        <v>#REF!</v>
      </c>
      <c r="D458">
        <f t="shared" si="45"/>
        <v>104</v>
      </c>
      <c r="E458" t="str">
        <f>_xlfn.XLOOKUP(D458,Parcela!A$2:A$9,Parcela!B$2:B$9)</f>
        <v>Lameiro da ponte</v>
      </c>
      <c r="F458" t="s">
        <v>115</v>
      </c>
      <c r="G458" s="6">
        <f t="shared" si="46"/>
        <v>44717</v>
      </c>
      <c r="H458">
        <f t="shared" si="47"/>
        <v>3</v>
      </c>
    </row>
    <row r="459" spans="1:8" x14ac:dyDescent="0.2">
      <c r="A459">
        <v>666</v>
      </c>
      <c r="B459">
        <f t="shared" si="44"/>
        <v>21</v>
      </c>
      <c r="C459" t="e">
        <f>_xlfn.XLOOKUP(B459,Setor!#REF!,Setor!A$2:A$7)</f>
        <v>#REF!</v>
      </c>
      <c r="D459">
        <f t="shared" si="45"/>
        <v>104</v>
      </c>
      <c r="E459" t="str">
        <f>_xlfn.XLOOKUP(D459,Parcela!A$2:A$9,Parcela!B$2:B$9)</f>
        <v>Lameiro da ponte</v>
      </c>
      <c r="F459" t="s">
        <v>117</v>
      </c>
      <c r="G459" s="6">
        <f t="shared" si="46"/>
        <v>44717</v>
      </c>
      <c r="H459">
        <f t="shared" si="47"/>
        <v>3</v>
      </c>
    </row>
    <row r="460" spans="1:8" x14ac:dyDescent="0.2">
      <c r="A460">
        <v>667</v>
      </c>
      <c r="B460">
        <f t="shared" si="44"/>
        <v>21</v>
      </c>
      <c r="C460" t="e">
        <f>_xlfn.XLOOKUP(B460,Setor!#REF!,Setor!A$2:A$7)</f>
        <v>#REF!</v>
      </c>
      <c r="D460">
        <f t="shared" si="45"/>
        <v>104</v>
      </c>
      <c r="E460" t="str">
        <f>_xlfn.XLOOKUP(D460,Parcela!A$2:A$9,Parcela!B$2:B$9)</f>
        <v>Lameiro da ponte</v>
      </c>
      <c r="F460" t="s">
        <v>119</v>
      </c>
      <c r="G460" s="6">
        <f t="shared" si="46"/>
        <v>44717</v>
      </c>
      <c r="H460">
        <f t="shared" si="47"/>
        <v>3</v>
      </c>
    </row>
    <row r="461" spans="1:8" x14ac:dyDescent="0.2">
      <c r="A461">
        <v>668</v>
      </c>
      <c r="B461">
        <f t="shared" si="44"/>
        <v>21</v>
      </c>
      <c r="C461" t="e">
        <f>_xlfn.XLOOKUP(B461,Setor!#REF!,Setor!A$2:A$7)</f>
        <v>#REF!</v>
      </c>
      <c r="D461">
        <f t="shared" si="45"/>
        <v>104</v>
      </c>
      <c r="E461" t="str">
        <f>_xlfn.XLOOKUP(D461,Parcela!A$2:A$9,Parcela!B$2:B$9)</f>
        <v>Lameiro da ponte</v>
      </c>
      <c r="F461" t="s">
        <v>121</v>
      </c>
      <c r="G461" s="6">
        <f t="shared" si="46"/>
        <v>44717</v>
      </c>
      <c r="H461">
        <f t="shared" si="47"/>
        <v>3</v>
      </c>
    </row>
    <row r="462" spans="1:8" x14ac:dyDescent="0.2">
      <c r="A462">
        <v>669</v>
      </c>
      <c r="B462">
        <f t="shared" si="44"/>
        <v>21</v>
      </c>
      <c r="C462" t="e">
        <f>_xlfn.XLOOKUP(B462,Setor!#REF!,Setor!A$2:A$7)</f>
        <v>#REF!</v>
      </c>
      <c r="D462">
        <f t="shared" si="45"/>
        <v>104</v>
      </c>
      <c r="E462" t="str">
        <f>_xlfn.XLOOKUP(D462,Parcela!A$2:A$9,Parcela!B$2:B$9)</f>
        <v>Lameiro da ponte</v>
      </c>
      <c r="F462" t="s">
        <v>123</v>
      </c>
      <c r="G462" s="6">
        <f t="shared" si="46"/>
        <v>44717</v>
      </c>
      <c r="H462">
        <f t="shared" si="47"/>
        <v>3</v>
      </c>
    </row>
    <row r="463" spans="1:8" x14ac:dyDescent="0.2">
      <c r="A463">
        <v>670</v>
      </c>
      <c r="B463">
        <f t="shared" si="44"/>
        <v>21</v>
      </c>
      <c r="C463" t="e">
        <f>_xlfn.XLOOKUP(B463,Setor!#REF!,Setor!A$2:A$7)</f>
        <v>#REF!</v>
      </c>
      <c r="D463">
        <f t="shared" si="45"/>
        <v>104</v>
      </c>
      <c r="E463" t="str">
        <f>_xlfn.XLOOKUP(D463,Parcela!A$2:A$9,Parcela!B$2:B$9)</f>
        <v>Lameiro da ponte</v>
      </c>
      <c r="F463" t="s">
        <v>125</v>
      </c>
      <c r="G463" s="6">
        <f t="shared" si="46"/>
        <v>44717</v>
      </c>
      <c r="H463">
        <f t="shared" si="47"/>
        <v>3</v>
      </c>
    </row>
    <row r="464" spans="1:8" x14ac:dyDescent="0.2">
      <c r="A464">
        <v>671</v>
      </c>
      <c r="B464">
        <f t="shared" si="44"/>
        <v>21</v>
      </c>
      <c r="C464" t="e">
        <f>_xlfn.XLOOKUP(B464,Setor!#REF!,Setor!A$2:A$7)</f>
        <v>#REF!</v>
      </c>
      <c r="D464">
        <f t="shared" si="45"/>
        <v>104</v>
      </c>
      <c r="E464" t="str">
        <f>_xlfn.XLOOKUP(D464,Parcela!A$2:A$9,Parcela!B$2:B$9)</f>
        <v>Lameiro da ponte</v>
      </c>
      <c r="F464" t="s">
        <v>127</v>
      </c>
      <c r="G464" s="6">
        <f t="shared" si="46"/>
        <v>44717</v>
      </c>
      <c r="H464">
        <f t="shared" si="47"/>
        <v>3</v>
      </c>
    </row>
    <row r="465" spans="1:13" x14ac:dyDescent="0.2">
      <c r="A465">
        <v>672</v>
      </c>
      <c r="B465">
        <f t="shared" si="44"/>
        <v>21</v>
      </c>
      <c r="C465" t="e">
        <f>_xlfn.XLOOKUP(B465,Setor!#REF!,Setor!A$2:A$7)</f>
        <v>#REF!</v>
      </c>
      <c r="D465">
        <f t="shared" si="45"/>
        <v>104</v>
      </c>
      <c r="E465" t="str">
        <f>_xlfn.XLOOKUP(D465,Parcela!A$2:A$9,Parcela!B$2:B$9)</f>
        <v>Lameiro da ponte</v>
      </c>
      <c r="F465" t="s">
        <v>129</v>
      </c>
      <c r="G465" s="6">
        <f t="shared" si="46"/>
        <v>44717</v>
      </c>
      <c r="H465">
        <f t="shared" si="47"/>
        <v>3</v>
      </c>
    </row>
    <row r="466" spans="1:13" x14ac:dyDescent="0.2">
      <c r="A466">
        <v>673</v>
      </c>
      <c r="B466">
        <f t="shared" si="44"/>
        <v>21</v>
      </c>
      <c r="C466" t="e">
        <f>_xlfn.XLOOKUP(B466,Setor!#REF!,Setor!A$2:A$7)</f>
        <v>#REF!</v>
      </c>
      <c r="D466">
        <f t="shared" si="45"/>
        <v>104</v>
      </c>
      <c r="E466" t="str">
        <f>_xlfn.XLOOKUP(D466,Parcela!A$2:A$9,Parcela!B$2:B$9)</f>
        <v>Lameiro da ponte</v>
      </c>
      <c r="F466" t="s">
        <v>131</v>
      </c>
      <c r="G466" s="6">
        <f t="shared" si="46"/>
        <v>44717</v>
      </c>
      <c r="H466">
        <f t="shared" si="47"/>
        <v>3</v>
      </c>
    </row>
    <row r="467" spans="1:13" x14ac:dyDescent="0.2">
      <c r="A467">
        <v>674</v>
      </c>
      <c r="B467">
        <f t="shared" si="44"/>
        <v>21</v>
      </c>
      <c r="C467" t="e">
        <f>_xlfn.XLOOKUP(B467,Setor!#REF!,Setor!A$2:A$7)</f>
        <v>#REF!</v>
      </c>
      <c r="D467">
        <f t="shared" si="45"/>
        <v>104</v>
      </c>
      <c r="E467" t="str">
        <f>_xlfn.XLOOKUP(D467,Parcela!A$2:A$9,Parcela!B$2:B$9)</f>
        <v>Lameiro da ponte</v>
      </c>
      <c r="F467" t="s">
        <v>133</v>
      </c>
      <c r="G467" s="6">
        <f t="shared" si="46"/>
        <v>44717</v>
      </c>
      <c r="H467">
        <f t="shared" si="47"/>
        <v>3</v>
      </c>
    </row>
    <row r="468" spans="1:13" x14ac:dyDescent="0.2">
      <c r="A468">
        <v>675</v>
      </c>
      <c r="B468">
        <f t="shared" si="44"/>
        <v>21</v>
      </c>
      <c r="C468" t="e">
        <f>_xlfn.XLOOKUP(B468,Setor!#REF!,Setor!A$2:A$7)</f>
        <v>#REF!</v>
      </c>
      <c r="D468">
        <f t="shared" si="45"/>
        <v>104</v>
      </c>
      <c r="E468" t="str">
        <f>_xlfn.XLOOKUP(D468,Parcela!A$2:A$9,Parcela!B$2:B$9)</f>
        <v>Lameiro da ponte</v>
      </c>
      <c r="F468" t="s">
        <v>135</v>
      </c>
      <c r="G468" s="6">
        <f t="shared" si="46"/>
        <v>44717</v>
      </c>
      <c r="H468">
        <f t="shared" si="47"/>
        <v>3</v>
      </c>
    </row>
    <row r="469" spans="1:13" x14ac:dyDescent="0.2">
      <c r="A469">
        <v>676</v>
      </c>
      <c r="B469">
        <f t="shared" si="44"/>
        <v>21</v>
      </c>
      <c r="C469" t="e">
        <f>_xlfn.XLOOKUP(B469,Setor!#REF!,Setor!A$2:A$7)</f>
        <v>#REF!</v>
      </c>
      <c r="D469">
        <f t="shared" si="45"/>
        <v>104</v>
      </c>
      <c r="E469" t="str">
        <f>_xlfn.XLOOKUP(D469,Parcela!A$2:A$9,Parcela!B$2:B$9)</f>
        <v>Lameiro da ponte</v>
      </c>
      <c r="F469" t="s">
        <v>137</v>
      </c>
      <c r="G469" s="6">
        <f t="shared" si="46"/>
        <v>44717</v>
      </c>
      <c r="H469">
        <f t="shared" si="47"/>
        <v>3</v>
      </c>
    </row>
    <row r="470" spans="1:13" x14ac:dyDescent="0.2">
      <c r="A470">
        <v>677</v>
      </c>
      <c r="B470">
        <v>21</v>
      </c>
      <c r="C470" t="e">
        <f>_xlfn.XLOOKUP(B470,Setor!#REF!,Setor!A$2:A$7)</f>
        <v>#REF!</v>
      </c>
      <c r="D470">
        <v>104</v>
      </c>
      <c r="E470" t="str">
        <f>_xlfn.XLOOKUP(D470,Parcela!A$2:A$9,Parcela!B$2:B$9)</f>
        <v>Lameiro da ponte</v>
      </c>
      <c r="F470" t="s">
        <v>65</v>
      </c>
      <c r="G470" s="6">
        <v>44744</v>
      </c>
      <c r="H470">
        <v>5.5</v>
      </c>
    </row>
    <row r="471" spans="1:13" x14ac:dyDescent="0.2">
      <c r="A471">
        <v>678</v>
      </c>
      <c r="B471">
        <f t="shared" ref="B471:B506" si="48">B470</f>
        <v>21</v>
      </c>
      <c r="C471" t="e">
        <f>_xlfn.XLOOKUP(B471,Setor!#REF!,Setor!A$2:A$7)</f>
        <v>#REF!</v>
      </c>
      <c r="D471">
        <f t="shared" ref="D471:D506" si="49">D470</f>
        <v>104</v>
      </c>
      <c r="E471" t="str">
        <f>_xlfn.XLOOKUP(D471,Parcela!A$2:A$9,Parcela!B$2:B$9)</f>
        <v>Lameiro da ponte</v>
      </c>
      <c r="F471" t="s">
        <v>67</v>
      </c>
      <c r="G471" s="6">
        <f t="shared" ref="G471:G506" si="50">G470</f>
        <v>44744</v>
      </c>
      <c r="H471">
        <f t="shared" ref="H471:H506" si="51">H470</f>
        <v>5.5</v>
      </c>
    </row>
    <row r="472" spans="1:13" x14ac:dyDescent="0.2">
      <c r="A472">
        <v>679</v>
      </c>
      <c r="B472">
        <f t="shared" si="48"/>
        <v>21</v>
      </c>
      <c r="C472" t="e">
        <f>_xlfn.XLOOKUP(B472,Setor!#REF!,Setor!A$2:A$7)</f>
        <v>#REF!</v>
      </c>
      <c r="D472">
        <f t="shared" si="49"/>
        <v>104</v>
      </c>
      <c r="E472" t="str">
        <f>_xlfn.XLOOKUP(D472,Parcela!A$2:A$9,Parcela!B$2:B$9)</f>
        <v>Lameiro da ponte</v>
      </c>
      <c r="F472" t="s">
        <v>69</v>
      </c>
      <c r="G472" s="6">
        <f t="shared" si="50"/>
        <v>44744</v>
      </c>
      <c r="H472">
        <f t="shared" si="51"/>
        <v>5.5</v>
      </c>
    </row>
    <row r="473" spans="1:13" x14ac:dyDescent="0.2">
      <c r="A473">
        <v>680</v>
      </c>
      <c r="B473">
        <f t="shared" si="48"/>
        <v>21</v>
      </c>
      <c r="C473" t="e">
        <f>_xlfn.XLOOKUP(B473,Setor!#REF!,Setor!A$2:A$7)</f>
        <v>#REF!</v>
      </c>
      <c r="D473">
        <f t="shared" si="49"/>
        <v>104</v>
      </c>
      <c r="E473" t="str">
        <f>_xlfn.XLOOKUP(D473,Parcela!A$2:A$9,Parcela!B$2:B$9)</f>
        <v>Lameiro da ponte</v>
      </c>
      <c r="F473" t="s">
        <v>71</v>
      </c>
      <c r="G473" s="6">
        <f t="shared" si="50"/>
        <v>44744</v>
      </c>
      <c r="H473">
        <f t="shared" si="51"/>
        <v>5.5</v>
      </c>
      <c r="M473" s="6"/>
    </row>
    <row r="474" spans="1:13" x14ac:dyDescent="0.2">
      <c r="A474">
        <v>681</v>
      </c>
      <c r="B474">
        <f t="shared" si="48"/>
        <v>21</v>
      </c>
      <c r="C474" t="e">
        <f>_xlfn.XLOOKUP(B474,Setor!#REF!,Setor!A$2:A$7)</f>
        <v>#REF!</v>
      </c>
      <c r="D474">
        <f t="shared" si="49"/>
        <v>104</v>
      </c>
      <c r="E474" t="str">
        <f>_xlfn.XLOOKUP(D474,Parcela!A$2:A$9,Parcela!B$2:B$9)</f>
        <v>Lameiro da ponte</v>
      </c>
      <c r="F474" t="s">
        <v>73</v>
      </c>
      <c r="G474" s="6">
        <f t="shared" si="50"/>
        <v>44744</v>
      </c>
      <c r="H474">
        <f t="shared" si="51"/>
        <v>5.5</v>
      </c>
      <c r="M474" s="6"/>
    </row>
    <row r="475" spans="1:13" x14ac:dyDescent="0.2">
      <c r="A475">
        <v>682</v>
      </c>
      <c r="B475">
        <f t="shared" si="48"/>
        <v>21</v>
      </c>
      <c r="C475" t="e">
        <f>_xlfn.XLOOKUP(B475,Setor!#REF!,Setor!A$2:A$7)</f>
        <v>#REF!</v>
      </c>
      <c r="D475">
        <f t="shared" si="49"/>
        <v>104</v>
      </c>
      <c r="E475" t="str">
        <f>_xlfn.XLOOKUP(D475,Parcela!A$2:A$9,Parcela!B$2:B$9)</f>
        <v>Lameiro da ponte</v>
      </c>
      <c r="F475" t="s">
        <v>75</v>
      </c>
      <c r="G475" s="6">
        <f t="shared" si="50"/>
        <v>44744</v>
      </c>
      <c r="H475">
        <f t="shared" si="51"/>
        <v>5.5</v>
      </c>
      <c r="M475" s="6"/>
    </row>
    <row r="476" spans="1:13" x14ac:dyDescent="0.2">
      <c r="A476">
        <v>683</v>
      </c>
      <c r="B476">
        <f t="shared" si="48"/>
        <v>21</v>
      </c>
      <c r="C476" t="e">
        <f>_xlfn.XLOOKUP(B476,Setor!#REF!,Setor!A$2:A$7)</f>
        <v>#REF!</v>
      </c>
      <c r="D476">
        <f t="shared" si="49"/>
        <v>104</v>
      </c>
      <c r="E476" t="str">
        <f>_xlfn.XLOOKUP(D476,Parcela!A$2:A$9,Parcela!B$2:B$9)</f>
        <v>Lameiro da ponte</v>
      </c>
      <c r="F476" t="s">
        <v>77</v>
      </c>
      <c r="G476" s="6">
        <f t="shared" si="50"/>
        <v>44744</v>
      </c>
      <c r="H476">
        <f t="shared" si="51"/>
        <v>5.5</v>
      </c>
      <c r="M476" s="6"/>
    </row>
    <row r="477" spans="1:13" x14ac:dyDescent="0.2">
      <c r="A477">
        <v>684</v>
      </c>
      <c r="B477">
        <f t="shared" si="48"/>
        <v>21</v>
      </c>
      <c r="C477" t="e">
        <f>_xlfn.XLOOKUP(B477,Setor!#REF!,Setor!A$2:A$7)</f>
        <v>#REF!</v>
      </c>
      <c r="D477">
        <f t="shared" si="49"/>
        <v>104</v>
      </c>
      <c r="E477" t="str">
        <f>_xlfn.XLOOKUP(D477,Parcela!A$2:A$9,Parcela!B$2:B$9)</f>
        <v>Lameiro da ponte</v>
      </c>
      <c r="F477" t="s">
        <v>79</v>
      </c>
      <c r="G477" s="6">
        <f t="shared" si="50"/>
        <v>44744</v>
      </c>
      <c r="H477">
        <f t="shared" si="51"/>
        <v>5.5</v>
      </c>
    </row>
    <row r="478" spans="1:13" x14ac:dyDescent="0.2">
      <c r="A478">
        <v>685</v>
      </c>
      <c r="B478">
        <f t="shared" si="48"/>
        <v>21</v>
      </c>
      <c r="C478" t="e">
        <f>_xlfn.XLOOKUP(B478,Setor!#REF!,Setor!A$2:A$7)</f>
        <v>#REF!</v>
      </c>
      <c r="D478">
        <f t="shared" si="49"/>
        <v>104</v>
      </c>
      <c r="E478" t="str">
        <f>_xlfn.XLOOKUP(D478,Parcela!A$2:A$9,Parcela!B$2:B$9)</f>
        <v>Lameiro da ponte</v>
      </c>
      <c r="F478" t="s">
        <v>81</v>
      </c>
      <c r="G478" s="6">
        <f t="shared" si="50"/>
        <v>44744</v>
      </c>
      <c r="H478">
        <f t="shared" si="51"/>
        <v>5.5</v>
      </c>
    </row>
    <row r="479" spans="1:13" x14ac:dyDescent="0.2">
      <c r="A479">
        <v>686</v>
      </c>
      <c r="B479">
        <f t="shared" si="48"/>
        <v>21</v>
      </c>
      <c r="C479" t="e">
        <f>_xlfn.XLOOKUP(B479,Setor!#REF!,Setor!A$2:A$7)</f>
        <v>#REF!</v>
      </c>
      <c r="D479">
        <f t="shared" si="49"/>
        <v>104</v>
      </c>
      <c r="E479" t="str">
        <f>_xlfn.XLOOKUP(D479,Parcela!A$2:A$9,Parcela!B$2:B$9)</f>
        <v>Lameiro da ponte</v>
      </c>
      <c r="F479" t="s">
        <v>83</v>
      </c>
      <c r="G479" s="6">
        <f t="shared" si="50"/>
        <v>44744</v>
      </c>
      <c r="H479">
        <f t="shared" si="51"/>
        <v>5.5</v>
      </c>
    </row>
    <row r="480" spans="1:13" x14ac:dyDescent="0.2">
      <c r="A480">
        <v>687</v>
      </c>
      <c r="B480">
        <f t="shared" si="48"/>
        <v>21</v>
      </c>
      <c r="C480" t="e">
        <f>_xlfn.XLOOKUP(B480,Setor!#REF!,Setor!A$2:A$7)</f>
        <v>#REF!</v>
      </c>
      <c r="D480">
        <f t="shared" si="49"/>
        <v>104</v>
      </c>
      <c r="E480" t="str">
        <f>_xlfn.XLOOKUP(D480,Parcela!A$2:A$9,Parcela!B$2:B$9)</f>
        <v>Lameiro da ponte</v>
      </c>
      <c r="F480" t="s">
        <v>85</v>
      </c>
      <c r="G480" s="6">
        <f t="shared" si="50"/>
        <v>44744</v>
      </c>
      <c r="H480">
        <f t="shared" si="51"/>
        <v>5.5</v>
      </c>
    </row>
    <row r="481" spans="1:8" x14ac:dyDescent="0.2">
      <c r="A481">
        <v>688</v>
      </c>
      <c r="B481">
        <f t="shared" si="48"/>
        <v>21</v>
      </c>
      <c r="C481" t="e">
        <f>_xlfn.XLOOKUP(B481,Setor!#REF!,Setor!A$2:A$7)</f>
        <v>#REF!</v>
      </c>
      <c r="D481">
        <f t="shared" si="49"/>
        <v>104</v>
      </c>
      <c r="E481" t="str">
        <f>_xlfn.XLOOKUP(D481,Parcela!A$2:A$9,Parcela!B$2:B$9)</f>
        <v>Lameiro da ponte</v>
      </c>
      <c r="F481" t="s">
        <v>87</v>
      </c>
      <c r="G481" s="6">
        <f t="shared" si="50"/>
        <v>44744</v>
      </c>
      <c r="H481">
        <f t="shared" si="51"/>
        <v>5.5</v>
      </c>
    </row>
    <row r="482" spans="1:8" x14ac:dyDescent="0.2">
      <c r="A482">
        <v>689</v>
      </c>
      <c r="B482">
        <f t="shared" si="48"/>
        <v>21</v>
      </c>
      <c r="C482" t="e">
        <f>_xlfn.XLOOKUP(B482,Setor!#REF!,Setor!A$2:A$7)</f>
        <v>#REF!</v>
      </c>
      <c r="D482">
        <f t="shared" si="49"/>
        <v>104</v>
      </c>
      <c r="E482" t="str">
        <f>_xlfn.XLOOKUP(D482,Parcela!A$2:A$9,Parcela!B$2:B$9)</f>
        <v>Lameiro da ponte</v>
      </c>
      <c r="F482" t="s">
        <v>89</v>
      </c>
      <c r="G482" s="6">
        <f t="shared" si="50"/>
        <v>44744</v>
      </c>
      <c r="H482">
        <f t="shared" si="51"/>
        <v>5.5</v>
      </c>
    </row>
    <row r="483" spans="1:8" x14ac:dyDescent="0.2">
      <c r="A483">
        <v>690</v>
      </c>
      <c r="B483">
        <f t="shared" si="48"/>
        <v>21</v>
      </c>
      <c r="C483" t="e">
        <f>_xlfn.XLOOKUP(B483,Setor!#REF!,Setor!A$2:A$7)</f>
        <v>#REF!</v>
      </c>
      <c r="D483">
        <f t="shared" si="49"/>
        <v>104</v>
      </c>
      <c r="E483" t="str">
        <f>_xlfn.XLOOKUP(D483,Parcela!A$2:A$9,Parcela!B$2:B$9)</f>
        <v>Lameiro da ponte</v>
      </c>
      <c r="F483" t="s">
        <v>330</v>
      </c>
      <c r="G483" s="6">
        <f t="shared" si="50"/>
        <v>44744</v>
      </c>
      <c r="H483">
        <f t="shared" si="51"/>
        <v>5.5</v>
      </c>
    </row>
    <row r="484" spans="1:8" x14ac:dyDescent="0.2">
      <c r="A484">
        <v>691</v>
      </c>
      <c r="B484">
        <f t="shared" si="48"/>
        <v>21</v>
      </c>
      <c r="C484" t="e">
        <f>_xlfn.XLOOKUP(B484,Setor!#REF!,Setor!A$2:A$7)</f>
        <v>#REF!</v>
      </c>
      <c r="D484">
        <f t="shared" si="49"/>
        <v>104</v>
      </c>
      <c r="E484" t="str">
        <f>_xlfn.XLOOKUP(D484,Parcela!A$2:A$9,Parcela!B$2:B$9)</f>
        <v>Lameiro da ponte</v>
      </c>
      <c r="F484" t="s">
        <v>331</v>
      </c>
      <c r="G484" s="6">
        <f t="shared" si="50"/>
        <v>44744</v>
      </c>
      <c r="H484">
        <f t="shared" si="51"/>
        <v>5.5</v>
      </c>
    </row>
    <row r="485" spans="1:8" x14ac:dyDescent="0.2">
      <c r="A485">
        <v>692</v>
      </c>
      <c r="B485">
        <f t="shared" si="48"/>
        <v>21</v>
      </c>
      <c r="C485" t="e">
        <f>_xlfn.XLOOKUP(B485,Setor!#REF!,Setor!A$2:A$7)</f>
        <v>#REF!</v>
      </c>
      <c r="D485">
        <f t="shared" si="49"/>
        <v>104</v>
      </c>
      <c r="E485" t="str">
        <f>_xlfn.XLOOKUP(D485,Parcela!A$2:A$9,Parcela!B$2:B$9)</f>
        <v>Lameiro da ponte</v>
      </c>
      <c r="F485" t="s">
        <v>95</v>
      </c>
      <c r="G485" s="6">
        <f t="shared" si="50"/>
        <v>44744</v>
      </c>
      <c r="H485">
        <f t="shared" si="51"/>
        <v>5.5</v>
      </c>
    </row>
    <row r="486" spans="1:8" x14ac:dyDescent="0.2">
      <c r="A486">
        <v>693</v>
      </c>
      <c r="B486">
        <f t="shared" si="48"/>
        <v>21</v>
      </c>
      <c r="C486" t="e">
        <f>_xlfn.XLOOKUP(B486,Setor!#REF!,Setor!A$2:A$7)</f>
        <v>#REF!</v>
      </c>
      <c r="D486">
        <f t="shared" si="49"/>
        <v>104</v>
      </c>
      <c r="E486" t="str">
        <f>_xlfn.XLOOKUP(D486,Parcela!A$2:A$9,Parcela!B$2:B$9)</f>
        <v>Lameiro da ponte</v>
      </c>
      <c r="F486" t="s">
        <v>97</v>
      </c>
      <c r="G486" s="6">
        <f t="shared" si="50"/>
        <v>44744</v>
      </c>
      <c r="H486">
        <f t="shared" si="51"/>
        <v>5.5</v>
      </c>
    </row>
    <row r="487" spans="1:8" x14ac:dyDescent="0.2">
      <c r="A487">
        <v>694</v>
      </c>
      <c r="B487">
        <f t="shared" si="48"/>
        <v>21</v>
      </c>
      <c r="C487" t="e">
        <f>_xlfn.XLOOKUP(B487,Setor!#REF!,Setor!A$2:A$7)</f>
        <v>#REF!</v>
      </c>
      <c r="D487">
        <f t="shared" si="49"/>
        <v>104</v>
      </c>
      <c r="E487" t="str">
        <f>_xlfn.XLOOKUP(D487,Parcela!A$2:A$9,Parcela!B$2:B$9)</f>
        <v>Lameiro da ponte</v>
      </c>
      <c r="F487" t="s">
        <v>99</v>
      </c>
      <c r="G487" s="6">
        <f t="shared" si="50"/>
        <v>44744</v>
      </c>
      <c r="H487">
        <f t="shared" si="51"/>
        <v>5.5</v>
      </c>
    </row>
    <row r="488" spans="1:8" x14ac:dyDescent="0.2">
      <c r="A488">
        <v>695</v>
      </c>
      <c r="B488">
        <f t="shared" si="48"/>
        <v>21</v>
      </c>
      <c r="C488" t="e">
        <f>_xlfn.XLOOKUP(B488,Setor!#REF!,Setor!A$2:A$7)</f>
        <v>#REF!</v>
      </c>
      <c r="D488">
        <f t="shared" si="49"/>
        <v>104</v>
      </c>
      <c r="E488" t="str">
        <f>_xlfn.XLOOKUP(D488,Parcela!A$2:A$9,Parcela!B$2:B$9)</f>
        <v>Lameiro da ponte</v>
      </c>
      <c r="F488" t="s">
        <v>101</v>
      </c>
      <c r="G488" s="6">
        <f t="shared" si="50"/>
        <v>44744</v>
      </c>
      <c r="H488">
        <f t="shared" si="51"/>
        <v>5.5</v>
      </c>
    </row>
    <row r="489" spans="1:8" x14ac:dyDescent="0.2">
      <c r="A489">
        <v>696</v>
      </c>
      <c r="B489">
        <f t="shared" si="48"/>
        <v>21</v>
      </c>
      <c r="C489" t="e">
        <f>_xlfn.XLOOKUP(B489,Setor!#REF!,Setor!A$2:A$7)</f>
        <v>#REF!</v>
      </c>
      <c r="D489">
        <f t="shared" si="49"/>
        <v>104</v>
      </c>
      <c r="E489" t="str">
        <f>_xlfn.XLOOKUP(D489,Parcela!A$2:A$9,Parcela!B$2:B$9)</f>
        <v>Lameiro da ponte</v>
      </c>
      <c r="F489" t="s">
        <v>103</v>
      </c>
      <c r="G489" s="6">
        <f t="shared" si="50"/>
        <v>44744</v>
      </c>
      <c r="H489">
        <f t="shared" si="51"/>
        <v>5.5</v>
      </c>
    </row>
    <row r="490" spans="1:8" x14ac:dyDescent="0.2">
      <c r="A490">
        <v>697</v>
      </c>
      <c r="B490">
        <f t="shared" si="48"/>
        <v>21</v>
      </c>
      <c r="C490" t="e">
        <f>_xlfn.XLOOKUP(B490,Setor!#REF!,Setor!A$2:A$7)</f>
        <v>#REF!</v>
      </c>
      <c r="D490">
        <f t="shared" si="49"/>
        <v>104</v>
      </c>
      <c r="E490" t="str">
        <f>_xlfn.XLOOKUP(D490,Parcela!A$2:A$9,Parcela!B$2:B$9)</f>
        <v>Lameiro da ponte</v>
      </c>
      <c r="F490" t="s">
        <v>105</v>
      </c>
      <c r="G490" s="6">
        <f t="shared" si="50"/>
        <v>44744</v>
      </c>
      <c r="H490">
        <f t="shared" si="51"/>
        <v>5.5</v>
      </c>
    </row>
    <row r="491" spans="1:8" x14ac:dyDescent="0.2">
      <c r="A491">
        <v>698</v>
      </c>
      <c r="B491">
        <f t="shared" si="48"/>
        <v>21</v>
      </c>
      <c r="C491" t="e">
        <f>_xlfn.XLOOKUP(B491,Setor!#REF!,Setor!A$2:A$7)</f>
        <v>#REF!</v>
      </c>
      <c r="D491">
        <f t="shared" si="49"/>
        <v>104</v>
      </c>
      <c r="E491" t="str">
        <f>_xlfn.XLOOKUP(D491,Parcela!A$2:A$9,Parcela!B$2:B$9)</f>
        <v>Lameiro da ponte</v>
      </c>
      <c r="F491" t="s">
        <v>107</v>
      </c>
      <c r="G491" s="6">
        <f t="shared" si="50"/>
        <v>44744</v>
      </c>
      <c r="H491">
        <f t="shared" si="51"/>
        <v>5.5</v>
      </c>
    </row>
    <row r="492" spans="1:8" x14ac:dyDescent="0.2">
      <c r="A492">
        <v>699</v>
      </c>
      <c r="B492">
        <f t="shared" si="48"/>
        <v>21</v>
      </c>
      <c r="C492" t="e">
        <f>_xlfn.XLOOKUP(B492,Setor!#REF!,Setor!A$2:A$7)</f>
        <v>#REF!</v>
      </c>
      <c r="D492">
        <f t="shared" si="49"/>
        <v>104</v>
      </c>
      <c r="E492" t="str">
        <f>_xlfn.XLOOKUP(D492,Parcela!A$2:A$9,Parcela!B$2:B$9)</f>
        <v>Lameiro da ponte</v>
      </c>
      <c r="F492" t="s">
        <v>109</v>
      </c>
      <c r="G492" s="6">
        <f t="shared" si="50"/>
        <v>44744</v>
      </c>
      <c r="H492">
        <f t="shared" si="51"/>
        <v>5.5</v>
      </c>
    </row>
    <row r="493" spans="1:8" x14ac:dyDescent="0.2">
      <c r="A493">
        <v>700</v>
      </c>
      <c r="B493">
        <f t="shared" si="48"/>
        <v>21</v>
      </c>
      <c r="C493" t="e">
        <f>_xlfn.XLOOKUP(B493,Setor!#REF!,Setor!A$2:A$7)</f>
        <v>#REF!</v>
      </c>
      <c r="D493">
        <f t="shared" si="49"/>
        <v>104</v>
      </c>
      <c r="E493" t="str">
        <f>_xlfn.XLOOKUP(D493,Parcela!A$2:A$9,Parcela!B$2:B$9)</f>
        <v>Lameiro da ponte</v>
      </c>
      <c r="F493" t="s">
        <v>111</v>
      </c>
      <c r="G493" s="6">
        <f t="shared" si="50"/>
        <v>44744</v>
      </c>
      <c r="H493">
        <f t="shared" si="51"/>
        <v>5.5</v>
      </c>
    </row>
    <row r="494" spans="1:8" x14ac:dyDescent="0.2">
      <c r="A494">
        <v>701</v>
      </c>
      <c r="B494">
        <f t="shared" si="48"/>
        <v>21</v>
      </c>
      <c r="C494" t="e">
        <f>_xlfn.XLOOKUP(B494,Setor!#REF!,Setor!A$2:A$7)</f>
        <v>#REF!</v>
      </c>
      <c r="D494">
        <f t="shared" si="49"/>
        <v>104</v>
      </c>
      <c r="E494" t="str">
        <f>_xlfn.XLOOKUP(D494,Parcela!A$2:A$9,Parcela!B$2:B$9)</f>
        <v>Lameiro da ponte</v>
      </c>
      <c r="F494" t="s">
        <v>113</v>
      </c>
      <c r="G494" s="6">
        <f t="shared" si="50"/>
        <v>44744</v>
      </c>
      <c r="H494">
        <f t="shared" si="51"/>
        <v>5.5</v>
      </c>
    </row>
    <row r="495" spans="1:8" x14ac:dyDescent="0.2">
      <c r="A495">
        <v>702</v>
      </c>
      <c r="B495">
        <f t="shared" si="48"/>
        <v>21</v>
      </c>
      <c r="C495" t="e">
        <f>_xlfn.XLOOKUP(B495,Setor!#REF!,Setor!A$2:A$7)</f>
        <v>#REF!</v>
      </c>
      <c r="D495">
        <f t="shared" si="49"/>
        <v>104</v>
      </c>
      <c r="E495" t="str">
        <f>_xlfn.XLOOKUP(D495,Parcela!A$2:A$9,Parcela!B$2:B$9)</f>
        <v>Lameiro da ponte</v>
      </c>
      <c r="F495" t="s">
        <v>115</v>
      </c>
      <c r="G495" s="6">
        <f t="shared" si="50"/>
        <v>44744</v>
      </c>
      <c r="H495">
        <f t="shared" si="51"/>
        <v>5.5</v>
      </c>
    </row>
    <row r="496" spans="1:8" x14ac:dyDescent="0.2">
      <c r="A496">
        <v>703</v>
      </c>
      <c r="B496">
        <f t="shared" si="48"/>
        <v>21</v>
      </c>
      <c r="C496" t="e">
        <f>_xlfn.XLOOKUP(B496,Setor!#REF!,Setor!A$2:A$7)</f>
        <v>#REF!</v>
      </c>
      <c r="D496">
        <f t="shared" si="49"/>
        <v>104</v>
      </c>
      <c r="E496" t="str">
        <f>_xlfn.XLOOKUP(D496,Parcela!A$2:A$9,Parcela!B$2:B$9)</f>
        <v>Lameiro da ponte</v>
      </c>
      <c r="F496" t="s">
        <v>117</v>
      </c>
      <c r="G496" s="6">
        <f t="shared" si="50"/>
        <v>44744</v>
      </c>
      <c r="H496">
        <f t="shared" si="51"/>
        <v>5.5</v>
      </c>
    </row>
    <row r="497" spans="1:8" x14ac:dyDescent="0.2">
      <c r="A497">
        <v>704</v>
      </c>
      <c r="B497">
        <f t="shared" si="48"/>
        <v>21</v>
      </c>
      <c r="C497" t="e">
        <f>_xlfn.XLOOKUP(B497,Setor!#REF!,Setor!A$2:A$7)</f>
        <v>#REF!</v>
      </c>
      <c r="D497">
        <f t="shared" si="49"/>
        <v>104</v>
      </c>
      <c r="E497" t="str">
        <f>_xlfn.XLOOKUP(D497,Parcela!A$2:A$9,Parcela!B$2:B$9)</f>
        <v>Lameiro da ponte</v>
      </c>
      <c r="F497" t="s">
        <v>119</v>
      </c>
      <c r="G497" s="6">
        <f t="shared" si="50"/>
        <v>44744</v>
      </c>
      <c r="H497">
        <f t="shared" si="51"/>
        <v>5.5</v>
      </c>
    </row>
    <row r="498" spans="1:8" x14ac:dyDescent="0.2">
      <c r="A498">
        <v>705</v>
      </c>
      <c r="B498">
        <f t="shared" si="48"/>
        <v>21</v>
      </c>
      <c r="C498" t="e">
        <f>_xlfn.XLOOKUP(B498,Setor!#REF!,Setor!A$2:A$7)</f>
        <v>#REF!</v>
      </c>
      <c r="D498">
        <f t="shared" si="49"/>
        <v>104</v>
      </c>
      <c r="E498" t="str">
        <f>_xlfn.XLOOKUP(D498,Parcela!A$2:A$9,Parcela!B$2:B$9)</f>
        <v>Lameiro da ponte</v>
      </c>
      <c r="F498" t="s">
        <v>121</v>
      </c>
      <c r="G498" s="6">
        <f t="shared" si="50"/>
        <v>44744</v>
      </c>
      <c r="H498">
        <f t="shared" si="51"/>
        <v>5.5</v>
      </c>
    </row>
    <row r="499" spans="1:8" x14ac:dyDescent="0.2">
      <c r="A499">
        <v>706</v>
      </c>
      <c r="B499">
        <f t="shared" si="48"/>
        <v>21</v>
      </c>
      <c r="C499" t="e">
        <f>_xlfn.XLOOKUP(B499,Setor!#REF!,Setor!A$2:A$7)</f>
        <v>#REF!</v>
      </c>
      <c r="D499">
        <f t="shared" si="49"/>
        <v>104</v>
      </c>
      <c r="E499" t="str">
        <f>_xlfn.XLOOKUP(D499,Parcela!A$2:A$9,Parcela!B$2:B$9)</f>
        <v>Lameiro da ponte</v>
      </c>
      <c r="F499" t="s">
        <v>123</v>
      </c>
      <c r="G499" s="6">
        <f t="shared" si="50"/>
        <v>44744</v>
      </c>
      <c r="H499">
        <f t="shared" si="51"/>
        <v>5.5</v>
      </c>
    </row>
    <row r="500" spans="1:8" x14ac:dyDescent="0.2">
      <c r="A500">
        <v>707</v>
      </c>
      <c r="B500">
        <f t="shared" si="48"/>
        <v>21</v>
      </c>
      <c r="C500" t="e">
        <f>_xlfn.XLOOKUP(B500,Setor!#REF!,Setor!A$2:A$7)</f>
        <v>#REF!</v>
      </c>
      <c r="D500">
        <f t="shared" si="49"/>
        <v>104</v>
      </c>
      <c r="E500" t="str">
        <f>_xlfn.XLOOKUP(D500,Parcela!A$2:A$9,Parcela!B$2:B$9)</f>
        <v>Lameiro da ponte</v>
      </c>
      <c r="F500" t="s">
        <v>125</v>
      </c>
      <c r="G500" s="6">
        <f t="shared" si="50"/>
        <v>44744</v>
      </c>
      <c r="H500">
        <f t="shared" si="51"/>
        <v>5.5</v>
      </c>
    </row>
    <row r="501" spans="1:8" x14ac:dyDescent="0.2">
      <c r="A501">
        <v>708</v>
      </c>
      <c r="B501">
        <f t="shared" si="48"/>
        <v>21</v>
      </c>
      <c r="C501" t="e">
        <f>_xlfn.XLOOKUP(B501,Setor!#REF!,Setor!A$2:A$7)</f>
        <v>#REF!</v>
      </c>
      <c r="D501">
        <f t="shared" si="49"/>
        <v>104</v>
      </c>
      <c r="E501" t="str">
        <f>_xlfn.XLOOKUP(D501,Parcela!A$2:A$9,Parcela!B$2:B$9)</f>
        <v>Lameiro da ponte</v>
      </c>
      <c r="F501" t="s">
        <v>127</v>
      </c>
      <c r="G501" s="6">
        <f t="shared" si="50"/>
        <v>44744</v>
      </c>
      <c r="H501">
        <f t="shared" si="51"/>
        <v>5.5</v>
      </c>
    </row>
    <row r="502" spans="1:8" x14ac:dyDescent="0.2">
      <c r="A502">
        <v>709</v>
      </c>
      <c r="B502">
        <f t="shared" si="48"/>
        <v>21</v>
      </c>
      <c r="C502" t="e">
        <f>_xlfn.XLOOKUP(B502,Setor!#REF!,Setor!A$2:A$7)</f>
        <v>#REF!</v>
      </c>
      <c r="D502">
        <f t="shared" si="49"/>
        <v>104</v>
      </c>
      <c r="E502" t="str">
        <f>_xlfn.XLOOKUP(D502,Parcela!A$2:A$9,Parcela!B$2:B$9)</f>
        <v>Lameiro da ponte</v>
      </c>
      <c r="F502" t="s">
        <v>129</v>
      </c>
      <c r="G502" s="6">
        <f t="shared" si="50"/>
        <v>44744</v>
      </c>
      <c r="H502">
        <f t="shared" si="51"/>
        <v>5.5</v>
      </c>
    </row>
    <row r="503" spans="1:8" x14ac:dyDescent="0.2">
      <c r="A503">
        <v>710</v>
      </c>
      <c r="B503">
        <f t="shared" si="48"/>
        <v>21</v>
      </c>
      <c r="C503" t="e">
        <f>_xlfn.XLOOKUP(B503,Setor!#REF!,Setor!A$2:A$7)</f>
        <v>#REF!</v>
      </c>
      <c r="D503">
        <f t="shared" si="49"/>
        <v>104</v>
      </c>
      <c r="E503" t="str">
        <f>_xlfn.XLOOKUP(D503,Parcela!A$2:A$9,Parcela!B$2:B$9)</f>
        <v>Lameiro da ponte</v>
      </c>
      <c r="F503" t="s">
        <v>131</v>
      </c>
      <c r="G503" s="6">
        <f t="shared" si="50"/>
        <v>44744</v>
      </c>
      <c r="H503">
        <f t="shared" si="51"/>
        <v>5.5</v>
      </c>
    </row>
    <row r="504" spans="1:8" x14ac:dyDescent="0.2">
      <c r="A504">
        <v>711</v>
      </c>
      <c r="B504">
        <f t="shared" si="48"/>
        <v>21</v>
      </c>
      <c r="C504" t="e">
        <f>_xlfn.XLOOKUP(B504,Setor!#REF!,Setor!A$2:A$7)</f>
        <v>#REF!</v>
      </c>
      <c r="D504">
        <f t="shared" si="49"/>
        <v>104</v>
      </c>
      <c r="E504" t="str">
        <f>_xlfn.XLOOKUP(D504,Parcela!A$2:A$9,Parcela!B$2:B$9)</f>
        <v>Lameiro da ponte</v>
      </c>
      <c r="F504" t="s">
        <v>133</v>
      </c>
      <c r="G504" s="6">
        <f t="shared" si="50"/>
        <v>44744</v>
      </c>
      <c r="H504">
        <f t="shared" si="51"/>
        <v>5.5</v>
      </c>
    </row>
    <row r="505" spans="1:8" x14ac:dyDescent="0.2">
      <c r="A505">
        <v>712</v>
      </c>
      <c r="B505">
        <f t="shared" si="48"/>
        <v>21</v>
      </c>
      <c r="C505" t="e">
        <f>_xlfn.XLOOKUP(B505,Setor!#REF!,Setor!A$2:A$7)</f>
        <v>#REF!</v>
      </c>
      <c r="D505">
        <f t="shared" si="49"/>
        <v>104</v>
      </c>
      <c r="E505" t="str">
        <f>_xlfn.XLOOKUP(D505,Parcela!A$2:A$9,Parcela!B$2:B$9)</f>
        <v>Lameiro da ponte</v>
      </c>
      <c r="F505" t="s">
        <v>135</v>
      </c>
      <c r="G505" s="6">
        <f t="shared" si="50"/>
        <v>44744</v>
      </c>
      <c r="H505">
        <f t="shared" si="51"/>
        <v>5.5</v>
      </c>
    </row>
    <row r="506" spans="1:8" x14ac:dyDescent="0.2">
      <c r="A506">
        <v>713</v>
      </c>
      <c r="B506">
        <f t="shared" si="48"/>
        <v>21</v>
      </c>
      <c r="C506" t="e">
        <f>_xlfn.XLOOKUP(B506,Setor!#REF!,Setor!A$2:A$7)</f>
        <v>#REF!</v>
      </c>
      <c r="D506">
        <f t="shared" si="49"/>
        <v>104</v>
      </c>
      <c r="E506" t="str">
        <f>_xlfn.XLOOKUP(D506,Parcela!A$2:A$9,Parcela!B$2:B$9)</f>
        <v>Lameiro da ponte</v>
      </c>
      <c r="F506" t="s">
        <v>137</v>
      </c>
      <c r="G506" s="6">
        <f t="shared" si="50"/>
        <v>44744</v>
      </c>
      <c r="H506">
        <f t="shared" si="51"/>
        <v>5.5</v>
      </c>
    </row>
    <row r="507" spans="1:8" x14ac:dyDescent="0.2">
      <c r="A507">
        <v>714</v>
      </c>
      <c r="B507">
        <v>21</v>
      </c>
      <c r="C507" t="e">
        <f>_xlfn.XLOOKUP(B507,Setor!#REF!,Setor!A$2:A$7)</f>
        <v>#REF!</v>
      </c>
      <c r="D507">
        <v>104</v>
      </c>
      <c r="E507" t="str">
        <f>_xlfn.XLOOKUP(D507,Parcela!A$2:A$9,Parcela!B$2:B$9)</f>
        <v>Lameiro da ponte</v>
      </c>
      <c r="F507" t="s">
        <v>65</v>
      </c>
      <c r="G507" s="6">
        <v>44772</v>
      </c>
      <c r="H507">
        <v>5</v>
      </c>
    </row>
    <row r="508" spans="1:8" x14ac:dyDescent="0.2">
      <c r="A508">
        <v>715</v>
      </c>
      <c r="B508">
        <f t="shared" ref="B508:B543" si="52">B507</f>
        <v>21</v>
      </c>
      <c r="C508" t="e">
        <f>_xlfn.XLOOKUP(B508,Setor!#REF!,Setor!A$2:A$7)</f>
        <v>#REF!</v>
      </c>
      <c r="D508">
        <f t="shared" ref="D508:D543" si="53">D507</f>
        <v>104</v>
      </c>
      <c r="E508" t="str">
        <f>_xlfn.XLOOKUP(D508,Parcela!A$2:A$9,Parcela!B$2:B$9)</f>
        <v>Lameiro da ponte</v>
      </c>
      <c r="F508" t="s">
        <v>67</v>
      </c>
      <c r="G508" s="6">
        <f t="shared" ref="G508:G543" si="54">G507</f>
        <v>44772</v>
      </c>
      <c r="H508">
        <f t="shared" ref="H508:H543" si="55">H507</f>
        <v>5</v>
      </c>
    </row>
    <row r="509" spans="1:8" x14ac:dyDescent="0.2">
      <c r="A509">
        <v>716</v>
      </c>
      <c r="B509">
        <f t="shared" si="52"/>
        <v>21</v>
      </c>
      <c r="C509" t="e">
        <f>_xlfn.XLOOKUP(B509,Setor!#REF!,Setor!A$2:A$7)</f>
        <v>#REF!</v>
      </c>
      <c r="D509">
        <f t="shared" si="53"/>
        <v>104</v>
      </c>
      <c r="E509" t="str">
        <f>_xlfn.XLOOKUP(D509,Parcela!A$2:A$9,Parcela!B$2:B$9)</f>
        <v>Lameiro da ponte</v>
      </c>
      <c r="F509" t="s">
        <v>69</v>
      </c>
      <c r="G509" s="6">
        <f t="shared" si="54"/>
        <v>44772</v>
      </c>
      <c r="H509">
        <f t="shared" si="55"/>
        <v>5</v>
      </c>
    </row>
    <row r="510" spans="1:8" x14ac:dyDescent="0.2">
      <c r="A510">
        <v>717</v>
      </c>
      <c r="B510">
        <f t="shared" si="52"/>
        <v>21</v>
      </c>
      <c r="C510" t="e">
        <f>_xlfn.XLOOKUP(B510,Setor!#REF!,Setor!A$2:A$7)</f>
        <v>#REF!</v>
      </c>
      <c r="D510">
        <f t="shared" si="53"/>
        <v>104</v>
      </c>
      <c r="E510" t="str">
        <f>_xlfn.XLOOKUP(D510,Parcela!A$2:A$9,Parcela!B$2:B$9)</f>
        <v>Lameiro da ponte</v>
      </c>
      <c r="F510" t="s">
        <v>71</v>
      </c>
      <c r="G510" s="6">
        <f t="shared" si="54"/>
        <v>44772</v>
      </c>
      <c r="H510">
        <f t="shared" si="55"/>
        <v>5</v>
      </c>
    </row>
    <row r="511" spans="1:8" x14ac:dyDescent="0.2">
      <c r="A511">
        <v>718</v>
      </c>
      <c r="B511">
        <f t="shared" si="52"/>
        <v>21</v>
      </c>
      <c r="C511" t="e">
        <f>_xlfn.XLOOKUP(B511,Setor!#REF!,Setor!A$2:A$7)</f>
        <v>#REF!</v>
      </c>
      <c r="D511">
        <f t="shared" si="53"/>
        <v>104</v>
      </c>
      <c r="E511" t="str">
        <f>_xlfn.XLOOKUP(D511,Parcela!A$2:A$9,Parcela!B$2:B$9)</f>
        <v>Lameiro da ponte</v>
      </c>
      <c r="F511" t="s">
        <v>73</v>
      </c>
      <c r="G511" s="6">
        <f t="shared" si="54"/>
        <v>44772</v>
      </c>
      <c r="H511">
        <f t="shared" si="55"/>
        <v>5</v>
      </c>
    </row>
    <row r="512" spans="1:8" x14ac:dyDescent="0.2">
      <c r="A512">
        <v>719</v>
      </c>
      <c r="B512">
        <f t="shared" si="52"/>
        <v>21</v>
      </c>
      <c r="C512" t="e">
        <f>_xlfn.XLOOKUP(B512,Setor!#REF!,Setor!A$2:A$7)</f>
        <v>#REF!</v>
      </c>
      <c r="D512">
        <f t="shared" si="53"/>
        <v>104</v>
      </c>
      <c r="E512" t="str">
        <f>_xlfn.XLOOKUP(D512,Parcela!A$2:A$9,Parcela!B$2:B$9)</f>
        <v>Lameiro da ponte</v>
      </c>
      <c r="F512" t="s">
        <v>75</v>
      </c>
      <c r="G512" s="6">
        <f t="shared" si="54"/>
        <v>44772</v>
      </c>
      <c r="H512">
        <f t="shared" si="55"/>
        <v>5</v>
      </c>
    </row>
    <row r="513" spans="1:8" x14ac:dyDescent="0.2">
      <c r="A513">
        <v>720</v>
      </c>
      <c r="B513">
        <f t="shared" si="52"/>
        <v>21</v>
      </c>
      <c r="C513" t="e">
        <f>_xlfn.XLOOKUP(B513,Setor!#REF!,Setor!A$2:A$7)</f>
        <v>#REF!</v>
      </c>
      <c r="D513">
        <f t="shared" si="53"/>
        <v>104</v>
      </c>
      <c r="E513" t="str">
        <f>_xlfn.XLOOKUP(D513,Parcela!A$2:A$9,Parcela!B$2:B$9)</f>
        <v>Lameiro da ponte</v>
      </c>
      <c r="F513" t="s">
        <v>77</v>
      </c>
      <c r="G513" s="6">
        <f t="shared" si="54"/>
        <v>44772</v>
      </c>
      <c r="H513">
        <f t="shared" si="55"/>
        <v>5</v>
      </c>
    </row>
    <row r="514" spans="1:8" x14ac:dyDescent="0.2">
      <c r="A514">
        <v>721</v>
      </c>
      <c r="B514">
        <f t="shared" si="52"/>
        <v>21</v>
      </c>
      <c r="C514" t="e">
        <f>_xlfn.XLOOKUP(B514,Setor!#REF!,Setor!A$2:A$7)</f>
        <v>#REF!</v>
      </c>
      <c r="D514">
        <f t="shared" si="53"/>
        <v>104</v>
      </c>
      <c r="E514" t="str">
        <f>_xlfn.XLOOKUP(D514,Parcela!A$2:A$9,Parcela!B$2:B$9)</f>
        <v>Lameiro da ponte</v>
      </c>
      <c r="F514" t="s">
        <v>79</v>
      </c>
      <c r="G514" s="6">
        <f t="shared" si="54"/>
        <v>44772</v>
      </c>
      <c r="H514">
        <f t="shared" si="55"/>
        <v>5</v>
      </c>
    </row>
    <row r="515" spans="1:8" x14ac:dyDescent="0.2">
      <c r="A515">
        <v>722</v>
      </c>
      <c r="B515">
        <f t="shared" si="52"/>
        <v>21</v>
      </c>
      <c r="C515" t="e">
        <f>_xlfn.XLOOKUP(B515,Setor!#REF!,Setor!A$2:A$7)</f>
        <v>#REF!</v>
      </c>
      <c r="D515">
        <f t="shared" si="53"/>
        <v>104</v>
      </c>
      <c r="E515" t="str">
        <f>_xlfn.XLOOKUP(D515,Parcela!A$2:A$9,Parcela!B$2:B$9)</f>
        <v>Lameiro da ponte</v>
      </c>
      <c r="F515" t="s">
        <v>81</v>
      </c>
      <c r="G515" s="6">
        <f t="shared" si="54"/>
        <v>44772</v>
      </c>
      <c r="H515">
        <f t="shared" si="55"/>
        <v>5</v>
      </c>
    </row>
    <row r="516" spans="1:8" x14ac:dyDescent="0.2">
      <c r="A516">
        <v>723</v>
      </c>
      <c r="B516">
        <f t="shared" si="52"/>
        <v>21</v>
      </c>
      <c r="C516" t="e">
        <f>_xlfn.XLOOKUP(B516,Setor!#REF!,Setor!A$2:A$7)</f>
        <v>#REF!</v>
      </c>
      <c r="D516">
        <f t="shared" si="53"/>
        <v>104</v>
      </c>
      <c r="E516" t="str">
        <f>_xlfn.XLOOKUP(D516,Parcela!A$2:A$9,Parcela!B$2:B$9)</f>
        <v>Lameiro da ponte</v>
      </c>
      <c r="F516" t="s">
        <v>83</v>
      </c>
      <c r="G516" s="6">
        <f t="shared" si="54"/>
        <v>44772</v>
      </c>
      <c r="H516">
        <f t="shared" si="55"/>
        <v>5</v>
      </c>
    </row>
    <row r="517" spans="1:8" x14ac:dyDescent="0.2">
      <c r="A517">
        <v>724</v>
      </c>
      <c r="B517">
        <f t="shared" si="52"/>
        <v>21</v>
      </c>
      <c r="C517" t="e">
        <f>_xlfn.XLOOKUP(B517,Setor!#REF!,Setor!A$2:A$7)</f>
        <v>#REF!</v>
      </c>
      <c r="D517">
        <f t="shared" si="53"/>
        <v>104</v>
      </c>
      <c r="E517" t="str">
        <f>_xlfn.XLOOKUP(D517,Parcela!A$2:A$9,Parcela!B$2:B$9)</f>
        <v>Lameiro da ponte</v>
      </c>
      <c r="F517" t="s">
        <v>85</v>
      </c>
      <c r="G517" s="6">
        <f t="shared" si="54"/>
        <v>44772</v>
      </c>
      <c r="H517">
        <f t="shared" si="55"/>
        <v>5</v>
      </c>
    </row>
    <row r="518" spans="1:8" x14ac:dyDescent="0.2">
      <c r="A518">
        <v>725</v>
      </c>
      <c r="B518">
        <f t="shared" si="52"/>
        <v>21</v>
      </c>
      <c r="C518" t="e">
        <f>_xlfn.XLOOKUP(B518,Setor!#REF!,Setor!A$2:A$7)</f>
        <v>#REF!</v>
      </c>
      <c r="D518">
        <f t="shared" si="53"/>
        <v>104</v>
      </c>
      <c r="E518" t="str">
        <f>_xlfn.XLOOKUP(D518,Parcela!A$2:A$9,Parcela!B$2:B$9)</f>
        <v>Lameiro da ponte</v>
      </c>
      <c r="F518" t="s">
        <v>87</v>
      </c>
      <c r="G518" s="6">
        <f t="shared" si="54"/>
        <v>44772</v>
      </c>
      <c r="H518">
        <f t="shared" si="55"/>
        <v>5</v>
      </c>
    </row>
    <row r="519" spans="1:8" x14ac:dyDescent="0.2">
      <c r="A519">
        <v>726</v>
      </c>
      <c r="B519">
        <f t="shared" si="52"/>
        <v>21</v>
      </c>
      <c r="C519" t="e">
        <f>_xlfn.XLOOKUP(B519,Setor!#REF!,Setor!A$2:A$7)</f>
        <v>#REF!</v>
      </c>
      <c r="D519">
        <f t="shared" si="53"/>
        <v>104</v>
      </c>
      <c r="E519" t="str">
        <f>_xlfn.XLOOKUP(D519,Parcela!A$2:A$9,Parcela!B$2:B$9)</f>
        <v>Lameiro da ponte</v>
      </c>
      <c r="F519" t="s">
        <v>89</v>
      </c>
      <c r="G519" s="6">
        <f t="shared" si="54"/>
        <v>44772</v>
      </c>
      <c r="H519">
        <f t="shared" si="55"/>
        <v>5</v>
      </c>
    </row>
    <row r="520" spans="1:8" x14ac:dyDescent="0.2">
      <c r="A520">
        <v>727</v>
      </c>
      <c r="B520">
        <f t="shared" si="52"/>
        <v>21</v>
      </c>
      <c r="C520" t="e">
        <f>_xlfn.XLOOKUP(B520,Setor!#REF!,Setor!A$2:A$7)</f>
        <v>#REF!</v>
      </c>
      <c r="D520">
        <f t="shared" si="53"/>
        <v>104</v>
      </c>
      <c r="E520" t="str">
        <f>_xlfn.XLOOKUP(D520,Parcela!A$2:A$9,Parcela!B$2:B$9)</f>
        <v>Lameiro da ponte</v>
      </c>
      <c r="F520" t="s">
        <v>330</v>
      </c>
      <c r="G520" s="6">
        <f t="shared" si="54"/>
        <v>44772</v>
      </c>
      <c r="H520">
        <f t="shared" si="55"/>
        <v>5</v>
      </c>
    </row>
    <row r="521" spans="1:8" x14ac:dyDescent="0.2">
      <c r="A521">
        <v>728</v>
      </c>
      <c r="B521">
        <f t="shared" si="52"/>
        <v>21</v>
      </c>
      <c r="C521" t="e">
        <f>_xlfn.XLOOKUP(B521,Setor!#REF!,Setor!A$2:A$7)</f>
        <v>#REF!</v>
      </c>
      <c r="D521">
        <f t="shared" si="53"/>
        <v>104</v>
      </c>
      <c r="E521" t="str">
        <f>_xlfn.XLOOKUP(D521,Parcela!A$2:A$9,Parcela!B$2:B$9)</f>
        <v>Lameiro da ponte</v>
      </c>
      <c r="F521" t="s">
        <v>331</v>
      </c>
      <c r="G521" s="6">
        <f t="shared" si="54"/>
        <v>44772</v>
      </c>
      <c r="H521">
        <f t="shared" si="55"/>
        <v>5</v>
      </c>
    </row>
    <row r="522" spans="1:8" x14ac:dyDescent="0.2">
      <c r="A522">
        <v>729</v>
      </c>
      <c r="B522">
        <f t="shared" si="52"/>
        <v>21</v>
      </c>
      <c r="C522" t="e">
        <f>_xlfn.XLOOKUP(B522,Setor!#REF!,Setor!A$2:A$7)</f>
        <v>#REF!</v>
      </c>
      <c r="D522">
        <f t="shared" si="53"/>
        <v>104</v>
      </c>
      <c r="E522" t="str">
        <f>_xlfn.XLOOKUP(D522,Parcela!A$2:A$9,Parcela!B$2:B$9)</f>
        <v>Lameiro da ponte</v>
      </c>
      <c r="F522" t="s">
        <v>95</v>
      </c>
      <c r="G522" s="6">
        <f t="shared" si="54"/>
        <v>44772</v>
      </c>
      <c r="H522">
        <f t="shared" si="55"/>
        <v>5</v>
      </c>
    </row>
    <row r="523" spans="1:8" x14ac:dyDescent="0.2">
      <c r="A523">
        <v>730</v>
      </c>
      <c r="B523">
        <f t="shared" si="52"/>
        <v>21</v>
      </c>
      <c r="C523" t="e">
        <f>_xlfn.XLOOKUP(B523,Setor!#REF!,Setor!A$2:A$7)</f>
        <v>#REF!</v>
      </c>
      <c r="D523">
        <f t="shared" si="53"/>
        <v>104</v>
      </c>
      <c r="E523" t="str">
        <f>_xlfn.XLOOKUP(D523,Parcela!A$2:A$9,Parcela!B$2:B$9)</f>
        <v>Lameiro da ponte</v>
      </c>
      <c r="F523" t="s">
        <v>97</v>
      </c>
      <c r="G523" s="6">
        <f t="shared" si="54"/>
        <v>44772</v>
      </c>
      <c r="H523">
        <f t="shared" si="55"/>
        <v>5</v>
      </c>
    </row>
    <row r="524" spans="1:8" x14ac:dyDescent="0.2">
      <c r="A524">
        <v>731</v>
      </c>
      <c r="B524">
        <f t="shared" si="52"/>
        <v>21</v>
      </c>
      <c r="C524" t="e">
        <f>_xlfn.XLOOKUP(B524,Setor!#REF!,Setor!A$2:A$7)</f>
        <v>#REF!</v>
      </c>
      <c r="D524">
        <f t="shared" si="53"/>
        <v>104</v>
      </c>
      <c r="E524" t="str">
        <f>_xlfn.XLOOKUP(D524,Parcela!A$2:A$9,Parcela!B$2:B$9)</f>
        <v>Lameiro da ponte</v>
      </c>
      <c r="F524" t="s">
        <v>99</v>
      </c>
      <c r="G524" s="6">
        <f t="shared" si="54"/>
        <v>44772</v>
      </c>
      <c r="H524">
        <f t="shared" si="55"/>
        <v>5</v>
      </c>
    </row>
    <row r="525" spans="1:8" x14ac:dyDescent="0.2">
      <c r="A525">
        <v>732</v>
      </c>
      <c r="B525">
        <f t="shared" si="52"/>
        <v>21</v>
      </c>
      <c r="C525" t="e">
        <f>_xlfn.XLOOKUP(B525,Setor!#REF!,Setor!A$2:A$7)</f>
        <v>#REF!</v>
      </c>
      <c r="D525">
        <f t="shared" si="53"/>
        <v>104</v>
      </c>
      <c r="E525" t="str">
        <f>_xlfn.XLOOKUP(D525,Parcela!A$2:A$9,Parcela!B$2:B$9)</f>
        <v>Lameiro da ponte</v>
      </c>
      <c r="F525" t="s">
        <v>101</v>
      </c>
      <c r="G525" s="6">
        <f t="shared" si="54"/>
        <v>44772</v>
      </c>
      <c r="H525">
        <f t="shared" si="55"/>
        <v>5</v>
      </c>
    </row>
    <row r="526" spans="1:8" x14ac:dyDescent="0.2">
      <c r="A526">
        <v>733</v>
      </c>
      <c r="B526">
        <f t="shared" si="52"/>
        <v>21</v>
      </c>
      <c r="C526" t="e">
        <f>_xlfn.XLOOKUP(B526,Setor!#REF!,Setor!A$2:A$7)</f>
        <v>#REF!</v>
      </c>
      <c r="D526">
        <f t="shared" si="53"/>
        <v>104</v>
      </c>
      <c r="E526" t="str">
        <f>_xlfn.XLOOKUP(D526,Parcela!A$2:A$9,Parcela!B$2:B$9)</f>
        <v>Lameiro da ponte</v>
      </c>
      <c r="F526" t="s">
        <v>103</v>
      </c>
      <c r="G526" s="6">
        <f t="shared" si="54"/>
        <v>44772</v>
      </c>
      <c r="H526">
        <f t="shared" si="55"/>
        <v>5</v>
      </c>
    </row>
    <row r="527" spans="1:8" x14ac:dyDescent="0.2">
      <c r="A527">
        <v>734</v>
      </c>
      <c r="B527">
        <f t="shared" si="52"/>
        <v>21</v>
      </c>
      <c r="C527" t="e">
        <f>_xlfn.XLOOKUP(B527,Setor!#REF!,Setor!A$2:A$7)</f>
        <v>#REF!</v>
      </c>
      <c r="D527">
        <f t="shared" si="53"/>
        <v>104</v>
      </c>
      <c r="E527" t="str">
        <f>_xlfn.XLOOKUP(D527,Parcela!A$2:A$9,Parcela!B$2:B$9)</f>
        <v>Lameiro da ponte</v>
      </c>
      <c r="F527" t="s">
        <v>105</v>
      </c>
      <c r="G527" s="6">
        <f t="shared" si="54"/>
        <v>44772</v>
      </c>
      <c r="H527">
        <f t="shared" si="55"/>
        <v>5</v>
      </c>
    </row>
    <row r="528" spans="1:8" x14ac:dyDescent="0.2">
      <c r="A528">
        <v>735</v>
      </c>
      <c r="B528">
        <f t="shared" si="52"/>
        <v>21</v>
      </c>
      <c r="C528" t="e">
        <f>_xlfn.XLOOKUP(B528,Setor!#REF!,Setor!A$2:A$7)</f>
        <v>#REF!</v>
      </c>
      <c r="D528">
        <f t="shared" si="53"/>
        <v>104</v>
      </c>
      <c r="E528" t="str">
        <f>_xlfn.XLOOKUP(D528,Parcela!A$2:A$9,Parcela!B$2:B$9)</f>
        <v>Lameiro da ponte</v>
      </c>
      <c r="F528" t="s">
        <v>107</v>
      </c>
      <c r="G528" s="6">
        <f t="shared" si="54"/>
        <v>44772</v>
      </c>
      <c r="H528">
        <f t="shared" si="55"/>
        <v>5</v>
      </c>
    </row>
    <row r="529" spans="1:9" x14ac:dyDescent="0.2">
      <c r="A529">
        <v>736</v>
      </c>
      <c r="B529">
        <f t="shared" si="52"/>
        <v>21</v>
      </c>
      <c r="C529" t="e">
        <f>_xlfn.XLOOKUP(B529,Setor!#REF!,Setor!A$2:A$7)</f>
        <v>#REF!</v>
      </c>
      <c r="D529">
        <f t="shared" si="53"/>
        <v>104</v>
      </c>
      <c r="E529" t="str">
        <f>_xlfn.XLOOKUP(D529,Parcela!A$2:A$9,Parcela!B$2:B$9)</f>
        <v>Lameiro da ponte</v>
      </c>
      <c r="F529" t="s">
        <v>109</v>
      </c>
      <c r="G529" s="6">
        <f t="shared" si="54"/>
        <v>44772</v>
      </c>
      <c r="H529">
        <f t="shared" si="55"/>
        <v>5</v>
      </c>
    </row>
    <row r="530" spans="1:9" x14ac:dyDescent="0.2">
      <c r="A530">
        <v>737</v>
      </c>
      <c r="B530">
        <f t="shared" si="52"/>
        <v>21</v>
      </c>
      <c r="C530" t="e">
        <f>_xlfn.XLOOKUP(B530,Setor!#REF!,Setor!A$2:A$7)</f>
        <v>#REF!</v>
      </c>
      <c r="D530">
        <f t="shared" si="53"/>
        <v>104</v>
      </c>
      <c r="E530" t="str">
        <f>_xlfn.XLOOKUP(D530,Parcela!A$2:A$9,Parcela!B$2:B$9)</f>
        <v>Lameiro da ponte</v>
      </c>
      <c r="F530" t="s">
        <v>111</v>
      </c>
      <c r="G530" s="6">
        <f t="shared" si="54"/>
        <v>44772</v>
      </c>
      <c r="H530">
        <f t="shared" si="55"/>
        <v>5</v>
      </c>
    </row>
    <row r="531" spans="1:9" x14ac:dyDescent="0.2">
      <c r="A531">
        <v>738</v>
      </c>
      <c r="B531">
        <f t="shared" si="52"/>
        <v>21</v>
      </c>
      <c r="C531" t="e">
        <f>_xlfn.XLOOKUP(B531,Setor!#REF!,Setor!A$2:A$7)</f>
        <v>#REF!</v>
      </c>
      <c r="D531">
        <f t="shared" si="53"/>
        <v>104</v>
      </c>
      <c r="E531" t="str">
        <f>_xlfn.XLOOKUP(D531,Parcela!A$2:A$9,Parcela!B$2:B$9)</f>
        <v>Lameiro da ponte</v>
      </c>
      <c r="F531" t="s">
        <v>113</v>
      </c>
      <c r="G531" s="6">
        <f t="shared" si="54"/>
        <v>44772</v>
      </c>
      <c r="H531">
        <f t="shared" si="55"/>
        <v>5</v>
      </c>
    </row>
    <row r="532" spans="1:9" x14ac:dyDescent="0.2">
      <c r="A532">
        <v>739</v>
      </c>
      <c r="B532">
        <f t="shared" si="52"/>
        <v>21</v>
      </c>
      <c r="C532" t="e">
        <f>_xlfn.XLOOKUP(B532,Setor!#REF!,Setor!A$2:A$7)</f>
        <v>#REF!</v>
      </c>
      <c r="D532">
        <f t="shared" si="53"/>
        <v>104</v>
      </c>
      <c r="E532" t="str">
        <f>_xlfn.XLOOKUP(D532,Parcela!A$2:A$9,Parcela!B$2:B$9)</f>
        <v>Lameiro da ponte</v>
      </c>
      <c r="F532" t="s">
        <v>115</v>
      </c>
      <c r="G532" s="6">
        <f t="shared" si="54"/>
        <v>44772</v>
      </c>
      <c r="H532">
        <f t="shared" si="55"/>
        <v>5</v>
      </c>
    </row>
    <row r="533" spans="1:9" x14ac:dyDescent="0.2">
      <c r="A533">
        <v>740</v>
      </c>
      <c r="B533">
        <f t="shared" si="52"/>
        <v>21</v>
      </c>
      <c r="C533" t="e">
        <f>_xlfn.XLOOKUP(B533,Setor!#REF!,Setor!A$2:A$7)</f>
        <v>#REF!</v>
      </c>
      <c r="D533">
        <f t="shared" si="53"/>
        <v>104</v>
      </c>
      <c r="E533" t="str">
        <f>_xlfn.XLOOKUP(D533,Parcela!A$2:A$9,Parcela!B$2:B$9)</f>
        <v>Lameiro da ponte</v>
      </c>
      <c r="F533" t="s">
        <v>117</v>
      </c>
      <c r="G533" s="6">
        <f t="shared" si="54"/>
        <v>44772</v>
      </c>
      <c r="H533">
        <f t="shared" si="55"/>
        <v>5</v>
      </c>
    </row>
    <row r="534" spans="1:9" x14ac:dyDescent="0.2">
      <c r="A534">
        <v>741</v>
      </c>
      <c r="B534">
        <f t="shared" si="52"/>
        <v>21</v>
      </c>
      <c r="C534" t="e">
        <f>_xlfn.XLOOKUP(B534,Setor!#REF!,Setor!A$2:A$7)</f>
        <v>#REF!</v>
      </c>
      <c r="D534">
        <f t="shared" si="53"/>
        <v>104</v>
      </c>
      <c r="E534" t="str">
        <f>_xlfn.XLOOKUP(D534,Parcela!A$2:A$9,Parcela!B$2:B$9)</f>
        <v>Lameiro da ponte</v>
      </c>
      <c r="F534" t="s">
        <v>119</v>
      </c>
      <c r="G534" s="6">
        <f t="shared" si="54"/>
        <v>44772</v>
      </c>
      <c r="H534">
        <f t="shared" si="55"/>
        <v>5</v>
      </c>
    </row>
    <row r="535" spans="1:9" x14ac:dyDescent="0.2">
      <c r="A535">
        <v>742</v>
      </c>
      <c r="B535">
        <f t="shared" si="52"/>
        <v>21</v>
      </c>
      <c r="C535" t="e">
        <f>_xlfn.XLOOKUP(B535,Setor!#REF!,Setor!A$2:A$7)</f>
        <v>#REF!</v>
      </c>
      <c r="D535">
        <f t="shared" si="53"/>
        <v>104</v>
      </c>
      <c r="E535" t="str">
        <f>_xlfn.XLOOKUP(D535,Parcela!A$2:A$9,Parcela!B$2:B$9)</f>
        <v>Lameiro da ponte</v>
      </c>
      <c r="F535" t="s">
        <v>121</v>
      </c>
      <c r="G535" s="6">
        <f t="shared" si="54"/>
        <v>44772</v>
      </c>
      <c r="H535">
        <f t="shared" si="55"/>
        <v>5</v>
      </c>
    </row>
    <row r="536" spans="1:9" x14ac:dyDescent="0.2">
      <c r="A536">
        <v>743</v>
      </c>
      <c r="B536">
        <f t="shared" si="52"/>
        <v>21</v>
      </c>
      <c r="C536" t="e">
        <f>_xlfn.XLOOKUP(B536,Setor!#REF!,Setor!A$2:A$7)</f>
        <v>#REF!</v>
      </c>
      <c r="D536">
        <f t="shared" si="53"/>
        <v>104</v>
      </c>
      <c r="E536" t="str">
        <f>_xlfn.XLOOKUP(D536,Parcela!A$2:A$9,Parcela!B$2:B$9)</f>
        <v>Lameiro da ponte</v>
      </c>
      <c r="F536" t="s">
        <v>123</v>
      </c>
      <c r="G536" s="6">
        <f t="shared" si="54"/>
        <v>44772</v>
      </c>
      <c r="H536">
        <f t="shared" si="55"/>
        <v>5</v>
      </c>
    </row>
    <row r="537" spans="1:9" x14ac:dyDescent="0.2">
      <c r="A537">
        <v>744</v>
      </c>
      <c r="B537">
        <f t="shared" si="52"/>
        <v>21</v>
      </c>
      <c r="C537" t="e">
        <f>_xlfn.XLOOKUP(B537,Setor!#REF!,Setor!A$2:A$7)</f>
        <v>#REF!</v>
      </c>
      <c r="D537">
        <f t="shared" si="53"/>
        <v>104</v>
      </c>
      <c r="E537" t="str">
        <f>_xlfn.XLOOKUP(D537,Parcela!A$2:A$9,Parcela!B$2:B$9)</f>
        <v>Lameiro da ponte</v>
      </c>
      <c r="F537" t="s">
        <v>125</v>
      </c>
      <c r="G537" s="6">
        <f t="shared" si="54"/>
        <v>44772</v>
      </c>
      <c r="H537">
        <f t="shared" si="55"/>
        <v>5</v>
      </c>
    </row>
    <row r="538" spans="1:9" x14ac:dyDescent="0.2">
      <c r="A538">
        <v>745</v>
      </c>
      <c r="B538">
        <f t="shared" si="52"/>
        <v>21</v>
      </c>
      <c r="C538" t="e">
        <f>_xlfn.XLOOKUP(B538,Setor!#REF!,Setor!A$2:A$7)</f>
        <v>#REF!</v>
      </c>
      <c r="D538">
        <f t="shared" si="53"/>
        <v>104</v>
      </c>
      <c r="E538" t="str">
        <f>_xlfn.XLOOKUP(D538,Parcela!A$2:A$9,Parcela!B$2:B$9)</f>
        <v>Lameiro da ponte</v>
      </c>
      <c r="F538" t="s">
        <v>127</v>
      </c>
      <c r="G538" s="6">
        <f t="shared" si="54"/>
        <v>44772</v>
      </c>
      <c r="H538">
        <f t="shared" si="55"/>
        <v>5</v>
      </c>
    </row>
    <row r="539" spans="1:9" x14ac:dyDescent="0.2">
      <c r="A539">
        <v>746</v>
      </c>
      <c r="B539">
        <f t="shared" si="52"/>
        <v>21</v>
      </c>
      <c r="C539" t="e">
        <f>_xlfn.XLOOKUP(B539,Setor!#REF!,Setor!A$2:A$7)</f>
        <v>#REF!</v>
      </c>
      <c r="D539">
        <f t="shared" si="53"/>
        <v>104</v>
      </c>
      <c r="E539" t="str">
        <f>_xlfn.XLOOKUP(D539,Parcela!A$2:A$9,Parcela!B$2:B$9)</f>
        <v>Lameiro da ponte</v>
      </c>
      <c r="F539" t="s">
        <v>129</v>
      </c>
      <c r="G539" s="6">
        <f t="shared" si="54"/>
        <v>44772</v>
      </c>
      <c r="H539">
        <f t="shared" si="55"/>
        <v>5</v>
      </c>
    </row>
    <row r="540" spans="1:9" x14ac:dyDescent="0.2">
      <c r="A540">
        <v>747</v>
      </c>
      <c r="B540">
        <f t="shared" si="52"/>
        <v>21</v>
      </c>
      <c r="C540" t="e">
        <f>_xlfn.XLOOKUP(B540,Setor!#REF!,Setor!A$2:A$7)</f>
        <v>#REF!</v>
      </c>
      <c r="D540">
        <f t="shared" si="53"/>
        <v>104</v>
      </c>
      <c r="E540" t="str">
        <f>_xlfn.XLOOKUP(D540,Parcela!A$2:A$9,Parcela!B$2:B$9)</f>
        <v>Lameiro da ponte</v>
      </c>
      <c r="F540" t="s">
        <v>131</v>
      </c>
      <c r="G540" s="6">
        <f t="shared" si="54"/>
        <v>44772</v>
      </c>
      <c r="H540">
        <f t="shared" si="55"/>
        <v>5</v>
      </c>
    </row>
    <row r="541" spans="1:9" x14ac:dyDescent="0.2">
      <c r="A541">
        <v>748</v>
      </c>
      <c r="B541">
        <f t="shared" si="52"/>
        <v>21</v>
      </c>
      <c r="C541" t="e">
        <f>_xlfn.XLOOKUP(B541,Setor!#REF!,Setor!A$2:A$7)</f>
        <v>#REF!</v>
      </c>
      <c r="D541">
        <f t="shared" si="53"/>
        <v>104</v>
      </c>
      <c r="E541" t="str">
        <f>_xlfn.XLOOKUP(D541,Parcela!A$2:A$9,Parcela!B$2:B$9)</f>
        <v>Lameiro da ponte</v>
      </c>
      <c r="F541" t="s">
        <v>133</v>
      </c>
      <c r="G541" s="6">
        <f t="shared" si="54"/>
        <v>44772</v>
      </c>
      <c r="H541">
        <f t="shared" si="55"/>
        <v>5</v>
      </c>
    </row>
    <row r="542" spans="1:9" x14ac:dyDescent="0.2">
      <c r="A542">
        <v>749</v>
      </c>
      <c r="B542">
        <f t="shared" si="52"/>
        <v>21</v>
      </c>
      <c r="C542" t="e">
        <f>_xlfn.XLOOKUP(B542,Setor!#REF!,Setor!A$2:A$7)</f>
        <v>#REF!</v>
      </c>
      <c r="D542">
        <f t="shared" si="53"/>
        <v>104</v>
      </c>
      <c r="E542" t="str">
        <f>_xlfn.XLOOKUP(D542,Parcela!A$2:A$9,Parcela!B$2:B$9)</f>
        <v>Lameiro da ponte</v>
      </c>
      <c r="F542" t="s">
        <v>135</v>
      </c>
      <c r="G542" s="6">
        <f t="shared" si="54"/>
        <v>44772</v>
      </c>
      <c r="H542">
        <f t="shared" si="55"/>
        <v>5</v>
      </c>
    </row>
    <row r="543" spans="1:9" x14ac:dyDescent="0.2">
      <c r="A543">
        <v>750</v>
      </c>
      <c r="B543">
        <f t="shared" si="52"/>
        <v>21</v>
      </c>
      <c r="C543" t="e">
        <f>_xlfn.XLOOKUP(B543,Setor!#REF!,Setor!A$2:A$7)</f>
        <v>#REF!</v>
      </c>
      <c r="D543">
        <f t="shared" si="53"/>
        <v>104</v>
      </c>
      <c r="E543" t="str">
        <f>_xlfn.XLOOKUP(D543,Parcela!A$2:A$9,Parcela!B$2:B$9)</f>
        <v>Lameiro da ponte</v>
      </c>
      <c r="F543" t="s">
        <v>137</v>
      </c>
      <c r="G543" s="6">
        <f t="shared" si="54"/>
        <v>44772</v>
      </c>
      <c r="H543">
        <f t="shared" si="55"/>
        <v>5</v>
      </c>
    </row>
    <row r="544" spans="1:9" x14ac:dyDescent="0.2">
      <c r="A544">
        <v>751</v>
      </c>
      <c r="B544">
        <v>21</v>
      </c>
      <c r="C544" t="e">
        <f>_xlfn.XLOOKUP(B544,Setor!#REF!,Setor!A$2:A$7)</f>
        <v>#REF!</v>
      </c>
      <c r="D544">
        <v>104</v>
      </c>
      <c r="E544" t="str">
        <f>_xlfn.XLOOKUP(D544,Parcela!A$2:A$9,Parcela!B$2:B$9)</f>
        <v>Lameiro da ponte</v>
      </c>
      <c r="F544" t="s">
        <v>83</v>
      </c>
      <c r="G544" s="9" t="s">
        <v>332</v>
      </c>
      <c r="H544">
        <v>90</v>
      </c>
      <c r="I544">
        <v>120</v>
      </c>
    </row>
    <row r="545" spans="1:9" x14ac:dyDescent="0.2">
      <c r="A545">
        <v>752</v>
      </c>
      <c r="B545">
        <v>21</v>
      </c>
      <c r="C545" t="e">
        <f>_xlfn.XLOOKUP(B545,Setor!#REF!,Setor!A$2:A$7)</f>
        <v>#REF!</v>
      </c>
      <c r="D545">
        <v>104</v>
      </c>
      <c r="E545" t="str">
        <f>_xlfn.XLOOKUP(D545,Parcela!A$2:A$9,Parcela!B$2:B$9)</f>
        <v>Lameiro da ponte</v>
      </c>
      <c r="F545" t="s">
        <v>75</v>
      </c>
      <c r="G545" s="9" t="s">
        <v>332</v>
      </c>
      <c r="H545">
        <v>60</v>
      </c>
      <c r="I545">
        <v>120</v>
      </c>
    </row>
    <row r="546" spans="1:9" x14ac:dyDescent="0.2">
      <c r="A546">
        <v>753</v>
      </c>
      <c r="B546">
        <v>21</v>
      </c>
      <c r="C546" t="e">
        <f>_xlfn.XLOOKUP(B546,Setor!#REF!,Setor!A$2:A$7)</f>
        <v>#REF!</v>
      </c>
      <c r="D546">
        <v>104</v>
      </c>
      <c r="E546" t="str">
        <f>_xlfn.XLOOKUP(D546,Parcela!A$2:A$9,Parcela!B$2:B$9)</f>
        <v>Lameiro da ponte</v>
      </c>
      <c r="F546" t="s">
        <v>97</v>
      </c>
      <c r="G546" s="9" t="s">
        <v>332</v>
      </c>
      <c r="H546">
        <v>60</v>
      </c>
      <c r="I546">
        <v>120</v>
      </c>
    </row>
    <row r="547" spans="1:9" x14ac:dyDescent="0.2">
      <c r="A547">
        <v>754</v>
      </c>
      <c r="B547">
        <v>21</v>
      </c>
      <c r="C547" t="e">
        <f>_xlfn.XLOOKUP(B547,Setor!#REF!,Setor!A$2:A$7)</f>
        <v>#REF!</v>
      </c>
      <c r="D547">
        <v>104</v>
      </c>
      <c r="E547" t="str">
        <f>_xlfn.XLOOKUP(D547,Parcela!A$2:A$9,Parcela!B$2:B$9)</f>
        <v>Lameiro da ponte</v>
      </c>
      <c r="F547" t="s">
        <v>333</v>
      </c>
      <c r="G547" s="9" t="s">
        <v>332</v>
      </c>
      <c r="H547">
        <v>40</v>
      </c>
      <c r="I547">
        <v>120</v>
      </c>
    </row>
    <row r="548" spans="1:9" x14ac:dyDescent="0.2">
      <c r="A548">
        <v>755</v>
      </c>
      <c r="B548">
        <v>21</v>
      </c>
      <c r="C548" t="e">
        <f>_xlfn.XLOOKUP(B548,Setor!#REF!,Setor!A$2:A$7)</f>
        <v>#REF!</v>
      </c>
      <c r="D548">
        <v>104</v>
      </c>
      <c r="E548" t="str">
        <f>_xlfn.XLOOKUP(D548,Parcela!A$2:A$9,Parcela!B$2:B$9)</f>
        <v>Lameiro da ponte</v>
      </c>
      <c r="F548" t="s">
        <v>83</v>
      </c>
      <c r="G548" s="9">
        <v>44932</v>
      </c>
      <c r="H548">
        <v>90</v>
      </c>
      <c r="I548">
        <v>120</v>
      </c>
    </row>
    <row r="549" spans="1:9" x14ac:dyDescent="0.2">
      <c r="A549">
        <v>756</v>
      </c>
      <c r="B549">
        <v>21</v>
      </c>
      <c r="C549" t="e">
        <f>_xlfn.XLOOKUP(B549,Setor!#REF!,Setor!A$2:A$7)</f>
        <v>#REF!</v>
      </c>
      <c r="D549">
        <v>104</v>
      </c>
      <c r="E549" t="str">
        <f>_xlfn.XLOOKUP(D549,Parcela!A$2:A$9,Parcela!B$2:B$9)</f>
        <v>Lameiro da ponte</v>
      </c>
      <c r="F549" t="s">
        <v>75</v>
      </c>
      <c r="G549" s="9">
        <v>44932</v>
      </c>
      <c r="H549">
        <v>60</v>
      </c>
      <c r="I549">
        <v>120</v>
      </c>
    </row>
    <row r="550" spans="1:9" x14ac:dyDescent="0.2">
      <c r="A550">
        <v>757</v>
      </c>
      <c r="B550">
        <v>21</v>
      </c>
      <c r="C550" t="e">
        <f>_xlfn.XLOOKUP(B550,Setor!#REF!,Setor!A$2:A$7)</f>
        <v>#REF!</v>
      </c>
      <c r="D550">
        <v>104</v>
      </c>
      <c r="E550" t="str">
        <f>_xlfn.XLOOKUP(D550,Parcela!A$2:A$9,Parcela!B$2:B$9)</f>
        <v>Lameiro da ponte</v>
      </c>
      <c r="F550" t="s">
        <v>97</v>
      </c>
      <c r="G550" s="9">
        <v>44932</v>
      </c>
      <c r="H550">
        <v>60</v>
      </c>
      <c r="I550">
        <v>120</v>
      </c>
    </row>
    <row r="551" spans="1:9" x14ac:dyDescent="0.2">
      <c r="A551">
        <v>758</v>
      </c>
      <c r="B551">
        <v>21</v>
      </c>
      <c r="C551" t="e">
        <f>_xlfn.XLOOKUP(B551,Setor!#REF!,Setor!A$2:A$7)</f>
        <v>#REF!</v>
      </c>
      <c r="D551">
        <v>104</v>
      </c>
      <c r="E551" t="str">
        <f>_xlfn.XLOOKUP(D551,Parcela!A$2:A$9,Parcela!B$2:B$9)</f>
        <v>Lameiro da ponte</v>
      </c>
      <c r="F551" t="s">
        <v>333</v>
      </c>
      <c r="G551" s="9">
        <v>44932</v>
      </c>
      <c r="H551">
        <v>40</v>
      </c>
      <c r="I551">
        <v>120</v>
      </c>
    </row>
    <row r="552" spans="1:9" x14ac:dyDescent="0.2">
      <c r="A552">
        <v>759</v>
      </c>
      <c r="B552">
        <v>21</v>
      </c>
      <c r="C552" t="e">
        <f>_xlfn.XLOOKUP(B552,Setor!#REF!,Setor!A$2:A$7)</f>
        <v>#REF!</v>
      </c>
      <c r="D552">
        <v>104</v>
      </c>
      <c r="E552" t="str">
        <f>_xlfn.XLOOKUP(D552,Parcela!A$2:A$9,Parcela!B$2:B$9)</f>
        <v>Lameiro da ponte</v>
      </c>
      <c r="F552" t="s">
        <v>83</v>
      </c>
      <c r="G552" s="9" t="s">
        <v>334</v>
      </c>
      <c r="H552">
        <v>90</v>
      </c>
      <c r="I552">
        <v>120</v>
      </c>
    </row>
    <row r="553" spans="1:9" x14ac:dyDescent="0.2">
      <c r="A553">
        <v>760</v>
      </c>
      <c r="B553">
        <v>21</v>
      </c>
      <c r="C553" t="e">
        <f>_xlfn.XLOOKUP(B553,Setor!#REF!,Setor!A$2:A$7)</f>
        <v>#REF!</v>
      </c>
      <c r="D553">
        <v>104</v>
      </c>
      <c r="E553" t="str">
        <f>_xlfn.XLOOKUP(D553,Parcela!A$2:A$9,Parcela!B$2:B$9)</f>
        <v>Lameiro da ponte</v>
      </c>
      <c r="F553" t="s">
        <v>75</v>
      </c>
      <c r="G553" s="9" t="s">
        <v>334</v>
      </c>
      <c r="H553">
        <v>60</v>
      </c>
      <c r="I553">
        <v>120</v>
      </c>
    </row>
    <row r="554" spans="1:9" x14ac:dyDescent="0.2">
      <c r="A554">
        <v>761</v>
      </c>
      <c r="B554">
        <v>21</v>
      </c>
      <c r="C554" t="e">
        <f>_xlfn.XLOOKUP(B554,Setor!#REF!,Setor!A$2:A$7)</f>
        <v>#REF!</v>
      </c>
      <c r="D554">
        <v>104</v>
      </c>
      <c r="E554" t="str">
        <f>_xlfn.XLOOKUP(D554,Parcela!A$2:A$9,Parcela!B$2:B$9)</f>
        <v>Lameiro da ponte</v>
      </c>
      <c r="F554" t="s">
        <v>97</v>
      </c>
      <c r="G554" s="9" t="s">
        <v>334</v>
      </c>
      <c r="H554">
        <v>60</v>
      </c>
      <c r="I554">
        <v>120</v>
      </c>
    </row>
    <row r="555" spans="1:9" x14ac:dyDescent="0.2">
      <c r="A555">
        <v>762</v>
      </c>
      <c r="B555">
        <v>21</v>
      </c>
      <c r="C555" t="e">
        <f>_xlfn.XLOOKUP(B555,Setor!#REF!,Setor!A$2:A$7)</f>
        <v>#REF!</v>
      </c>
      <c r="D555">
        <v>104</v>
      </c>
      <c r="E555" t="str">
        <f>_xlfn.XLOOKUP(D555,Parcela!A$2:A$9,Parcela!B$2:B$9)</f>
        <v>Lameiro da ponte</v>
      </c>
      <c r="F555" t="s">
        <v>333</v>
      </c>
      <c r="G555" s="9" t="s">
        <v>334</v>
      </c>
      <c r="H555">
        <v>40</v>
      </c>
      <c r="I555">
        <v>120</v>
      </c>
    </row>
    <row r="556" spans="1:9" x14ac:dyDescent="0.2">
      <c r="A556">
        <v>763</v>
      </c>
      <c r="B556">
        <v>21</v>
      </c>
      <c r="C556" t="e">
        <f>_xlfn.XLOOKUP(B556,Setor!#REF!,Setor!A$2:A$7)</f>
        <v>#REF!</v>
      </c>
      <c r="D556">
        <v>104</v>
      </c>
      <c r="E556" t="str">
        <f>_xlfn.XLOOKUP(D556,Parcela!A$2:A$9,Parcela!B$2:B$9)</f>
        <v>Lameiro da ponte</v>
      </c>
      <c r="F556" t="s">
        <v>83</v>
      </c>
      <c r="G556" s="9" t="s">
        <v>335</v>
      </c>
      <c r="H556">
        <v>90</v>
      </c>
      <c r="I556">
        <v>120</v>
      </c>
    </row>
    <row r="557" spans="1:9" x14ac:dyDescent="0.2">
      <c r="A557">
        <v>764</v>
      </c>
      <c r="B557">
        <v>21</v>
      </c>
      <c r="C557" t="e">
        <f>_xlfn.XLOOKUP(B557,Setor!#REF!,Setor!A$2:A$7)</f>
        <v>#REF!</v>
      </c>
      <c r="D557">
        <v>104</v>
      </c>
      <c r="E557" t="str">
        <f>_xlfn.XLOOKUP(D557,Parcela!A$2:A$9,Parcela!B$2:B$9)</f>
        <v>Lameiro da ponte</v>
      </c>
      <c r="F557" t="s">
        <v>75</v>
      </c>
      <c r="G557" s="9" t="s">
        <v>335</v>
      </c>
      <c r="H557">
        <v>60</v>
      </c>
      <c r="I557">
        <v>120</v>
      </c>
    </row>
    <row r="558" spans="1:9" x14ac:dyDescent="0.2">
      <c r="A558">
        <v>765</v>
      </c>
      <c r="B558">
        <v>21</v>
      </c>
      <c r="C558" t="e">
        <f>_xlfn.XLOOKUP(B558,Setor!#REF!,Setor!A$2:A$7)</f>
        <v>#REF!</v>
      </c>
      <c r="D558">
        <v>104</v>
      </c>
      <c r="E558" t="str">
        <f>_xlfn.XLOOKUP(D558,Parcela!A$2:A$9,Parcela!B$2:B$9)</f>
        <v>Lameiro da ponte</v>
      </c>
      <c r="F558" t="s">
        <v>97</v>
      </c>
      <c r="G558" s="9" t="s">
        <v>335</v>
      </c>
      <c r="H558">
        <v>60</v>
      </c>
      <c r="I558">
        <v>120</v>
      </c>
    </row>
    <row r="559" spans="1:9" x14ac:dyDescent="0.2">
      <c r="A559">
        <v>766</v>
      </c>
      <c r="B559">
        <v>21</v>
      </c>
      <c r="C559" t="e">
        <f>_xlfn.XLOOKUP(B559,Setor!#REF!,Setor!A$2:A$7)</f>
        <v>#REF!</v>
      </c>
      <c r="D559">
        <v>104</v>
      </c>
      <c r="E559" t="str">
        <f>_xlfn.XLOOKUP(D559,Parcela!A$2:A$9,Parcela!B$2:B$9)</f>
        <v>Lameiro da ponte</v>
      </c>
      <c r="F559" t="s">
        <v>333</v>
      </c>
      <c r="G559" s="9" t="s">
        <v>335</v>
      </c>
      <c r="H559">
        <v>40</v>
      </c>
      <c r="I559">
        <v>120</v>
      </c>
    </row>
    <row r="560" spans="1:9" x14ac:dyDescent="0.2">
      <c r="A560">
        <v>767</v>
      </c>
      <c r="B560">
        <v>21</v>
      </c>
      <c r="C560" t="e">
        <f>_xlfn.XLOOKUP(B560,Setor!#REF!,Setor!A$2:A$7)</f>
        <v>#REF!</v>
      </c>
      <c r="D560">
        <v>104</v>
      </c>
      <c r="E560" t="str">
        <f>_xlfn.XLOOKUP(D560,Parcela!A$2:A$9,Parcela!B$2:B$9)</f>
        <v>Lameiro da ponte</v>
      </c>
      <c r="F560" t="s">
        <v>83</v>
      </c>
      <c r="G560" s="9">
        <v>45114</v>
      </c>
      <c r="H560">
        <v>90</v>
      </c>
      <c r="I560">
        <v>180</v>
      </c>
    </row>
    <row r="561" spans="1:9" x14ac:dyDescent="0.2">
      <c r="A561">
        <v>768</v>
      </c>
      <c r="B561">
        <v>21</v>
      </c>
      <c r="C561" t="e">
        <f>_xlfn.XLOOKUP(B561,Setor!#REF!,Setor!A$2:A$7)</f>
        <v>#REF!</v>
      </c>
      <c r="D561">
        <v>104</v>
      </c>
      <c r="E561" t="str">
        <f>_xlfn.XLOOKUP(D561,Parcela!A$2:A$9,Parcela!B$2:B$9)</f>
        <v>Lameiro da ponte</v>
      </c>
      <c r="F561" t="s">
        <v>75</v>
      </c>
      <c r="G561" s="9">
        <v>45114</v>
      </c>
      <c r="H561">
        <v>60</v>
      </c>
      <c r="I561">
        <v>180</v>
      </c>
    </row>
    <row r="562" spans="1:9" x14ac:dyDescent="0.2">
      <c r="A562">
        <v>769</v>
      </c>
      <c r="B562">
        <v>21</v>
      </c>
      <c r="C562" t="e">
        <f>_xlfn.XLOOKUP(B562,Setor!#REF!,Setor!A$2:A$7)</f>
        <v>#REF!</v>
      </c>
      <c r="D562">
        <v>104</v>
      </c>
      <c r="E562" t="str">
        <f>_xlfn.XLOOKUP(D562,Parcela!A$2:A$9,Parcela!B$2:B$9)</f>
        <v>Lameiro da ponte</v>
      </c>
      <c r="F562" t="s">
        <v>97</v>
      </c>
      <c r="G562" s="9">
        <v>45114</v>
      </c>
      <c r="H562">
        <v>60</v>
      </c>
      <c r="I562">
        <v>180</v>
      </c>
    </row>
    <row r="563" spans="1:9" x14ac:dyDescent="0.2">
      <c r="A563">
        <v>770</v>
      </c>
      <c r="B563">
        <v>21</v>
      </c>
      <c r="C563" t="e">
        <f>_xlfn.XLOOKUP(B563,Setor!#REF!,Setor!A$2:A$7)</f>
        <v>#REF!</v>
      </c>
      <c r="D563">
        <v>104</v>
      </c>
      <c r="E563" t="str">
        <f>_xlfn.XLOOKUP(D563,Parcela!A$2:A$9,Parcela!B$2:B$9)</f>
        <v>Lameiro da ponte</v>
      </c>
      <c r="F563" t="s">
        <v>333</v>
      </c>
      <c r="G563" s="9">
        <v>45114</v>
      </c>
      <c r="H563">
        <v>40</v>
      </c>
      <c r="I563">
        <v>180</v>
      </c>
    </row>
    <row r="564" spans="1:9" x14ac:dyDescent="0.2">
      <c r="A564">
        <v>771</v>
      </c>
      <c r="B564">
        <v>21</v>
      </c>
      <c r="C564" t="e">
        <f>_xlfn.XLOOKUP(B564,Setor!#REF!,Setor!A$2:A$7)</f>
        <v>#REF!</v>
      </c>
      <c r="D564">
        <v>104</v>
      </c>
      <c r="E564" t="str">
        <f>_xlfn.XLOOKUP(D564,Parcela!A$2:A$9,Parcela!B$2:B$9)</f>
        <v>Lameiro da ponte</v>
      </c>
      <c r="F564" t="s">
        <v>83</v>
      </c>
      <c r="G564" s="9" t="s">
        <v>336</v>
      </c>
      <c r="H564">
        <v>90</v>
      </c>
      <c r="I564">
        <v>180</v>
      </c>
    </row>
    <row r="565" spans="1:9" x14ac:dyDescent="0.2">
      <c r="A565">
        <v>772</v>
      </c>
      <c r="B565">
        <v>21</v>
      </c>
      <c r="C565" t="e">
        <f>_xlfn.XLOOKUP(B565,Setor!#REF!,Setor!A$2:A$7)</f>
        <v>#REF!</v>
      </c>
      <c r="D565">
        <v>104</v>
      </c>
      <c r="E565" t="str">
        <f>_xlfn.XLOOKUP(D565,Parcela!A$2:A$9,Parcela!B$2:B$9)</f>
        <v>Lameiro da ponte</v>
      </c>
      <c r="F565" t="s">
        <v>75</v>
      </c>
      <c r="G565" s="9" t="s">
        <v>336</v>
      </c>
      <c r="H565">
        <v>60</v>
      </c>
      <c r="I565">
        <v>180</v>
      </c>
    </row>
    <row r="566" spans="1:9" x14ac:dyDescent="0.2">
      <c r="A566">
        <v>773</v>
      </c>
      <c r="B566">
        <v>21</v>
      </c>
      <c r="C566" t="e">
        <f>_xlfn.XLOOKUP(B566,Setor!#REF!,Setor!A$2:A$7)</f>
        <v>#REF!</v>
      </c>
      <c r="D566">
        <v>104</v>
      </c>
      <c r="E566" t="str">
        <f>_xlfn.XLOOKUP(D566,Parcela!A$2:A$9,Parcela!B$2:B$9)</f>
        <v>Lameiro da ponte</v>
      </c>
      <c r="F566" t="s">
        <v>97</v>
      </c>
      <c r="G566" s="9" t="s">
        <v>336</v>
      </c>
      <c r="H566">
        <v>60</v>
      </c>
      <c r="I566">
        <v>180</v>
      </c>
    </row>
    <row r="567" spans="1:9" x14ac:dyDescent="0.2">
      <c r="A567">
        <v>774</v>
      </c>
      <c r="B567">
        <v>21</v>
      </c>
      <c r="C567" t="e">
        <f>_xlfn.XLOOKUP(B567,Setor!#REF!,Setor!A$2:A$7)</f>
        <v>#REF!</v>
      </c>
      <c r="D567">
        <v>104</v>
      </c>
      <c r="E567" t="str">
        <f>_xlfn.XLOOKUP(D567,Parcela!A$2:A$9,Parcela!B$2:B$9)</f>
        <v>Lameiro da ponte</v>
      </c>
      <c r="F567" t="s">
        <v>333</v>
      </c>
      <c r="G567" s="9" t="s">
        <v>336</v>
      </c>
      <c r="H567">
        <v>40</v>
      </c>
      <c r="I567">
        <v>180</v>
      </c>
    </row>
    <row r="568" spans="1:9" x14ac:dyDescent="0.2">
      <c r="A568">
        <v>775</v>
      </c>
      <c r="B568">
        <v>21</v>
      </c>
      <c r="C568" t="e">
        <f>_xlfn.XLOOKUP(B568,Setor!#REF!,Setor!A$2:A$7)</f>
        <v>#REF!</v>
      </c>
      <c r="D568">
        <v>104</v>
      </c>
      <c r="E568" t="str">
        <f>_xlfn.XLOOKUP(D568,Parcela!A$2:A$9,Parcela!B$2:B$9)</f>
        <v>Lameiro da ponte</v>
      </c>
      <c r="F568" t="s">
        <v>83</v>
      </c>
      <c r="G568" s="9" t="s">
        <v>337</v>
      </c>
      <c r="H568">
        <v>90</v>
      </c>
      <c r="I568">
        <v>180</v>
      </c>
    </row>
    <row r="569" spans="1:9" x14ac:dyDescent="0.2">
      <c r="A569">
        <v>776</v>
      </c>
      <c r="B569">
        <v>21</v>
      </c>
      <c r="C569" t="e">
        <f>_xlfn.XLOOKUP(B569,Setor!#REF!,Setor!A$2:A$7)</f>
        <v>#REF!</v>
      </c>
      <c r="D569">
        <v>104</v>
      </c>
      <c r="E569" t="str">
        <f>_xlfn.XLOOKUP(D569,Parcela!A$2:A$9,Parcela!B$2:B$9)</f>
        <v>Lameiro da ponte</v>
      </c>
      <c r="F569" t="s">
        <v>75</v>
      </c>
      <c r="G569" s="9" t="s">
        <v>337</v>
      </c>
      <c r="H569">
        <v>60</v>
      </c>
      <c r="I569">
        <v>180</v>
      </c>
    </row>
    <row r="570" spans="1:9" x14ac:dyDescent="0.2">
      <c r="A570">
        <v>777</v>
      </c>
      <c r="B570">
        <v>21</v>
      </c>
      <c r="C570" t="e">
        <f>_xlfn.XLOOKUP(B570,Setor!#REF!,Setor!A$2:A$7)</f>
        <v>#REF!</v>
      </c>
      <c r="D570">
        <v>104</v>
      </c>
      <c r="E570" t="str">
        <f>_xlfn.XLOOKUP(D570,Parcela!A$2:A$9,Parcela!B$2:B$9)</f>
        <v>Lameiro da ponte</v>
      </c>
      <c r="F570" t="s">
        <v>97</v>
      </c>
      <c r="G570" s="9" t="s">
        <v>337</v>
      </c>
      <c r="H570">
        <v>60</v>
      </c>
      <c r="I570">
        <v>180</v>
      </c>
    </row>
    <row r="571" spans="1:9" x14ac:dyDescent="0.2">
      <c r="A571">
        <v>778</v>
      </c>
      <c r="B571">
        <v>21</v>
      </c>
      <c r="C571" t="e">
        <f>_xlfn.XLOOKUP(B571,Setor!#REF!,Setor!A$2:A$7)</f>
        <v>#REF!</v>
      </c>
      <c r="D571">
        <v>104</v>
      </c>
      <c r="E571" t="str">
        <f>_xlfn.XLOOKUP(D571,Parcela!A$2:A$9,Parcela!B$2:B$9)</f>
        <v>Lameiro da ponte</v>
      </c>
      <c r="F571" t="s">
        <v>333</v>
      </c>
      <c r="G571" s="9" t="s">
        <v>337</v>
      </c>
      <c r="H571">
        <v>40</v>
      </c>
      <c r="I571">
        <v>180</v>
      </c>
    </row>
    <row r="572" spans="1:9" x14ac:dyDescent="0.2">
      <c r="A572">
        <v>779</v>
      </c>
      <c r="B572">
        <v>21</v>
      </c>
      <c r="C572" t="e">
        <f>_xlfn.XLOOKUP(B572,Setor!#REF!,Setor!A$2:A$7)</f>
        <v>#REF!</v>
      </c>
      <c r="D572">
        <v>104</v>
      </c>
      <c r="E572" t="str">
        <f>_xlfn.XLOOKUP(D572,Parcela!A$2:A$9,Parcela!B$2:B$9)</f>
        <v>Lameiro da ponte</v>
      </c>
      <c r="F572" t="s">
        <v>83</v>
      </c>
      <c r="G572" s="9" t="s">
        <v>338</v>
      </c>
      <c r="H572">
        <v>90</v>
      </c>
      <c r="I572">
        <v>180</v>
      </c>
    </row>
    <row r="573" spans="1:9" x14ac:dyDescent="0.2">
      <c r="A573">
        <v>780</v>
      </c>
      <c r="B573">
        <v>21</v>
      </c>
      <c r="C573" t="e">
        <f>_xlfn.XLOOKUP(B573,Setor!#REF!,Setor!A$2:A$7)</f>
        <v>#REF!</v>
      </c>
      <c r="D573">
        <v>104</v>
      </c>
      <c r="E573" t="str">
        <f>_xlfn.XLOOKUP(D573,Parcela!A$2:A$9,Parcela!B$2:B$9)</f>
        <v>Lameiro da ponte</v>
      </c>
      <c r="F573" t="s">
        <v>75</v>
      </c>
      <c r="G573" s="9" t="s">
        <v>338</v>
      </c>
      <c r="H573">
        <v>60</v>
      </c>
      <c r="I573">
        <v>180</v>
      </c>
    </row>
    <row r="574" spans="1:9" x14ac:dyDescent="0.2">
      <c r="A574">
        <v>781</v>
      </c>
      <c r="B574">
        <v>21</v>
      </c>
      <c r="C574" t="e">
        <f>_xlfn.XLOOKUP(B574,Setor!#REF!,Setor!A$2:A$7)</f>
        <v>#REF!</v>
      </c>
      <c r="D574">
        <v>104</v>
      </c>
      <c r="E574" t="str">
        <f>_xlfn.XLOOKUP(D574,Parcela!A$2:A$9,Parcela!B$2:B$9)</f>
        <v>Lameiro da ponte</v>
      </c>
      <c r="F574" t="s">
        <v>97</v>
      </c>
      <c r="G574" s="9" t="s">
        <v>338</v>
      </c>
      <c r="H574">
        <v>60</v>
      </c>
      <c r="I574">
        <v>180</v>
      </c>
    </row>
    <row r="575" spans="1:9" x14ac:dyDescent="0.2">
      <c r="A575">
        <v>782</v>
      </c>
      <c r="B575">
        <v>21</v>
      </c>
      <c r="C575" t="e">
        <f>_xlfn.XLOOKUP(B575,Setor!#REF!,Setor!A$2:A$7)</f>
        <v>#REF!</v>
      </c>
      <c r="D575">
        <v>104</v>
      </c>
      <c r="E575" t="str">
        <f>_xlfn.XLOOKUP(D575,Parcela!A$2:A$9,Parcela!B$2:B$9)</f>
        <v>Lameiro da ponte</v>
      </c>
      <c r="F575" t="s">
        <v>333</v>
      </c>
      <c r="G575" s="9" t="s">
        <v>338</v>
      </c>
      <c r="H575">
        <v>40</v>
      </c>
      <c r="I575">
        <v>180</v>
      </c>
    </row>
    <row r="576" spans="1:9" x14ac:dyDescent="0.2">
      <c r="A576">
        <v>783</v>
      </c>
      <c r="B576">
        <v>21</v>
      </c>
      <c r="C576" t="e">
        <f>_xlfn.XLOOKUP(B576,Setor!#REF!,Setor!A$2:A$7)</f>
        <v>#REF!</v>
      </c>
      <c r="D576">
        <v>104</v>
      </c>
      <c r="E576" t="str">
        <f>_xlfn.XLOOKUP(D576,Parcela!A$2:A$9,Parcela!B$2:B$9)</f>
        <v>Lameiro da ponte</v>
      </c>
      <c r="F576" t="s">
        <v>83</v>
      </c>
      <c r="G576" s="9">
        <v>45024</v>
      </c>
      <c r="H576">
        <v>90</v>
      </c>
      <c r="I576">
        <v>150</v>
      </c>
    </row>
    <row r="577" spans="1:9" x14ac:dyDescent="0.2">
      <c r="A577">
        <v>784</v>
      </c>
      <c r="B577">
        <v>21</v>
      </c>
      <c r="C577" t="e">
        <f>_xlfn.XLOOKUP(B577,Setor!#REF!,Setor!A$2:A$7)</f>
        <v>#REF!</v>
      </c>
      <c r="D577">
        <v>104</v>
      </c>
      <c r="E577" t="str">
        <f>_xlfn.XLOOKUP(D577,Parcela!A$2:A$9,Parcela!B$2:B$9)</f>
        <v>Lameiro da ponte</v>
      </c>
      <c r="F577" t="s">
        <v>75</v>
      </c>
      <c r="G577" s="9">
        <v>45024</v>
      </c>
      <c r="H577">
        <v>60</v>
      </c>
      <c r="I577">
        <v>150</v>
      </c>
    </row>
    <row r="578" spans="1:9" x14ac:dyDescent="0.2">
      <c r="A578">
        <v>785</v>
      </c>
      <c r="B578">
        <v>21</v>
      </c>
      <c r="C578" t="e">
        <f>_xlfn.XLOOKUP(B578,Setor!#REF!,Setor!A$2:A$7)</f>
        <v>#REF!</v>
      </c>
      <c r="D578">
        <v>104</v>
      </c>
      <c r="E578" t="str">
        <f>_xlfn.XLOOKUP(D578,Parcela!A$2:A$9,Parcela!B$2:B$9)</f>
        <v>Lameiro da ponte</v>
      </c>
      <c r="F578" t="s">
        <v>97</v>
      </c>
      <c r="G578" s="9">
        <v>45024</v>
      </c>
      <c r="H578">
        <v>60</v>
      </c>
      <c r="I578">
        <v>150</v>
      </c>
    </row>
    <row r="579" spans="1:9" x14ac:dyDescent="0.2">
      <c r="A579">
        <v>786</v>
      </c>
      <c r="B579">
        <v>21</v>
      </c>
      <c r="C579" t="e">
        <f>_xlfn.XLOOKUP(B579,Setor!#REF!,Setor!A$2:A$7)</f>
        <v>#REF!</v>
      </c>
      <c r="D579">
        <v>104</v>
      </c>
      <c r="E579" t="str">
        <f>_xlfn.XLOOKUP(D579,Parcela!A$2:A$9,Parcela!B$2:B$9)</f>
        <v>Lameiro da ponte</v>
      </c>
      <c r="F579" t="s">
        <v>333</v>
      </c>
      <c r="G579" s="9">
        <v>45024</v>
      </c>
      <c r="H579">
        <v>40</v>
      </c>
      <c r="I579">
        <v>150</v>
      </c>
    </row>
    <row r="580" spans="1:9" x14ac:dyDescent="0.2">
      <c r="A580">
        <v>787</v>
      </c>
      <c r="B580">
        <v>21</v>
      </c>
      <c r="C580" t="e">
        <f>_xlfn.XLOOKUP(B580,Setor!#REF!,Setor!A$2:A$7)</f>
        <v>#REF!</v>
      </c>
      <c r="D580">
        <v>104</v>
      </c>
      <c r="E580" t="str">
        <f>_xlfn.XLOOKUP(D580,Parcela!A$2:A$9,Parcela!B$2:B$9)</f>
        <v>Lameiro da ponte</v>
      </c>
      <c r="F580" t="s">
        <v>83</v>
      </c>
      <c r="G580" s="9">
        <v>45238</v>
      </c>
      <c r="H580">
        <v>90</v>
      </c>
      <c r="I580">
        <v>150</v>
      </c>
    </row>
    <row r="581" spans="1:9" x14ac:dyDescent="0.2">
      <c r="A581">
        <v>788</v>
      </c>
      <c r="B581">
        <v>21</v>
      </c>
      <c r="C581" t="e">
        <f>_xlfn.XLOOKUP(B581,Setor!#REF!,Setor!A$2:A$7)</f>
        <v>#REF!</v>
      </c>
      <c r="D581">
        <v>104</v>
      </c>
      <c r="E581" t="str">
        <f>_xlfn.XLOOKUP(D581,Parcela!A$2:A$9,Parcela!B$2:B$9)</f>
        <v>Lameiro da ponte</v>
      </c>
      <c r="F581" t="s">
        <v>75</v>
      </c>
      <c r="G581" s="9">
        <v>45238</v>
      </c>
      <c r="H581">
        <v>60</v>
      </c>
      <c r="I581">
        <v>150</v>
      </c>
    </row>
    <row r="582" spans="1:9" x14ac:dyDescent="0.2">
      <c r="A582">
        <v>789</v>
      </c>
      <c r="B582">
        <v>21</v>
      </c>
      <c r="C582" t="e">
        <f>_xlfn.XLOOKUP(B582,Setor!#REF!,Setor!A$2:A$7)</f>
        <v>#REF!</v>
      </c>
      <c r="D582">
        <v>104</v>
      </c>
      <c r="E582" t="str">
        <f>_xlfn.XLOOKUP(D582,Parcela!A$2:A$9,Parcela!B$2:B$9)</f>
        <v>Lameiro da ponte</v>
      </c>
      <c r="F582" t="s">
        <v>97</v>
      </c>
      <c r="G582" s="9">
        <v>45238</v>
      </c>
      <c r="H582">
        <v>60</v>
      </c>
      <c r="I582">
        <v>150</v>
      </c>
    </row>
    <row r="583" spans="1:9" x14ac:dyDescent="0.2">
      <c r="A583">
        <v>790</v>
      </c>
      <c r="B583">
        <v>21</v>
      </c>
      <c r="C583" t="e">
        <f>_xlfn.XLOOKUP(B583,Setor!#REF!,Setor!A$2:A$7)</f>
        <v>#REF!</v>
      </c>
      <c r="D583">
        <v>104</v>
      </c>
      <c r="E583" t="str">
        <f>_xlfn.XLOOKUP(D583,Parcela!A$2:A$9,Parcela!B$2:B$9)</f>
        <v>Lameiro da ponte</v>
      </c>
      <c r="F583" t="s">
        <v>333</v>
      </c>
      <c r="G583" s="9">
        <v>45238</v>
      </c>
      <c r="H583">
        <v>40</v>
      </c>
      <c r="I583">
        <v>150</v>
      </c>
    </row>
    <row r="584" spans="1:9" x14ac:dyDescent="0.2">
      <c r="A584">
        <v>791</v>
      </c>
      <c r="B584">
        <v>21</v>
      </c>
      <c r="C584" t="e">
        <f>_xlfn.XLOOKUP(B584,Setor!#REF!,Setor!A$2:A$7)</f>
        <v>#REF!</v>
      </c>
      <c r="D584">
        <v>104</v>
      </c>
      <c r="E584" t="str">
        <f>_xlfn.XLOOKUP(D584,Parcela!A$2:A$9,Parcela!B$2:B$9)</f>
        <v>Lameiro da ponte</v>
      </c>
      <c r="F584" t="s">
        <v>83</v>
      </c>
      <c r="G584" s="9" t="s">
        <v>339</v>
      </c>
      <c r="H584">
        <v>90</v>
      </c>
      <c r="I584">
        <v>150</v>
      </c>
    </row>
    <row r="585" spans="1:9" x14ac:dyDescent="0.2">
      <c r="A585">
        <v>792</v>
      </c>
      <c r="B585">
        <v>21</v>
      </c>
      <c r="C585" t="e">
        <f>_xlfn.XLOOKUP(B585,Setor!#REF!,Setor!A$2:A$7)</f>
        <v>#REF!</v>
      </c>
      <c r="D585">
        <v>104</v>
      </c>
      <c r="E585" t="str">
        <f>_xlfn.XLOOKUP(D585,Parcela!A$2:A$9,Parcela!B$2:B$9)</f>
        <v>Lameiro da ponte</v>
      </c>
      <c r="F585" t="s">
        <v>75</v>
      </c>
      <c r="G585" s="9" t="s">
        <v>339</v>
      </c>
      <c r="H585">
        <v>60</v>
      </c>
      <c r="I585">
        <v>150</v>
      </c>
    </row>
    <row r="586" spans="1:9" x14ac:dyDescent="0.2">
      <c r="A586">
        <v>793</v>
      </c>
      <c r="B586">
        <v>21</v>
      </c>
      <c r="C586" t="e">
        <f>_xlfn.XLOOKUP(B586,Setor!#REF!,Setor!A$2:A$7)</f>
        <v>#REF!</v>
      </c>
      <c r="D586">
        <v>104</v>
      </c>
      <c r="E586" t="str">
        <f>_xlfn.XLOOKUP(D586,Parcela!A$2:A$9,Parcela!B$2:B$9)</f>
        <v>Lameiro da ponte</v>
      </c>
      <c r="F586" t="s">
        <v>97</v>
      </c>
      <c r="G586" s="9" t="s">
        <v>339</v>
      </c>
      <c r="H586">
        <v>60</v>
      </c>
      <c r="I586">
        <v>150</v>
      </c>
    </row>
    <row r="587" spans="1:9" x14ac:dyDescent="0.2">
      <c r="A587">
        <v>794</v>
      </c>
      <c r="B587">
        <v>21</v>
      </c>
      <c r="C587" t="e">
        <f>_xlfn.XLOOKUP(B587,Setor!#REF!,Setor!A$2:A$7)</f>
        <v>#REF!</v>
      </c>
      <c r="D587">
        <v>104</v>
      </c>
      <c r="E587" t="str">
        <f>_xlfn.XLOOKUP(D587,Parcela!A$2:A$9,Parcela!B$2:B$9)</f>
        <v>Lameiro da ponte</v>
      </c>
      <c r="F587" t="s">
        <v>333</v>
      </c>
      <c r="G587" s="9" t="s">
        <v>339</v>
      </c>
      <c r="H587">
        <v>40</v>
      </c>
      <c r="I587">
        <v>150</v>
      </c>
    </row>
    <row r="588" spans="1:9" x14ac:dyDescent="0.2">
      <c r="A588">
        <v>795</v>
      </c>
      <c r="B588">
        <v>21</v>
      </c>
      <c r="C588" t="e">
        <f>_xlfn.XLOOKUP(B588,Setor!#REF!,Setor!A$2:A$7)</f>
        <v>#REF!</v>
      </c>
      <c r="D588">
        <v>104</v>
      </c>
      <c r="E588" t="str">
        <f>_xlfn.XLOOKUP(D588,Parcela!A$2:A$9,Parcela!B$2:B$9)</f>
        <v>Lameiro da ponte</v>
      </c>
      <c r="F588" t="s">
        <v>83</v>
      </c>
      <c r="G588" s="9" t="s">
        <v>340</v>
      </c>
      <c r="H588">
        <v>90</v>
      </c>
      <c r="I588">
        <v>120</v>
      </c>
    </row>
    <row r="589" spans="1:9" x14ac:dyDescent="0.2">
      <c r="A589">
        <v>796</v>
      </c>
      <c r="B589">
        <v>21</v>
      </c>
      <c r="C589" t="e">
        <f>_xlfn.XLOOKUP(B589,Setor!#REF!,Setor!A$2:A$7)</f>
        <v>#REF!</v>
      </c>
      <c r="D589">
        <v>104</v>
      </c>
      <c r="E589" t="str">
        <f>_xlfn.XLOOKUP(D589,Parcela!A$2:A$9,Parcela!B$2:B$9)</f>
        <v>Lameiro da ponte</v>
      </c>
      <c r="F589" t="s">
        <v>75</v>
      </c>
      <c r="G589" s="9" t="s">
        <v>340</v>
      </c>
      <c r="H589">
        <v>60</v>
      </c>
      <c r="I589">
        <v>120</v>
      </c>
    </row>
    <row r="590" spans="1:9" x14ac:dyDescent="0.2">
      <c r="A590">
        <v>797</v>
      </c>
      <c r="B590">
        <v>21</v>
      </c>
      <c r="C590" t="e">
        <f>_xlfn.XLOOKUP(B590,Setor!#REF!,Setor!A$2:A$7)</f>
        <v>#REF!</v>
      </c>
      <c r="D590">
        <v>104</v>
      </c>
      <c r="E590" t="str">
        <f>_xlfn.XLOOKUP(D590,Parcela!A$2:A$9,Parcela!B$2:B$9)</f>
        <v>Lameiro da ponte</v>
      </c>
      <c r="F590" t="s">
        <v>97</v>
      </c>
      <c r="G590" s="9" t="s">
        <v>340</v>
      </c>
      <c r="H590">
        <v>60</v>
      </c>
      <c r="I590">
        <v>120</v>
      </c>
    </row>
    <row r="591" spans="1:9" x14ac:dyDescent="0.2">
      <c r="A591">
        <v>798</v>
      </c>
      <c r="B591">
        <v>21</v>
      </c>
      <c r="C591" t="e">
        <f>_xlfn.XLOOKUP(B591,Setor!#REF!,Setor!A$2:A$7)</f>
        <v>#REF!</v>
      </c>
      <c r="D591">
        <v>104</v>
      </c>
      <c r="E591" t="str">
        <f>_xlfn.XLOOKUP(D591,Parcela!A$2:A$9,Parcela!B$2:B$9)</f>
        <v>Lameiro da ponte</v>
      </c>
      <c r="F591" t="s">
        <v>333</v>
      </c>
      <c r="G591" s="9" t="s">
        <v>340</v>
      </c>
      <c r="H591">
        <v>40</v>
      </c>
      <c r="I591">
        <v>120</v>
      </c>
    </row>
    <row r="592" spans="1:9" x14ac:dyDescent="0.2">
      <c r="A592">
        <v>799</v>
      </c>
      <c r="B592">
        <v>21</v>
      </c>
      <c r="C592" t="e">
        <f>_xlfn.XLOOKUP(B592,Setor!#REF!,Setor!A$2:A$7)</f>
        <v>#REF!</v>
      </c>
      <c r="D592">
        <v>104</v>
      </c>
      <c r="E592" t="str">
        <f>_xlfn.XLOOKUP(D592,Parcela!A$2:A$9,Parcela!B$2:B$9)</f>
        <v>Lameiro da ponte</v>
      </c>
      <c r="F592" t="s">
        <v>83</v>
      </c>
      <c r="G592" s="9">
        <v>44935</v>
      </c>
      <c r="H592">
        <v>90</v>
      </c>
      <c r="I592">
        <v>120</v>
      </c>
    </row>
    <row r="593" spans="1:9" x14ac:dyDescent="0.2">
      <c r="A593">
        <v>800</v>
      </c>
      <c r="B593">
        <v>21</v>
      </c>
      <c r="C593" t="e">
        <f>_xlfn.XLOOKUP(B593,Setor!#REF!,Setor!A$2:A$7)</f>
        <v>#REF!</v>
      </c>
      <c r="D593">
        <v>104</v>
      </c>
      <c r="E593" t="str">
        <f>_xlfn.XLOOKUP(D593,Parcela!A$2:A$9,Parcela!B$2:B$9)</f>
        <v>Lameiro da ponte</v>
      </c>
      <c r="F593" t="s">
        <v>75</v>
      </c>
      <c r="G593" s="9">
        <v>44935</v>
      </c>
      <c r="H593">
        <v>60</v>
      </c>
      <c r="I593">
        <v>120</v>
      </c>
    </row>
    <row r="594" spans="1:9" x14ac:dyDescent="0.2">
      <c r="A594">
        <v>801</v>
      </c>
      <c r="B594">
        <v>21</v>
      </c>
      <c r="C594" t="e">
        <f>_xlfn.XLOOKUP(B594,Setor!#REF!,Setor!A$2:A$7)</f>
        <v>#REF!</v>
      </c>
      <c r="D594">
        <v>104</v>
      </c>
      <c r="E594" t="str">
        <f>_xlfn.XLOOKUP(D594,Parcela!A$2:A$9,Parcela!B$2:B$9)</f>
        <v>Lameiro da ponte</v>
      </c>
      <c r="F594" t="s">
        <v>97</v>
      </c>
      <c r="G594" s="9">
        <v>44935</v>
      </c>
      <c r="H594">
        <v>60</v>
      </c>
      <c r="I594">
        <v>120</v>
      </c>
    </row>
    <row r="595" spans="1:9" x14ac:dyDescent="0.2">
      <c r="A595">
        <v>802</v>
      </c>
      <c r="B595">
        <v>21</v>
      </c>
      <c r="C595" t="e">
        <f>_xlfn.XLOOKUP(B595,Setor!#REF!,Setor!A$2:A$7)</f>
        <v>#REF!</v>
      </c>
      <c r="D595">
        <v>104</v>
      </c>
      <c r="E595" t="str">
        <f>_xlfn.XLOOKUP(D595,Parcela!A$2:A$9,Parcela!B$2:B$9)</f>
        <v>Lameiro da ponte</v>
      </c>
      <c r="F595" t="s">
        <v>333</v>
      </c>
      <c r="G595" s="9">
        <v>44935</v>
      </c>
      <c r="H595">
        <v>40</v>
      </c>
      <c r="I595">
        <v>120</v>
      </c>
    </row>
    <row r="596" spans="1:9" x14ac:dyDescent="0.2">
      <c r="A596">
        <v>803</v>
      </c>
      <c r="B596">
        <v>21</v>
      </c>
      <c r="C596" t="e">
        <f>_xlfn.XLOOKUP(B596,Setor!#REF!,Setor!A$2:A$7)</f>
        <v>#REF!</v>
      </c>
      <c r="D596">
        <v>104</v>
      </c>
      <c r="E596" t="str">
        <f>_xlfn.XLOOKUP(D596,Parcela!A$2:A$9,Parcela!B$2:B$9)</f>
        <v>Lameiro da ponte</v>
      </c>
      <c r="F596" t="s">
        <v>83</v>
      </c>
      <c r="G596" s="9">
        <v>45147</v>
      </c>
      <c r="H596">
        <v>90</v>
      </c>
      <c r="I596">
        <v>120</v>
      </c>
    </row>
    <row r="597" spans="1:9" x14ac:dyDescent="0.2">
      <c r="A597">
        <v>804</v>
      </c>
      <c r="B597">
        <v>21</v>
      </c>
      <c r="C597" t="e">
        <f>_xlfn.XLOOKUP(B597,Setor!#REF!,Setor!A$2:A$7)</f>
        <v>#REF!</v>
      </c>
      <c r="D597">
        <v>104</v>
      </c>
      <c r="E597" t="str">
        <f>_xlfn.XLOOKUP(D597,Parcela!A$2:A$9,Parcela!B$2:B$9)</f>
        <v>Lameiro da ponte</v>
      </c>
      <c r="F597" t="s">
        <v>75</v>
      </c>
      <c r="G597" s="9">
        <v>45147</v>
      </c>
      <c r="H597">
        <v>60</v>
      </c>
      <c r="I597">
        <v>120</v>
      </c>
    </row>
    <row r="598" spans="1:9" x14ac:dyDescent="0.2">
      <c r="A598">
        <v>805</v>
      </c>
      <c r="B598">
        <v>21</v>
      </c>
      <c r="C598" t="e">
        <f>_xlfn.XLOOKUP(B598,Setor!#REF!,Setor!A$2:A$7)</f>
        <v>#REF!</v>
      </c>
      <c r="D598">
        <v>104</v>
      </c>
      <c r="E598" t="str">
        <f>_xlfn.XLOOKUP(D598,Parcela!A$2:A$9,Parcela!B$2:B$9)</f>
        <v>Lameiro da ponte</v>
      </c>
      <c r="F598" t="s">
        <v>97</v>
      </c>
      <c r="G598" s="9">
        <v>45147</v>
      </c>
      <c r="H598">
        <v>60</v>
      </c>
      <c r="I598">
        <v>120</v>
      </c>
    </row>
    <row r="599" spans="1:9" x14ac:dyDescent="0.2">
      <c r="A599">
        <v>806</v>
      </c>
      <c r="B599">
        <v>21</v>
      </c>
      <c r="C599" t="e">
        <f>_xlfn.XLOOKUP(B599,Setor!#REF!,Setor!A$2:A$7)</f>
        <v>#REF!</v>
      </c>
      <c r="D599">
        <v>104</v>
      </c>
      <c r="E599" t="str">
        <f>_xlfn.XLOOKUP(D599,Parcela!A$2:A$9,Parcela!B$2:B$9)</f>
        <v>Lameiro da ponte</v>
      </c>
      <c r="F599" t="s">
        <v>333</v>
      </c>
      <c r="G599" s="9">
        <v>45147</v>
      </c>
      <c r="H599">
        <v>40</v>
      </c>
      <c r="I599">
        <v>120</v>
      </c>
    </row>
    <row r="600" spans="1:9" x14ac:dyDescent="0.2">
      <c r="A600">
        <v>807</v>
      </c>
      <c r="B600">
        <v>21</v>
      </c>
      <c r="C600" t="e">
        <f>_xlfn.XLOOKUP(B600,Setor!#REF!,Setor!A$2:A$7)</f>
        <v>#REF!</v>
      </c>
      <c r="D600">
        <v>104</v>
      </c>
      <c r="E600" t="str">
        <f>_xlfn.XLOOKUP(D600,Parcela!A$2:A$9,Parcela!B$2:B$9)</f>
        <v>Lameiro da ponte</v>
      </c>
      <c r="F600" t="s">
        <v>83</v>
      </c>
      <c r="G600" s="9" t="s">
        <v>341</v>
      </c>
      <c r="H600">
        <v>90</v>
      </c>
      <c r="I600">
        <v>120</v>
      </c>
    </row>
    <row r="601" spans="1:9" x14ac:dyDescent="0.2">
      <c r="A601">
        <v>808</v>
      </c>
      <c r="B601">
        <v>21</v>
      </c>
      <c r="C601" t="e">
        <f>_xlfn.XLOOKUP(B601,Setor!#REF!,Setor!A$2:A$7)</f>
        <v>#REF!</v>
      </c>
      <c r="D601">
        <v>104</v>
      </c>
      <c r="E601" t="str">
        <f>_xlfn.XLOOKUP(D601,Parcela!A$2:A$9,Parcela!B$2:B$9)</f>
        <v>Lameiro da ponte</v>
      </c>
      <c r="F601" t="s">
        <v>75</v>
      </c>
      <c r="G601" s="9" t="s">
        <v>341</v>
      </c>
      <c r="H601">
        <v>60</v>
      </c>
      <c r="I601">
        <v>120</v>
      </c>
    </row>
    <row r="602" spans="1:9" x14ac:dyDescent="0.2">
      <c r="A602">
        <v>809</v>
      </c>
      <c r="B602">
        <v>21</v>
      </c>
      <c r="C602" t="e">
        <f>_xlfn.XLOOKUP(B602,Setor!#REF!,Setor!A$2:A$7)</f>
        <v>#REF!</v>
      </c>
      <c r="D602">
        <v>104</v>
      </c>
      <c r="E602" t="str">
        <f>_xlfn.XLOOKUP(D602,Parcela!A$2:A$9,Parcela!B$2:B$9)</f>
        <v>Lameiro da ponte</v>
      </c>
      <c r="F602" t="s">
        <v>97</v>
      </c>
      <c r="G602" s="9" t="s">
        <v>341</v>
      </c>
      <c r="H602">
        <v>60</v>
      </c>
      <c r="I602">
        <v>120</v>
      </c>
    </row>
    <row r="603" spans="1:9" x14ac:dyDescent="0.2">
      <c r="A603">
        <v>810</v>
      </c>
      <c r="B603">
        <v>21</v>
      </c>
      <c r="C603" t="e">
        <f>_xlfn.XLOOKUP(B603,Setor!#REF!,Setor!A$2:A$7)</f>
        <v>#REF!</v>
      </c>
      <c r="D603">
        <v>104</v>
      </c>
      <c r="E603" t="str">
        <f>_xlfn.XLOOKUP(D603,Parcela!A$2:A$9,Parcela!B$2:B$9)</f>
        <v>Lameiro da ponte</v>
      </c>
      <c r="F603" t="s">
        <v>333</v>
      </c>
      <c r="G603" s="9" t="s">
        <v>341</v>
      </c>
      <c r="H603">
        <v>40</v>
      </c>
      <c r="I603">
        <v>120</v>
      </c>
    </row>
    <row r="604" spans="1:9" x14ac:dyDescent="0.2">
      <c r="A604">
        <v>811</v>
      </c>
      <c r="B604">
        <v>22</v>
      </c>
      <c r="C604" t="e">
        <f>_xlfn.XLOOKUP(B604,Setor!#REF!,Setor!A$2:A$7)</f>
        <v>#REF!</v>
      </c>
      <c r="D604">
        <v>105</v>
      </c>
      <c r="E604" t="str">
        <f>_xlfn.XLOOKUP(D604,Parcela!A$2:A$9,Parcela!B$2:B$9)</f>
        <v>Lameiro do moinho</v>
      </c>
      <c r="F604" t="s">
        <v>89</v>
      </c>
      <c r="G604" s="9" t="s">
        <v>342</v>
      </c>
      <c r="H604">
        <v>50</v>
      </c>
      <c r="I604">
        <v>120</v>
      </c>
    </row>
    <row r="605" spans="1:9" x14ac:dyDescent="0.2">
      <c r="A605">
        <v>812</v>
      </c>
      <c r="B605">
        <f>B604</f>
        <v>22</v>
      </c>
      <c r="C605" t="e">
        <f>_xlfn.XLOOKUP(B605,Setor!#REF!,Setor!A$2:A$7)</f>
        <v>#REF!</v>
      </c>
      <c r="D605">
        <f>D604</f>
        <v>105</v>
      </c>
      <c r="E605" t="str">
        <f>_xlfn.XLOOKUP(D605,Parcela!A$2:A$9,Parcela!B$2:B$9)</f>
        <v>Lameiro do moinho</v>
      </c>
      <c r="F605" t="s">
        <v>113</v>
      </c>
      <c r="G605" s="9" t="str">
        <f>G604</f>
        <v>13/05/2023</v>
      </c>
      <c r="H605">
        <v>20</v>
      </c>
      <c r="I605">
        <f>I604</f>
        <v>120</v>
      </c>
    </row>
    <row r="606" spans="1:9" x14ac:dyDescent="0.2">
      <c r="A606">
        <v>813</v>
      </c>
      <c r="B606">
        <f>B605</f>
        <v>22</v>
      </c>
      <c r="C606" t="e">
        <f>_xlfn.XLOOKUP(B606,Setor!#REF!,Setor!A$2:A$7)</f>
        <v>#REF!</v>
      </c>
      <c r="D606">
        <f>D605</f>
        <v>105</v>
      </c>
      <c r="E606" t="str">
        <f>_xlfn.XLOOKUP(D606,Parcela!A$2:A$9,Parcela!B$2:B$9)</f>
        <v>Lameiro do moinho</v>
      </c>
      <c r="F606" t="s">
        <v>91</v>
      </c>
      <c r="G606" s="9" t="str">
        <f>G605</f>
        <v>13/05/2023</v>
      </c>
      <c r="H606">
        <v>30</v>
      </c>
      <c r="I606">
        <f>I605</f>
        <v>120</v>
      </c>
    </row>
    <row r="607" spans="1:9" x14ac:dyDescent="0.2">
      <c r="A607">
        <v>814</v>
      </c>
      <c r="B607">
        <f>B606</f>
        <v>22</v>
      </c>
      <c r="C607" t="e">
        <f>_xlfn.XLOOKUP(B607,Setor!#REF!,Setor!A$2:A$7)</f>
        <v>#REF!</v>
      </c>
      <c r="D607">
        <f>D606</f>
        <v>105</v>
      </c>
      <c r="E607" t="str">
        <f>_xlfn.XLOOKUP(D607,Parcela!A$2:A$9,Parcela!B$2:B$9)</f>
        <v>Lameiro do moinho</v>
      </c>
      <c r="F607" t="s">
        <v>93</v>
      </c>
      <c r="G607" s="9" t="str">
        <f>G606</f>
        <v>13/05/2023</v>
      </c>
      <c r="H607">
        <v>40</v>
      </c>
      <c r="I607">
        <f>I606</f>
        <v>120</v>
      </c>
    </row>
    <row r="608" spans="1:9" x14ac:dyDescent="0.2">
      <c r="A608">
        <v>815</v>
      </c>
      <c r="B608">
        <f>B607</f>
        <v>22</v>
      </c>
      <c r="C608" t="e">
        <f>_xlfn.XLOOKUP(B608,Setor!#REF!,Setor!A$2:A$7)</f>
        <v>#REF!</v>
      </c>
      <c r="D608">
        <f>D607</f>
        <v>105</v>
      </c>
      <c r="E608" t="str">
        <f>_xlfn.XLOOKUP(D608,Parcela!A$2:A$9,Parcela!B$2:B$9)</f>
        <v>Lameiro do moinho</v>
      </c>
      <c r="F608" t="s">
        <v>115</v>
      </c>
      <c r="G608" s="9" t="str">
        <f>G607</f>
        <v>13/05/2023</v>
      </c>
      <c r="H608">
        <v>50</v>
      </c>
      <c r="I608">
        <f>I607</f>
        <v>120</v>
      </c>
    </row>
    <row r="609" spans="1:9" x14ac:dyDescent="0.2">
      <c r="A609">
        <v>816</v>
      </c>
      <c r="B609">
        <v>22</v>
      </c>
      <c r="C609" t="e">
        <f>_xlfn.XLOOKUP(B609,Setor!#REF!,Setor!A$2:A$7)</f>
        <v>#REF!</v>
      </c>
      <c r="D609">
        <v>105</v>
      </c>
      <c r="E609" t="str">
        <f>_xlfn.XLOOKUP(D609,Parcela!A$2:A$9,Parcela!B$2:B$9)</f>
        <v>Lameiro do moinho</v>
      </c>
      <c r="F609" t="s">
        <v>89</v>
      </c>
      <c r="G609" s="9">
        <v>45079</v>
      </c>
      <c r="H609">
        <v>50</v>
      </c>
      <c r="I609">
        <v>120</v>
      </c>
    </row>
    <row r="610" spans="1:9" x14ac:dyDescent="0.2">
      <c r="A610">
        <v>817</v>
      </c>
      <c r="B610">
        <f>B609</f>
        <v>22</v>
      </c>
      <c r="C610" t="e">
        <f>_xlfn.XLOOKUP(B610,Setor!#REF!,Setor!A$2:A$7)</f>
        <v>#REF!</v>
      </c>
      <c r="D610">
        <f>D609</f>
        <v>105</v>
      </c>
      <c r="E610" t="str">
        <f>_xlfn.XLOOKUP(D610,Parcela!A$2:A$9,Parcela!B$2:B$9)</f>
        <v>Lameiro do moinho</v>
      </c>
      <c r="F610" t="s">
        <v>113</v>
      </c>
      <c r="G610" s="9">
        <f>G609</f>
        <v>45079</v>
      </c>
      <c r="H610">
        <v>20</v>
      </c>
      <c r="I610">
        <f>I609</f>
        <v>120</v>
      </c>
    </row>
    <row r="611" spans="1:9" x14ac:dyDescent="0.2">
      <c r="A611">
        <v>818</v>
      </c>
      <c r="B611">
        <f>B610</f>
        <v>22</v>
      </c>
      <c r="C611" t="e">
        <f>_xlfn.XLOOKUP(B611,Setor!#REF!,Setor!A$2:A$7)</f>
        <v>#REF!</v>
      </c>
      <c r="D611">
        <f>D610</f>
        <v>105</v>
      </c>
      <c r="E611" t="str">
        <f>_xlfn.XLOOKUP(D611,Parcela!A$2:A$9,Parcela!B$2:B$9)</f>
        <v>Lameiro do moinho</v>
      </c>
      <c r="F611" t="s">
        <v>91</v>
      </c>
      <c r="G611" s="9">
        <f>G610</f>
        <v>45079</v>
      </c>
      <c r="H611">
        <v>30</v>
      </c>
      <c r="I611">
        <f>I610</f>
        <v>120</v>
      </c>
    </row>
    <row r="612" spans="1:9" x14ac:dyDescent="0.2">
      <c r="A612">
        <v>819</v>
      </c>
      <c r="B612">
        <f>B611</f>
        <v>22</v>
      </c>
      <c r="C612" t="e">
        <f>_xlfn.XLOOKUP(B612,Setor!#REF!,Setor!A$2:A$7)</f>
        <v>#REF!</v>
      </c>
      <c r="D612">
        <f>D611</f>
        <v>105</v>
      </c>
      <c r="E612" t="str">
        <f>_xlfn.XLOOKUP(D612,Parcela!A$2:A$9,Parcela!B$2:B$9)</f>
        <v>Lameiro do moinho</v>
      </c>
      <c r="F612" t="s">
        <v>93</v>
      </c>
      <c r="G612" s="9">
        <f>G611</f>
        <v>45079</v>
      </c>
      <c r="H612">
        <v>40</v>
      </c>
      <c r="I612">
        <f>I611</f>
        <v>120</v>
      </c>
    </row>
    <row r="613" spans="1:9" x14ac:dyDescent="0.2">
      <c r="A613">
        <v>820</v>
      </c>
      <c r="B613">
        <f>B612</f>
        <v>22</v>
      </c>
      <c r="C613" t="e">
        <f>_xlfn.XLOOKUP(B613,Setor!#REF!,Setor!A$2:A$7)</f>
        <v>#REF!</v>
      </c>
      <c r="D613">
        <f>D612</f>
        <v>105</v>
      </c>
      <c r="E613" t="str">
        <f>_xlfn.XLOOKUP(D613,Parcela!A$2:A$9,Parcela!B$2:B$9)</f>
        <v>Lameiro do moinho</v>
      </c>
      <c r="F613" t="s">
        <v>115</v>
      </c>
      <c r="G613" s="9">
        <f>G612</f>
        <v>45079</v>
      </c>
      <c r="H613">
        <v>50</v>
      </c>
      <c r="I613">
        <f>I612</f>
        <v>120</v>
      </c>
    </row>
    <row r="614" spans="1:9" x14ac:dyDescent="0.2">
      <c r="A614">
        <v>821</v>
      </c>
      <c r="B614">
        <v>22</v>
      </c>
      <c r="C614" t="e">
        <f>_xlfn.XLOOKUP(B614,Setor!#REF!,Setor!A$2:A$7)</f>
        <v>#REF!</v>
      </c>
      <c r="D614">
        <v>105</v>
      </c>
      <c r="E614" t="str">
        <f>_xlfn.XLOOKUP(D614,Parcela!A$2:A$9,Parcela!B$2:B$9)</f>
        <v>Lameiro do moinho</v>
      </c>
      <c r="F614" t="s">
        <v>89</v>
      </c>
      <c r="G614" s="9">
        <v>45093</v>
      </c>
      <c r="H614">
        <v>50</v>
      </c>
      <c r="I614">
        <v>120</v>
      </c>
    </row>
    <row r="615" spans="1:9" x14ac:dyDescent="0.2">
      <c r="A615">
        <v>822</v>
      </c>
      <c r="B615">
        <f>B614</f>
        <v>22</v>
      </c>
      <c r="C615" t="e">
        <f>_xlfn.XLOOKUP(B615,Setor!#REF!,Setor!A$2:A$7)</f>
        <v>#REF!</v>
      </c>
      <c r="D615">
        <f>D614</f>
        <v>105</v>
      </c>
      <c r="E615" t="str">
        <f>_xlfn.XLOOKUP(D615,Parcela!A$2:A$9,Parcela!B$2:B$9)</f>
        <v>Lameiro do moinho</v>
      </c>
      <c r="F615" t="s">
        <v>113</v>
      </c>
      <c r="G615" s="9">
        <f>G614</f>
        <v>45093</v>
      </c>
      <c r="H615">
        <v>20</v>
      </c>
      <c r="I615">
        <f>I614</f>
        <v>120</v>
      </c>
    </row>
    <row r="616" spans="1:9" x14ac:dyDescent="0.2">
      <c r="A616">
        <v>823</v>
      </c>
      <c r="B616">
        <f>B615</f>
        <v>22</v>
      </c>
      <c r="C616" t="e">
        <f>_xlfn.XLOOKUP(B616,Setor!#REF!,Setor!A$2:A$7)</f>
        <v>#REF!</v>
      </c>
      <c r="D616">
        <f>D615</f>
        <v>105</v>
      </c>
      <c r="E616" t="str">
        <f>_xlfn.XLOOKUP(D616,Parcela!A$2:A$9,Parcela!B$2:B$9)</f>
        <v>Lameiro do moinho</v>
      </c>
      <c r="F616" t="s">
        <v>91</v>
      </c>
      <c r="G616" s="9">
        <f>G615</f>
        <v>45093</v>
      </c>
      <c r="H616">
        <v>30</v>
      </c>
      <c r="I616">
        <f>I615</f>
        <v>120</v>
      </c>
    </row>
    <row r="617" spans="1:9" x14ac:dyDescent="0.2">
      <c r="A617">
        <v>824</v>
      </c>
      <c r="B617">
        <f>B616</f>
        <v>22</v>
      </c>
      <c r="C617" t="e">
        <f>_xlfn.XLOOKUP(B617,Setor!#REF!,Setor!A$2:A$7)</f>
        <v>#REF!</v>
      </c>
      <c r="D617">
        <f>D616</f>
        <v>105</v>
      </c>
      <c r="E617" t="str">
        <f>_xlfn.XLOOKUP(D617,Parcela!A$2:A$9,Parcela!B$2:B$9)</f>
        <v>Lameiro do moinho</v>
      </c>
      <c r="F617" t="s">
        <v>93</v>
      </c>
      <c r="G617" s="9">
        <f>G616</f>
        <v>45093</v>
      </c>
      <c r="H617">
        <v>40</v>
      </c>
      <c r="I617">
        <f>I616</f>
        <v>120</v>
      </c>
    </row>
    <row r="618" spans="1:9" x14ac:dyDescent="0.2">
      <c r="A618">
        <v>825</v>
      </c>
      <c r="B618">
        <f>B617</f>
        <v>22</v>
      </c>
      <c r="C618" t="e">
        <f>_xlfn.XLOOKUP(B618,Setor!#REF!,Setor!A$2:A$7)</f>
        <v>#REF!</v>
      </c>
      <c r="D618">
        <f>D617</f>
        <v>105</v>
      </c>
      <c r="E618" t="str">
        <f>_xlfn.XLOOKUP(D618,Parcela!A$2:A$9,Parcela!B$2:B$9)</f>
        <v>Lameiro do moinho</v>
      </c>
      <c r="F618" t="s">
        <v>115</v>
      </c>
      <c r="G618" s="9">
        <f>G617</f>
        <v>45093</v>
      </c>
      <c r="H618">
        <v>50</v>
      </c>
      <c r="I618">
        <f>I617</f>
        <v>120</v>
      </c>
    </row>
    <row r="619" spans="1:9" x14ac:dyDescent="0.2">
      <c r="A619">
        <v>826</v>
      </c>
      <c r="B619">
        <v>22</v>
      </c>
      <c r="C619" t="e">
        <f>_xlfn.XLOOKUP(B619,Setor!#REF!,Setor!A$2:A$7)</f>
        <v>#REF!</v>
      </c>
      <c r="D619">
        <v>105</v>
      </c>
      <c r="E619" t="str">
        <f>_xlfn.XLOOKUP(D619,Parcela!A$2:A$9,Parcela!B$2:B$9)</f>
        <v>Lameiro do moinho</v>
      </c>
      <c r="F619" t="s">
        <v>89</v>
      </c>
      <c r="G619" s="9">
        <v>45108</v>
      </c>
      <c r="H619">
        <v>50</v>
      </c>
      <c r="I619">
        <v>120</v>
      </c>
    </row>
    <row r="620" spans="1:9" x14ac:dyDescent="0.2">
      <c r="A620">
        <v>827</v>
      </c>
      <c r="B620">
        <f>B619</f>
        <v>22</v>
      </c>
      <c r="C620" t="e">
        <f>_xlfn.XLOOKUP(B620,Setor!#REF!,Setor!A$2:A$7)</f>
        <v>#REF!</v>
      </c>
      <c r="D620">
        <f>D619</f>
        <v>105</v>
      </c>
      <c r="E620" t="str">
        <f>_xlfn.XLOOKUP(D620,Parcela!A$2:A$9,Parcela!B$2:B$9)</f>
        <v>Lameiro do moinho</v>
      </c>
      <c r="F620" t="s">
        <v>113</v>
      </c>
      <c r="G620" s="9">
        <f>G619</f>
        <v>45108</v>
      </c>
      <c r="H620">
        <v>20</v>
      </c>
      <c r="I620">
        <f>I619</f>
        <v>120</v>
      </c>
    </row>
    <row r="621" spans="1:9" x14ac:dyDescent="0.2">
      <c r="A621">
        <v>828</v>
      </c>
      <c r="B621">
        <f>B620</f>
        <v>22</v>
      </c>
      <c r="C621" t="e">
        <f>_xlfn.XLOOKUP(B621,Setor!#REF!,Setor!A$2:A$7)</f>
        <v>#REF!</v>
      </c>
      <c r="D621">
        <f>D620</f>
        <v>105</v>
      </c>
      <c r="E621" t="str">
        <f>_xlfn.XLOOKUP(D621,Parcela!A$2:A$9,Parcela!B$2:B$9)</f>
        <v>Lameiro do moinho</v>
      </c>
      <c r="F621" t="s">
        <v>91</v>
      </c>
      <c r="G621" s="9">
        <f>G620</f>
        <v>45108</v>
      </c>
      <c r="H621">
        <v>30</v>
      </c>
      <c r="I621">
        <f>I620</f>
        <v>120</v>
      </c>
    </row>
    <row r="622" spans="1:9" x14ac:dyDescent="0.2">
      <c r="A622">
        <v>829</v>
      </c>
      <c r="B622">
        <f>B621</f>
        <v>22</v>
      </c>
      <c r="C622" t="e">
        <f>_xlfn.XLOOKUP(B622,Setor!#REF!,Setor!A$2:A$7)</f>
        <v>#REF!</v>
      </c>
      <c r="D622">
        <f>D621</f>
        <v>105</v>
      </c>
      <c r="E622" t="str">
        <f>_xlfn.XLOOKUP(D622,Parcela!A$2:A$9,Parcela!B$2:B$9)</f>
        <v>Lameiro do moinho</v>
      </c>
      <c r="F622" t="s">
        <v>93</v>
      </c>
      <c r="G622" s="9">
        <f>G621</f>
        <v>45108</v>
      </c>
      <c r="H622">
        <v>40</v>
      </c>
      <c r="I622">
        <f>I621</f>
        <v>120</v>
      </c>
    </row>
    <row r="623" spans="1:9" x14ac:dyDescent="0.2">
      <c r="A623">
        <v>830</v>
      </c>
      <c r="B623">
        <f>B622</f>
        <v>22</v>
      </c>
      <c r="C623" t="e">
        <f>_xlfn.XLOOKUP(B623,Setor!#REF!,Setor!A$2:A$7)</f>
        <v>#REF!</v>
      </c>
      <c r="D623">
        <f>D622</f>
        <v>105</v>
      </c>
      <c r="E623" t="str">
        <f>_xlfn.XLOOKUP(D623,Parcela!A$2:A$9,Parcela!B$2:B$9)</f>
        <v>Lameiro do moinho</v>
      </c>
      <c r="F623" t="s">
        <v>115</v>
      </c>
      <c r="G623" s="9">
        <f>G622</f>
        <v>45108</v>
      </c>
      <c r="H623">
        <v>50</v>
      </c>
      <c r="I623">
        <f>I622</f>
        <v>120</v>
      </c>
    </row>
    <row r="624" spans="1:9" x14ac:dyDescent="0.2">
      <c r="A624">
        <v>831</v>
      </c>
      <c r="B624">
        <v>22</v>
      </c>
      <c r="C624" t="e">
        <f>_xlfn.XLOOKUP(B624,Setor!#REF!,Setor!A$2:A$7)</f>
        <v>#REF!</v>
      </c>
      <c r="D624">
        <v>105</v>
      </c>
      <c r="E624" t="str">
        <f>_xlfn.XLOOKUP(D624,Parcela!A$2:A$9,Parcela!B$2:B$9)</f>
        <v>Lameiro do moinho</v>
      </c>
      <c r="F624" t="s">
        <v>89</v>
      </c>
      <c r="G624" s="9">
        <v>45115</v>
      </c>
      <c r="H624">
        <v>50</v>
      </c>
      <c r="I624">
        <v>180</v>
      </c>
    </row>
    <row r="625" spans="1:9" x14ac:dyDescent="0.2">
      <c r="A625">
        <v>832</v>
      </c>
      <c r="B625">
        <f>B624</f>
        <v>22</v>
      </c>
      <c r="C625" t="e">
        <f>_xlfn.XLOOKUP(B625,Setor!#REF!,Setor!A$2:A$7)</f>
        <v>#REF!</v>
      </c>
      <c r="D625">
        <f>D624</f>
        <v>105</v>
      </c>
      <c r="E625" t="str">
        <f>_xlfn.XLOOKUP(D625,Parcela!A$2:A$9,Parcela!B$2:B$9)</f>
        <v>Lameiro do moinho</v>
      </c>
      <c r="F625" t="s">
        <v>113</v>
      </c>
      <c r="G625" s="9">
        <f>G624</f>
        <v>45115</v>
      </c>
      <c r="H625">
        <v>20</v>
      </c>
      <c r="I625">
        <f>I624</f>
        <v>180</v>
      </c>
    </row>
    <row r="626" spans="1:9" x14ac:dyDescent="0.2">
      <c r="A626">
        <v>833</v>
      </c>
      <c r="B626">
        <f>B625</f>
        <v>22</v>
      </c>
      <c r="C626" t="e">
        <f>_xlfn.XLOOKUP(B626,Setor!#REF!,Setor!A$2:A$7)</f>
        <v>#REF!</v>
      </c>
      <c r="D626">
        <f>D625</f>
        <v>105</v>
      </c>
      <c r="E626" t="str">
        <f>_xlfn.XLOOKUP(D626,Parcela!A$2:A$9,Parcela!B$2:B$9)</f>
        <v>Lameiro do moinho</v>
      </c>
      <c r="F626" t="s">
        <v>91</v>
      </c>
      <c r="G626" s="9">
        <f>G625</f>
        <v>45115</v>
      </c>
      <c r="H626">
        <v>30</v>
      </c>
      <c r="I626">
        <f>I625</f>
        <v>180</v>
      </c>
    </row>
    <row r="627" spans="1:9" x14ac:dyDescent="0.2">
      <c r="A627">
        <v>834</v>
      </c>
      <c r="B627">
        <f>B626</f>
        <v>22</v>
      </c>
      <c r="C627" t="e">
        <f>_xlfn.XLOOKUP(B627,Setor!#REF!,Setor!A$2:A$7)</f>
        <v>#REF!</v>
      </c>
      <c r="D627">
        <f>D626</f>
        <v>105</v>
      </c>
      <c r="E627" t="str">
        <f>_xlfn.XLOOKUP(D627,Parcela!A$2:A$9,Parcela!B$2:B$9)</f>
        <v>Lameiro do moinho</v>
      </c>
      <c r="F627" t="s">
        <v>93</v>
      </c>
      <c r="G627" s="9">
        <f>G626</f>
        <v>45115</v>
      </c>
      <c r="H627">
        <v>40</v>
      </c>
      <c r="I627">
        <f>I626</f>
        <v>180</v>
      </c>
    </row>
    <row r="628" spans="1:9" x14ac:dyDescent="0.2">
      <c r="A628">
        <v>835</v>
      </c>
      <c r="B628">
        <f>B627</f>
        <v>22</v>
      </c>
      <c r="C628" t="e">
        <f>_xlfn.XLOOKUP(B628,Setor!#REF!,Setor!A$2:A$7)</f>
        <v>#REF!</v>
      </c>
      <c r="D628">
        <f>D627</f>
        <v>105</v>
      </c>
      <c r="E628" t="str">
        <f>_xlfn.XLOOKUP(D628,Parcela!A$2:A$9,Parcela!B$2:B$9)</f>
        <v>Lameiro do moinho</v>
      </c>
      <c r="F628" t="s">
        <v>115</v>
      </c>
      <c r="G628" s="9">
        <f>G627</f>
        <v>45115</v>
      </c>
      <c r="H628">
        <v>50</v>
      </c>
      <c r="I628">
        <f>I627</f>
        <v>180</v>
      </c>
    </row>
    <row r="629" spans="1:9" x14ac:dyDescent="0.2">
      <c r="A629">
        <v>836</v>
      </c>
      <c r="B629">
        <v>22</v>
      </c>
      <c r="C629" t="e">
        <f>_xlfn.XLOOKUP(B629,Setor!#REF!,Setor!A$2:A$7)</f>
        <v>#REF!</v>
      </c>
      <c r="D629">
        <v>105</v>
      </c>
      <c r="E629" t="str">
        <f>_xlfn.XLOOKUP(D629,Parcela!A$2:A$9,Parcela!B$2:B$9)</f>
        <v>Lameiro do moinho</v>
      </c>
      <c r="F629" t="s">
        <v>89</v>
      </c>
      <c r="G629" s="9">
        <v>45122</v>
      </c>
      <c r="H629">
        <v>50</v>
      </c>
      <c r="I629">
        <v>180</v>
      </c>
    </row>
    <row r="630" spans="1:9" x14ac:dyDescent="0.2">
      <c r="A630">
        <v>837</v>
      </c>
      <c r="B630">
        <f>B629</f>
        <v>22</v>
      </c>
      <c r="C630" t="e">
        <f>_xlfn.XLOOKUP(B630,Setor!#REF!,Setor!A$2:A$7)</f>
        <v>#REF!</v>
      </c>
      <c r="D630">
        <f>D629</f>
        <v>105</v>
      </c>
      <c r="E630" t="str">
        <f>_xlfn.XLOOKUP(D630,Parcela!A$2:A$9,Parcela!B$2:B$9)</f>
        <v>Lameiro do moinho</v>
      </c>
      <c r="F630" t="s">
        <v>113</v>
      </c>
      <c r="G630" s="9">
        <f>G629</f>
        <v>45122</v>
      </c>
      <c r="H630">
        <v>20</v>
      </c>
      <c r="I630">
        <f>I629</f>
        <v>180</v>
      </c>
    </row>
    <row r="631" spans="1:9" x14ac:dyDescent="0.2">
      <c r="A631">
        <v>838</v>
      </c>
      <c r="B631">
        <f>B630</f>
        <v>22</v>
      </c>
      <c r="C631" t="e">
        <f>_xlfn.XLOOKUP(B631,Setor!#REF!,Setor!A$2:A$7)</f>
        <v>#REF!</v>
      </c>
      <c r="D631">
        <f>D630</f>
        <v>105</v>
      </c>
      <c r="E631" t="str">
        <f>_xlfn.XLOOKUP(D631,Parcela!A$2:A$9,Parcela!B$2:B$9)</f>
        <v>Lameiro do moinho</v>
      </c>
      <c r="F631" t="s">
        <v>91</v>
      </c>
      <c r="G631" s="9">
        <f>G630</f>
        <v>45122</v>
      </c>
      <c r="H631">
        <v>30</v>
      </c>
      <c r="I631">
        <f>I630</f>
        <v>180</v>
      </c>
    </row>
    <row r="632" spans="1:9" x14ac:dyDescent="0.2">
      <c r="A632">
        <v>839</v>
      </c>
      <c r="B632">
        <f>B631</f>
        <v>22</v>
      </c>
      <c r="C632" t="e">
        <f>_xlfn.XLOOKUP(B632,Setor!#REF!,Setor!A$2:A$7)</f>
        <v>#REF!</v>
      </c>
      <c r="D632">
        <f>D631</f>
        <v>105</v>
      </c>
      <c r="E632" t="str">
        <f>_xlfn.XLOOKUP(D632,Parcela!A$2:A$9,Parcela!B$2:B$9)</f>
        <v>Lameiro do moinho</v>
      </c>
      <c r="F632" t="s">
        <v>93</v>
      </c>
      <c r="G632" s="9">
        <f>G631</f>
        <v>45122</v>
      </c>
      <c r="H632">
        <v>40</v>
      </c>
      <c r="I632">
        <f>I631</f>
        <v>180</v>
      </c>
    </row>
    <row r="633" spans="1:9" x14ac:dyDescent="0.2">
      <c r="A633">
        <v>840</v>
      </c>
      <c r="B633">
        <f>B632</f>
        <v>22</v>
      </c>
      <c r="C633" t="e">
        <f>_xlfn.XLOOKUP(B633,Setor!#REF!,Setor!A$2:A$7)</f>
        <v>#REF!</v>
      </c>
      <c r="D633">
        <f>D632</f>
        <v>105</v>
      </c>
      <c r="E633" t="str">
        <f>_xlfn.XLOOKUP(D633,Parcela!A$2:A$9,Parcela!B$2:B$9)</f>
        <v>Lameiro do moinho</v>
      </c>
      <c r="F633" t="s">
        <v>115</v>
      </c>
      <c r="G633" s="9">
        <f>G632</f>
        <v>45122</v>
      </c>
      <c r="H633">
        <v>50</v>
      </c>
      <c r="I633">
        <f>I632</f>
        <v>180</v>
      </c>
    </row>
    <row r="634" spans="1:9" x14ac:dyDescent="0.2">
      <c r="A634">
        <v>841</v>
      </c>
      <c r="B634">
        <v>22</v>
      </c>
      <c r="C634" t="e">
        <f>_xlfn.XLOOKUP(B634,Setor!#REF!,Setor!A$2:A$7)</f>
        <v>#REF!</v>
      </c>
      <c r="D634">
        <v>105</v>
      </c>
      <c r="E634" t="str">
        <f>_xlfn.XLOOKUP(D634,Parcela!A$2:A$9,Parcela!B$2:B$9)</f>
        <v>Lameiro do moinho</v>
      </c>
      <c r="F634" t="s">
        <v>89</v>
      </c>
      <c r="G634" s="9">
        <v>45129</v>
      </c>
      <c r="H634">
        <v>50</v>
      </c>
      <c r="I634">
        <v>180</v>
      </c>
    </row>
    <row r="635" spans="1:9" x14ac:dyDescent="0.2">
      <c r="A635">
        <v>842</v>
      </c>
      <c r="B635">
        <f>B634</f>
        <v>22</v>
      </c>
      <c r="C635" t="e">
        <f>_xlfn.XLOOKUP(B635,Setor!#REF!,Setor!A$2:A$7)</f>
        <v>#REF!</v>
      </c>
      <c r="D635">
        <f>D634</f>
        <v>105</v>
      </c>
      <c r="E635" t="str">
        <f>_xlfn.XLOOKUP(D635,Parcela!A$2:A$9,Parcela!B$2:B$9)</f>
        <v>Lameiro do moinho</v>
      </c>
      <c r="F635" t="s">
        <v>113</v>
      </c>
      <c r="G635" s="9">
        <f>G634</f>
        <v>45129</v>
      </c>
      <c r="H635">
        <v>20</v>
      </c>
      <c r="I635">
        <f>I634</f>
        <v>180</v>
      </c>
    </row>
    <row r="636" spans="1:9" x14ac:dyDescent="0.2">
      <c r="A636">
        <v>843</v>
      </c>
      <c r="B636">
        <f>B635</f>
        <v>22</v>
      </c>
      <c r="C636" t="e">
        <f>_xlfn.XLOOKUP(B636,Setor!#REF!,Setor!A$2:A$7)</f>
        <v>#REF!</v>
      </c>
      <c r="D636">
        <f>D635</f>
        <v>105</v>
      </c>
      <c r="E636" t="str">
        <f>_xlfn.XLOOKUP(D636,Parcela!A$2:A$9,Parcela!B$2:B$9)</f>
        <v>Lameiro do moinho</v>
      </c>
      <c r="F636" t="s">
        <v>91</v>
      </c>
      <c r="G636" s="9">
        <f>G635</f>
        <v>45129</v>
      </c>
      <c r="H636">
        <v>30</v>
      </c>
      <c r="I636">
        <f>I635</f>
        <v>180</v>
      </c>
    </row>
    <row r="637" spans="1:9" x14ac:dyDescent="0.2">
      <c r="A637">
        <v>844</v>
      </c>
      <c r="B637">
        <f>B636</f>
        <v>22</v>
      </c>
      <c r="C637" t="e">
        <f>_xlfn.XLOOKUP(B637,Setor!#REF!,Setor!A$2:A$7)</f>
        <v>#REF!</v>
      </c>
      <c r="D637">
        <f>D636</f>
        <v>105</v>
      </c>
      <c r="E637" t="str">
        <f>_xlfn.XLOOKUP(D637,Parcela!A$2:A$9,Parcela!B$2:B$9)</f>
        <v>Lameiro do moinho</v>
      </c>
      <c r="F637" t="s">
        <v>93</v>
      </c>
      <c r="G637" s="9">
        <f>G636</f>
        <v>45129</v>
      </c>
      <c r="H637">
        <v>40</v>
      </c>
      <c r="I637">
        <f>I636</f>
        <v>180</v>
      </c>
    </row>
    <row r="638" spans="1:9" x14ac:dyDescent="0.2">
      <c r="A638">
        <v>845</v>
      </c>
      <c r="B638">
        <f>B637</f>
        <v>22</v>
      </c>
      <c r="C638" t="e">
        <f>_xlfn.XLOOKUP(B638,Setor!#REF!,Setor!A$2:A$7)</f>
        <v>#REF!</v>
      </c>
      <c r="D638">
        <f>D637</f>
        <v>105</v>
      </c>
      <c r="E638" t="str">
        <f>_xlfn.XLOOKUP(D638,Parcela!A$2:A$9,Parcela!B$2:B$9)</f>
        <v>Lameiro do moinho</v>
      </c>
      <c r="F638" t="s">
        <v>115</v>
      </c>
      <c r="G638" s="9">
        <f>G637</f>
        <v>45129</v>
      </c>
      <c r="H638">
        <v>50</v>
      </c>
      <c r="I638">
        <f>I637</f>
        <v>180</v>
      </c>
    </row>
    <row r="639" spans="1:9" x14ac:dyDescent="0.2">
      <c r="A639">
        <v>846</v>
      </c>
      <c r="B639">
        <v>22</v>
      </c>
      <c r="C639" t="e">
        <f>_xlfn.XLOOKUP(B639,Setor!#REF!,Setor!A$2:A$7)</f>
        <v>#REF!</v>
      </c>
      <c r="D639">
        <v>105</v>
      </c>
      <c r="E639" t="str">
        <f>_xlfn.XLOOKUP(D639,Parcela!A$2:A$9,Parcela!B$2:B$9)</f>
        <v>Lameiro do moinho</v>
      </c>
      <c r="F639" t="s">
        <v>89</v>
      </c>
      <c r="G639" s="9">
        <v>45136</v>
      </c>
      <c r="H639">
        <v>50</v>
      </c>
      <c r="I639">
        <v>180</v>
      </c>
    </row>
    <row r="640" spans="1:9" x14ac:dyDescent="0.2">
      <c r="A640">
        <v>847</v>
      </c>
      <c r="B640">
        <f>B639</f>
        <v>22</v>
      </c>
      <c r="C640" t="e">
        <f>_xlfn.XLOOKUP(B640,Setor!#REF!,Setor!A$2:A$7)</f>
        <v>#REF!</v>
      </c>
      <c r="D640">
        <f>D639</f>
        <v>105</v>
      </c>
      <c r="E640" t="str">
        <f>_xlfn.XLOOKUP(D640,Parcela!A$2:A$9,Parcela!B$2:B$9)</f>
        <v>Lameiro do moinho</v>
      </c>
      <c r="F640" t="s">
        <v>113</v>
      </c>
      <c r="G640" s="9">
        <f>G639</f>
        <v>45136</v>
      </c>
      <c r="H640">
        <v>20</v>
      </c>
      <c r="I640">
        <f>I639</f>
        <v>180</v>
      </c>
    </row>
    <row r="641" spans="1:9" x14ac:dyDescent="0.2">
      <c r="A641">
        <v>848</v>
      </c>
      <c r="B641">
        <f>B640</f>
        <v>22</v>
      </c>
      <c r="C641" t="e">
        <f>_xlfn.XLOOKUP(B641,Setor!#REF!,Setor!A$2:A$7)</f>
        <v>#REF!</v>
      </c>
      <c r="D641">
        <f>D640</f>
        <v>105</v>
      </c>
      <c r="E641" t="str">
        <f>_xlfn.XLOOKUP(D641,Parcela!A$2:A$9,Parcela!B$2:B$9)</f>
        <v>Lameiro do moinho</v>
      </c>
      <c r="F641" t="s">
        <v>91</v>
      </c>
      <c r="G641" s="9">
        <f>G640</f>
        <v>45136</v>
      </c>
      <c r="H641">
        <v>30</v>
      </c>
      <c r="I641">
        <f>I640</f>
        <v>180</v>
      </c>
    </row>
    <row r="642" spans="1:9" x14ac:dyDescent="0.2">
      <c r="A642">
        <v>849</v>
      </c>
      <c r="B642">
        <f>B641</f>
        <v>22</v>
      </c>
      <c r="C642" t="e">
        <f>_xlfn.XLOOKUP(B642,Setor!#REF!,Setor!A$2:A$7)</f>
        <v>#REF!</v>
      </c>
      <c r="D642">
        <f>D641</f>
        <v>105</v>
      </c>
      <c r="E642" t="str">
        <f>_xlfn.XLOOKUP(D642,Parcela!A$2:A$9,Parcela!B$2:B$9)</f>
        <v>Lameiro do moinho</v>
      </c>
      <c r="F642" t="s">
        <v>93</v>
      </c>
      <c r="G642" s="9">
        <f>G641</f>
        <v>45136</v>
      </c>
      <c r="H642">
        <v>40</v>
      </c>
      <c r="I642">
        <f>I641</f>
        <v>180</v>
      </c>
    </row>
    <row r="643" spans="1:9" x14ac:dyDescent="0.2">
      <c r="A643">
        <v>850</v>
      </c>
      <c r="B643">
        <f>B642</f>
        <v>22</v>
      </c>
      <c r="C643" t="e">
        <f>_xlfn.XLOOKUP(B643,Setor!#REF!,Setor!A$2:A$7)</f>
        <v>#REF!</v>
      </c>
      <c r="D643">
        <f>D642</f>
        <v>105</v>
      </c>
      <c r="E643" t="str">
        <f>_xlfn.XLOOKUP(D643,Parcela!A$2:A$9,Parcela!B$2:B$9)</f>
        <v>Lameiro do moinho</v>
      </c>
      <c r="F643" t="s">
        <v>115</v>
      </c>
      <c r="G643" s="9">
        <f>G642</f>
        <v>45136</v>
      </c>
      <c r="H643">
        <v>50</v>
      </c>
      <c r="I643">
        <f>I642</f>
        <v>180</v>
      </c>
    </row>
    <row r="644" spans="1:9" x14ac:dyDescent="0.2">
      <c r="A644">
        <v>851</v>
      </c>
      <c r="B644">
        <v>22</v>
      </c>
      <c r="C644" t="e">
        <f>_xlfn.XLOOKUP(B644,Setor!#REF!,Setor!A$2:A$7)</f>
        <v>#REF!</v>
      </c>
      <c r="D644">
        <v>105</v>
      </c>
      <c r="E644" t="str">
        <f>_xlfn.XLOOKUP(D644,Parcela!A$2:A$9,Parcela!B$2:B$9)</f>
        <v>Lameiro do moinho</v>
      </c>
      <c r="F644" t="s">
        <v>89</v>
      </c>
      <c r="G644" s="9">
        <v>45143</v>
      </c>
      <c r="H644">
        <v>50</v>
      </c>
      <c r="I644">
        <v>150</v>
      </c>
    </row>
    <row r="645" spans="1:9" x14ac:dyDescent="0.2">
      <c r="A645">
        <v>852</v>
      </c>
      <c r="B645">
        <f>B644</f>
        <v>22</v>
      </c>
      <c r="C645" t="e">
        <f>_xlfn.XLOOKUP(B645,Setor!#REF!,Setor!A$2:A$7)</f>
        <v>#REF!</v>
      </c>
      <c r="D645">
        <f>D644</f>
        <v>105</v>
      </c>
      <c r="E645" t="str">
        <f>_xlfn.XLOOKUP(D645,Parcela!A$2:A$9,Parcela!B$2:B$9)</f>
        <v>Lameiro do moinho</v>
      </c>
      <c r="F645" t="s">
        <v>113</v>
      </c>
      <c r="G645" s="9">
        <f>G644</f>
        <v>45143</v>
      </c>
      <c r="H645">
        <v>20</v>
      </c>
      <c r="I645">
        <f>I644</f>
        <v>150</v>
      </c>
    </row>
    <row r="646" spans="1:9" x14ac:dyDescent="0.2">
      <c r="A646">
        <v>853</v>
      </c>
      <c r="B646">
        <f>B645</f>
        <v>22</v>
      </c>
      <c r="C646" t="e">
        <f>_xlfn.XLOOKUP(B646,Setor!#REF!,Setor!A$2:A$7)</f>
        <v>#REF!</v>
      </c>
      <c r="D646">
        <f>D645</f>
        <v>105</v>
      </c>
      <c r="E646" t="str">
        <f>_xlfn.XLOOKUP(D646,Parcela!A$2:A$9,Parcela!B$2:B$9)</f>
        <v>Lameiro do moinho</v>
      </c>
      <c r="F646" t="s">
        <v>91</v>
      </c>
      <c r="G646" s="9">
        <f>G645</f>
        <v>45143</v>
      </c>
      <c r="H646">
        <v>30</v>
      </c>
      <c r="I646">
        <f>I645</f>
        <v>150</v>
      </c>
    </row>
    <row r="647" spans="1:9" x14ac:dyDescent="0.2">
      <c r="A647">
        <v>854</v>
      </c>
      <c r="B647">
        <f>B646</f>
        <v>22</v>
      </c>
      <c r="C647" t="e">
        <f>_xlfn.XLOOKUP(B647,Setor!#REF!,Setor!A$2:A$7)</f>
        <v>#REF!</v>
      </c>
      <c r="D647">
        <f>D646</f>
        <v>105</v>
      </c>
      <c r="E647" t="str">
        <f>_xlfn.XLOOKUP(D647,Parcela!A$2:A$9,Parcela!B$2:B$9)</f>
        <v>Lameiro do moinho</v>
      </c>
      <c r="F647" t="s">
        <v>93</v>
      </c>
      <c r="G647" s="9">
        <f>G646</f>
        <v>45143</v>
      </c>
      <c r="H647">
        <v>40</v>
      </c>
      <c r="I647">
        <f>I646</f>
        <v>150</v>
      </c>
    </row>
    <row r="648" spans="1:9" x14ac:dyDescent="0.2">
      <c r="A648">
        <v>855</v>
      </c>
      <c r="B648">
        <f>B647</f>
        <v>22</v>
      </c>
      <c r="C648" t="e">
        <f>_xlfn.XLOOKUP(B648,Setor!#REF!,Setor!A$2:A$7)</f>
        <v>#REF!</v>
      </c>
      <c r="D648">
        <f>D647</f>
        <v>105</v>
      </c>
      <c r="E648" t="str">
        <f>_xlfn.XLOOKUP(D648,Parcela!A$2:A$9,Parcela!B$2:B$9)</f>
        <v>Lameiro do moinho</v>
      </c>
      <c r="F648" t="s">
        <v>115</v>
      </c>
      <c r="G648" s="9">
        <f>G647</f>
        <v>45143</v>
      </c>
      <c r="H648">
        <v>50</v>
      </c>
      <c r="I648">
        <f>I647</f>
        <v>150</v>
      </c>
    </row>
    <row r="649" spans="1:9" x14ac:dyDescent="0.2">
      <c r="A649">
        <v>856</v>
      </c>
      <c r="B649">
        <v>22</v>
      </c>
      <c r="C649" t="e">
        <f>_xlfn.XLOOKUP(B649,Setor!#REF!,Setor!A$2:A$7)</f>
        <v>#REF!</v>
      </c>
      <c r="D649">
        <v>105</v>
      </c>
      <c r="E649" t="str">
        <f>_xlfn.XLOOKUP(D649,Parcela!A$2:A$9,Parcela!B$2:B$9)</f>
        <v>Lameiro do moinho</v>
      </c>
      <c r="F649" t="s">
        <v>89</v>
      </c>
      <c r="G649" s="9">
        <v>45148</v>
      </c>
      <c r="H649">
        <v>50</v>
      </c>
      <c r="I649">
        <v>150</v>
      </c>
    </row>
    <row r="650" spans="1:9" x14ac:dyDescent="0.2">
      <c r="A650">
        <v>857</v>
      </c>
      <c r="B650">
        <f>B649</f>
        <v>22</v>
      </c>
      <c r="C650" t="e">
        <f>_xlfn.XLOOKUP(B650,Setor!#REF!,Setor!A$2:A$7)</f>
        <v>#REF!</v>
      </c>
      <c r="D650">
        <f>D649</f>
        <v>105</v>
      </c>
      <c r="E650" t="str">
        <f>_xlfn.XLOOKUP(D650,Parcela!A$2:A$9,Parcela!B$2:B$9)</f>
        <v>Lameiro do moinho</v>
      </c>
      <c r="F650" t="s">
        <v>113</v>
      </c>
      <c r="G650" s="9">
        <f>G649</f>
        <v>45148</v>
      </c>
      <c r="H650">
        <v>20</v>
      </c>
      <c r="I650">
        <f>I649</f>
        <v>150</v>
      </c>
    </row>
    <row r="651" spans="1:9" x14ac:dyDescent="0.2">
      <c r="A651">
        <v>858</v>
      </c>
      <c r="B651">
        <f>B650</f>
        <v>22</v>
      </c>
      <c r="C651" t="e">
        <f>_xlfn.XLOOKUP(B651,Setor!#REF!,Setor!A$2:A$7)</f>
        <v>#REF!</v>
      </c>
      <c r="D651">
        <f>D650</f>
        <v>105</v>
      </c>
      <c r="E651" t="str">
        <f>_xlfn.XLOOKUP(D651,Parcela!A$2:A$9,Parcela!B$2:B$9)</f>
        <v>Lameiro do moinho</v>
      </c>
      <c r="F651" t="s">
        <v>91</v>
      </c>
      <c r="G651" s="9">
        <f>G650</f>
        <v>45148</v>
      </c>
      <c r="H651">
        <v>30</v>
      </c>
      <c r="I651">
        <f>I650</f>
        <v>150</v>
      </c>
    </row>
    <row r="652" spans="1:9" x14ac:dyDescent="0.2">
      <c r="A652">
        <v>859</v>
      </c>
      <c r="B652">
        <f>B651</f>
        <v>22</v>
      </c>
      <c r="C652" t="e">
        <f>_xlfn.XLOOKUP(B652,Setor!#REF!,Setor!A$2:A$7)</f>
        <v>#REF!</v>
      </c>
      <c r="D652">
        <f>D651</f>
        <v>105</v>
      </c>
      <c r="E652" t="str">
        <f>_xlfn.XLOOKUP(D652,Parcela!A$2:A$9,Parcela!B$2:B$9)</f>
        <v>Lameiro do moinho</v>
      </c>
      <c r="F652" t="s">
        <v>93</v>
      </c>
      <c r="G652" s="9">
        <f>G651</f>
        <v>45148</v>
      </c>
      <c r="H652">
        <v>40</v>
      </c>
      <c r="I652">
        <f>I651</f>
        <v>150</v>
      </c>
    </row>
    <row r="653" spans="1:9" x14ac:dyDescent="0.2">
      <c r="A653">
        <v>860</v>
      </c>
      <c r="B653">
        <f>B652</f>
        <v>22</v>
      </c>
      <c r="C653" t="e">
        <f>_xlfn.XLOOKUP(B653,Setor!#REF!,Setor!A$2:A$7)</f>
        <v>#REF!</v>
      </c>
      <c r="D653">
        <f>D652</f>
        <v>105</v>
      </c>
      <c r="E653" t="str">
        <f>_xlfn.XLOOKUP(D653,Parcela!A$2:A$9,Parcela!B$2:B$9)</f>
        <v>Lameiro do moinho</v>
      </c>
      <c r="F653" t="s">
        <v>115</v>
      </c>
      <c r="G653" s="9">
        <f>G652</f>
        <v>45148</v>
      </c>
      <c r="H653">
        <v>50</v>
      </c>
      <c r="I653">
        <f>I652</f>
        <v>150</v>
      </c>
    </row>
    <row r="654" spans="1:9" x14ac:dyDescent="0.2">
      <c r="A654">
        <v>861</v>
      </c>
      <c r="B654">
        <v>22</v>
      </c>
      <c r="C654" t="e">
        <f>_xlfn.XLOOKUP(B654,Setor!#REF!,Setor!A$2:A$7)</f>
        <v>#REF!</v>
      </c>
      <c r="D654">
        <v>105</v>
      </c>
      <c r="E654" t="str">
        <f>_xlfn.XLOOKUP(D654,Parcela!A$2:A$9,Parcela!B$2:B$9)</f>
        <v>Lameiro do moinho</v>
      </c>
      <c r="F654" t="s">
        <v>89</v>
      </c>
      <c r="G654" s="9">
        <v>45155</v>
      </c>
      <c r="H654">
        <v>50</v>
      </c>
      <c r="I654">
        <v>150</v>
      </c>
    </row>
    <row r="655" spans="1:9" x14ac:dyDescent="0.2">
      <c r="A655">
        <v>862</v>
      </c>
      <c r="B655">
        <f>B654</f>
        <v>22</v>
      </c>
      <c r="C655" t="e">
        <f>_xlfn.XLOOKUP(B655,Setor!#REF!,Setor!A$2:A$7)</f>
        <v>#REF!</v>
      </c>
      <c r="D655">
        <f>D654</f>
        <v>105</v>
      </c>
      <c r="E655" t="str">
        <f>_xlfn.XLOOKUP(D655,Parcela!A$2:A$9,Parcela!B$2:B$9)</f>
        <v>Lameiro do moinho</v>
      </c>
      <c r="F655" t="s">
        <v>113</v>
      </c>
      <c r="G655" s="9">
        <f>G654</f>
        <v>45155</v>
      </c>
      <c r="H655">
        <v>20</v>
      </c>
      <c r="I655">
        <f>I654</f>
        <v>150</v>
      </c>
    </row>
    <row r="656" spans="1:9" x14ac:dyDescent="0.2">
      <c r="A656">
        <v>863</v>
      </c>
      <c r="B656">
        <f>B655</f>
        <v>22</v>
      </c>
      <c r="C656" t="e">
        <f>_xlfn.XLOOKUP(B656,Setor!#REF!,Setor!A$2:A$7)</f>
        <v>#REF!</v>
      </c>
      <c r="D656">
        <f>D655</f>
        <v>105</v>
      </c>
      <c r="E656" t="str">
        <f>_xlfn.XLOOKUP(D656,Parcela!A$2:A$9,Parcela!B$2:B$9)</f>
        <v>Lameiro do moinho</v>
      </c>
      <c r="F656" t="s">
        <v>91</v>
      </c>
      <c r="G656" s="9">
        <f>G655</f>
        <v>45155</v>
      </c>
      <c r="H656">
        <v>30</v>
      </c>
      <c r="I656">
        <f>I655</f>
        <v>150</v>
      </c>
    </row>
    <row r="657" spans="1:9" x14ac:dyDescent="0.2">
      <c r="A657">
        <v>864</v>
      </c>
      <c r="B657">
        <f>B656</f>
        <v>22</v>
      </c>
      <c r="C657" t="e">
        <f>_xlfn.XLOOKUP(B657,Setor!#REF!,Setor!A$2:A$7)</f>
        <v>#REF!</v>
      </c>
      <c r="D657">
        <f>D656</f>
        <v>105</v>
      </c>
      <c r="E657" t="str">
        <f>_xlfn.XLOOKUP(D657,Parcela!A$2:A$9,Parcela!B$2:B$9)</f>
        <v>Lameiro do moinho</v>
      </c>
      <c r="F657" t="s">
        <v>93</v>
      </c>
      <c r="G657" s="9">
        <f>G656</f>
        <v>45155</v>
      </c>
      <c r="H657">
        <v>40</v>
      </c>
      <c r="I657">
        <f>I656</f>
        <v>150</v>
      </c>
    </row>
    <row r="658" spans="1:9" x14ac:dyDescent="0.2">
      <c r="A658">
        <v>865</v>
      </c>
      <c r="B658">
        <f>B657</f>
        <v>22</v>
      </c>
      <c r="C658" t="e">
        <f>_xlfn.XLOOKUP(B658,Setor!#REF!,Setor!A$2:A$7)</f>
        <v>#REF!</v>
      </c>
      <c r="D658">
        <f>D657</f>
        <v>105</v>
      </c>
      <c r="E658" t="str">
        <f>_xlfn.XLOOKUP(D658,Parcela!A$2:A$9,Parcela!B$2:B$9)</f>
        <v>Lameiro do moinho</v>
      </c>
      <c r="F658" t="s">
        <v>115</v>
      </c>
      <c r="G658" s="9">
        <f>G657</f>
        <v>45155</v>
      </c>
      <c r="H658">
        <v>50</v>
      </c>
      <c r="I658">
        <f>I657</f>
        <v>150</v>
      </c>
    </row>
    <row r="659" spans="1:9" x14ac:dyDescent="0.2">
      <c r="A659">
        <v>866</v>
      </c>
      <c r="B659">
        <v>22</v>
      </c>
      <c r="C659" t="e">
        <f>_xlfn.XLOOKUP(B659,Setor!#REF!,Setor!A$2:A$7)</f>
        <v>#REF!</v>
      </c>
      <c r="D659">
        <v>105</v>
      </c>
      <c r="E659" t="str">
        <f>_xlfn.XLOOKUP(D659,Parcela!A$2:A$9,Parcela!B$2:B$9)</f>
        <v>Lameiro do moinho</v>
      </c>
      <c r="F659" t="s">
        <v>89</v>
      </c>
      <c r="G659" s="9">
        <v>45162</v>
      </c>
      <c r="H659">
        <v>50</v>
      </c>
      <c r="I659">
        <v>120</v>
      </c>
    </row>
    <row r="660" spans="1:9" x14ac:dyDescent="0.2">
      <c r="A660">
        <v>867</v>
      </c>
      <c r="B660">
        <f>B659</f>
        <v>22</v>
      </c>
      <c r="C660" t="e">
        <f>_xlfn.XLOOKUP(B660,Setor!#REF!,Setor!A$2:A$7)</f>
        <v>#REF!</v>
      </c>
      <c r="D660">
        <f>D659</f>
        <v>105</v>
      </c>
      <c r="E660" t="str">
        <f>_xlfn.XLOOKUP(D660,Parcela!A$2:A$9,Parcela!B$2:B$9)</f>
        <v>Lameiro do moinho</v>
      </c>
      <c r="F660" t="s">
        <v>113</v>
      </c>
      <c r="G660" s="9">
        <f>G659</f>
        <v>45162</v>
      </c>
      <c r="H660">
        <v>20</v>
      </c>
      <c r="I660">
        <f>I659</f>
        <v>120</v>
      </c>
    </row>
    <row r="661" spans="1:9" x14ac:dyDescent="0.2">
      <c r="A661">
        <v>868</v>
      </c>
      <c r="B661">
        <f>B660</f>
        <v>22</v>
      </c>
      <c r="C661" t="e">
        <f>_xlfn.XLOOKUP(B661,Setor!#REF!,Setor!A$2:A$7)</f>
        <v>#REF!</v>
      </c>
      <c r="D661">
        <f>D660</f>
        <v>105</v>
      </c>
      <c r="E661" t="str">
        <f>_xlfn.XLOOKUP(D661,Parcela!A$2:A$9,Parcela!B$2:B$9)</f>
        <v>Lameiro do moinho</v>
      </c>
      <c r="F661" t="s">
        <v>91</v>
      </c>
      <c r="G661" s="9">
        <f>G660</f>
        <v>45162</v>
      </c>
      <c r="H661">
        <v>30</v>
      </c>
      <c r="I661">
        <f>I660</f>
        <v>120</v>
      </c>
    </row>
    <row r="662" spans="1:9" x14ac:dyDescent="0.2">
      <c r="A662">
        <v>869</v>
      </c>
      <c r="B662">
        <f>B661</f>
        <v>22</v>
      </c>
      <c r="C662" t="e">
        <f>_xlfn.XLOOKUP(B662,Setor!#REF!,Setor!A$2:A$7)</f>
        <v>#REF!</v>
      </c>
      <c r="D662">
        <f>D661</f>
        <v>105</v>
      </c>
      <c r="E662" t="str">
        <f>_xlfn.XLOOKUP(D662,Parcela!A$2:A$9,Parcela!B$2:B$9)</f>
        <v>Lameiro do moinho</v>
      </c>
      <c r="F662" t="s">
        <v>93</v>
      </c>
      <c r="G662" s="9">
        <f>G661</f>
        <v>45162</v>
      </c>
      <c r="H662">
        <v>40</v>
      </c>
      <c r="I662">
        <f>I661</f>
        <v>120</v>
      </c>
    </row>
    <row r="663" spans="1:9" x14ac:dyDescent="0.2">
      <c r="A663">
        <v>870</v>
      </c>
      <c r="B663">
        <f>B662</f>
        <v>22</v>
      </c>
      <c r="C663" t="e">
        <f>_xlfn.XLOOKUP(B663,Setor!#REF!,Setor!A$2:A$7)</f>
        <v>#REF!</v>
      </c>
      <c r="D663">
        <f>D662</f>
        <v>105</v>
      </c>
      <c r="E663" t="str">
        <f>_xlfn.XLOOKUP(D663,Parcela!A$2:A$9,Parcela!B$2:B$9)</f>
        <v>Lameiro do moinho</v>
      </c>
      <c r="F663" t="s">
        <v>115</v>
      </c>
      <c r="G663" s="9">
        <f>G662</f>
        <v>45162</v>
      </c>
      <c r="H663">
        <v>50</v>
      </c>
      <c r="I663">
        <f>I662</f>
        <v>120</v>
      </c>
    </row>
    <row r="664" spans="1:9" x14ac:dyDescent="0.2">
      <c r="A664">
        <v>871</v>
      </c>
      <c r="B664">
        <v>22</v>
      </c>
      <c r="C664" t="e">
        <f>_xlfn.XLOOKUP(B664,Setor!#REF!,Setor!A$2:A$7)</f>
        <v>#REF!</v>
      </c>
      <c r="D664">
        <v>105</v>
      </c>
      <c r="E664" t="str">
        <f>_xlfn.XLOOKUP(D664,Parcela!A$2:A$9,Parcela!B$2:B$9)</f>
        <v>Lameiro do moinho</v>
      </c>
      <c r="F664" t="s">
        <v>89</v>
      </c>
      <c r="G664" s="9">
        <v>45171</v>
      </c>
      <c r="H664">
        <v>50</v>
      </c>
      <c r="I664">
        <v>120</v>
      </c>
    </row>
    <row r="665" spans="1:9" x14ac:dyDescent="0.2">
      <c r="A665">
        <v>872</v>
      </c>
      <c r="B665">
        <f>B664</f>
        <v>22</v>
      </c>
      <c r="C665" t="e">
        <f>_xlfn.XLOOKUP(B665,Setor!#REF!,Setor!A$2:A$7)</f>
        <v>#REF!</v>
      </c>
      <c r="D665">
        <f>D664</f>
        <v>105</v>
      </c>
      <c r="E665" t="str">
        <f>_xlfn.XLOOKUP(D665,Parcela!A$2:A$9,Parcela!B$2:B$9)</f>
        <v>Lameiro do moinho</v>
      </c>
      <c r="F665" t="s">
        <v>113</v>
      </c>
      <c r="G665" s="9">
        <f>G664</f>
        <v>45171</v>
      </c>
      <c r="H665">
        <v>20</v>
      </c>
      <c r="I665">
        <f>I664</f>
        <v>120</v>
      </c>
    </row>
    <row r="666" spans="1:9" x14ac:dyDescent="0.2">
      <c r="A666">
        <v>873</v>
      </c>
      <c r="B666">
        <f>B665</f>
        <v>22</v>
      </c>
      <c r="C666" t="e">
        <f>_xlfn.XLOOKUP(B666,Setor!#REF!,Setor!A$2:A$7)</f>
        <v>#REF!</v>
      </c>
      <c r="D666">
        <f>D665</f>
        <v>105</v>
      </c>
      <c r="E666" t="str">
        <f>_xlfn.XLOOKUP(D666,Parcela!A$2:A$9,Parcela!B$2:B$9)</f>
        <v>Lameiro do moinho</v>
      </c>
      <c r="F666" t="s">
        <v>91</v>
      </c>
      <c r="G666" s="9">
        <f>G665</f>
        <v>45171</v>
      </c>
      <c r="H666">
        <v>30</v>
      </c>
      <c r="I666">
        <f>I665</f>
        <v>120</v>
      </c>
    </row>
    <row r="667" spans="1:9" x14ac:dyDescent="0.2">
      <c r="A667">
        <v>874</v>
      </c>
      <c r="B667">
        <f>B666</f>
        <v>22</v>
      </c>
      <c r="C667" t="e">
        <f>_xlfn.XLOOKUP(B667,Setor!#REF!,Setor!A$2:A$7)</f>
        <v>#REF!</v>
      </c>
      <c r="D667">
        <f>D666</f>
        <v>105</v>
      </c>
      <c r="E667" t="str">
        <f>_xlfn.XLOOKUP(D667,Parcela!A$2:A$9,Parcela!B$2:B$9)</f>
        <v>Lameiro do moinho</v>
      </c>
      <c r="F667" t="s">
        <v>93</v>
      </c>
      <c r="G667" s="9">
        <f>G666</f>
        <v>45171</v>
      </c>
      <c r="H667">
        <v>40</v>
      </c>
      <c r="I667">
        <f>I666</f>
        <v>120</v>
      </c>
    </row>
    <row r="668" spans="1:9" x14ac:dyDescent="0.2">
      <c r="A668">
        <v>875</v>
      </c>
      <c r="B668">
        <f>B667</f>
        <v>22</v>
      </c>
      <c r="C668" t="e">
        <f>_xlfn.XLOOKUP(B668,Setor!#REF!,Setor!A$2:A$7)</f>
        <v>#REF!</v>
      </c>
      <c r="D668">
        <f>D667</f>
        <v>105</v>
      </c>
      <c r="E668" t="str">
        <f>_xlfn.XLOOKUP(D668,Parcela!A$2:A$9,Parcela!B$2:B$9)</f>
        <v>Lameiro do moinho</v>
      </c>
      <c r="F668" t="s">
        <v>115</v>
      </c>
      <c r="G668" s="9">
        <f>G667</f>
        <v>45171</v>
      </c>
      <c r="H668">
        <v>50</v>
      </c>
      <c r="I668">
        <f>I667</f>
        <v>120</v>
      </c>
    </row>
    <row r="669" spans="1:9" x14ac:dyDescent="0.2">
      <c r="A669">
        <v>876</v>
      </c>
      <c r="B669">
        <v>22</v>
      </c>
      <c r="C669" t="e">
        <f>_xlfn.XLOOKUP(B669,Setor!#REF!,Setor!A$2:A$7)</f>
        <v>#REF!</v>
      </c>
      <c r="D669">
        <v>105</v>
      </c>
      <c r="E669" t="str">
        <f>_xlfn.XLOOKUP(D669,Parcela!A$2:A$9,Parcela!B$2:B$9)</f>
        <v>Lameiro do moinho</v>
      </c>
      <c r="F669" t="s">
        <v>89</v>
      </c>
      <c r="G669" s="9">
        <v>45178</v>
      </c>
      <c r="H669">
        <v>50</v>
      </c>
      <c r="I669">
        <v>120</v>
      </c>
    </row>
    <row r="670" spans="1:9" x14ac:dyDescent="0.2">
      <c r="A670">
        <v>877</v>
      </c>
      <c r="B670">
        <f>B669</f>
        <v>22</v>
      </c>
      <c r="C670" t="e">
        <f>_xlfn.XLOOKUP(B670,Setor!#REF!,Setor!A$2:A$7)</f>
        <v>#REF!</v>
      </c>
      <c r="D670">
        <f>D669</f>
        <v>105</v>
      </c>
      <c r="E670" t="str">
        <f>_xlfn.XLOOKUP(D670,Parcela!A$2:A$9,Parcela!B$2:B$9)</f>
        <v>Lameiro do moinho</v>
      </c>
      <c r="F670" t="s">
        <v>113</v>
      </c>
      <c r="G670" s="9">
        <f>G669</f>
        <v>45178</v>
      </c>
      <c r="H670">
        <v>20</v>
      </c>
      <c r="I670">
        <f>I669</f>
        <v>120</v>
      </c>
    </row>
    <row r="671" spans="1:9" x14ac:dyDescent="0.2">
      <c r="A671">
        <v>878</v>
      </c>
      <c r="B671">
        <f>B670</f>
        <v>22</v>
      </c>
      <c r="C671" t="e">
        <f>_xlfn.XLOOKUP(B671,Setor!#REF!,Setor!A$2:A$7)</f>
        <v>#REF!</v>
      </c>
      <c r="D671">
        <f>D670</f>
        <v>105</v>
      </c>
      <c r="E671" t="str">
        <f>_xlfn.XLOOKUP(D671,Parcela!A$2:A$9,Parcela!B$2:B$9)</f>
        <v>Lameiro do moinho</v>
      </c>
      <c r="F671" t="s">
        <v>91</v>
      </c>
      <c r="G671" s="9">
        <f>G670</f>
        <v>45178</v>
      </c>
      <c r="H671">
        <v>30</v>
      </c>
      <c r="I671">
        <f>I670</f>
        <v>120</v>
      </c>
    </row>
    <row r="672" spans="1:9" x14ac:dyDescent="0.2">
      <c r="A672">
        <v>879</v>
      </c>
      <c r="B672">
        <f>B671</f>
        <v>22</v>
      </c>
      <c r="C672" t="e">
        <f>_xlfn.XLOOKUP(B672,Setor!#REF!,Setor!A$2:A$7)</f>
        <v>#REF!</v>
      </c>
      <c r="D672">
        <f>D671</f>
        <v>105</v>
      </c>
      <c r="E672" t="str">
        <f>_xlfn.XLOOKUP(D672,Parcela!A$2:A$9,Parcela!B$2:B$9)</f>
        <v>Lameiro do moinho</v>
      </c>
      <c r="F672" t="s">
        <v>93</v>
      </c>
      <c r="G672" s="9">
        <f>G671</f>
        <v>45178</v>
      </c>
      <c r="H672">
        <v>40</v>
      </c>
      <c r="I672">
        <f>I671</f>
        <v>120</v>
      </c>
    </row>
    <row r="673" spans="1:9" x14ac:dyDescent="0.2">
      <c r="A673">
        <v>880</v>
      </c>
      <c r="B673">
        <f>B672</f>
        <v>22</v>
      </c>
      <c r="C673" t="e">
        <f>_xlfn.XLOOKUP(B673,Setor!#REF!,Setor!A$2:A$7)</f>
        <v>#REF!</v>
      </c>
      <c r="D673">
        <f>D672</f>
        <v>105</v>
      </c>
      <c r="E673" t="str">
        <f>_xlfn.XLOOKUP(D673,Parcela!A$2:A$9,Parcela!B$2:B$9)</f>
        <v>Lameiro do moinho</v>
      </c>
      <c r="F673" t="s">
        <v>115</v>
      </c>
      <c r="G673" s="9">
        <f>G672</f>
        <v>45178</v>
      </c>
      <c r="H673">
        <v>50</v>
      </c>
      <c r="I673">
        <f>I672</f>
        <v>120</v>
      </c>
    </row>
    <row r="674" spans="1:9" x14ac:dyDescent="0.2">
      <c r="A674">
        <v>881</v>
      </c>
      <c r="B674">
        <v>22</v>
      </c>
      <c r="C674" t="e">
        <f>_xlfn.XLOOKUP(B674,Setor!#REF!,Setor!A$2:A$7)</f>
        <v>#REF!</v>
      </c>
      <c r="D674">
        <v>105</v>
      </c>
      <c r="E674" t="str">
        <f>_xlfn.XLOOKUP(D674,Parcela!A$2:A$9,Parcela!B$2:B$9)</f>
        <v>Lameiro do moinho</v>
      </c>
      <c r="F674" t="s">
        <v>89</v>
      </c>
      <c r="G674" s="9">
        <v>45187</v>
      </c>
      <c r="H674">
        <v>50</v>
      </c>
      <c r="I674">
        <v>120</v>
      </c>
    </row>
    <row r="675" spans="1:9" x14ac:dyDescent="0.2">
      <c r="A675">
        <v>882</v>
      </c>
      <c r="B675">
        <f>B674</f>
        <v>22</v>
      </c>
      <c r="C675" t="e">
        <f>_xlfn.XLOOKUP(B675,Setor!#REF!,Setor!A$2:A$7)</f>
        <v>#REF!</v>
      </c>
      <c r="D675">
        <f>D674</f>
        <v>105</v>
      </c>
      <c r="E675" t="str">
        <f>_xlfn.XLOOKUP(D675,Parcela!A$2:A$9,Parcela!B$2:B$9)</f>
        <v>Lameiro do moinho</v>
      </c>
      <c r="F675" t="s">
        <v>113</v>
      </c>
      <c r="G675" s="9">
        <f>G674</f>
        <v>45187</v>
      </c>
      <c r="H675">
        <v>20</v>
      </c>
      <c r="I675">
        <f>I674</f>
        <v>120</v>
      </c>
    </row>
    <row r="676" spans="1:9" x14ac:dyDescent="0.2">
      <c r="A676">
        <v>883</v>
      </c>
      <c r="B676">
        <f>B675</f>
        <v>22</v>
      </c>
      <c r="C676" t="e">
        <f>_xlfn.XLOOKUP(B676,Setor!#REF!,Setor!A$2:A$7)</f>
        <v>#REF!</v>
      </c>
      <c r="D676">
        <f>D675</f>
        <v>105</v>
      </c>
      <c r="E676" t="str">
        <f>_xlfn.XLOOKUP(D676,Parcela!A$2:A$9,Parcela!B$2:B$9)</f>
        <v>Lameiro do moinho</v>
      </c>
      <c r="F676" t="s">
        <v>91</v>
      </c>
      <c r="G676" s="9">
        <f>G675</f>
        <v>45187</v>
      </c>
      <c r="H676">
        <v>30</v>
      </c>
      <c r="I676">
        <f>I675</f>
        <v>120</v>
      </c>
    </row>
    <row r="677" spans="1:9" x14ac:dyDescent="0.2">
      <c r="A677">
        <v>884</v>
      </c>
      <c r="B677">
        <f>B676</f>
        <v>22</v>
      </c>
      <c r="C677" t="e">
        <f>_xlfn.XLOOKUP(B677,Setor!#REF!,Setor!A$2:A$7)</f>
        <v>#REF!</v>
      </c>
      <c r="D677">
        <f>D676</f>
        <v>105</v>
      </c>
      <c r="E677" t="str">
        <f>_xlfn.XLOOKUP(D677,Parcela!A$2:A$9,Parcela!B$2:B$9)</f>
        <v>Lameiro do moinho</v>
      </c>
      <c r="F677" t="s">
        <v>93</v>
      </c>
      <c r="G677" s="9">
        <f>G676</f>
        <v>45187</v>
      </c>
      <c r="H677">
        <v>40</v>
      </c>
      <c r="I677">
        <f>I676</f>
        <v>120</v>
      </c>
    </row>
    <row r="678" spans="1:9" x14ac:dyDescent="0.2">
      <c r="A678">
        <v>885</v>
      </c>
      <c r="B678">
        <f>B677</f>
        <v>22</v>
      </c>
      <c r="C678" t="e">
        <f>_xlfn.XLOOKUP(B678,Setor!#REF!,Setor!A$2:A$7)</f>
        <v>#REF!</v>
      </c>
      <c r="D678">
        <f>D677</f>
        <v>105</v>
      </c>
      <c r="E678" t="str">
        <f>_xlfn.XLOOKUP(D678,Parcela!A$2:A$9,Parcela!B$2:B$9)</f>
        <v>Lameiro do moinho</v>
      </c>
      <c r="F678" t="s">
        <v>115</v>
      </c>
      <c r="G678" s="9">
        <f>G677</f>
        <v>45187</v>
      </c>
      <c r="H678">
        <v>50</v>
      </c>
      <c r="I678">
        <f>I677</f>
        <v>120</v>
      </c>
    </row>
    <row r="679" spans="1:9" x14ac:dyDescent="0.2">
      <c r="A679">
        <v>886</v>
      </c>
      <c r="B679">
        <v>10</v>
      </c>
      <c r="C679" t="e">
        <f>_xlfn.XLOOKUP(B679,Setor!#REF!,Setor!A$2:A$7)</f>
        <v>#REF!</v>
      </c>
      <c r="D679">
        <v>102</v>
      </c>
      <c r="E679" t="str">
        <f>_xlfn.XLOOKUP(D679,Parcela!A$2:A$9,Parcela!B$2:B$9)</f>
        <v>Campo grande</v>
      </c>
      <c r="F679" t="s">
        <v>324</v>
      </c>
      <c r="G679" s="9">
        <v>45079</v>
      </c>
      <c r="H679">
        <v>30</v>
      </c>
      <c r="I679">
        <v>60</v>
      </c>
    </row>
    <row r="680" spans="1:9" x14ac:dyDescent="0.2">
      <c r="A680">
        <v>887</v>
      </c>
      <c r="B680">
        <v>10</v>
      </c>
      <c r="C680" t="e">
        <f>_xlfn.XLOOKUP(B680,Setor!#REF!,Setor!A$2:A$7)</f>
        <v>#REF!</v>
      </c>
      <c r="D680">
        <v>102</v>
      </c>
      <c r="E680" t="str">
        <f>_xlfn.XLOOKUP(D680,Parcela!A$2:A$9,Parcela!B$2:B$9)</f>
        <v>Campo grande</v>
      </c>
      <c r="F680" t="s">
        <v>179</v>
      </c>
      <c r="G680" s="6">
        <f>G679</f>
        <v>45079</v>
      </c>
      <c r="H680">
        <v>20</v>
      </c>
      <c r="I680">
        <f>I679</f>
        <v>60</v>
      </c>
    </row>
    <row r="681" spans="1:9" x14ac:dyDescent="0.2">
      <c r="A681">
        <v>888</v>
      </c>
      <c r="B681">
        <v>10</v>
      </c>
      <c r="C681" t="e">
        <f>_xlfn.XLOOKUP(B681,Setor!#REF!,Setor!A$2:A$7)</f>
        <v>#REF!</v>
      </c>
      <c r="D681">
        <v>102</v>
      </c>
      <c r="E681" t="str">
        <f>_xlfn.XLOOKUP(D681,Parcela!A$2:A$9,Parcela!B$2:B$9)</f>
        <v>Campo grande</v>
      </c>
      <c r="F681" t="s">
        <v>324</v>
      </c>
      <c r="G681" s="9">
        <v>45109</v>
      </c>
      <c r="H681">
        <v>30</v>
      </c>
      <c r="I681">
        <v>120</v>
      </c>
    </row>
    <row r="682" spans="1:9" x14ac:dyDescent="0.2">
      <c r="A682">
        <v>889</v>
      </c>
      <c r="B682">
        <v>10</v>
      </c>
      <c r="C682" t="e">
        <f>_xlfn.XLOOKUP(B682,Setor!#REF!,Setor!A$2:A$7)</f>
        <v>#REF!</v>
      </c>
      <c r="D682">
        <v>102</v>
      </c>
      <c r="E682" t="str">
        <f>_xlfn.XLOOKUP(D682,Parcela!A$2:A$9,Parcela!B$2:B$9)</f>
        <v>Campo grande</v>
      </c>
      <c r="F682" t="s">
        <v>179</v>
      </c>
      <c r="G682" s="6">
        <f>G681</f>
        <v>45109</v>
      </c>
      <c r="H682">
        <v>20</v>
      </c>
      <c r="I682">
        <f>I681</f>
        <v>120</v>
      </c>
    </row>
    <row r="683" spans="1:9" x14ac:dyDescent="0.2">
      <c r="A683">
        <v>890</v>
      </c>
      <c r="B683">
        <v>10</v>
      </c>
      <c r="C683" t="e">
        <f>_xlfn.XLOOKUP(B683,Setor!#REF!,Setor!A$2:A$7)</f>
        <v>#REF!</v>
      </c>
      <c r="D683">
        <v>102</v>
      </c>
      <c r="E683" t="str">
        <f>_xlfn.XLOOKUP(D683,Parcela!A$2:A$9,Parcela!B$2:B$9)</f>
        <v>Campo grande</v>
      </c>
      <c r="F683" t="s">
        <v>324</v>
      </c>
      <c r="G683" s="9">
        <v>45140</v>
      </c>
      <c r="H683">
        <v>30</v>
      </c>
      <c r="I683">
        <v>180</v>
      </c>
    </row>
    <row r="684" spans="1:9" x14ac:dyDescent="0.2">
      <c r="A684">
        <v>891</v>
      </c>
      <c r="B684">
        <v>10</v>
      </c>
      <c r="C684" t="e">
        <f>_xlfn.XLOOKUP(B684,Setor!#REF!,Setor!A$2:A$7)</f>
        <v>#REF!</v>
      </c>
      <c r="D684">
        <v>102</v>
      </c>
      <c r="E684" t="str">
        <f>_xlfn.XLOOKUP(D684,Parcela!A$2:A$9,Parcela!B$2:B$9)</f>
        <v>Campo grande</v>
      </c>
      <c r="F684" t="s">
        <v>179</v>
      </c>
      <c r="G684" s="6">
        <f>G683</f>
        <v>45140</v>
      </c>
      <c r="H684">
        <v>20</v>
      </c>
      <c r="I684">
        <f>I683</f>
        <v>180</v>
      </c>
    </row>
    <row r="685" spans="1:9" x14ac:dyDescent="0.2">
      <c r="A685">
        <v>892</v>
      </c>
      <c r="B685">
        <v>10</v>
      </c>
      <c r="C685" t="e">
        <f>_xlfn.XLOOKUP(B685,Setor!#REF!,Setor!A$2:A$7)</f>
        <v>#REF!</v>
      </c>
      <c r="D685">
        <v>102</v>
      </c>
      <c r="E685" t="str">
        <f>_xlfn.XLOOKUP(D685,Parcela!A$2:A$9,Parcela!B$2:B$9)</f>
        <v>Campo grande</v>
      </c>
      <c r="F685" t="s">
        <v>324</v>
      </c>
      <c r="G685" s="9">
        <v>45173</v>
      </c>
      <c r="H685">
        <v>30</v>
      </c>
      <c r="I685">
        <v>120</v>
      </c>
    </row>
    <row r="686" spans="1:9" x14ac:dyDescent="0.2">
      <c r="A686">
        <v>893</v>
      </c>
      <c r="B686">
        <v>10</v>
      </c>
      <c r="C686" t="e">
        <f>_xlfn.XLOOKUP(B686,Setor!#REF!,Setor!A$2:A$7)</f>
        <v>#REF!</v>
      </c>
      <c r="D686">
        <v>102</v>
      </c>
      <c r="E686" t="str">
        <f>_xlfn.XLOOKUP(D686,Parcela!A$2:A$9,Parcela!B$2:B$9)</f>
        <v>Campo grande</v>
      </c>
      <c r="F686" t="s">
        <v>179</v>
      </c>
      <c r="G686" s="6">
        <f>G685</f>
        <v>45173</v>
      </c>
      <c r="H686">
        <v>20</v>
      </c>
      <c r="I686">
        <f>I685</f>
        <v>120</v>
      </c>
    </row>
    <row r="687" spans="1:9" x14ac:dyDescent="0.2">
      <c r="A687">
        <v>894</v>
      </c>
      <c r="B687">
        <v>10</v>
      </c>
      <c r="C687" t="e">
        <f>_xlfn.XLOOKUP(B687,Setor!#REF!,Setor!A$2:A$7)</f>
        <v>#REF!</v>
      </c>
      <c r="D687">
        <v>102</v>
      </c>
      <c r="E687" t="str">
        <f>_xlfn.XLOOKUP(D687,Parcela!A$2:A$9,Parcela!B$2:B$9)</f>
        <v>Campo grande</v>
      </c>
      <c r="F687" t="s">
        <v>324</v>
      </c>
      <c r="G687" s="9">
        <v>45201</v>
      </c>
      <c r="H687">
        <v>30</v>
      </c>
      <c r="I687">
        <v>60</v>
      </c>
    </row>
    <row r="688" spans="1:9" x14ac:dyDescent="0.2">
      <c r="A688">
        <v>895</v>
      </c>
      <c r="B688">
        <v>10</v>
      </c>
      <c r="C688" t="e">
        <f>_xlfn.XLOOKUP(B688,Setor!#REF!,Setor!A$2:A$7)</f>
        <v>#REF!</v>
      </c>
      <c r="D688">
        <v>102</v>
      </c>
      <c r="E688" t="str">
        <f>_xlfn.XLOOKUP(D688,Parcela!A$2:A$9,Parcela!B$2:B$9)</f>
        <v>Campo grande</v>
      </c>
      <c r="F688" t="s">
        <v>179</v>
      </c>
      <c r="G688" s="6">
        <f>G687</f>
        <v>45201</v>
      </c>
      <c r="H688">
        <v>20</v>
      </c>
      <c r="I688">
        <f>I687</f>
        <v>60</v>
      </c>
    </row>
    <row r="689" spans="1:9" x14ac:dyDescent="0.2">
      <c r="A689">
        <v>896</v>
      </c>
      <c r="B689">
        <v>42</v>
      </c>
      <c r="C689" t="e">
        <f>_xlfn.XLOOKUP(B689,Setor!#REF!,Setor!A$2:A$7)</f>
        <v>#REF!</v>
      </c>
      <c r="D689">
        <v>108</v>
      </c>
      <c r="E689" t="str">
        <f>_xlfn.XLOOKUP(D689,Parcela!A$2:A$9,Parcela!B$2:B$9)</f>
        <v>Campo Novo</v>
      </c>
      <c r="F689" t="s">
        <v>155</v>
      </c>
      <c r="G689" s="6">
        <v>45089</v>
      </c>
      <c r="H689" t="s">
        <v>343</v>
      </c>
      <c r="I689">
        <v>60</v>
      </c>
    </row>
    <row r="690" spans="1:9" x14ac:dyDescent="0.2">
      <c r="A690">
        <v>897</v>
      </c>
      <c r="B690">
        <v>42</v>
      </c>
      <c r="C690" t="e">
        <f>_xlfn.XLOOKUP(B690,Setor!#REF!,Setor!A$2:A$7)</f>
        <v>#REF!</v>
      </c>
      <c r="D690">
        <v>108</v>
      </c>
      <c r="E690" t="str">
        <f>_xlfn.XLOOKUP(D690,Parcela!A$2:A$9,Parcela!B$2:B$9)</f>
        <v>Campo Novo</v>
      </c>
      <c r="F690" t="s">
        <v>151</v>
      </c>
      <c r="G690" s="6">
        <f>G689</f>
        <v>45089</v>
      </c>
      <c r="I690">
        <f>I689</f>
        <v>60</v>
      </c>
    </row>
    <row r="691" spans="1:9" x14ac:dyDescent="0.2">
      <c r="A691">
        <v>898</v>
      </c>
      <c r="B691">
        <v>42</v>
      </c>
      <c r="C691" t="e">
        <f>_xlfn.XLOOKUP(B691,Setor!#REF!,Setor!A$2:A$7)</f>
        <v>#REF!</v>
      </c>
      <c r="D691">
        <v>108</v>
      </c>
      <c r="E691" t="str">
        <f>_xlfn.XLOOKUP(D691,Parcela!A$2:A$9,Parcela!B$2:B$9)</f>
        <v>Campo Novo</v>
      </c>
      <c r="F691" t="s">
        <v>155</v>
      </c>
      <c r="G691" s="6">
        <v>45096</v>
      </c>
      <c r="H691" t="s">
        <v>343</v>
      </c>
      <c r="I691">
        <v>120</v>
      </c>
    </row>
    <row r="692" spans="1:9" x14ac:dyDescent="0.2">
      <c r="A692">
        <v>899</v>
      </c>
      <c r="B692">
        <v>42</v>
      </c>
      <c r="C692" t="e">
        <f>_xlfn.XLOOKUP(B692,Setor!#REF!,Setor!A$2:A$7)</f>
        <v>#REF!</v>
      </c>
      <c r="D692">
        <v>108</v>
      </c>
      <c r="E692" t="str">
        <f>_xlfn.XLOOKUP(D692,Parcela!A$2:A$9,Parcela!B$2:B$9)</f>
        <v>Campo Novo</v>
      </c>
      <c r="F692" t="s">
        <v>151</v>
      </c>
      <c r="G692" s="6">
        <f>G691</f>
        <v>45096</v>
      </c>
      <c r="I692">
        <f>I691</f>
        <v>120</v>
      </c>
    </row>
    <row r="693" spans="1:9" x14ac:dyDescent="0.2">
      <c r="A693">
        <v>900</v>
      </c>
      <c r="B693">
        <v>42</v>
      </c>
      <c r="C693" t="e">
        <f>_xlfn.XLOOKUP(B693,Setor!#REF!,Setor!A$2:A$7)</f>
        <v>#REF!</v>
      </c>
      <c r="D693">
        <v>108</v>
      </c>
      <c r="E693" t="str">
        <f>_xlfn.XLOOKUP(D693,Parcela!A$2:A$9,Parcela!B$2:B$9)</f>
        <v>Campo Novo</v>
      </c>
      <c r="F693" t="s">
        <v>155</v>
      </c>
      <c r="G693" s="6">
        <v>45107</v>
      </c>
      <c r="H693" t="s">
        <v>343</v>
      </c>
      <c r="I693">
        <v>120</v>
      </c>
    </row>
    <row r="694" spans="1:9" x14ac:dyDescent="0.2">
      <c r="A694">
        <v>901</v>
      </c>
      <c r="B694">
        <v>42</v>
      </c>
      <c r="C694" t="e">
        <f>_xlfn.XLOOKUP(B694,Setor!#REF!,Setor!A$2:A$7)</f>
        <v>#REF!</v>
      </c>
      <c r="D694">
        <v>108</v>
      </c>
      <c r="E694" t="str">
        <f>_xlfn.XLOOKUP(D694,Parcela!A$2:A$9,Parcela!B$2:B$9)</f>
        <v>Campo Novo</v>
      </c>
      <c r="F694" t="s">
        <v>151</v>
      </c>
      <c r="G694" s="6">
        <f>G693</f>
        <v>45107</v>
      </c>
      <c r="I694">
        <f>I693</f>
        <v>120</v>
      </c>
    </row>
    <row r="695" spans="1:9" x14ac:dyDescent="0.2">
      <c r="A695">
        <v>902</v>
      </c>
      <c r="B695">
        <v>42</v>
      </c>
      <c r="C695" t="e">
        <f>_xlfn.XLOOKUP(B695,Setor!#REF!,Setor!A$2:A$7)</f>
        <v>#REF!</v>
      </c>
      <c r="D695">
        <v>108</v>
      </c>
      <c r="E695" t="str">
        <f>_xlfn.XLOOKUP(D695,Parcela!A$2:A$9,Parcela!B$2:B$9)</f>
        <v>Campo Novo</v>
      </c>
      <c r="F695" t="s">
        <v>155</v>
      </c>
      <c r="G695" s="6">
        <v>45115</v>
      </c>
      <c r="H695" t="s">
        <v>343</v>
      </c>
      <c r="I695">
        <v>120</v>
      </c>
    </row>
    <row r="696" spans="1:9" x14ac:dyDescent="0.2">
      <c r="A696">
        <v>903</v>
      </c>
      <c r="B696">
        <v>42</v>
      </c>
      <c r="C696" t="e">
        <f>_xlfn.XLOOKUP(B696,Setor!#REF!,Setor!A$2:A$7)</f>
        <v>#REF!</v>
      </c>
      <c r="D696">
        <v>108</v>
      </c>
      <c r="E696" t="str">
        <f>_xlfn.XLOOKUP(D696,Parcela!A$2:A$9,Parcela!B$2:B$9)</f>
        <v>Campo Novo</v>
      </c>
      <c r="F696" t="s">
        <v>151</v>
      </c>
      <c r="G696" s="6">
        <f>G695</f>
        <v>45115</v>
      </c>
      <c r="I696">
        <f>I695</f>
        <v>120</v>
      </c>
    </row>
    <row r="697" spans="1:9" x14ac:dyDescent="0.2">
      <c r="A697">
        <v>904</v>
      </c>
      <c r="B697">
        <v>42</v>
      </c>
      <c r="C697" t="e">
        <f>_xlfn.XLOOKUP(B697,Setor!#REF!,Setor!A$2:A$7)</f>
        <v>#REF!</v>
      </c>
      <c r="D697">
        <v>108</v>
      </c>
      <c r="E697" t="str">
        <f>_xlfn.XLOOKUP(D697,Parcela!A$2:A$9,Parcela!B$2:B$9)</f>
        <v>Campo Novo</v>
      </c>
      <c r="F697" t="s">
        <v>155</v>
      </c>
      <c r="G697" s="6">
        <v>45122</v>
      </c>
      <c r="H697" t="s">
        <v>343</v>
      </c>
      <c r="I697">
        <v>120</v>
      </c>
    </row>
    <row r="698" spans="1:9" x14ac:dyDescent="0.2">
      <c r="A698">
        <v>905</v>
      </c>
      <c r="B698">
        <v>42</v>
      </c>
      <c r="C698" t="e">
        <f>_xlfn.XLOOKUP(B698,Setor!#REF!,Setor!A$2:A$7)</f>
        <v>#REF!</v>
      </c>
      <c r="D698">
        <v>108</v>
      </c>
      <c r="E698" t="str">
        <f>_xlfn.XLOOKUP(D698,Parcela!A$2:A$9,Parcela!B$2:B$9)</f>
        <v>Campo Novo</v>
      </c>
      <c r="F698" t="s">
        <v>151</v>
      </c>
      <c r="G698" s="6">
        <f>G697</f>
        <v>45122</v>
      </c>
      <c r="I698">
        <f>I697</f>
        <v>120</v>
      </c>
    </row>
    <row r="699" spans="1:9" x14ac:dyDescent="0.2">
      <c r="A699">
        <v>906</v>
      </c>
      <c r="B699">
        <v>42</v>
      </c>
      <c r="C699" t="e">
        <f>_xlfn.XLOOKUP(B699,Setor!#REF!,Setor!A$2:A$7)</f>
        <v>#REF!</v>
      </c>
      <c r="D699">
        <v>108</v>
      </c>
      <c r="E699" t="str">
        <f>_xlfn.XLOOKUP(D699,Parcela!A$2:A$9,Parcela!B$2:B$9)</f>
        <v>Campo Novo</v>
      </c>
      <c r="F699" t="s">
        <v>155</v>
      </c>
      <c r="G699" s="6">
        <v>45129</v>
      </c>
      <c r="H699" t="s">
        <v>343</v>
      </c>
      <c r="I699">
        <v>150</v>
      </c>
    </row>
    <row r="700" spans="1:9" x14ac:dyDescent="0.2">
      <c r="A700">
        <v>907</v>
      </c>
      <c r="B700">
        <v>42</v>
      </c>
      <c r="C700" t="e">
        <f>_xlfn.XLOOKUP(B700,Setor!#REF!,Setor!A$2:A$7)</f>
        <v>#REF!</v>
      </c>
      <c r="D700">
        <v>108</v>
      </c>
      <c r="E700" t="str">
        <f>_xlfn.XLOOKUP(D700,Parcela!A$2:A$9,Parcela!B$2:B$9)</f>
        <v>Campo Novo</v>
      </c>
      <c r="F700" t="s">
        <v>151</v>
      </c>
      <c r="G700" s="6">
        <f>G699</f>
        <v>45129</v>
      </c>
      <c r="I700">
        <f>I699</f>
        <v>150</v>
      </c>
    </row>
    <row r="701" spans="1:9" x14ac:dyDescent="0.2">
      <c r="A701">
        <v>908</v>
      </c>
      <c r="B701">
        <v>42</v>
      </c>
      <c r="C701" t="e">
        <f>_xlfn.XLOOKUP(B701,Setor!#REF!,Setor!A$2:A$7)</f>
        <v>#REF!</v>
      </c>
      <c r="D701">
        <v>108</v>
      </c>
      <c r="E701" t="str">
        <f>_xlfn.XLOOKUP(D701,Parcela!A$2:A$9,Parcela!B$2:B$9)</f>
        <v>Campo Novo</v>
      </c>
      <c r="F701" t="s">
        <v>155</v>
      </c>
      <c r="G701" s="6">
        <v>45136</v>
      </c>
      <c r="H701" t="s">
        <v>343</v>
      </c>
      <c r="I701">
        <v>150</v>
      </c>
    </row>
    <row r="702" spans="1:9" x14ac:dyDescent="0.2">
      <c r="A702">
        <v>909</v>
      </c>
      <c r="B702">
        <v>42</v>
      </c>
      <c r="C702" t="e">
        <f>_xlfn.XLOOKUP(B702,Setor!#REF!,Setor!A$2:A$7)</f>
        <v>#REF!</v>
      </c>
      <c r="D702">
        <v>108</v>
      </c>
      <c r="E702" t="str">
        <f>_xlfn.XLOOKUP(D702,Parcela!A$2:A$9,Parcela!B$2:B$9)</f>
        <v>Campo Novo</v>
      </c>
      <c r="F702" t="s">
        <v>151</v>
      </c>
      <c r="G702" s="6">
        <f>G701</f>
        <v>45136</v>
      </c>
      <c r="I702">
        <f>I701</f>
        <v>150</v>
      </c>
    </row>
    <row r="703" spans="1:9" x14ac:dyDescent="0.2">
      <c r="A703">
        <v>910</v>
      </c>
      <c r="B703">
        <v>42</v>
      </c>
      <c r="C703" t="e">
        <f>_xlfn.XLOOKUP(B703,Setor!#REF!,Setor!A$2:A$7)</f>
        <v>#REF!</v>
      </c>
      <c r="D703">
        <v>108</v>
      </c>
      <c r="E703" t="str">
        <f>_xlfn.XLOOKUP(D703,Parcela!A$2:A$9,Parcela!B$2:B$9)</f>
        <v>Campo Novo</v>
      </c>
      <c r="F703" t="s">
        <v>155</v>
      </c>
      <c r="G703" s="6">
        <v>45143</v>
      </c>
      <c r="H703" t="s">
        <v>343</v>
      </c>
      <c r="I703">
        <v>150</v>
      </c>
    </row>
    <row r="704" spans="1:9" x14ac:dyDescent="0.2">
      <c r="A704">
        <v>911</v>
      </c>
      <c r="B704">
        <v>42</v>
      </c>
      <c r="C704" t="e">
        <f>_xlfn.XLOOKUP(B704,Setor!#REF!,Setor!A$2:A$7)</f>
        <v>#REF!</v>
      </c>
      <c r="D704">
        <v>108</v>
      </c>
      <c r="E704" t="str">
        <f>_xlfn.XLOOKUP(D704,Parcela!A$2:A$9,Parcela!B$2:B$9)</f>
        <v>Campo Novo</v>
      </c>
      <c r="F704" t="s">
        <v>151</v>
      </c>
      <c r="G704" s="6">
        <f>G703</f>
        <v>45143</v>
      </c>
      <c r="I704">
        <f>I703</f>
        <v>150</v>
      </c>
    </row>
    <row r="705" spans="1:9" x14ac:dyDescent="0.2">
      <c r="A705">
        <v>912</v>
      </c>
      <c r="B705">
        <v>42</v>
      </c>
      <c r="C705" t="e">
        <f>_xlfn.XLOOKUP(B705,Setor!#REF!,Setor!A$2:A$7)</f>
        <v>#REF!</v>
      </c>
      <c r="D705">
        <v>108</v>
      </c>
      <c r="E705" t="str">
        <f>_xlfn.XLOOKUP(D705,Parcela!A$2:A$9,Parcela!B$2:B$9)</f>
        <v>Campo Novo</v>
      </c>
      <c r="F705" t="s">
        <v>155</v>
      </c>
      <c r="G705" s="6">
        <v>45150</v>
      </c>
      <c r="H705" t="s">
        <v>343</v>
      </c>
      <c r="I705">
        <v>120</v>
      </c>
    </row>
    <row r="706" spans="1:9" x14ac:dyDescent="0.2">
      <c r="A706">
        <v>913</v>
      </c>
      <c r="B706">
        <v>42</v>
      </c>
      <c r="C706" t="e">
        <f>_xlfn.XLOOKUP(B706,Setor!#REF!,Setor!A$2:A$7)</f>
        <v>#REF!</v>
      </c>
      <c r="D706">
        <v>108</v>
      </c>
      <c r="E706" t="str">
        <f>_xlfn.XLOOKUP(D706,Parcela!A$2:A$9,Parcela!B$2:B$9)</f>
        <v>Campo Novo</v>
      </c>
      <c r="F706" t="s">
        <v>151</v>
      </c>
      <c r="G706" s="6">
        <f>G705</f>
        <v>45150</v>
      </c>
      <c r="I706">
        <f>I705</f>
        <v>120</v>
      </c>
    </row>
    <row r="707" spans="1:9" x14ac:dyDescent="0.2">
      <c r="A707">
        <v>914</v>
      </c>
      <c r="B707">
        <v>42</v>
      </c>
      <c r="C707" t="e">
        <f>_xlfn.XLOOKUP(B707,Setor!#REF!,Setor!A$2:A$7)</f>
        <v>#REF!</v>
      </c>
      <c r="D707">
        <v>108</v>
      </c>
      <c r="E707" t="str">
        <f>_xlfn.XLOOKUP(D707,Parcela!A$2:A$9,Parcela!B$2:B$9)</f>
        <v>Campo Novo</v>
      </c>
      <c r="F707" t="s">
        <v>155</v>
      </c>
      <c r="G707" s="6">
        <v>45157</v>
      </c>
      <c r="H707" t="s">
        <v>343</v>
      </c>
      <c r="I707">
        <v>120</v>
      </c>
    </row>
    <row r="708" spans="1:9" x14ac:dyDescent="0.2">
      <c r="A708">
        <v>915</v>
      </c>
      <c r="B708">
        <v>42</v>
      </c>
      <c r="C708" t="e">
        <f>_xlfn.XLOOKUP(B708,Setor!#REF!,Setor!A$2:A$7)</f>
        <v>#REF!</v>
      </c>
      <c r="D708">
        <v>108</v>
      </c>
      <c r="E708" t="str">
        <f>_xlfn.XLOOKUP(D708,Parcela!A$2:A$9,Parcela!B$2:B$9)</f>
        <v>Campo Novo</v>
      </c>
      <c r="F708" t="s">
        <v>151</v>
      </c>
      <c r="G708" s="6">
        <f>G707</f>
        <v>45157</v>
      </c>
      <c r="I708">
        <f>I707</f>
        <v>120</v>
      </c>
    </row>
    <row r="709" spans="1:9" x14ac:dyDescent="0.2">
      <c r="A709">
        <v>916</v>
      </c>
      <c r="B709">
        <v>42</v>
      </c>
      <c r="C709" t="e">
        <f>_xlfn.XLOOKUP(B709,Setor!#REF!,Setor!A$2:A$7)</f>
        <v>#REF!</v>
      </c>
      <c r="D709">
        <v>108</v>
      </c>
      <c r="E709" t="str">
        <f>_xlfn.XLOOKUP(D709,Parcela!A$2:A$9,Parcela!B$2:B$9)</f>
        <v>Campo Novo</v>
      </c>
      <c r="F709" t="s">
        <v>155</v>
      </c>
      <c r="G709" s="6">
        <v>45164</v>
      </c>
      <c r="H709" t="s">
        <v>343</v>
      </c>
      <c r="I709">
        <v>120</v>
      </c>
    </row>
    <row r="710" spans="1:9" x14ac:dyDescent="0.2">
      <c r="A710">
        <v>917</v>
      </c>
      <c r="B710">
        <v>42</v>
      </c>
      <c r="C710" t="e">
        <f>_xlfn.XLOOKUP(B710,Setor!#REF!,Setor!A$2:A$7)</f>
        <v>#REF!</v>
      </c>
      <c r="D710">
        <v>108</v>
      </c>
      <c r="E710" t="str">
        <f>_xlfn.XLOOKUP(D710,Parcela!A$2:A$9,Parcela!B$2:B$9)</f>
        <v>Campo Novo</v>
      </c>
      <c r="F710" t="s">
        <v>151</v>
      </c>
      <c r="G710" s="6">
        <f>G709</f>
        <v>45164</v>
      </c>
      <c r="I710">
        <f>I709</f>
        <v>120</v>
      </c>
    </row>
    <row r="711" spans="1:9" x14ac:dyDescent="0.2">
      <c r="A711">
        <v>918</v>
      </c>
      <c r="B711">
        <v>42</v>
      </c>
      <c r="C711" t="e">
        <f>_xlfn.XLOOKUP(B711,Setor!#REF!,Setor!A$2:A$7)</f>
        <v>#REF!</v>
      </c>
      <c r="D711">
        <v>108</v>
      </c>
      <c r="E711" t="str">
        <f>_xlfn.XLOOKUP(D711,Parcela!A$2:A$9,Parcela!B$2:B$9)</f>
        <v>Campo Novo</v>
      </c>
      <c r="F711" t="s">
        <v>155</v>
      </c>
      <c r="G711" s="6">
        <v>45169</v>
      </c>
      <c r="H711" t="s">
        <v>343</v>
      </c>
      <c r="I711">
        <v>120</v>
      </c>
    </row>
    <row r="712" spans="1:9" x14ac:dyDescent="0.2">
      <c r="A712">
        <v>919</v>
      </c>
      <c r="B712">
        <v>42</v>
      </c>
      <c r="C712" t="e">
        <f>_xlfn.XLOOKUP(B712,Setor!#REF!,Setor!A$2:A$7)</f>
        <v>#REF!</v>
      </c>
      <c r="D712">
        <v>108</v>
      </c>
      <c r="E712" t="str">
        <f>_xlfn.XLOOKUP(D712,Parcela!A$2:A$9,Parcela!B$2:B$9)</f>
        <v>Campo Novo</v>
      </c>
      <c r="F712" t="s">
        <v>151</v>
      </c>
      <c r="G712" s="6">
        <f>G711</f>
        <v>45169</v>
      </c>
      <c r="I712">
        <f>I711</f>
        <v>120</v>
      </c>
    </row>
    <row r="713" spans="1:9" x14ac:dyDescent="0.2">
      <c r="A713">
        <v>920</v>
      </c>
      <c r="B713">
        <v>42</v>
      </c>
      <c r="C713" t="e">
        <f>_xlfn.XLOOKUP(B713,Setor!#REF!,Setor!A$2:A$7)</f>
        <v>#REF!</v>
      </c>
      <c r="D713">
        <v>108</v>
      </c>
      <c r="E713" t="str">
        <f>_xlfn.XLOOKUP(D713,Parcela!A$2:A$9,Parcela!B$2:B$9)</f>
        <v>Campo Novo</v>
      </c>
      <c r="F713" t="s">
        <v>155</v>
      </c>
      <c r="G713" s="6">
        <v>45174</v>
      </c>
      <c r="H713" t="s">
        <v>343</v>
      </c>
      <c r="I713">
        <v>120</v>
      </c>
    </row>
    <row r="714" spans="1:9" x14ac:dyDescent="0.2">
      <c r="A714">
        <v>921</v>
      </c>
      <c r="B714">
        <v>42</v>
      </c>
      <c r="C714" t="e">
        <f>_xlfn.XLOOKUP(B714,Setor!#REF!,Setor!A$2:A$7)</f>
        <v>#REF!</v>
      </c>
      <c r="D714">
        <v>108</v>
      </c>
      <c r="E714" t="str">
        <f>_xlfn.XLOOKUP(D714,Parcela!A$2:A$9,Parcela!B$2:B$9)</f>
        <v>Campo Novo</v>
      </c>
      <c r="F714" t="s">
        <v>151</v>
      </c>
      <c r="G714" s="6">
        <f>G713</f>
        <v>45174</v>
      </c>
      <c r="I714">
        <f>I713</f>
        <v>120</v>
      </c>
    </row>
    <row r="715" spans="1:9" x14ac:dyDescent="0.2">
      <c r="A715">
        <v>922</v>
      </c>
      <c r="B715">
        <v>41</v>
      </c>
      <c r="C715" t="e">
        <f>_xlfn.XLOOKUP(B715,Setor!#REF!,Setor!A$2:A$7)</f>
        <v>#REF!</v>
      </c>
      <c r="D715">
        <v>108</v>
      </c>
      <c r="E715" t="str">
        <f>_xlfn.XLOOKUP(D715,Parcela!A$2:A$9,Parcela!B$2:B$9)</f>
        <v>Campo Novo</v>
      </c>
      <c r="F715" t="s">
        <v>193</v>
      </c>
      <c r="G715" s="6">
        <v>45066</v>
      </c>
      <c r="I715">
        <v>120</v>
      </c>
    </row>
    <row r="716" spans="1:9" x14ac:dyDescent="0.2">
      <c r="A716">
        <v>923</v>
      </c>
      <c r="B716">
        <v>41</v>
      </c>
      <c r="C716" t="e">
        <f>_xlfn.XLOOKUP(B716,Setor!#REF!,Setor!A$2:A$7)</f>
        <v>#REF!</v>
      </c>
      <c r="D716">
        <v>108</v>
      </c>
      <c r="E716" t="str">
        <f>_xlfn.XLOOKUP(D716,Parcela!A$2:A$9,Parcela!B$2:B$9)</f>
        <v>Campo Novo</v>
      </c>
      <c r="F716" t="s">
        <v>193</v>
      </c>
      <c r="G716" s="6">
        <v>45079</v>
      </c>
      <c r="I716">
        <v>120</v>
      </c>
    </row>
    <row r="717" spans="1:9" x14ac:dyDescent="0.2">
      <c r="A717">
        <v>924</v>
      </c>
      <c r="B717">
        <v>41</v>
      </c>
      <c r="C717" t="e">
        <f>_xlfn.XLOOKUP(B717,Setor!#REF!,Setor!A$2:A$7)</f>
        <v>#REF!</v>
      </c>
      <c r="D717">
        <v>108</v>
      </c>
      <c r="E717" t="str">
        <f>_xlfn.XLOOKUP(D717,Parcela!A$2:A$9,Parcela!B$2:B$9)</f>
        <v>Campo Novo</v>
      </c>
      <c r="F717" t="s">
        <v>193</v>
      </c>
      <c r="G717" s="6">
        <v>45086</v>
      </c>
      <c r="I717">
        <v>120</v>
      </c>
    </row>
    <row r="718" spans="1:9" x14ac:dyDescent="0.2">
      <c r="A718">
        <v>925</v>
      </c>
      <c r="B718">
        <v>41</v>
      </c>
      <c r="C718" t="e">
        <f>_xlfn.XLOOKUP(B718,Setor!#REF!,Setor!A$2:A$7)</f>
        <v>#REF!</v>
      </c>
      <c r="D718">
        <v>108</v>
      </c>
      <c r="E718" t="str">
        <f>_xlfn.XLOOKUP(D718,Parcela!A$2:A$9,Parcela!B$2:B$9)</f>
        <v>Campo Novo</v>
      </c>
      <c r="F718" t="s">
        <v>193</v>
      </c>
      <c r="G718" s="6">
        <v>45116</v>
      </c>
      <c r="I718">
        <v>120</v>
      </c>
    </row>
    <row r="719" spans="1:9" x14ac:dyDescent="0.2">
      <c r="A719">
        <v>926</v>
      </c>
      <c r="B719">
        <v>41</v>
      </c>
      <c r="C719" t="e">
        <f>_xlfn.XLOOKUP(B719,Setor!#REF!,Setor!A$2:A$7)</f>
        <v>#REF!</v>
      </c>
      <c r="D719">
        <v>108</v>
      </c>
      <c r="E719" t="str">
        <f>_xlfn.XLOOKUP(D719,Parcela!A$2:A$9,Parcela!B$2:B$9)</f>
        <v>Campo Novo</v>
      </c>
      <c r="F719" t="s">
        <v>193</v>
      </c>
      <c r="G719" s="6">
        <v>45123</v>
      </c>
      <c r="I719">
        <v>120</v>
      </c>
    </row>
    <row r="720" spans="1:9" x14ac:dyDescent="0.2">
      <c r="A720">
        <v>927</v>
      </c>
      <c r="B720">
        <v>41</v>
      </c>
      <c r="C720" t="e">
        <f>_xlfn.XLOOKUP(B720,Setor!#REF!,Setor!A$2:A$7)</f>
        <v>#REF!</v>
      </c>
      <c r="D720">
        <v>108</v>
      </c>
      <c r="E720" t="str">
        <f>_xlfn.XLOOKUP(D720,Parcela!A$2:A$9,Parcela!B$2:B$9)</f>
        <v>Campo Novo</v>
      </c>
      <c r="F720" t="s">
        <v>193</v>
      </c>
      <c r="G720" s="6">
        <v>45130</v>
      </c>
      <c r="I720">
        <v>120</v>
      </c>
    </row>
    <row r="721" spans="1:9" x14ac:dyDescent="0.2">
      <c r="A721">
        <v>928</v>
      </c>
      <c r="B721">
        <v>41</v>
      </c>
      <c r="C721" t="e">
        <f>_xlfn.XLOOKUP(B721,Setor!#REF!,Setor!A$2:A$7)</f>
        <v>#REF!</v>
      </c>
      <c r="D721">
        <v>108</v>
      </c>
      <c r="E721" t="str">
        <f>_xlfn.XLOOKUP(D721,Parcela!A$2:A$9,Parcela!B$2:B$9)</f>
        <v>Campo Novo</v>
      </c>
      <c r="F721" t="s">
        <v>193</v>
      </c>
      <c r="G721" s="6">
        <v>45137</v>
      </c>
      <c r="I721">
        <v>120</v>
      </c>
    </row>
    <row r="722" spans="1:9" x14ac:dyDescent="0.2">
      <c r="A722">
        <v>929</v>
      </c>
      <c r="B722">
        <v>41</v>
      </c>
      <c r="C722" t="e">
        <f>_xlfn.XLOOKUP(B722,Setor!#REF!,Setor!A$2:A$7)</f>
        <v>#REF!</v>
      </c>
      <c r="D722">
        <v>108</v>
      </c>
      <c r="E722" t="str">
        <f>_xlfn.XLOOKUP(D722,Parcela!A$2:A$9,Parcela!B$2:B$9)</f>
        <v>Campo Novo</v>
      </c>
      <c r="F722" t="s">
        <v>193</v>
      </c>
      <c r="G722" s="6">
        <v>45145</v>
      </c>
      <c r="I722">
        <v>120</v>
      </c>
    </row>
    <row r="723" spans="1:9" x14ac:dyDescent="0.2">
      <c r="A723">
        <v>930</v>
      </c>
      <c r="B723">
        <v>41</v>
      </c>
      <c r="C723" t="e">
        <f>_xlfn.XLOOKUP(B723,Setor!#REF!,Setor!A$2:A$7)</f>
        <v>#REF!</v>
      </c>
      <c r="D723">
        <v>108</v>
      </c>
      <c r="E723" t="str">
        <f>_xlfn.XLOOKUP(D723,Parcela!A$2:A$9,Parcela!B$2:B$9)</f>
        <v>Campo Novo</v>
      </c>
      <c r="F723" t="s">
        <v>193</v>
      </c>
      <c r="G723" s="6">
        <v>45152</v>
      </c>
      <c r="I723">
        <v>120</v>
      </c>
    </row>
    <row r="724" spans="1:9" x14ac:dyDescent="0.2">
      <c r="A724">
        <v>931</v>
      </c>
      <c r="B724">
        <v>41</v>
      </c>
      <c r="C724" t="e">
        <f>_xlfn.XLOOKUP(B724,Setor!#REF!,Setor!A$2:A$7)</f>
        <v>#REF!</v>
      </c>
      <c r="D724">
        <v>108</v>
      </c>
      <c r="E724" t="str">
        <f>_xlfn.XLOOKUP(D724,Parcela!A$2:A$9,Parcela!B$2:B$9)</f>
        <v>Campo Novo</v>
      </c>
      <c r="F724" t="s">
        <v>193</v>
      </c>
      <c r="G724" s="6">
        <v>45159</v>
      </c>
      <c r="I724">
        <v>120</v>
      </c>
    </row>
    <row r="725" spans="1:9" x14ac:dyDescent="0.2">
      <c r="A725">
        <v>932</v>
      </c>
      <c r="B725">
        <v>41</v>
      </c>
      <c r="C725" t="e">
        <f>_xlfn.XLOOKUP(B725,Setor!#REF!,Setor!A$2:A$7)</f>
        <v>#REF!</v>
      </c>
      <c r="D725">
        <v>108</v>
      </c>
      <c r="E725" t="str">
        <f>_xlfn.XLOOKUP(D725,Parcela!A$2:A$9,Parcela!B$2:B$9)</f>
        <v>Campo Novo</v>
      </c>
      <c r="F725" t="s">
        <v>193</v>
      </c>
      <c r="G725" s="6">
        <v>45166</v>
      </c>
      <c r="I725">
        <v>120</v>
      </c>
    </row>
    <row r="726" spans="1:9" x14ac:dyDescent="0.2">
      <c r="A726">
        <v>933</v>
      </c>
      <c r="B726">
        <v>41</v>
      </c>
      <c r="C726" t="e">
        <f>_xlfn.XLOOKUP(B726,Setor!#REF!,Setor!A$2:A$7)</f>
        <v>#REF!</v>
      </c>
      <c r="D726">
        <v>108</v>
      </c>
      <c r="E726" t="str">
        <f>_xlfn.XLOOKUP(D726,Parcela!A$2:A$9,Parcela!B$2:B$9)</f>
        <v>Campo Novo</v>
      </c>
      <c r="F726" t="s">
        <v>193</v>
      </c>
      <c r="G726" s="6">
        <v>45175</v>
      </c>
      <c r="I726">
        <v>120</v>
      </c>
    </row>
    <row r="727" spans="1:9" x14ac:dyDescent="0.2">
      <c r="A727">
        <v>934</v>
      </c>
      <c r="B727">
        <v>41</v>
      </c>
      <c r="C727" t="e">
        <f>_xlfn.XLOOKUP(B727,Setor!#REF!,Setor!A$2:A$7)</f>
        <v>#REF!</v>
      </c>
      <c r="D727">
        <v>108</v>
      </c>
      <c r="E727" t="str">
        <f>_xlfn.XLOOKUP(D727,Parcela!A$2:A$9,Parcela!B$2:B$9)</f>
        <v>Campo Novo</v>
      </c>
      <c r="F727" t="s">
        <v>193</v>
      </c>
      <c r="G727" s="6">
        <v>45182</v>
      </c>
      <c r="I727">
        <v>120</v>
      </c>
    </row>
    <row r="728" spans="1:9" x14ac:dyDescent="0.2">
      <c r="A728">
        <v>935</v>
      </c>
      <c r="B728">
        <v>41</v>
      </c>
      <c r="C728" t="e">
        <f>_xlfn.XLOOKUP(B728,Setor!#REF!,Setor!A$2:A$7)</f>
        <v>#REF!</v>
      </c>
      <c r="D728">
        <v>108</v>
      </c>
      <c r="E728" t="str">
        <f>_xlfn.XLOOKUP(D728,Parcela!A$2:A$9,Parcela!B$2:B$9)</f>
        <v>Campo Novo</v>
      </c>
      <c r="F728" t="s">
        <v>193</v>
      </c>
      <c r="G728" s="6">
        <v>45189</v>
      </c>
      <c r="I728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49C2-7948-4355-A159-4760FB931A13}">
  <dimension ref="A1:H54"/>
  <sheetViews>
    <sheetView topLeftCell="A42" workbookViewId="0">
      <selection activeCell="H2" sqref="H2:H54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  <col min="3" max="3" width="10.5" bestFit="1" customWidth="1"/>
    <col min="6" max="6" width="13.83203125" bestFit="1" customWidth="1"/>
  </cols>
  <sheetData>
    <row r="1" spans="1:8" x14ac:dyDescent="0.2">
      <c r="A1" s="11" t="s">
        <v>374</v>
      </c>
      <c r="B1" s="11" t="s">
        <v>320</v>
      </c>
      <c r="C1" s="11" t="s">
        <v>328</v>
      </c>
      <c r="D1" s="11" t="s">
        <v>409</v>
      </c>
      <c r="E1" s="11" t="s">
        <v>410</v>
      </c>
      <c r="F1" s="11" t="s">
        <v>365</v>
      </c>
      <c r="G1" s="11" t="s">
        <v>420</v>
      </c>
    </row>
    <row r="2" spans="1:8" x14ac:dyDescent="0.2">
      <c r="A2">
        <v>213</v>
      </c>
      <c r="B2" t="s">
        <v>402</v>
      </c>
      <c r="C2" s="33">
        <v>45060</v>
      </c>
      <c r="D2" s="34">
        <v>0.29166666666666669</v>
      </c>
      <c r="E2">
        <v>120</v>
      </c>
      <c r="F2" t="s">
        <v>419</v>
      </c>
      <c r="G2" t="s">
        <v>421</v>
      </c>
      <c r="H2" t="str">
        <f>"INSERT INTO Rega (IDOPERACAO, DESIGNACAOSETOR, DATAHORA, DURACAOMIN, INSTANTE, ESTADO) VALUES ('"&amp;A2&amp;"', '"&amp;B2&amp;"', to_timestamp('"&amp;TEXT(C2, "dd/mm/aaaa")&amp;" "&amp;TEXT(D2,"hh:mm")&amp;"', 'DD/MM/YYYY HH24:MI'), "&amp;E2&amp;", "&amp;F2&amp;", '"&amp;G2&amp;"');"</f>
        <v>INSERT INTO Rega (IDOPERACAO, DESIGNACAOSETOR, DATAHORA, DURACAOMIN, INSTANTE, ESTADO) VALUES ('213', 'Setor 21', to_timestamp('14/05/2023 07:00', 'DD/MM/YYYY HH24:MI'), 120, SYSTIMESTAMP, 'ativa');</v>
      </c>
    </row>
    <row r="3" spans="1:8" x14ac:dyDescent="0.2">
      <c r="A3">
        <v>214</v>
      </c>
      <c r="B3" t="s">
        <v>402</v>
      </c>
      <c r="C3" s="33">
        <v>45108</v>
      </c>
      <c r="D3" s="34">
        <v>0.29166666666666669</v>
      </c>
      <c r="E3">
        <v>120</v>
      </c>
      <c r="F3" t="s">
        <v>419</v>
      </c>
      <c r="G3" t="s">
        <v>421</v>
      </c>
      <c r="H3" t="str">
        <f t="shared" ref="H3:H54" si="0">"INSERT INTO Rega (IDOPERACAO, DESIGNACAOSETOR, DATAHORA, DURACAOMIN, INSTANTE, ESTADO) VALUES ('"&amp;A3&amp;"', '"&amp;B3&amp;"', to_timestamp('"&amp;TEXT(C3, "dd/mm/aaaa")&amp;" "&amp;TEXT(D3,"hh:mm")&amp;"', 'DD/MM/YYYY HH24:MI'), "&amp;E3&amp;", "&amp;F3&amp;", '"&amp;G3&amp;"');"</f>
        <v>INSERT INTO Rega (IDOPERACAO, DESIGNACAOSETOR, DATAHORA, DURACAOMIN, INSTANTE, ESTADO) VALUES ('214', 'Setor 21', to_timestamp('01/07/2023 07:00', 'DD/MM/YYYY HH24:MI'), 120, SYSTIMESTAMP, 'ativa');</v>
      </c>
    </row>
    <row r="4" spans="1:8" x14ac:dyDescent="0.2">
      <c r="A4">
        <v>215</v>
      </c>
      <c r="B4" t="s">
        <v>402</v>
      </c>
      <c r="C4" s="33">
        <v>45092</v>
      </c>
      <c r="D4" s="34">
        <v>0.29166666666666669</v>
      </c>
      <c r="E4">
        <v>120</v>
      </c>
      <c r="F4" t="s">
        <v>419</v>
      </c>
      <c r="G4" t="s">
        <v>421</v>
      </c>
      <c r="H4" t="str">
        <f t="shared" si="0"/>
        <v>INSERT INTO Rega (IDOPERACAO, DESIGNACAOSETOR, DATAHORA, DURACAOMIN, INSTANTE, ESTADO) VALUES ('215', 'Setor 21', to_timestamp('15/06/2023 07:00', 'DD/MM/YYYY HH24:MI'), 120, SYSTIMESTAMP, 'ativa');</v>
      </c>
    </row>
    <row r="5" spans="1:8" x14ac:dyDescent="0.2">
      <c r="A5">
        <v>216</v>
      </c>
      <c r="B5" t="s">
        <v>402</v>
      </c>
      <c r="C5" s="33">
        <v>45107</v>
      </c>
      <c r="D5" s="34">
        <v>0.29166666666666669</v>
      </c>
      <c r="E5">
        <v>120</v>
      </c>
      <c r="F5" t="s">
        <v>419</v>
      </c>
      <c r="G5" t="s">
        <v>421</v>
      </c>
      <c r="H5" t="str">
        <f t="shared" si="0"/>
        <v>INSERT INTO Rega (IDOPERACAO, DESIGNACAOSETOR, DATAHORA, DURACAOMIN, INSTANTE, ESTADO) VALUES ('216', 'Setor 21', to_timestamp('30/06/2023 07:00', 'DD/MM/YYYY HH24:MI'), 120, SYSTIMESTAMP, 'ativa');</v>
      </c>
    </row>
    <row r="6" spans="1:8" x14ac:dyDescent="0.2">
      <c r="A6">
        <v>217</v>
      </c>
      <c r="B6" t="s">
        <v>402</v>
      </c>
      <c r="C6" s="33">
        <v>45114</v>
      </c>
      <c r="D6" s="34">
        <v>0.29166666666666669</v>
      </c>
      <c r="E6">
        <v>180</v>
      </c>
      <c r="F6" t="s">
        <v>419</v>
      </c>
      <c r="G6" t="s">
        <v>421</v>
      </c>
      <c r="H6" t="str">
        <f t="shared" si="0"/>
        <v>INSERT INTO Rega (IDOPERACAO, DESIGNACAOSETOR, DATAHORA, DURACAOMIN, INSTANTE, ESTADO) VALUES ('217', 'Setor 21', to_timestamp('07/07/2023 07:00', 'DD/MM/YYYY HH24:MI'), 180, SYSTIMESTAMP, 'ativa');</v>
      </c>
    </row>
    <row r="7" spans="1:8" x14ac:dyDescent="0.2">
      <c r="A7">
        <v>218</v>
      </c>
      <c r="B7" t="s">
        <v>402</v>
      </c>
      <c r="C7" s="33">
        <v>45121</v>
      </c>
      <c r="D7" s="34">
        <v>0.91666666666666663</v>
      </c>
      <c r="E7">
        <v>180</v>
      </c>
      <c r="F7" t="s">
        <v>419</v>
      </c>
      <c r="G7" t="s">
        <v>421</v>
      </c>
      <c r="H7" t="str">
        <f t="shared" si="0"/>
        <v>INSERT INTO Rega (IDOPERACAO, DESIGNACAOSETOR, DATAHORA, DURACAOMIN, INSTANTE, ESTADO) VALUES ('218', 'Setor 21', to_timestamp('14/07/2023 22:00', 'DD/MM/YYYY HH24:MI'), 180, SYSTIMESTAMP, 'ativa');</v>
      </c>
    </row>
    <row r="8" spans="1:8" x14ac:dyDescent="0.2">
      <c r="A8">
        <v>219</v>
      </c>
      <c r="B8" t="s">
        <v>402</v>
      </c>
      <c r="C8" s="33">
        <v>45128</v>
      </c>
      <c r="D8" s="34">
        <v>0.91666666666666663</v>
      </c>
      <c r="E8">
        <v>180</v>
      </c>
      <c r="F8" t="s">
        <v>419</v>
      </c>
      <c r="G8" t="s">
        <v>421</v>
      </c>
      <c r="H8" t="str">
        <f t="shared" si="0"/>
        <v>INSERT INTO Rega (IDOPERACAO, DESIGNACAOSETOR, DATAHORA, DURACAOMIN, INSTANTE, ESTADO) VALUES ('219', 'Setor 21', to_timestamp('21/07/2023 22:00', 'DD/MM/YYYY HH24:MI'), 180, SYSTIMESTAMP, 'ativa');</v>
      </c>
    </row>
    <row r="9" spans="1:8" x14ac:dyDescent="0.2">
      <c r="A9">
        <v>220</v>
      </c>
      <c r="B9" t="s">
        <v>402</v>
      </c>
      <c r="C9" s="33">
        <v>45135</v>
      </c>
      <c r="D9" s="34">
        <v>0.91666666666666696</v>
      </c>
      <c r="E9">
        <v>180</v>
      </c>
      <c r="F9" t="s">
        <v>419</v>
      </c>
      <c r="G9" t="s">
        <v>421</v>
      </c>
      <c r="H9" t="str">
        <f t="shared" si="0"/>
        <v>INSERT INTO Rega (IDOPERACAO, DESIGNACAOSETOR, DATAHORA, DURACAOMIN, INSTANTE, ESTADO) VALUES ('220', 'Setor 21', to_timestamp('28/07/2023 22:00', 'DD/MM/YYYY HH24:MI'), 180, SYSTIMESTAMP, 'ativa');</v>
      </c>
    </row>
    <row r="10" spans="1:8" x14ac:dyDescent="0.2">
      <c r="A10">
        <v>221</v>
      </c>
      <c r="B10" t="s">
        <v>402</v>
      </c>
      <c r="C10" s="33">
        <v>45142</v>
      </c>
      <c r="D10" s="34">
        <v>0.91666666666666696</v>
      </c>
      <c r="E10">
        <v>150</v>
      </c>
      <c r="F10" t="s">
        <v>419</v>
      </c>
      <c r="G10" t="s">
        <v>421</v>
      </c>
      <c r="H10" t="str">
        <f t="shared" si="0"/>
        <v>INSERT INTO Rega (IDOPERACAO, DESIGNACAOSETOR, DATAHORA, DURACAOMIN, INSTANTE, ESTADO) VALUES ('221', 'Setor 21', to_timestamp('04/08/2023 22:00', 'DD/MM/YYYY HH24:MI'), 150, SYSTIMESTAMP, 'ativa');</v>
      </c>
    </row>
    <row r="11" spans="1:8" x14ac:dyDescent="0.2">
      <c r="A11">
        <v>222</v>
      </c>
      <c r="B11" t="s">
        <v>402</v>
      </c>
      <c r="C11" s="33">
        <v>45149</v>
      </c>
      <c r="D11" s="34">
        <v>0.91666666666666696</v>
      </c>
      <c r="E11">
        <v>150</v>
      </c>
      <c r="F11" t="s">
        <v>419</v>
      </c>
      <c r="G11" t="s">
        <v>421</v>
      </c>
      <c r="H11" t="str">
        <f t="shared" si="0"/>
        <v>INSERT INTO Rega (IDOPERACAO, DESIGNACAOSETOR, DATAHORA, DURACAOMIN, INSTANTE, ESTADO) VALUES ('222', 'Setor 21', to_timestamp('11/08/2023 22:00', 'DD/MM/YYYY HH24:MI'), 150, SYSTIMESTAMP, 'ativa');</v>
      </c>
    </row>
    <row r="12" spans="1:8" x14ac:dyDescent="0.2">
      <c r="A12">
        <v>223</v>
      </c>
      <c r="B12" t="s">
        <v>402</v>
      </c>
      <c r="C12" s="33">
        <v>45125</v>
      </c>
      <c r="D12" s="34">
        <v>0.91666666666666696</v>
      </c>
      <c r="E12">
        <v>150</v>
      </c>
      <c r="F12" t="s">
        <v>419</v>
      </c>
      <c r="G12" t="s">
        <v>421</v>
      </c>
      <c r="H12" t="str">
        <f t="shared" si="0"/>
        <v>INSERT INTO Rega (IDOPERACAO, DESIGNACAOSETOR, DATAHORA, DURACAOMIN, INSTANTE, ESTADO) VALUES ('223', 'Setor 21', to_timestamp('18/07/2023 22:00', 'DD/MM/YYYY HH24:MI'), 150, SYSTIMESTAMP, 'ativa');</v>
      </c>
    </row>
    <row r="13" spans="1:8" x14ac:dyDescent="0.2">
      <c r="A13">
        <v>224</v>
      </c>
      <c r="B13" t="s">
        <v>402</v>
      </c>
      <c r="C13" s="33">
        <v>45163</v>
      </c>
      <c r="D13" s="34">
        <v>0.91666666666666696</v>
      </c>
      <c r="E13">
        <v>120</v>
      </c>
      <c r="F13" t="s">
        <v>419</v>
      </c>
      <c r="G13" t="s">
        <v>421</v>
      </c>
      <c r="H13" t="str">
        <f t="shared" si="0"/>
        <v>INSERT INTO Rega (IDOPERACAO, DESIGNACAOSETOR, DATAHORA, DURACAOMIN, INSTANTE, ESTADO) VALUES ('224', 'Setor 21', to_timestamp('25/08/2023 22:00', 'DD/MM/YYYY HH24:MI'), 120, SYSTIMESTAMP, 'ativa');</v>
      </c>
    </row>
    <row r="14" spans="1:8" x14ac:dyDescent="0.2">
      <c r="A14">
        <v>225</v>
      </c>
      <c r="B14" t="s">
        <v>402</v>
      </c>
      <c r="C14" s="33">
        <v>45170</v>
      </c>
      <c r="D14" s="34">
        <v>0.91666666666666696</v>
      </c>
      <c r="E14">
        <v>120</v>
      </c>
      <c r="F14" t="s">
        <v>419</v>
      </c>
      <c r="G14" t="s">
        <v>421</v>
      </c>
      <c r="H14" t="str">
        <f t="shared" si="0"/>
        <v>INSERT INTO Rega (IDOPERACAO, DESIGNACAOSETOR, DATAHORA, DURACAOMIN, INSTANTE, ESTADO) VALUES ('225', 'Setor 21', to_timestamp('01/09/2023 22:00', 'DD/MM/YYYY HH24:MI'), 120, SYSTIMESTAMP, 'ativa');</v>
      </c>
    </row>
    <row r="15" spans="1:8" x14ac:dyDescent="0.2">
      <c r="A15">
        <v>226</v>
      </c>
      <c r="B15" t="s">
        <v>402</v>
      </c>
      <c r="C15" s="33">
        <v>45177</v>
      </c>
      <c r="D15" s="34">
        <v>0.91666666666666696</v>
      </c>
      <c r="E15">
        <v>120</v>
      </c>
      <c r="F15" t="s">
        <v>419</v>
      </c>
      <c r="G15" t="s">
        <v>421</v>
      </c>
      <c r="H15" t="str">
        <f t="shared" si="0"/>
        <v>INSERT INTO Rega (IDOPERACAO, DESIGNACAOSETOR, DATAHORA, DURACAOMIN, INSTANTE, ESTADO) VALUES ('226', 'Setor 21', to_timestamp('08/09/2023 22:00', 'DD/MM/YYYY HH24:MI'), 120, SYSTIMESTAMP, 'ativa');</v>
      </c>
    </row>
    <row r="16" spans="1:8" x14ac:dyDescent="0.2">
      <c r="A16">
        <v>227</v>
      </c>
      <c r="B16" t="s">
        <v>402</v>
      </c>
      <c r="C16" s="33">
        <v>45184</v>
      </c>
      <c r="D16" s="34">
        <v>0.91666666666666696</v>
      </c>
      <c r="E16">
        <v>120</v>
      </c>
      <c r="F16" t="s">
        <v>419</v>
      </c>
      <c r="G16" t="s">
        <v>421</v>
      </c>
      <c r="H16" t="str">
        <f t="shared" si="0"/>
        <v>INSERT INTO Rega (IDOPERACAO, DESIGNACAOSETOR, DATAHORA, DURACAOMIN, INSTANTE, ESTADO) VALUES ('227', 'Setor 21', to_timestamp('15/09/2023 22:00', 'DD/MM/YYYY HH24:MI'), 120, SYSTIMESTAMP, 'ativa');</v>
      </c>
    </row>
    <row r="17" spans="1:8" x14ac:dyDescent="0.2">
      <c r="A17">
        <v>228</v>
      </c>
      <c r="B17" t="s">
        <v>400</v>
      </c>
      <c r="C17" s="33">
        <v>45094</v>
      </c>
      <c r="D17" s="34">
        <v>0.20833333333333334</v>
      </c>
      <c r="E17">
        <v>30</v>
      </c>
      <c r="F17" t="s">
        <v>419</v>
      </c>
      <c r="G17" t="s">
        <v>421</v>
      </c>
      <c r="H17" t="str">
        <f t="shared" si="0"/>
        <v>INSERT INTO Rega (IDOPERACAO, DESIGNACAOSETOR, DATAHORA, DURACAOMIN, INSTANTE, ESTADO) VALUES ('228', 'Setor 10', to_timestamp('17/06/2023 05:00', 'DD/MM/YYYY HH24:MI'), 30, SYSTIMESTAMP, 'ativa');</v>
      </c>
    </row>
    <row r="18" spans="1:8" x14ac:dyDescent="0.2">
      <c r="A18">
        <v>229</v>
      </c>
      <c r="B18" t="s">
        <v>400</v>
      </c>
      <c r="C18" s="33">
        <v>45124</v>
      </c>
      <c r="D18" s="34">
        <v>0.20833333333333334</v>
      </c>
      <c r="E18">
        <v>30</v>
      </c>
      <c r="F18" t="s">
        <v>419</v>
      </c>
      <c r="G18" t="s">
        <v>421</v>
      </c>
      <c r="H18" t="str">
        <f t="shared" si="0"/>
        <v>INSERT INTO Rega (IDOPERACAO, DESIGNACAOSETOR, DATAHORA, DURACAOMIN, INSTANTE, ESTADO) VALUES ('229', 'Setor 10', to_timestamp('17/07/2023 05:00', 'DD/MM/YYYY HH24:MI'), 30, SYSTIMESTAMP, 'ativa');</v>
      </c>
    </row>
    <row r="19" spans="1:8" x14ac:dyDescent="0.2">
      <c r="A19">
        <v>230</v>
      </c>
      <c r="B19" t="s">
        <v>400</v>
      </c>
      <c r="C19" s="33">
        <v>45155</v>
      </c>
      <c r="D19" s="34">
        <v>0.20833333333333334</v>
      </c>
      <c r="E19">
        <v>60</v>
      </c>
      <c r="F19" t="s">
        <v>419</v>
      </c>
      <c r="G19" t="s">
        <v>421</v>
      </c>
      <c r="H19" t="str">
        <f t="shared" si="0"/>
        <v>INSERT INTO Rega (IDOPERACAO, DESIGNACAOSETOR, DATAHORA, DURACAOMIN, INSTANTE, ESTADO) VALUES ('230', 'Setor 10', to_timestamp('17/08/2023 05:00', 'DD/MM/YYYY HH24:MI'), 60, SYSTIMESTAMP, 'ativa');</v>
      </c>
    </row>
    <row r="20" spans="1:8" x14ac:dyDescent="0.2">
      <c r="A20">
        <v>231</v>
      </c>
      <c r="B20" t="s">
        <v>400</v>
      </c>
      <c r="C20" s="33">
        <v>45173</v>
      </c>
      <c r="D20" s="34">
        <v>0.25</v>
      </c>
      <c r="E20">
        <v>120</v>
      </c>
      <c r="F20" t="s">
        <v>419</v>
      </c>
      <c r="G20" t="s">
        <v>421</v>
      </c>
      <c r="H20" t="str">
        <f t="shared" si="0"/>
        <v>INSERT INTO Rega (IDOPERACAO, DESIGNACAOSETOR, DATAHORA, DURACAOMIN, INSTANTE, ESTADO) VALUES ('231', 'Setor 10', to_timestamp('04/09/2023 06:00', 'DD/MM/YYYY HH24:MI'), 120, SYSTIMESTAMP, 'ativa');</v>
      </c>
    </row>
    <row r="21" spans="1:8" x14ac:dyDescent="0.2">
      <c r="A21">
        <v>232</v>
      </c>
      <c r="B21" t="s">
        <v>400</v>
      </c>
      <c r="C21" s="33">
        <v>45187</v>
      </c>
      <c r="D21" s="34">
        <v>0.20833333333333334</v>
      </c>
      <c r="E21">
        <v>30</v>
      </c>
      <c r="F21" t="s">
        <v>419</v>
      </c>
      <c r="G21" t="s">
        <v>421</v>
      </c>
      <c r="H21" t="str">
        <f t="shared" si="0"/>
        <v>INSERT INTO Rega (IDOPERACAO, DESIGNACAOSETOR, DATAHORA, DURACAOMIN, INSTANTE, ESTADO) VALUES ('232', 'Setor 10', to_timestamp('18/09/2023 05:00', 'DD/MM/YYYY HH24:MI'), 30, SYSTIMESTAMP, 'ativa');</v>
      </c>
    </row>
    <row r="22" spans="1:8" x14ac:dyDescent="0.2">
      <c r="A22">
        <v>233</v>
      </c>
      <c r="B22" t="s">
        <v>400</v>
      </c>
      <c r="C22" s="33">
        <v>45201</v>
      </c>
      <c r="D22" s="34">
        <v>0.25</v>
      </c>
      <c r="E22">
        <v>60</v>
      </c>
      <c r="F22" t="s">
        <v>419</v>
      </c>
      <c r="G22" t="s">
        <v>421</v>
      </c>
      <c r="H22" t="str">
        <f t="shared" si="0"/>
        <v>INSERT INTO Rega (IDOPERACAO, DESIGNACAOSETOR, DATAHORA, DURACAOMIN, INSTANTE, ESTADO) VALUES ('233', 'Setor 10', to_timestamp('02/10/2023 06:00', 'DD/MM/YYYY HH24:MI'), 60, SYSTIMESTAMP, 'ativa');</v>
      </c>
    </row>
    <row r="23" spans="1:8" x14ac:dyDescent="0.2">
      <c r="A23">
        <v>234</v>
      </c>
      <c r="B23" t="s">
        <v>403</v>
      </c>
      <c r="C23" s="33">
        <v>45059</v>
      </c>
      <c r="D23" s="34">
        <v>0.95833333333333337</v>
      </c>
      <c r="E23">
        <v>120</v>
      </c>
      <c r="F23" t="s">
        <v>419</v>
      </c>
      <c r="G23" t="s">
        <v>421</v>
      </c>
      <c r="H23" t="str">
        <f t="shared" si="0"/>
        <v>INSERT INTO Rega (IDOPERACAO, DESIGNACAOSETOR, DATAHORA, DURACAOMIN, INSTANTE, ESTADO) VALUES ('234', 'Setor 22', to_timestamp('13/05/2023 23:00', 'DD/MM/YYYY HH24:MI'), 120, SYSTIMESTAMP, 'ativa');</v>
      </c>
    </row>
    <row r="24" spans="1:8" x14ac:dyDescent="0.2">
      <c r="A24">
        <v>235</v>
      </c>
      <c r="B24" t="s">
        <v>403</v>
      </c>
      <c r="C24" s="33">
        <v>45079</v>
      </c>
      <c r="D24" s="34">
        <v>0.95833333333333337</v>
      </c>
      <c r="E24">
        <v>120</v>
      </c>
      <c r="F24" t="s">
        <v>419</v>
      </c>
      <c r="G24" t="s">
        <v>421</v>
      </c>
      <c r="H24" t="str">
        <f t="shared" si="0"/>
        <v>INSERT INTO Rega (IDOPERACAO, DESIGNACAOSETOR, DATAHORA, DURACAOMIN, INSTANTE, ESTADO) VALUES ('235', 'Setor 22', to_timestamp('02/06/2023 23:00', 'DD/MM/YYYY HH24:MI'), 120, SYSTIMESTAMP, 'ativa');</v>
      </c>
    </row>
    <row r="25" spans="1:8" x14ac:dyDescent="0.2">
      <c r="A25">
        <v>236</v>
      </c>
      <c r="B25" t="s">
        <v>403</v>
      </c>
      <c r="C25" s="33">
        <v>45108</v>
      </c>
      <c r="D25" s="34">
        <v>0.95833333333333337</v>
      </c>
      <c r="E25">
        <v>120</v>
      </c>
      <c r="F25" t="s">
        <v>419</v>
      </c>
      <c r="G25" t="s">
        <v>421</v>
      </c>
      <c r="H25" t="str">
        <f t="shared" si="0"/>
        <v>INSERT INTO Rega (IDOPERACAO, DESIGNACAOSETOR, DATAHORA, DURACAOMIN, INSTANTE, ESTADO) VALUES ('236', 'Setor 22', to_timestamp('01/07/2023 23:00', 'DD/MM/YYYY HH24:MI'), 120, SYSTIMESTAMP, 'ativa');</v>
      </c>
    </row>
    <row r="26" spans="1:8" x14ac:dyDescent="0.2">
      <c r="A26">
        <v>237</v>
      </c>
      <c r="B26" t="s">
        <v>403</v>
      </c>
      <c r="C26" s="33">
        <v>45115</v>
      </c>
      <c r="D26" s="34">
        <v>0.95833333333333304</v>
      </c>
      <c r="E26">
        <v>180</v>
      </c>
      <c r="F26" t="s">
        <v>419</v>
      </c>
      <c r="G26" t="s">
        <v>421</v>
      </c>
      <c r="H26" t="str">
        <f t="shared" si="0"/>
        <v>INSERT INTO Rega (IDOPERACAO, DESIGNACAOSETOR, DATAHORA, DURACAOMIN, INSTANTE, ESTADO) VALUES ('237', 'Setor 22', to_timestamp('08/07/2023 23:00', 'DD/MM/YYYY HH24:MI'), 180, SYSTIMESTAMP, 'ativa');</v>
      </c>
    </row>
    <row r="27" spans="1:8" x14ac:dyDescent="0.2">
      <c r="A27">
        <v>238</v>
      </c>
      <c r="B27" t="s">
        <v>403</v>
      </c>
      <c r="C27" s="33">
        <v>45129</v>
      </c>
      <c r="D27" s="34">
        <v>0.95833333333333304</v>
      </c>
      <c r="E27">
        <v>180</v>
      </c>
      <c r="F27" t="s">
        <v>419</v>
      </c>
      <c r="G27" t="s">
        <v>421</v>
      </c>
      <c r="H27" t="str">
        <f t="shared" si="0"/>
        <v>INSERT INTO Rega (IDOPERACAO, DESIGNACAOSETOR, DATAHORA, DURACAOMIN, INSTANTE, ESTADO) VALUES ('238', 'Setor 22', to_timestamp('22/07/2023 23:00', 'DD/MM/YYYY HH24:MI'), 180, SYSTIMESTAMP, 'ativa');</v>
      </c>
    </row>
    <row r="28" spans="1:8" x14ac:dyDescent="0.2">
      <c r="A28">
        <v>239</v>
      </c>
      <c r="B28" t="s">
        <v>403</v>
      </c>
      <c r="C28" s="33">
        <v>45136</v>
      </c>
      <c r="D28" s="34">
        <v>0.95833333333333304</v>
      </c>
      <c r="E28">
        <v>180</v>
      </c>
      <c r="F28" t="s">
        <v>419</v>
      </c>
      <c r="G28" t="s">
        <v>421</v>
      </c>
      <c r="H28" t="str">
        <f t="shared" si="0"/>
        <v>INSERT INTO Rega (IDOPERACAO, DESIGNACAOSETOR, DATAHORA, DURACAOMIN, INSTANTE, ESTADO) VALUES ('239', 'Setor 22', to_timestamp('29/07/2023 23:00', 'DD/MM/YYYY HH24:MI'), 180, SYSTIMESTAMP, 'ativa');</v>
      </c>
    </row>
    <row r="29" spans="1:8" x14ac:dyDescent="0.2">
      <c r="A29">
        <v>240</v>
      </c>
      <c r="B29" t="s">
        <v>403</v>
      </c>
      <c r="C29" s="33">
        <v>45143</v>
      </c>
      <c r="D29" s="34">
        <v>0.95833333333333304</v>
      </c>
      <c r="E29">
        <v>150</v>
      </c>
      <c r="F29" t="s">
        <v>419</v>
      </c>
      <c r="G29" t="s">
        <v>421</v>
      </c>
      <c r="H29" t="str">
        <f t="shared" si="0"/>
        <v>INSERT INTO Rega (IDOPERACAO, DESIGNACAOSETOR, DATAHORA, DURACAOMIN, INSTANTE, ESTADO) VALUES ('240', 'Setor 22', to_timestamp('05/08/2023 23:00', 'DD/MM/YYYY HH24:MI'), 150, SYSTIMESTAMP, 'ativa');</v>
      </c>
    </row>
    <row r="30" spans="1:8" x14ac:dyDescent="0.2">
      <c r="A30">
        <v>241</v>
      </c>
      <c r="B30" t="s">
        <v>403</v>
      </c>
      <c r="C30" s="33">
        <v>45155</v>
      </c>
      <c r="D30" s="34">
        <v>0.95833333333333304</v>
      </c>
      <c r="E30">
        <v>150</v>
      </c>
      <c r="F30" t="s">
        <v>419</v>
      </c>
      <c r="G30" t="s">
        <v>421</v>
      </c>
      <c r="H30" t="str">
        <f t="shared" si="0"/>
        <v>INSERT INTO Rega (IDOPERACAO, DESIGNACAOSETOR, DATAHORA, DURACAOMIN, INSTANTE, ESTADO) VALUES ('241', 'Setor 22', to_timestamp('17/08/2023 23:00', 'DD/MM/YYYY HH24:MI'), 150, SYSTIMESTAMP, 'ativa');</v>
      </c>
    </row>
    <row r="31" spans="1:8" x14ac:dyDescent="0.2">
      <c r="A31">
        <v>242</v>
      </c>
      <c r="B31" t="s">
        <v>403</v>
      </c>
      <c r="C31" s="33">
        <v>45162</v>
      </c>
      <c r="D31" s="34">
        <v>0.95833333333333304</v>
      </c>
      <c r="E31">
        <v>120</v>
      </c>
      <c r="F31" t="s">
        <v>419</v>
      </c>
      <c r="G31" t="s">
        <v>421</v>
      </c>
      <c r="H31" t="str">
        <f t="shared" si="0"/>
        <v>INSERT INTO Rega (IDOPERACAO, DESIGNACAOSETOR, DATAHORA, DURACAOMIN, INSTANTE, ESTADO) VALUES ('242', 'Setor 22', to_timestamp('24/08/2023 23:00', 'DD/MM/YYYY HH24:MI'), 120, SYSTIMESTAMP, 'ativa');</v>
      </c>
    </row>
    <row r="32" spans="1:8" x14ac:dyDescent="0.2">
      <c r="A32">
        <v>243</v>
      </c>
      <c r="B32" t="s">
        <v>403</v>
      </c>
      <c r="C32" s="33">
        <v>45171</v>
      </c>
      <c r="D32" s="34">
        <v>0.95833333333333304</v>
      </c>
      <c r="E32">
        <v>120</v>
      </c>
      <c r="F32" t="s">
        <v>419</v>
      </c>
      <c r="G32" t="s">
        <v>421</v>
      </c>
      <c r="H32" t="str">
        <f t="shared" si="0"/>
        <v>INSERT INTO Rega (IDOPERACAO, DESIGNACAOSETOR, DATAHORA, DURACAOMIN, INSTANTE, ESTADO) VALUES ('243', 'Setor 22', to_timestamp('02/09/2023 23:00', 'DD/MM/YYYY HH24:MI'), 120, SYSTIMESTAMP, 'ativa');</v>
      </c>
    </row>
    <row r="33" spans="1:8" x14ac:dyDescent="0.2">
      <c r="A33">
        <v>244</v>
      </c>
      <c r="B33" t="s">
        <v>403</v>
      </c>
      <c r="C33" s="33">
        <v>45187</v>
      </c>
      <c r="D33" s="34">
        <v>0.95833333333333304</v>
      </c>
      <c r="E33">
        <v>120</v>
      </c>
      <c r="F33" t="s">
        <v>419</v>
      </c>
      <c r="G33" t="s">
        <v>421</v>
      </c>
      <c r="H33" t="str">
        <f t="shared" si="0"/>
        <v>INSERT INTO Rega (IDOPERACAO, DESIGNACAOSETOR, DATAHORA, DURACAOMIN, INSTANTE, ESTADO) VALUES ('244', 'Setor 22', to_timestamp('18/09/2023 23:00', 'DD/MM/YYYY HH24:MI'), 120, SYSTIMESTAMP, 'ativa');</v>
      </c>
    </row>
    <row r="34" spans="1:8" x14ac:dyDescent="0.2">
      <c r="A34">
        <v>245</v>
      </c>
      <c r="B34" t="s">
        <v>405</v>
      </c>
      <c r="C34" s="33">
        <v>45089</v>
      </c>
      <c r="D34" s="34">
        <v>0.25</v>
      </c>
      <c r="E34">
        <v>60</v>
      </c>
      <c r="F34" t="s">
        <v>419</v>
      </c>
      <c r="G34" t="s">
        <v>421</v>
      </c>
      <c r="H34" t="str">
        <f t="shared" si="0"/>
        <v>INSERT INTO Rega (IDOPERACAO, DESIGNACAOSETOR, DATAHORA, DURACAOMIN, INSTANTE, ESTADO) VALUES ('245', 'Setor 42', to_timestamp('12/06/2023 06:00', 'DD/MM/YYYY HH24:MI'), 60, SYSTIMESTAMP, 'ativa');</v>
      </c>
    </row>
    <row r="35" spans="1:8" x14ac:dyDescent="0.2">
      <c r="A35">
        <v>246</v>
      </c>
      <c r="B35" t="s">
        <v>405</v>
      </c>
      <c r="C35" s="33">
        <v>45096</v>
      </c>
      <c r="D35" s="34">
        <v>0.25</v>
      </c>
      <c r="E35">
        <v>60</v>
      </c>
      <c r="F35" t="s">
        <v>419</v>
      </c>
      <c r="G35" t="s">
        <v>421</v>
      </c>
      <c r="H35" t="str">
        <f t="shared" si="0"/>
        <v>INSERT INTO Rega (IDOPERACAO, DESIGNACAOSETOR, DATAHORA, DURACAOMIN, INSTANTE, ESTADO) VALUES ('246', 'Setor 42', to_timestamp('19/06/2023 06:00', 'DD/MM/YYYY HH24:MI'), 60, SYSTIMESTAMP, 'ativa');</v>
      </c>
    </row>
    <row r="36" spans="1:8" x14ac:dyDescent="0.2">
      <c r="A36">
        <v>247</v>
      </c>
      <c r="B36" t="s">
        <v>405</v>
      </c>
      <c r="C36" s="33">
        <v>45115</v>
      </c>
      <c r="D36" s="34">
        <v>0.16666666666666666</v>
      </c>
      <c r="E36">
        <v>120</v>
      </c>
      <c r="F36" t="s">
        <v>419</v>
      </c>
      <c r="G36" t="s">
        <v>421</v>
      </c>
      <c r="H36" t="str">
        <f t="shared" si="0"/>
        <v>INSERT INTO Rega (IDOPERACAO, DESIGNACAOSETOR, DATAHORA, DURACAOMIN, INSTANTE, ESTADO) VALUES ('247', 'Setor 42', to_timestamp('08/07/2023 04:00', 'DD/MM/YYYY HH24:MI'), 120, SYSTIMESTAMP, 'ativa');</v>
      </c>
    </row>
    <row r="37" spans="1:8" x14ac:dyDescent="0.2">
      <c r="A37">
        <v>248</v>
      </c>
      <c r="B37" t="s">
        <v>405</v>
      </c>
      <c r="C37" s="33">
        <v>45129</v>
      </c>
      <c r="D37" s="34">
        <v>0.16666666666666666</v>
      </c>
      <c r="E37">
        <v>150</v>
      </c>
      <c r="F37" t="s">
        <v>419</v>
      </c>
      <c r="G37" t="s">
        <v>421</v>
      </c>
      <c r="H37" t="str">
        <f t="shared" si="0"/>
        <v>INSERT INTO Rega (IDOPERACAO, DESIGNACAOSETOR, DATAHORA, DURACAOMIN, INSTANTE, ESTADO) VALUES ('248', 'Setor 42', to_timestamp('22/07/2023 04:00', 'DD/MM/YYYY HH24:MI'), 150, SYSTIMESTAMP, 'ativa');</v>
      </c>
    </row>
    <row r="38" spans="1:8" x14ac:dyDescent="0.2">
      <c r="A38">
        <v>249</v>
      </c>
      <c r="B38" t="s">
        <v>405</v>
      </c>
      <c r="C38" s="33">
        <v>45143</v>
      </c>
      <c r="D38" s="34">
        <v>0.89583333333333337</v>
      </c>
      <c r="E38">
        <v>120</v>
      </c>
      <c r="F38" t="s">
        <v>419</v>
      </c>
      <c r="G38" t="s">
        <v>421</v>
      </c>
      <c r="H38" t="str">
        <f t="shared" si="0"/>
        <v>INSERT INTO Rega (IDOPERACAO, DESIGNACAOSETOR, DATAHORA, DURACAOMIN, INSTANTE, ESTADO) VALUES ('249', 'Setor 42', to_timestamp('05/08/2023 21:30', 'DD/MM/YYYY HH24:MI'), 120, SYSTIMESTAMP, 'ativa');</v>
      </c>
    </row>
    <row r="39" spans="1:8" x14ac:dyDescent="0.2">
      <c r="A39">
        <v>250</v>
      </c>
      <c r="B39" t="s">
        <v>405</v>
      </c>
      <c r="C39" s="33">
        <v>45157</v>
      </c>
      <c r="D39" s="34">
        <v>0.89583333333333337</v>
      </c>
      <c r="E39">
        <v>120</v>
      </c>
      <c r="F39" t="s">
        <v>419</v>
      </c>
      <c r="G39" t="s">
        <v>421</v>
      </c>
      <c r="H39" t="str">
        <f t="shared" si="0"/>
        <v>INSERT INTO Rega (IDOPERACAO, DESIGNACAOSETOR, DATAHORA, DURACAOMIN, INSTANTE, ESTADO) VALUES ('250', 'Setor 42', to_timestamp('19/08/2023 21:30', 'DD/MM/YYYY HH24:MI'), 120, SYSTIMESTAMP, 'ativa');</v>
      </c>
    </row>
    <row r="40" spans="1:8" x14ac:dyDescent="0.2">
      <c r="A40">
        <v>251</v>
      </c>
      <c r="B40" t="s">
        <v>405</v>
      </c>
      <c r="C40" s="33">
        <v>45164</v>
      </c>
      <c r="D40" s="34">
        <v>0.89583333333333337</v>
      </c>
      <c r="E40">
        <v>120</v>
      </c>
      <c r="F40" t="s">
        <v>419</v>
      </c>
      <c r="G40" t="s">
        <v>421</v>
      </c>
      <c r="H40" t="str">
        <f t="shared" si="0"/>
        <v>INSERT INTO Rega (IDOPERACAO, DESIGNACAOSETOR, DATAHORA, DURACAOMIN, INSTANTE, ESTADO) VALUES ('251', 'Setor 42', to_timestamp('26/08/2023 21:30', 'DD/MM/YYYY HH24:MI'), 120, SYSTIMESTAMP, 'ativa');</v>
      </c>
    </row>
    <row r="41" spans="1:8" x14ac:dyDescent="0.2">
      <c r="A41">
        <v>252</v>
      </c>
      <c r="B41" t="s">
        <v>405</v>
      </c>
      <c r="C41" s="33">
        <v>45169</v>
      </c>
      <c r="D41" s="34">
        <v>0.89583333333333337</v>
      </c>
      <c r="E41">
        <v>120</v>
      </c>
      <c r="F41" t="s">
        <v>419</v>
      </c>
      <c r="G41" t="s">
        <v>421</v>
      </c>
      <c r="H41" t="str">
        <f t="shared" si="0"/>
        <v>INSERT INTO Rega (IDOPERACAO, DESIGNACAOSETOR, DATAHORA, DURACAOMIN, INSTANTE, ESTADO) VALUES ('252', 'Setor 42', to_timestamp('31/08/2023 21:30', 'DD/MM/YYYY HH24:MI'), 120, SYSTIMESTAMP, 'ativa');</v>
      </c>
    </row>
    <row r="42" spans="1:8" x14ac:dyDescent="0.2">
      <c r="A42">
        <v>253</v>
      </c>
      <c r="B42" t="s">
        <v>405</v>
      </c>
      <c r="C42" s="33">
        <v>45174</v>
      </c>
      <c r="D42" s="34">
        <v>0.89583333333333337</v>
      </c>
      <c r="E42">
        <v>120</v>
      </c>
      <c r="F42" t="s">
        <v>419</v>
      </c>
      <c r="G42" t="s">
        <v>421</v>
      </c>
      <c r="H42" t="str">
        <f t="shared" si="0"/>
        <v>INSERT INTO Rega (IDOPERACAO, DESIGNACAOSETOR, DATAHORA, DURACAOMIN, INSTANTE, ESTADO) VALUES ('253', 'Setor 42', to_timestamp('05/09/2023 21:30', 'DD/MM/YYYY HH24:MI'), 120, SYSTIMESTAMP, 'ativa');</v>
      </c>
    </row>
    <row r="43" spans="1:8" x14ac:dyDescent="0.2">
      <c r="A43">
        <v>254</v>
      </c>
      <c r="B43" t="s">
        <v>404</v>
      </c>
      <c r="C43" s="33">
        <v>45079</v>
      </c>
      <c r="D43" s="34">
        <v>0.3125</v>
      </c>
      <c r="E43">
        <v>120</v>
      </c>
      <c r="F43" t="s">
        <v>419</v>
      </c>
      <c r="G43" t="s">
        <v>421</v>
      </c>
      <c r="H43" t="str">
        <f t="shared" si="0"/>
        <v>INSERT INTO Rega (IDOPERACAO, DESIGNACAOSETOR, DATAHORA, DURACAOMIN, INSTANTE, ESTADO) VALUES ('254', 'Setor 41', to_timestamp('02/06/2023 07:30', 'DD/MM/YYYY HH24:MI'), 120, SYSTIMESTAMP, 'ativa');</v>
      </c>
    </row>
    <row r="44" spans="1:8" x14ac:dyDescent="0.2">
      <c r="A44">
        <v>255</v>
      </c>
      <c r="B44" t="s">
        <v>404</v>
      </c>
      <c r="C44" s="33">
        <v>45086</v>
      </c>
      <c r="D44" s="34">
        <v>0.2638888888888889</v>
      </c>
      <c r="E44">
        <v>120</v>
      </c>
      <c r="F44" t="s">
        <v>419</v>
      </c>
      <c r="G44" t="s">
        <v>421</v>
      </c>
      <c r="H44" t="str">
        <f t="shared" si="0"/>
        <v>INSERT INTO Rega (IDOPERACAO, DESIGNACAOSETOR, DATAHORA, DURACAOMIN, INSTANTE, ESTADO) VALUES ('255', 'Setor 41', to_timestamp('09/06/2023 06:20', 'DD/MM/YYYY HH24:MI'), 120, SYSTIMESTAMP, 'ativa');</v>
      </c>
    </row>
    <row r="45" spans="1:8" x14ac:dyDescent="0.2">
      <c r="A45">
        <v>256</v>
      </c>
      <c r="B45" t="s">
        <v>404</v>
      </c>
      <c r="C45" s="33">
        <v>45123</v>
      </c>
      <c r="D45" s="34">
        <v>0.2638888888888889</v>
      </c>
      <c r="E45">
        <v>120</v>
      </c>
      <c r="F45" t="s">
        <v>419</v>
      </c>
      <c r="G45" t="s">
        <v>421</v>
      </c>
      <c r="H45" t="str">
        <f t="shared" si="0"/>
        <v>INSERT INTO Rega (IDOPERACAO, DESIGNACAOSETOR, DATAHORA, DURACAOMIN, INSTANTE, ESTADO) VALUES ('256', 'Setor 41', to_timestamp('16/07/2023 06:20', 'DD/MM/YYYY HH24:MI'), 120, SYSTIMESTAMP, 'ativa');</v>
      </c>
    </row>
    <row r="46" spans="1:8" x14ac:dyDescent="0.2">
      <c r="A46">
        <v>257</v>
      </c>
      <c r="B46" t="s">
        <v>404</v>
      </c>
      <c r="C46" s="33">
        <v>45130</v>
      </c>
      <c r="D46" s="34">
        <v>0.2638888888888889</v>
      </c>
      <c r="E46">
        <v>120</v>
      </c>
      <c r="F46" t="s">
        <v>419</v>
      </c>
      <c r="G46" t="s">
        <v>421</v>
      </c>
      <c r="H46" t="str">
        <f t="shared" si="0"/>
        <v>INSERT INTO Rega (IDOPERACAO, DESIGNACAOSETOR, DATAHORA, DURACAOMIN, INSTANTE, ESTADO) VALUES ('257', 'Setor 41', to_timestamp('23/07/2023 06:20', 'DD/MM/YYYY HH24:MI'), 120, SYSTIMESTAMP, 'ativa');</v>
      </c>
    </row>
    <row r="47" spans="1:8" x14ac:dyDescent="0.2">
      <c r="A47">
        <v>258</v>
      </c>
      <c r="B47" t="s">
        <v>404</v>
      </c>
      <c r="C47" s="33">
        <v>45137</v>
      </c>
      <c r="D47" s="34">
        <v>0.26388888888888901</v>
      </c>
      <c r="E47">
        <v>120</v>
      </c>
      <c r="F47" t="s">
        <v>419</v>
      </c>
      <c r="G47" t="s">
        <v>421</v>
      </c>
      <c r="H47" t="str">
        <f t="shared" si="0"/>
        <v>INSERT INTO Rega (IDOPERACAO, DESIGNACAOSETOR, DATAHORA, DURACAOMIN, INSTANTE, ESTADO) VALUES ('258', 'Setor 41', to_timestamp('30/07/2023 06:20', 'DD/MM/YYYY HH24:MI'), 120, SYSTIMESTAMP, 'ativa');</v>
      </c>
    </row>
    <row r="48" spans="1:8" x14ac:dyDescent="0.2">
      <c r="A48">
        <v>259</v>
      </c>
      <c r="B48" t="s">
        <v>404</v>
      </c>
      <c r="C48" s="33">
        <v>45145</v>
      </c>
      <c r="D48" s="34">
        <v>0.26388888888888901</v>
      </c>
      <c r="E48">
        <v>120</v>
      </c>
      <c r="F48" t="s">
        <v>419</v>
      </c>
      <c r="G48" t="s">
        <v>421</v>
      </c>
      <c r="H48" t="str">
        <f t="shared" si="0"/>
        <v>INSERT INTO Rega (IDOPERACAO, DESIGNACAOSETOR, DATAHORA, DURACAOMIN, INSTANTE, ESTADO) VALUES ('259', 'Setor 41', to_timestamp('07/08/2023 06:20', 'DD/MM/YYYY HH24:MI'), 120, SYSTIMESTAMP, 'ativa');</v>
      </c>
    </row>
    <row r="49" spans="1:8" x14ac:dyDescent="0.2">
      <c r="A49">
        <v>260</v>
      </c>
      <c r="B49" t="s">
        <v>404</v>
      </c>
      <c r="C49" s="33">
        <v>45152</v>
      </c>
      <c r="D49" s="34">
        <v>0.26388888888888901</v>
      </c>
      <c r="E49">
        <v>120</v>
      </c>
      <c r="F49" t="s">
        <v>419</v>
      </c>
      <c r="G49" t="s">
        <v>421</v>
      </c>
      <c r="H49" t="str">
        <f t="shared" si="0"/>
        <v>INSERT INTO Rega (IDOPERACAO, DESIGNACAOSETOR, DATAHORA, DURACAOMIN, INSTANTE, ESTADO) VALUES ('260', 'Setor 41', to_timestamp('14/08/2023 06:20', 'DD/MM/YYYY HH24:MI'), 120, SYSTIMESTAMP, 'ativa');</v>
      </c>
    </row>
    <row r="50" spans="1:8" x14ac:dyDescent="0.2">
      <c r="A50">
        <v>261</v>
      </c>
      <c r="B50" t="s">
        <v>404</v>
      </c>
      <c r="C50" s="33">
        <v>45159</v>
      </c>
      <c r="D50" s="34">
        <v>0.26388888888888901</v>
      </c>
      <c r="E50">
        <v>120</v>
      </c>
      <c r="F50" t="s">
        <v>419</v>
      </c>
      <c r="G50" t="s">
        <v>421</v>
      </c>
      <c r="H50" t="str">
        <f t="shared" si="0"/>
        <v>INSERT INTO Rega (IDOPERACAO, DESIGNACAOSETOR, DATAHORA, DURACAOMIN, INSTANTE, ESTADO) VALUES ('261', 'Setor 41', to_timestamp('21/08/2023 06:20', 'DD/MM/YYYY HH24:MI'), 120, SYSTIMESTAMP, 'ativa');</v>
      </c>
    </row>
    <row r="51" spans="1:8" x14ac:dyDescent="0.2">
      <c r="A51">
        <v>262</v>
      </c>
      <c r="B51" t="s">
        <v>404</v>
      </c>
      <c r="C51" s="33">
        <v>45166</v>
      </c>
      <c r="D51" s="34">
        <v>0.26388888888888901</v>
      </c>
      <c r="E51">
        <v>120</v>
      </c>
      <c r="F51" t="s">
        <v>419</v>
      </c>
      <c r="G51" t="s">
        <v>421</v>
      </c>
      <c r="H51" t="str">
        <f t="shared" si="0"/>
        <v>INSERT INTO Rega (IDOPERACAO, DESIGNACAOSETOR, DATAHORA, DURACAOMIN, INSTANTE, ESTADO) VALUES ('262', 'Setor 41', to_timestamp('28/08/2023 06:20', 'DD/MM/YYYY HH24:MI'), 120, SYSTIMESTAMP, 'ativa');</v>
      </c>
    </row>
    <row r="52" spans="1:8" x14ac:dyDescent="0.2">
      <c r="A52">
        <v>263</v>
      </c>
      <c r="B52" t="s">
        <v>404</v>
      </c>
      <c r="C52" s="33">
        <v>45175</v>
      </c>
      <c r="D52" s="34">
        <v>0.26388888888888901</v>
      </c>
      <c r="E52">
        <v>120</v>
      </c>
      <c r="F52" t="s">
        <v>419</v>
      </c>
      <c r="G52" t="s">
        <v>421</v>
      </c>
      <c r="H52" t="str">
        <f t="shared" si="0"/>
        <v>INSERT INTO Rega (IDOPERACAO, DESIGNACAOSETOR, DATAHORA, DURACAOMIN, INSTANTE, ESTADO) VALUES ('263', 'Setor 41', to_timestamp('06/09/2023 06:20', 'DD/MM/YYYY HH24:MI'), 120, SYSTIMESTAMP, 'ativa');</v>
      </c>
    </row>
    <row r="53" spans="1:8" x14ac:dyDescent="0.2">
      <c r="A53">
        <v>264</v>
      </c>
      <c r="B53" t="s">
        <v>404</v>
      </c>
      <c r="C53" s="33">
        <v>45182</v>
      </c>
      <c r="D53" s="34">
        <v>0.29166666666666669</v>
      </c>
      <c r="E53">
        <v>120</v>
      </c>
      <c r="F53" t="s">
        <v>419</v>
      </c>
      <c r="G53" t="s">
        <v>421</v>
      </c>
      <c r="H53" t="str">
        <f t="shared" si="0"/>
        <v>INSERT INTO Rega (IDOPERACAO, DESIGNACAOSETOR, DATAHORA, DURACAOMIN, INSTANTE, ESTADO) VALUES ('264', 'Setor 41', to_timestamp('13/09/2023 07:00', 'DD/MM/YYYY HH24:MI'), 120, SYSTIMESTAMP, 'ativa');</v>
      </c>
    </row>
    <row r="54" spans="1:8" x14ac:dyDescent="0.2">
      <c r="A54">
        <v>265</v>
      </c>
      <c r="B54" t="s">
        <v>404</v>
      </c>
      <c r="C54" s="33">
        <v>45189</v>
      </c>
      <c r="D54" s="34">
        <v>0.29166666666666669</v>
      </c>
      <c r="E54">
        <v>120</v>
      </c>
      <c r="F54" t="s">
        <v>419</v>
      </c>
      <c r="G54" t="s">
        <v>421</v>
      </c>
      <c r="H54" t="str">
        <f t="shared" si="0"/>
        <v>INSERT INTO Rega (IDOPERACAO, DESIGNACAOSETOR, DATAHORA, DURACAOMIN, INSTANTE, ESTADO) VALUES ('265', 'Setor 41', to_timestamp('20/09/2023 07:00', 'DD/MM/YYYY HH24:MI'), 120, SYSTIMESTAMP, 'ativa');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57AF-6DDC-4423-AD6D-D0CFD2C38F7C}">
  <dimension ref="A1:I14"/>
  <sheetViews>
    <sheetView topLeftCell="B1" workbookViewId="0">
      <selection activeCell="I2" sqref="I2:I14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  <col min="3" max="3" width="10.5" bestFit="1" customWidth="1"/>
    <col min="6" max="6" width="12.1640625" bestFit="1" customWidth="1"/>
    <col min="7" max="7" width="13.83203125" bestFit="1" customWidth="1"/>
  </cols>
  <sheetData>
    <row r="1" spans="1:9" x14ac:dyDescent="0.2">
      <c r="A1" s="11" t="s">
        <v>374</v>
      </c>
      <c r="B1" s="11" t="s">
        <v>320</v>
      </c>
      <c r="C1" s="11" t="s">
        <v>328</v>
      </c>
      <c r="D1" s="11" t="s">
        <v>409</v>
      </c>
      <c r="E1" s="11" t="s">
        <v>410</v>
      </c>
      <c r="F1" s="11" t="s">
        <v>411</v>
      </c>
      <c r="G1" s="11" t="s">
        <v>365</v>
      </c>
      <c r="H1" s="11" t="s">
        <v>420</v>
      </c>
    </row>
    <row r="2" spans="1:9" x14ac:dyDescent="0.2">
      <c r="A2">
        <v>266</v>
      </c>
      <c r="B2" t="s">
        <v>400</v>
      </c>
      <c r="C2" s="33">
        <v>45079</v>
      </c>
      <c r="D2" s="34">
        <v>0.25</v>
      </c>
      <c r="E2">
        <v>60</v>
      </c>
      <c r="F2" t="s">
        <v>376</v>
      </c>
      <c r="G2" t="s">
        <v>419</v>
      </c>
      <c r="H2" t="s">
        <v>421</v>
      </c>
      <c r="I2" t="str">
        <f>"INSERT INTO Fertirrega (IDOPERACAO, DESIGNACAOSETOR, DESIGNACAORECEITA, DATAHORA, DURACAOMIN, INSTANTE, ESTADO) VALUES ('"&amp;A2&amp;"', '"&amp;B2&amp;"', '"&amp;F2&amp;"', to_timestamp('"&amp;TEXT(C2, "dd/mm/aaaa")&amp;" "&amp;TEXT(D2,"hh:mm")&amp;"', 'DD/MM/YYYY HH24:MI'), "&amp;E2&amp;", "&amp;G2&amp;", '"&amp;H2&amp;"');"</f>
        <v>INSERT INTO Fertirrega (IDOPERACAO, DESIGNACAOSETOR, DESIGNACAORECEITA, DATAHORA, DURACAOMIN, INSTANTE, ESTADO) VALUES ('266', 'Setor 10', 'Receita 10', to_timestamp('02/06/2023 06:00', 'DD/MM/YYYY HH24:MI'), 60, SYSTIMESTAMP, 'ativa');</v>
      </c>
    </row>
    <row r="3" spans="1:9" x14ac:dyDescent="0.2">
      <c r="A3">
        <v>267</v>
      </c>
      <c r="B3" t="s">
        <v>400</v>
      </c>
      <c r="C3" s="33">
        <v>45109</v>
      </c>
      <c r="D3" s="34">
        <v>0.25</v>
      </c>
      <c r="E3">
        <v>120</v>
      </c>
      <c r="F3" t="s">
        <v>376</v>
      </c>
      <c r="G3" t="s">
        <v>419</v>
      </c>
      <c r="H3" t="s">
        <v>421</v>
      </c>
      <c r="I3" t="str">
        <f t="shared" ref="I3:I13" si="0">"INSERT INTO Fertirrega (IDOPERACAO, DESIGNACAOSETOR, DESIGNACAORECEITA, DATAHORA, DURACAOMIN, INSTANTE, ESTADO) VALUES ('"&amp;A3&amp;"', '"&amp;B3&amp;"', '"&amp;F3&amp;"', to_timestamp('"&amp;TEXT(C3, "dd/mm/aaaa")&amp;" "&amp;TEXT(D3,"hh:mm")&amp;"', 'DD/MM/YYYY HH24:MI'), "&amp;E3&amp;", "&amp;G3&amp;", '"&amp;H3&amp;"');"</f>
        <v>INSERT INTO Fertirrega (IDOPERACAO, DESIGNACAOSETOR, DESIGNACAORECEITA, DATAHORA, DURACAOMIN, INSTANTE, ESTADO) VALUES ('267', 'Setor 10', 'Receita 10', to_timestamp('02/07/2023 06:00', 'DD/MM/YYYY HH24:MI'), 120, SYSTIMESTAMP, 'ativa');</v>
      </c>
    </row>
    <row r="4" spans="1:9" x14ac:dyDescent="0.2">
      <c r="A4">
        <v>268</v>
      </c>
      <c r="B4" t="s">
        <v>400</v>
      </c>
      <c r="C4" s="33">
        <v>45140</v>
      </c>
      <c r="D4" s="34">
        <v>0.20833333333333334</v>
      </c>
      <c r="E4">
        <v>180</v>
      </c>
      <c r="F4" t="s">
        <v>376</v>
      </c>
      <c r="G4" t="s">
        <v>419</v>
      </c>
      <c r="H4" t="s">
        <v>421</v>
      </c>
      <c r="I4" t="str">
        <f t="shared" si="0"/>
        <v>INSERT INTO Fertirrega (IDOPERACAO, DESIGNACAOSETOR, DESIGNACAORECEITA, DATAHORA, DURACAOMIN, INSTANTE, ESTADO) VALUES ('268', 'Setor 10', 'Receita 10', to_timestamp('02/08/2023 05:00', 'DD/MM/YYYY HH24:MI'), 180, SYSTIMESTAMP, 'ativa');</v>
      </c>
    </row>
    <row r="5" spans="1:9" x14ac:dyDescent="0.2">
      <c r="A5">
        <v>269</v>
      </c>
      <c r="B5" t="s">
        <v>403</v>
      </c>
      <c r="C5" s="33">
        <v>45093</v>
      </c>
      <c r="D5" s="34">
        <v>0.95833333333333337</v>
      </c>
      <c r="E5">
        <v>120</v>
      </c>
      <c r="F5" t="s">
        <v>376</v>
      </c>
      <c r="G5" t="s">
        <v>419</v>
      </c>
      <c r="H5" t="s">
        <v>421</v>
      </c>
      <c r="I5" t="str">
        <f t="shared" si="0"/>
        <v>INSERT INTO Fertirrega (IDOPERACAO, DESIGNACAOSETOR, DESIGNACAORECEITA, DATAHORA, DURACAOMIN, INSTANTE, ESTADO) VALUES ('269', 'Setor 22', 'Receita 10', to_timestamp('16/06/2023 23:00', 'DD/MM/YYYY HH24:MI'), 120, SYSTIMESTAMP, 'ativa');</v>
      </c>
    </row>
    <row r="6" spans="1:9" x14ac:dyDescent="0.2">
      <c r="A6">
        <v>270</v>
      </c>
      <c r="B6" t="s">
        <v>403</v>
      </c>
      <c r="C6" s="33">
        <v>45122</v>
      </c>
      <c r="D6" s="34">
        <v>0.95833333333333337</v>
      </c>
      <c r="E6">
        <v>180</v>
      </c>
      <c r="F6" t="s">
        <v>377</v>
      </c>
      <c r="G6" t="s">
        <v>419</v>
      </c>
      <c r="H6" t="s">
        <v>421</v>
      </c>
      <c r="I6" t="str">
        <f t="shared" si="0"/>
        <v>INSERT INTO Fertirrega (IDOPERACAO, DESIGNACAOSETOR, DESIGNACAORECEITA, DATAHORA, DURACAOMIN, INSTANTE, ESTADO) VALUES ('270', 'Setor 22', 'Receita 11', to_timestamp('15/07/2023 23:00', 'DD/MM/YYYY HH24:MI'), 180, SYSTIMESTAMP, 'ativa');</v>
      </c>
    </row>
    <row r="7" spans="1:9" x14ac:dyDescent="0.2">
      <c r="A7">
        <v>271</v>
      </c>
      <c r="B7" t="s">
        <v>403</v>
      </c>
      <c r="C7" s="33">
        <v>45148</v>
      </c>
      <c r="D7" s="34">
        <v>0.95833333333333337</v>
      </c>
      <c r="E7">
        <v>150</v>
      </c>
      <c r="F7" t="s">
        <v>376</v>
      </c>
      <c r="G7" t="s">
        <v>419</v>
      </c>
      <c r="H7" t="s">
        <v>421</v>
      </c>
      <c r="I7" t="str">
        <f t="shared" si="0"/>
        <v>INSERT INTO Fertirrega (IDOPERACAO, DESIGNACAOSETOR, DESIGNACAORECEITA, DATAHORA, DURACAOMIN, INSTANTE, ESTADO) VALUES ('271', 'Setor 22', 'Receita 10', to_timestamp('10/08/2023 23:00', 'DD/MM/YYYY HH24:MI'), 150, SYSTIMESTAMP, 'ativa');</v>
      </c>
    </row>
    <row r="8" spans="1:9" x14ac:dyDescent="0.2">
      <c r="A8">
        <v>272</v>
      </c>
      <c r="B8" t="s">
        <v>403</v>
      </c>
      <c r="C8" s="33">
        <v>45178</v>
      </c>
      <c r="D8" s="34">
        <v>0.95833333333333337</v>
      </c>
      <c r="E8">
        <v>120</v>
      </c>
      <c r="F8" t="s">
        <v>376</v>
      </c>
      <c r="G8" t="s">
        <v>419</v>
      </c>
      <c r="H8" t="s">
        <v>421</v>
      </c>
      <c r="I8" t="str">
        <f t="shared" si="0"/>
        <v>INSERT INTO Fertirrega (IDOPERACAO, DESIGNACAOSETOR, DESIGNACAORECEITA, DATAHORA, DURACAOMIN, INSTANTE, ESTADO) VALUES ('272', 'Setor 22', 'Receita 10', to_timestamp('09/09/2023 23:00', 'DD/MM/YYYY HH24:MI'), 120, SYSTIMESTAMP, 'ativa');</v>
      </c>
    </row>
    <row r="9" spans="1:9" x14ac:dyDescent="0.2">
      <c r="A9">
        <v>273</v>
      </c>
      <c r="B9" t="s">
        <v>405</v>
      </c>
      <c r="C9" s="33">
        <v>45107</v>
      </c>
      <c r="D9" s="34">
        <v>0.16666666666666666</v>
      </c>
      <c r="E9">
        <v>120</v>
      </c>
      <c r="F9" t="s">
        <v>377</v>
      </c>
      <c r="G9" t="s">
        <v>419</v>
      </c>
      <c r="H9" t="s">
        <v>421</v>
      </c>
      <c r="I9" t="str">
        <f t="shared" si="0"/>
        <v>INSERT INTO Fertirrega (IDOPERACAO, DESIGNACAOSETOR, DESIGNACAORECEITA, DATAHORA, DURACAOMIN, INSTANTE, ESTADO) VALUES ('273', 'Setor 42', 'Receita 11', to_timestamp('30/06/2023 04:00', 'DD/MM/YYYY HH24:MI'), 120, SYSTIMESTAMP, 'ativa');</v>
      </c>
    </row>
    <row r="10" spans="1:9" x14ac:dyDescent="0.2">
      <c r="A10">
        <v>274</v>
      </c>
      <c r="B10" t="s">
        <v>405</v>
      </c>
      <c r="C10" s="33">
        <v>45122</v>
      </c>
      <c r="D10" s="34">
        <v>0.16666666666666666</v>
      </c>
      <c r="E10">
        <v>120</v>
      </c>
      <c r="F10" t="s">
        <v>376</v>
      </c>
      <c r="G10" t="s">
        <v>419</v>
      </c>
      <c r="H10" t="s">
        <v>421</v>
      </c>
      <c r="I10" t="str">
        <f t="shared" si="0"/>
        <v>INSERT INTO Fertirrega (IDOPERACAO, DESIGNACAOSETOR, DESIGNACAORECEITA, DATAHORA, DURACAOMIN, INSTANTE, ESTADO) VALUES ('274', 'Setor 42', 'Receita 10', to_timestamp('15/07/2023 04:00', 'DD/MM/YYYY HH24:MI'), 120, SYSTIMESTAMP, 'ativa');</v>
      </c>
    </row>
    <row r="11" spans="1:9" x14ac:dyDescent="0.2">
      <c r="A11">
        <v>275</v>
      </c>
      <c r="B11" t="s">
        <v>405</v>
      </c>
      <c r="C11" s="33">
        <v>45136</v>
      </c>
      <c r="D11" s="34">
        <v>0.16666666666666666</v>
      </c>
      <c r="E11">
        <v>150</v>
      </c>
      <c r="F11" t="s">
        <v>377</v>
      </c>
      <c r="G11" t="s">
        <v>419</v>
      </c>
      <c r="H11" t="s">
        <v>421</v>
      </c>
      <c r="I11" t="str">
        <f t="shared" si="0"/>
        <v>INSERT INTO Fertirrega (IDOPERACAO, DESIGNACAOSETOR, DESIGNACAORECEITA, DATAHORA, DURACAOMIN, INSTANTE, ESTADO) VALUES ('275', 'Setor 42', 'Receita 11', to_timestamp('29/07/2023 04:00', 'DD/MM/YYYY HH24:MI'), 150, SYSTIMESTAMP, 'ativa');</v>
      </c>
    </row>
    <row r="12" spans="1:9" x14ac:dyDescent="0.2">
      <c r="A12">
        <v>276</v>
      </c>
      <c r="B12" t="s">
        <v>405</v>
      </c>
      <c r="C12" s="33">
        <v>45150</v>
      </c>
      <c r="D12" s="34">
        <v>0.89583333333333337</v>
      </c>
      <c r="E12">
        <v>120</v>
      </c>
      <c r="F12" t="s">
        <v>376</v>
      </c>
      <c r="G12" t="s">
        <v>419</v>
      </c>
      <c r="H12" t="s">
        <v>421</v>
      </c>
      <c r="I12" t="str">
        <f t="shared" si="0"/>
        <v>INSERT INTO Fertirrega (IDOPERACAO, DESIGNACAOSETOR, DESIGNACAORECEITA, DATAHORA, DURACAOMIN, INSTANTE, ESTADO) VALUES ('276', 'Setor 42', 'Receita 10', to_timestamp('12/08/2023 21:30', 'DD/MM/YYYY HH24:MI'), 120, SYSTIMESTAMP, 'ativa');</v>
      </c>
    </row>
    <row r="13" spans="1:9" x14ac:dyDescent="0.2">
      <c r="A13">
        <v>277</v>
      </c>
      <c r="B13" t="s">
        <v>404</v>
      </c>
      <c r="C13" s="33">
        <v>45066</v>
      </c>
      <c r="D13" s="34">
        <v>0.3125</v>
      </c>
      <c r="E13">
        <v>120</v>
      </c>
      <c r="F13" t="s">
        <v>377</v>
      </c>
      <c r="G13" t="s">
        <v>419</v>
      </c>
      <c r="H13" t="s">
        <v>421</v>
      </c>
      <c r="I13" t="str">
        <f t="shared" si="0"/>
        <v>INSERT INTO Fertirrega (IDOPERACAO, DESIGNACAOSETOR, DESIGNACAORECEITA, DATAHORA, DURACAOMIN, INSTANTE, ESTADO) VALUES ('277', 'Setor 41', 'Receita 11', to_timestamp('20/05/2023 07:30', 'DD/MM/YYYY HH24:MI'), 120, SYSTIMESTAMP, 'ativa');</v>
      </c>
    </row>
    <row r="14" spans="1:9" x14ac:dyDescent="0.2">
      <c r="A14">
        <v>278</v>
      </c>
      <c r="B14" t="s">
        <v>404</v>
      </c>
      <c r="C14" s="33">
        <v>45116</v>
      </c>
      <c r="D14" s="34">
        <v>0.2638888888888889</v>
      </c>
      <c r="E14">
        <v>120</v>
      </c>
      <c r="F14" t="s">
        <v>376</v>
      </c>
      <c r="G14" t="s">
        <v>419</v>
      </c>
      <c r="H14" t="s">
        <v>421</v>
      </c>
      <c r="I14" t="str">
        <f>"INSERT INTO Fertirrega (IDOPERACAO, DESIGNACAOSETOR, DESIGNACAORECEITA, DATAHORA, DURACAOMIN, INSTANTE, ESTADO) VALUES ('"&amp;A14&amp;"', '"&amp;B14&amp;"', '"&amp;F14&amp;"', to_timestamp('"&amp;TEXT(C14, "dd/mm/aaaa")&amp;" "&amp;TEXT(D14,"hh:mm")&amp;"', 'DD/MM/YYYY HH24:MI'), "&amp;E14&amp;", "&amp;G14&amp;", '"&amp;H14&amp;"');"</f>
        <v>INSERT INTO Fertirrega (IDOPERACAO, DESIGNACAOSETOR, DESIGNACAORECEITA, DATAHORA, DURACAOMIN, INSTANTE, ESTADO) VALUES ('278', 'Setor 41', 'Receita 10', to_timestamp('09/07/2023 06:20', 'DD/MM/YYYY HH24:MI'), 120, SYSTIMESTAMP, 'ativa');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8B61-063D-4941-A791-D49850F67F2C}">
  <dimension ref="A1:F940"/>
  <sheetViews>
    <sheetView topLeftCell="A265" zoomScale="88" zoomScaleNormal="130" workbookViewId="0">
      <selection activeCell="F2" sqref="F2:F279"/>
    </sheetView>
  </sheetViews>
  <sheetFormatPr baseColWidth="10" defaultColWidth="8.83203125" defaultRowHeight="15" x14ac:dyDescent="0.2"/>
  <cols>
    <col min="1" max="1" width="10.6640625" bestFit="1" customWidth="1"/>
    <col min="2" max="2" width="12.1640625" bestFit="1" customWidth="1"/>
    <col min="3" max="3" width="13.83203125" bestFit="1" customWidth="1"/>
    <col min="4" max="4" width="6.6640625" bestFit="1" customWidth="1"/>
    <col min="5" max="5" width="20.1640625" bestFit="1" customWidth="1"/>
    <col min="6" max="6" width="19.1640625" customWidth="1"/>
  </cols>
  <sheetData>
    <row r="1" spans="1:6" x14ac:dyDescent="0.2">
      <c r="A1" s="11" t="s">
        <v>374</v>
      </c>
      <c r="B1" s="1" t="s">
        <v>328</v>
      </c>
      <c r="C1" s="11" t="s">
        <v>365</v>
      </c>
      <c r="D1" s="11" t="s">
        <v>420</v>
      </c>
    </row>
    <row r="2" spans="1:6" x14ac:dyDescent="0.2">
      <c r="A2">
        <v>1</v>
      </c>
      <c r="B2" s="33">
        <v>43485</v>
      </c>
      <c r="C2" t="s">
        <v>419</v>
      </c>
      <c r="D2" t="s">
        <v>421</v>
      </c>
      <c r="E2" s="14" t="s">
        <v>367</v>
      </c>
      <c r="F2" t="str">
        <f>"INSERT INTO OPERACAO (IDOPERACAO, DATA, INSTANTE, ESTADO) VALUES ('"&amp;A2&amp;"', to_date('"&amp;TEXT(B2, "dd/mm/aaaa")&amp;"', 'DD/MM/YYYY'), "&amp;C2&amp;", '"&amp;D2&amp;"');"</f>
        <v>INSERT INTO OPERACAO (IDOPERACAO, DATA, INSTANTE, ESTADO) VALUES ('1', to_date('20/01/2019', 'DD/MM/YYYY'), SYSTIMESTAMP, 'ativa');</v>
      </c>
    </row>
    <row r="3" spans="1:6" x14ac:dyDescent="0.2">
      <c r="A3">
        <v>2</v>
      </c>
      <c r="B3" s="33">
        <v>43485</v>
      </c>
      <c r="C3" t="s">
        <v>419</v>
      </c>
      <c r="D3" t="s">
        <v>421</v>
      </c>
      <c r="E3" s="15"/>
      <c r="F3" t="str">
        <f t="shared" ref="F3:F66" si="0">"INSERT INTO OPERACAO (IDOPERACAO, DATA, INSTANTE, ESTADO) VALUES ('"&amp;A3&amp;"', to_date('"&amp;TEXT(B3, "dd/mm/aaaa")&amp;"', 'DD/MM/YYYY'), "&amp;C3&amp;", '"&amp;D3&amp;"');"</f>
        <v>INSERT INTO OPERACAO (IDOPERACAO, DATA, INSTANTE, ESTADO) VALUES ('2', to_date('20/01/2019', 'DD/MM/YYYY'), SYSTIMESTAMP, 'ativa');</v>
      </c>
    </row>
    <row r="4" spans="1:6" x14ac:dyDescent="0.2">
      <c r="A4">
        <v>3</v>
      </c>
      <c r="B4" s="33">
        <v>43850</v>
      </c>
      <c r="C4" t="s">
        <v>419</v>
      </c>
      <c r="D4" t="s">
        <v>421</v>
      </c>
      <c r="E4" s="15"/>
      <c r="F4" t="str">
        <f t="shared" si="0"/>
        <v>INSERT INTO OPERACAO (IDOPERACAO, DATA, INSTANTE, ESTADO) VALUES ('3', to_date('20/01/2020', 'DD/MM/YYYY'), SYSTIMESTAMP, 'ativa');</v>
      </c>
    </row>
    <row r="5" spans="1:6" x14ac:dyDescent="0.2">
      <c r="A5">
        <v>4</v>
      </c>
      <c r="B5" s="33">
        <v>43850</v>
      </c>
      <c r="C5" t="s">
        <v>419</v>
      </c>
      <c r="D5" t="s">
        <v>421</v>
      </c>
      <c r="E5" s="15"/>
      <c r="F5" t="str">
        <f t="shared" si="0"/>
        <v>INSERT INTO OPERACAO (IDOPERACAO, DATA, INSTANTE, ESTADO) VALUES ('4', to_date('20/01/2020', 'DD/MM/YYYY'), SYSTIMESTAMP, 'ativa');</v>
      </c>
    </row>
    <row r="6" spans="1:6" x14ac:dyDescent="0.2">
      <c r="A6">
        <v>5</v>
      </c>
      <c r="B6" s="33">
        <v>44216</v>
      </c>
      <c r="C6" t="s">
        <v>419</v>
      </c>
      <c r="D6" t="s">
        <v>421</v>
      </c>
      <c r="E6" s="15"/>
      <c r="F6" t="str">
        <f t="shared" si="0"/>
        <v>INSERT INTO OPERACAO (IDOPERACAO, DATA, INSTANTE, ESTADO) VALUES ('5', to_date('20/01/2021', 'DD/MM/YYYY'), SYSTIMESTAMP, 'ativa');</v>
      </c>
    </row>
    <row r="7" spans="1:6" x14ac:dyDescent="0.2">
      <c r="A7">
        <v>6</v>
      </c>
      <c r="B7" s="33">
        <v>44216</v>
      </c>
      <c r="C7" t="s">
        <v>419</v>
      </c>
      <c r="D7" t="s">
        <v>421</v>
      </c>
      <c r="E7" s="15"/>
      <c r="F7" t="str">
        <f t="shared" si="0"/>
        <v>INSERT INTO OPERACAO (IDOPERACAO, DATA, INSTANTE, ESTADO) VALUES ('6', to_date('20/01/2021', 'DD/MM/YYYY'), SYSTIMESTAMP, 'ativa');</v>
      </c>
    </row>
    <row r="8" spans="1:6" x14ac:dyDescent="0.2">
      <c r="A8">
        <v>7</v>
      </c>
      <c r="B8" s="33">
        <v>44581</v>
      </c>
      <c r="C8" t="s">
        <v>419</v>
      </c>
      <c r="D8" t="s">
        <v>421</v>
      </c>
      <c r="E8" s="15"/>
      <c r="F8" t="str">
        <f t="shared" si="0"/>
        <v>INSERT INTO OPERACAO (IDOPERACAO, DATA, INSTANTE, ESTADO) VALUES ('7', to_date('20/01/2022', 'DD/MM/YYYY'), SYSTIMESTAMP, 'ativa');</v>
      </c>
    </row>
    <row r="9" spans="1:6" x14ac:dyDescent="0.2">
      <c r="A9">
        <v>8</v>
      </c>
      <c r="B9" s="33">
        <v>44581</v>
      </c>
      <c r="C9" t="s">
        <v>419</v>
      </c>
      <c r="D9" t="s">
        <v>421</v>
      </c>
      <c r="E9" s="15"/>
      <c r="F9" t="str">
        <f t="shared" si="0"/>
        <v>INSERT INTO OPERACAO (IDOPERACAO, DATA, INSTANTE, ESTADO) VALUES ('8', to_date('20/01/2022', 'DD/MM/YYYY'), SYSTIMESTAMP, 'ativa');</v>
      </c>
    </row>
    <row r="10" spans="1:6" x14ac:dyDescent="0.2">
      <c r="A10">
        <v>9</v>
      </c>
      <c r="B10" s="33">
        <v>44946</v>
      </c>
      <c r="C10" t="s">
        <v>419</v>
      </c>
      <c r="D10" t="s">
        <v>421</v>
      </c>
      <c r="E10" s="15"/>
      <c r="F10" t="str">
        <f t="shared" si="0"/>
        <v>INSERT INTO OPERACAO (IDOPERACAO, DATA, INSTANTE, ESTADO) VALUES ('9', to_date('20/01/2023', 'DD/MM/YYYY'), SYSTIMESTAMP, 'ativa');</v>
      </c>
    </row>
    <row r="11" spans="1:6" x14ac:dyDescent="0.2">
      <c r="A11">
        <v>10</v>
      </c>
      <c r="B11" s="33">
        <v>44946</v>
      </c>
      <c r="C11" t="s">
        <v>419</v>
      </c>
      <c r="D11" t="s">
        <v>421</v>
      </c>
      <c r="E11" s="15"/>
      <c r="F11" t="str">
        <f t="shared" si="0"/>
        <v>INSERT INTO OPERACAO (IDOPERACAO, DATA, INSTANTE, ESTADO) VALUES ('10', to_date('20/01/2023', 'DD/MM/YYYY'), SYSTIMESTAMP, 'ativa');</v>
      </c>
    </row>
    <row r="12" spans="1:6" x14ac:dyDescent="0.2">
      <c r="A12">
        <v>11</v>
      </c>
      <c r="B12" s="33">
        <v>43956</v>
      </c>
      <c r="C12" t="s">
        <v>419</v>
      </c>
      <c r="D12" t="s">
        <v>421</v>
      </c>
      <c r="E12" s="16" t="s">
        <v>200</v>
      </c>
      <c r="F12" t="str">
        <f t="shared" si="0"/>
        <v>INSERT INTO OPERACAO (IDOPERACAO, DATA, INSTANTE, ESTADO) VALUES ('11', to_date('05/05/2020', 'DD/MM/YYYY'), SYSTIMESTAMP, 'ativa');</v>
      </c>
    </row>
    <row r="13" spans="1:6" x14ac:dyDescent="0.2">
      <c r="A13">
        <v>12</v>
      </c>
      <c r="B13" s="33">
        <v>43966</v>
      </c>
      <c r="C13" t="s">
        <v>419</v>
      </c>
      <c r="D13" t="s">
        <v>421</v>
      </c>
      <c r="E13" s="17"/>
      <c r="F13" t="str">
        <f t="shared" si="0"/>
        <v>INSERT INTO OPERACAO (IDOPERACAO, DATA, INSTANTE, ESTADO) VALUES ('12', to_date('15/05/2020', 'DD/MM/YYYY'), SYSTIMESTAMP, 'ativa');</v>
      </c>
    </row>
    <row r="14" spans="1:6" x14ac:dyDescent="0.2">
      <c r="A14">
        <v>13</v>
      </c>
      <c r="B14" s="33">
        <v>44063</v>
      </c>
      <c r="C14" t="s">
        <v>419</v>
      </c>
      <c r="D14" t="s">
        <v>421</v>
      </c>
      <c r="E14" s="17"/>
      <c r="F14" t="str">
        <f t="shared" si="0"/>
        <v>INSERT INTO OPERACAO (IDOPERACAO, DATA, INSTANTE, ESTADO) VALUES ('13', to_date('20/08/2020', 'DD/MM/YYYY'), SYSTIMESTAMP, 'ativa');</v>
      </c>
    </row>
    <row r="15" spans="1:6" x14ac:dyDescent="0.2">
      <c r="A15">
        <v>14</v>
      </c>
      <c r="B15" s="33">
        <v>44071</v>
      </c>
      <c r="C15" t="s">
        <v>419</v>
      </c>
      <c r="D15" t="s">
        <v>421</v>
      </c>
      <c r="E15" s="17"/>
      <c r="F15" t="str">
        <f t="shared" si="0"/>
        <v>INSERT INTO OPERACAO (IDOPERACAO, DATA, INSTANTE, ESTADO) VALUES ('14', to_date('28/08/2020', 'DD/MM/YYYY'), SYSTIMESTAMP, 'ativa');</v>
      </c>
    </row>
    <row r="16" spans="1:6" x14ac:dyDescent="0.2">
      <c r="A16">
        <v>15</v>
      </c>
      <c r="B16" s="33">
        <v>44081</v>
      </c>
      <c r="C16" t="s">
        <v>419</v>
      </c>
      <c r="D16" t="s">
        <v>421</v>
      </c>
      <c r="E16" s="17"/>
      <c r="F16" t="str">
        <f t="shared" si="0"/>
        <v>INSERT INTO OPERACAO (IDOPERACAO, DATA, INSTANTE, ESTADO) VALUES ('15', to_date('07/09/2020', 'DD/MM/YYYY'), SYSTIMESTAMP, 'ativa');</v>
      </c>
    </row>
    <row r="17" spans="1:6" x14ac:dyDescent="0.2">
      <c r="A17">
        <v>16</v>
      </c>
      <c r="B17" s="33">
        <v>44150</v>
      </c>
      <c r="C17" t="s">
        <v>419</v>
      </c>
      <c r="D17" t="s">
        <v>421</v>
      </c>
      <c r="E17" s="17"/>
      <c r="F17" t="str">
        <f t="shared" si="0"/>
        <v>INSERT INTO OPERACAO (IDOPERACAO, DATA, INSTANTE, ESTADO) VALUES ('16', to_date('15/11/2020', 'DD/MM/YYYY'), SYSTIMESTAMP, 'ativa');</v>
      </c>
    </row>
    <row r="18" spans="1:6" x14ac:dyDescent="0.2">
      <c r="A18">
        <v>17</v>
      </c>
      <c r="B18" s="33">
        <v>44183</v>
      </c>
      <c r="C18" t="s">
        <v>419</v>
      </c>
      <c r="D18" t="s">
        <v>421</v>
      </c>
      <c r="E18" s="17"/>
      <c r="F18" t="str">
        <f t="shared" si="0"/>
        <v>INSERT INTO OPERACAO (IDOPERACAO, DATA, INSTANTE, ESTADO) VALUES ('17', to_date('18/12/2020', 'DD/MM/YYYY'), SYSTIMESTAMP, 'ativa');</v>
      </c>
    </row>
    <row r="19" spans="1:6" x14ac:dyDescent="0.2">
      <c r="A19">
        <v>18</v>
      </c>
      <c r="B19" s="33">
        <v>44200</v>
      </c>
      <c r="C19" t="s">
        <v>419</v>
      </c>
      <c r="D19" t="s">
        <v>421</v>
      </c>
      <c r="E19" s="17"/>
      <c r="F19" t="str">
        <f t="shared" si="0"/>
        <v>INSERT INTO OPERACAO (IDOPERACAO, DATA, INSTANTE, ESTADO) VALUES ('18', to_date('04/01/2021', 'DD/MM/YYYY'), SYSTIMESTAMP, 'ativa');</v>
      </c>
    </row>
    <row r="20" spans="1:6" x14ac:dyDescent="0.2">
      <c r="A20">
        <v>19</v>
      </c>
      <c r="B20" s="33">
        <v>44321</v>
      </c>
      <c r="C20" t="s">
        <v>419</v>
      </c>
      <c r="D20" t="s">
        <v>421</v>
      </c>
      <c r="E20" s="17"/>
      <c r="F20" t="str">
        <f t="shared" si="0"/>
        <v>INSERT INTO OPERACAO (IDOPERACAO, DATA, INSTANTE, ESTADO) VALUES ('19', to_date('05/05/2021', 'DD/MM/YYYY'), SYSTIMESTAMP, 'ativa');</v>
      </c>
    </row>
    <row r="21" spans="1:6" x14ac:dyDescent="0.2">
      <c r="A21">
        <v>20</v>
      </c>
      <c r="B21" s="33">
        <v>44331</v>
      </c>
      <c r="C21" t="s">
        <v>419</v>
      </c>
      <c r="D21" t="s">
        <v>421</v>
      </c>
      <c r="E21" s="17"/>
      <c r="F21" t="str">
        <f t="shared" si="0"/>
        <v>INSERT INTO OPERACAO (IDOPERACAO, DATA, INSTANTE, ESTADO) VALUES ('20', to_date('15/05/2021', 'DD/MM/YYYY'), SYSTIMESTAMP, 'ativa');</v>
      </c>
    </row>
    <row r="22" spans="1:6" x14ac:dyDescent="0.2">
      <c r="A22">
        <v>21</v>
      </c>
      <c r="B22" s="33">
        <v>44392</v>
      </c>
      <c r="C22" t="s">
        <v>419</v>
      </c>
      <c r="D22" t="s">
        <v>421</v>
      </c>
      <c r="E22" s="17"/>
      <c r="F22" t="str">
        <f t="shared" si="0"/>
        <v>INSERT INTO OPERACAO (IDOPERACAO, DATA, INSTANTE, ESTADO) VALUES ('21', to_date('15/07/2021', 'DD/MM/YYYY'), SYSTIMESTAMP, 'ativa');</v>
      </c>
    </row>
    <row r="23" spans="1:6" x14ac:dyDescent="0.2">
      <c r="A23">
        <v>22</v>
      </c>
      <c r="B23" s="33">
        <v>44397</v>
      </c>
      <c r="C23" t="s">
        <v>419</v>
      </c>
      <c r="D23" t="s">
        <v>421</v>
      </c>
      <c r="E23" s="17"/>
      <c r="F23" t="str">
        <f t="shared" si="0"/>
        <v>INSERT INTO OPERACAO (IDOPERACAO, DATA, INSTANTE, ESTADO) VALUES ('22', to_date('20/07/2021', 'DD/MM/YYYY'), SYSTIMESTAMP, 'ativa');</v>
      </c>
    </row>
    <row r="24" spans="1:6" x14ac:dyDescent="0.2">
      <c r="A24">
        <v>23</v>
      </c>
      <c r="B24" s="33">
        <v>44420</v>
      </c>
      <c r="C24" t="s">
        <v>419</v>
      </c>
      <c r="D24" t="s">
        <v>421</v>
      </c>
      <c r="E24" s="17"/>
      <c r="F24" t="str">
        <f t="shared" si="0"/>
        <v>INSERT INTO OPERACAO (IDOPERACAO, DATA, INSTANTE, ESTADO) VALUES ('23', to_date('12/08/2021', 'DD/MM/YYYY'), SYSTIMESTAMP, 'ativa');</v>
      </c>
    </row>
    <row r="25" spans="1:6" x14ac:dyDescent="0.2">
      <c r="A25">
        <v>24</v>
      </c>
      <c r="B25" s="33">
        <v>44432</v>
      </c>
      <c r="C25" t="s">
        <v>419</v>
      </c>
      <c r="D25" t="s">
        <v>421</v>
      </c>
      <c r="E25" s="17"/>
      <c r="F25" t="str">
        <f t="shared" si="0"/>
        <v>INSERT INTO OPERACAO (IDOPERACAO, DATA, INSTANTE, ESTADO) VALUES ('24', to_date('24/08/2021', 'DD/MM/YYYY'), SYSTIMESTAMP, 'ativa');</v>
      </c>
    </row>
    <row r="26" spans="1:6" x14ac:dyDescent="0.2">
      <c r="A26">
        <v>25</v>
      </c>
      <c r="B26" s="33">
        <v>44433</v>
      </c>
      <c r="C26" t="s">
        <v>419</v>
      </c>
      <c r="D26" t="s">
        <v>421</v>
      </c>
      <c r="E26" s="17"/>
      <c r="F26" t="str">
        <f t="shared" si="0"/>
        <v>INSERT INTO OPERACAO (IDOPERACAO, DATA, INSTANTE, ESTADO) VALUES ('25', to_date('25/08/2021', 'DD/MM/YYYY'), SYSTIMESTAMP, 'ativa');</v>
      </c>
    </row>
    <row r="27" spans="1:6" x14ac:dyDescent="0.2">
      <c r="A27">
        <v>26</v>
      </c>
      <c r="B27" s="33">
        <v>44436</v>
      </c>
      <c r="C27" t="s">
        <v>419</v>
      </c>
      <c r="D27" t="s">
        <v>421</v>
      </c>
      <c r="E27" s="17"/>
      <c r="F27" t="str">
        <f t="shared" si="0"/>
        <v>INSERT INTO OPERACAO (IDOPERACAO, DATA, INSTANTE, ESTADO) VALUES ('26', to_date('28/08/2021', 'DD/MM/YYYY'), SYSTIMESTAMP, 'ativa');</v>
      </c>
    </row>
    <row r="28" spans="1:6" x14ac:dyDescent="0.2">
      <c r="A28">
        <v>27</v>
      </c>
      <c r="B28" s="33">
        <v>44444</v>
      </c>
      <c r="C28" t="s">
        <v>419</v>
      </c>
      <c r="D28" t="s">
        <v>421</v>
      </c>
      <c r="E28" s="17"/>
      <c r="F28" t="str">
        <f t="shared" si="0"/>
        <v>INSERT INTO OPERACAO (IDOPERACAO, DATA, INSTANTE, ESTADO) VALUES ('27', to_date('05/09/2021', 'DD/MM/YYYY'), SYSTIMESTAMP, 'ativa');</v>
      </c>
    </row>
    <row r="29" spans="1:6" x14ac:dyDescent="0.2">
      <c r="A29">
        <v>28</v>
      </c>
      <c r="B29" s="33">
        <v>44446</v>
      </c>
      <c r="C29" t="s">
        <v>419</v>
      </c>
      <c r="D29" t="s">
        <v>421</v>
      </c>
      <c r="E29" s="17"/>
      <c r="F29" t="str">
        <f t="shared" si="0"/>
        <v>INSERT INTO OPERACAO (IDOPERACAO, DATA, INSTANTE, ESTADO) VALUES ('28', to_date('07/09/2021', 'DD/MM/YYYY'), SYSTIMESTAMP, 'ativa');</v>
      </c>
    </row>
    <row r="30" spans="1:6" x14ac:dyDescent="0.2">
      <c r="A30">
        <v>29</v>
      </c>
      <c r="B30" s="33">
        <v>44451</v>
      </c>
      <c r="C30" t="s">
        <v>419</v>
      </c>
      <c r="D30" t="s">
        <v>421</v>
      </c>
      <c r="E30" s="17"/>
      <c r="F30" t="str">
        <f t="shared" si="0"/>
        <v>INSERT INTO OPERACAO (IDOPERACAO, DATA, INSTANTE, ESTADO) VALUES ('29', to_date('12/09/2021', 'DD/MM/YYYY'), SYSTIMESTAMP, 'ativa');</v>
      </c>
    </row>
    <row r="31" spans="1:6" x14ac:dyDescent="0.2">
      <c r="A31">
        <v>30</v>
      </c>
      <c r="B31" s="33">
        <v>44462</v>
      </c>
      <c r="C31" t="s">
        <v>419</v>
      </c>
      <c r="D31" t="s">
        <v>421</v>
      </c>
      <c r="E31" s="17"/>
      <c r="F31" t="str">
        <f t="shared" si="0"/>
        <v>INSERT INTO OPERACAO (IDOPERACAO, DATA, INSTANTE, ESTADO) VALUES ('30', to_date('23/09/2021', 'DD/MM/YYYY'), SYSTIMESTAMP, 'ativa');</v>
      </c>
    </row>
    <row r="32" spans="1:6" x14ac:dyDescent="0.2">
      <c r="A32">
        <v>31</v>
      </c>
      <c r="B32" s="33">
        <v>44481</v>
      </c>
      <c r="C32" t="s">
        <v>419</v>
      </c>
      <c r="D32" t="s">
        <v>421</v>
      </c>
      <c r="E32" s="17"/>
      <c r="F32" t="str">
        <f t="shared" si="0"/>
        <v>INSERT INTO OPERACAO (IDOPERACAO, DATA, INSTANTE, ESTADO) VALUES ('31', to_date('12/10/2021', 'DD/MM/YYYY'), SYSTIMESTAMP, 'ativa');</v>
      </c>
    </row>
    <row r="33" spans="1:6" x14ac:dyDescent="0.2">
      <c r="A33">
        <v>32</v>
      </c>
      <c r="B33" s="33">
        <v>44503</v>
      </c>
      <c r="C33" t="s">
        <v>419</v>
      </c>
      <c r="D33" t="s">
        <v>421</v>
      </c>
      <c r="E33" s="17"/>
      <c r="F33" t="str">
        <f t="shared" si="0"/>
        <v>INSERT INTO OPERACAO (IDOPERACAO, DATA, INSTANTE, ESTADO) VALUES ('32', to_date('03/11/2021', 'DD/MM/YYYY'), SYSTIMESTAMP, 'ativa');</v>
      </c>
    </row>
    <row r="34" spans="1:6" x14ac:dyDescent="0.2">
      <c r="A34">
        <v>33</v>
      </c>
      <c r="B34" s="33">
        <v>44510</v>
      </c>
      <c r="C34" t="s">
        <v>419</v>
      </c>
      <c r="D34" t="s">
        <v>421</v>
      </c>
      <c r="E34" s="17"/>
      <c r="F34" t="str">
        <f t="shared" si="0"/>
        <v>INSERT INTO OPERACAO (IDOPERACAO, DATA, INSTANTE, ESTADO) VALUES ('33', to_date('10/11/2021', 'DD/MM/YYYY'), SYSTIMESTAMP, 'ativa');</v>
      </c>
    </row>
    <row r="35" spans="1:6" x14ac:dyDescent="0.2">
      <c r="A35">
        <v>34</v>
      </c>
      <c r="B35" s="33">
        <v>44510</v>
      </c>
      <c r="C35" t="s">
        <v>419</v>
      </c>
      <c r="D35" t="s">
        <v>421</v>
      </c>
      <c r="E35" s="17"/>
      <c r="F35" t="str">
        <f t="shared" si="0"/>
        <v>INSERT INTO OPERACAO (IDOPERACAO, DATA, INSTANTE, ESTADO) VALUES ('34', to_date('10/11/2021', 'DD/MM/YYYY'), SYSTIMESTAMP, 'ativa');</v>
      </c>
    </row>
    <row r="36" spans="1:6" x14ac:dyDescent="0.2">
      <c r="A36">
        <v>35</v>
      </c>
      <c r="B36" s="33">
        <v>44515</v>
      </c>
      <c r="C36" t="s">
        <v>419</v>
      </c>
      <c r="D36" t="s">
        <v>421</v>
      </c>
      <c r="E36" s="17"/>
      <c r="F36" t="str">
        <f t="shared" si="0"/>
        <v>INSERT INTO OPERACAO (IDOPERACAO, DATA, INSTANTE, ESTADO) VALUES ('35', to_date('15/11/2021', 'DD/MM/YYYY'), SYSTIMESTAMP, 'ativa');</v>
      </c>
    </row>
    <row r="37" spans="1:6" x14ac:dyDescent="0.2">
      <c r="A37">
        <v>36</v>
      </c>
      <c r="B37" s="33">
        <v>44548</v>
      </c>
      <c r="C37" t="s">
        <v>419</v>
      </c>
      <c r="D37" t="s">
        <v>421</v>
      </c>
      <c r="E37" s="17"/>
      <c r="F37" t="str">
        <f t="shared" si="0"/>
        <v>INSERT INTO OPERACAO (IDOPERACAO, DATA, INSTANTE, ESTADO) VALUES ('36', to_date('18/12/2021', 'DD/MM/YYYY'), SYSTIMESTAMP, 'ativa');</v>
      </c>
    </row>
    <row r="38" spans="1:6" x14ac:dyDescent="0.2">
      <c r="A38">
        <v>37</v>
      </c>
      <c r="B38" s="33">
        <v>44565</v>
      </c>
      <c r="C38" t="s">
        <v>419</v>
      </c>
      <c r="D38" t="s">
        <v>421</v>
      </c>
      <c r="E38" s="17"/>
      <c r="F38" t="str">
        <f t="shared" si="0"/>
        <v>INSERT INTO OPERACAO (IDOPERACAO, DATA, INSTANTE, ESTADO) VALUES ('37', to_date('04/01/2022', 'DD/MM/YYYY'), SYSTIMESTAMP, 'ativa');</v>
      </c>
    </row>
    <row r="39" spans="1:6" x14ac:dyDescent="0.2">
      <c r="A39">
        <v>38</v>
      </c>
      <c r="B39" s="33">
        <v>44686</v>
      </c>
      <c r="C39" t="s">
        <v>419</v>
      </c>
      <c r="D39" t="s">
        <v>421</v>
      </c>
      <c r="E39" s="17"/>
      <c r="F39" t="str">
        <f t="shared" si="0"/>
        <v>INSERT INTO OPERACAO (IDOPERACAO, DATA, INSTANTE, ESTADO) VALUES ('38', to_date('05/05/2022', 'DD/MM/YYYY'), SYSTIMESTAMP, 'ativa');</v>
      </c>
    </row>
    <row r="40" spans="1:6" x14ac:dyDescent="0.2">
      <c r="A40">
        <v>39</v>
      </c>
      <c r="B40" s="33">
        <v>44696</v>
      </c>
      <c r="C40" t="s">
        <v>419</v>
      </c>
      <c r="D40" t="s">
        <v>421</v>
      </c>
      <c r="E40" s="17"/>
      <c r="F40" t="str">
        <f t="shared" si="0"/>
        <v>INSERT INTO OPERACAO (IDOPERACAO, DATA, INSTANTE, ESTADO) VALUES ('39', to_date('15/05/2022', 'DD/MM/YYYY'), SYSTIMESTAMP, 'ativa');</v>
      </c>
    </row>
    <row r="41" spans="1:6" x14ac:dyDescent="0.2">
      <c r="A41">
        <v>40</v>
      </c>
      <c r="B41" s="33">
        <v>44757</v>
      </c>
      <c r="C41" t="s">
        <v>419</v>
      </c>
      <c r="D41" t="s">
        <v>421</v>
      </c>
      <c r="E41" s="17"/>
      <c r="F41" t="str">
        <f t="shared" si="0"/>
        <v>INSERT INTO OPERACAO (IDOPERACAO, DATA, INSTANTE, ESTADO) VALUES ('40', to_date('15/07/2022', 'DD/MM/YYYY'), SYSTIMESTAMP, 'ativa');</v>
      </c>
    </row>
    <row r="42" spans="1:6" x14ac:dyDescent="0.2">
      <c r="A42">
        <v>41</v>
      </c>
      <c r="B42" s="33">
        <v>44762</v>
      </c>
      <c r="C42" t="s">
        <v>419</v>
      </c>
      <c r="D42" t="s">
        <v>421</v>
      </c>
      <c r="E42" s="17"/>
      <c r="F42" t="str">
        <f t="shared" si="0"/>
        <v>INSERT INTO OPERACAO (IDOPERACAO, DATA, INSTANTE, ESTADO) VALUES ('41', to_date('20/07/2022', 'DD/MM/YYYY'), SYSTIMESTAMP, 'ativa');</v>
      </c>
    </row>
    <row r="43" spans="1:6" x14ac:dyDescent="0.2">
      <c r="A43">
        <v>42</v>
      </c>
      <c r="B43" s="33">
        <v>44785</v>
      </c>
      <c r="C43" t="s">
        <v>419</v>
      </c>
      <c r="D43" t="s">
        <v>421</v>
      </c>
      <c r="E43" s="17"/>
      <c r="F43" t="str">
        <f t="shared" si="0"/>
        <v>INSERT INTO OPERACAO (IDOPERACAO, DATA, INSTANTE, ESTADO) VALUES ('42', to_date('12/08/2022', 'DD/MM/YYYY'), SYSTIMESTAMP, 'ativa');</v>
      </c>
    </row>
    <row r="44" spans="1:6" x14ac:dyDescent="0.2">
      <c r="A44">
        <v>43</v>
      </c>
      <c r="B44" s="33">
        <v>44790</v>
      </c>
      <c r="C44" t="s">
        <v>419</v>
      </c>
      <c r="D44" t="s">
        <v>421</v>
      </c>
      <c r="E44" s="17"/>
      <c r="F44" t="str">
        <f t="shared" si="0"/>
        <v>INSERT INTO OPERACAO (IDOPERACAO, DATA, INSTANTE, ESTADO) VALUES ('43', to_date('17/08/2022', 'DD/MM/YYYY'), SYSTIMESTAMP, 'ativa');</v>
      </c>
    </row>
    <row r="45" spans="1:6" x14ac:dyDescent="0.2">
      <c r="A45">
        <v>44</v>
      </c>
      <c r="B45" s="33">
        <v>44791</v>
      </c>
      <c r="C45" t="s">
        <v>419</v>
      </c>
      <c r="D45" t="s">
        <v>421</v>
      </c>
      <c r="E45" s="17"/>
      <c r="F45" t="str">
        <f t="shared" si="0"/>
        <v>INSERT INTO OPERACAO (IDOPERACAO, DATA, INSTANTE, ESTADO) VALUES ('44', to_date('18/08/2022', 'DD/MM/YYYY'), SYSTIMESTAMP, 'ativa');</v>
      </c>
    </row>
    <row r="46" spans="1:6" x14ac:dyDescent="0.2">
      <c r="A46">
        <v>45</v>
      </c>
      <c r="B46" s="33">
        <v>44793</v>
      </c>
      <c r="C46" t="s">
        <v>419</v>
      </c>
      <c r="D46" t="s">
        <v>421</v>
      </c>
      <c r="E46" s="17"/>
      <c r="F46" t="str">
        <f t="shared" si="0"/>
        <v>INSERT INTO OPERACAO (IDOPERACAO, DATA, INSTANTE, ESTADO) VALUES ('45', to_date('20/08/2022', 'DD/MM/YYYY'), SYSTIMESTAMP, 'ativa');</v>
      </c>
    </row>
    <row r="47" spans="1:6" x14ac:dyDescent="0.2">
      <c r="A47">
        <v>46</v>
      </c>
      <c r="B47" s="33">
        <v>44797</v>
      </c>
      <c r="C47" t="s">
        <v>419</v>
      </c>
      <c r="D47" t="s">
        <v>421</v>
      </c>
      <c r="E47" s="17"/>
      <c r="F47" t="str">
        <f t="shared" si="0"/>
        <v>INSERT INTO OPERACAO (IDOPERACAO, DATA, INSTANTE, ESTADO) VALUES ('46', to_date('24/08/2022', 'DD/MM/YYYY'), SYSTIMESTAMP, 'ativa');</v>
      </c>
    </row>
    <row r="48" spans="1:6" x14ac:dyDescent="0.2">
      <c r="A48">
        <v>47</v>
      </c>
      <c r="B48" s="33">
        <v>44809</v>
      </c>
      <c r="C48" t="s">
        <v>419</v>
      </c>
      <c r="D48" t="s">
        <v>421</v>
      </c>
      <c r="E48" s="17"/>
      <c r="F48" t="str">
        <f t="shared" si="0"/>
        <v>INSERT INTO OPERACAO (IDOPERACAO, DATA, INSTANTE, ESTADO) VALUES ('47', to_date('05/09/2022', 'DD/MM/YYYY'), SYSTIMESTAMP, 'ativa');</v>
      </c>
    </row>
    <row r="49" spans="1:6" x14ac:dyDescent="0.2">
      <c r="A49">
        <v>48</v>
      </c>
      <c r="B49" s="33">
        <v>44811</v>
      </c>
      <c r="C49" t="s">
        <v>419</v>
      </c>
      <c r="D49" t="s">
        <v>421</v>
      </c>
      <c r="E49" s="17"/>
      <c r="F49" t="str">
        <f t="shared" si="0"/>
        <v>INSERT INTO OPERACAO (IDOPERACAO, DATA, INSTANTE, ESTADO) VALUES ('48', to_date('07/09/2022', 'DD/MM/YYYY'), SYSTIMESTAMP, 'ativa');</v>
      </c>
    </row>
    <row r="50" spans="1:6" x14ac:dyDescent="0.2">
      <c r="A50">
        <v>49</v>
      </c>
      <c r="B50" s="33">
        <v>44815</v>
      </c>
      <c r="C50" t="s">
        <v>419</v>
      </c>
      <c r="D50" t="s">
        <v>421</v>
      </c>
      <c r="E50" s="17"/>
      <c r="F50" t="str">
        <f t="shared" si="0"/>
        <v>INSERT INTO OPERACAO (IDOPERACAO, DATA, INSTANTE, ESTADO) VALUES ('49', to_date('11/09/2022', 'DD/MM/YYYY'), SYSTIMESTAMP, 'ativa');</v>
      </c>
    </row>
    <row r="51" spans="1:6" x14ac:dyDescent="0.2">
      <c r="A51">
        <v>50</v>
      </c>
      <c r="B51" s="33">
        <v>44824</v>
      </c>
      <c r="C51" t="s">
        <v>419</v>
      </c>
      <c r="D51" t="s">
        <v>421</v>
      </c>
      <c r="E51" s="17"/>
      <c r="F51" t="str">
        <f t="shared" si="0"/>
        <v>INSERT INTO OPERACAO (IDOPERACAO, DATA, INSTANTE, ESTADO) VALUES ('50', to_date('20/09/2022', 'DD/MM/YYYY'), SYSTIMESTAMP, 'ativa');</v>
      </c>
    </row>
    <row r="52" spans="1:6" x14ac:dyDescent="0.2">
      <c r="A52">
        <v>51</v>
      </c>
      <c r="B52" s="33">
        <v>44851</v>
      </c>
      <c r="C52" t="s">
        <v>419</v>
      </c>
      <c r="D52" t="s">
        <v>421</v>
      </c>
      <c r="E52" s="17"/>
      <c r="F52" t="str">
        <f t="shared" si="0"/>
        <v>INSERT INTO OPERACAO (IDOPERACAO, DATA, INSTANTE, ESTADO) VALUES ('51', to_date('17/10/2022', 'DD/MM/YYYY'), SYSTIMESTAMP, 'ativa');</v>
      </c>
    </row>
    <row r="53" spans="1:6" x14ac:dyDescent="0.2">
      <c r="A53">
        <v>52</v>
      </c>
      <c r="B53" s="33">
        <v>44871</v>
      </c>
      <c r="C53" t="s">
        <v>419</v>
      </c>
      <c r="D53" t="s">
        <v>421</v>
      </c>
      <c r="E53" s="17"/>
      <c r="F53" t="str">
        <f t="shared" si="0"/>
        <v>INSERT INTO OPERACAO (IDOPERACAO, DATA, INSTANTE, ESTADO) VALUES ('52', to_date('06/11/2022', 'DD/MM/YYYY'), SYSTIMESTAMP, 'ativa');</v>
      </c>
    </row>
    <row r="54" spans="1:6" x14ac:dyDescent="0.2">
      <c r="A54">
        <v>53</v>
      </c>
      <c r="B54" s="33">
        <v>44877</v>
      </c>
      <c r="C54" t="s">
        <v>419</v>
      </c>
      <c r="D54" t="s">
        <v>421</v>
      </c>
      <c r="E54" s="17"/>
      <c r="F54" t="str">
        <f t="shared" si="0"/>
        <v>INSERT INTO OPERACAO (IDOPERACAO, DATA, INSTANTE, ESTADO) VALUES ('53', to_date('12/11/2022', 'DD/MM/YYYY'), SYSTIMESTAMP, 'ativa');</v>
      </c>
    </row>
    <row r="55" spans="1:6" x14ac:dyDescent="0.2">
      <c r="A55">
        <v>54</v>
      </c>
      <c r="B55" s="33">
        <v>44877</v>
      </c>
      <c r="C55" t="s">
        <v>419</v>
      </c>
      <c r="D55" t="s">
        <v>421</v>
      </c>
      <c r="E55" s="17"/>
      <c r="F55" t="str">
        <f t="shared" si="0"/>
        <v>INSERT INTO OPERACAO (IDOPERACAO, DATA, INSTANTE, ESTADO) VALUES ('54', to_date('12/11/2022', 'DD/MM/YYYY'), SYSTIMESTAMP, 'ativa');</v>
      </c>
    </row>
    <row r="56" spans="1:6" x14ac:dyDescent="0.2">
      <c r="A56">
        <v>55</v>
      </c>
      <c r="B56" s="33">
        <v>44880</v>
      </c>
      <c r="C56" t="s">
        <v>419</v>
      </c>
      <c r="D56" t="s">
        <v>421</v>
      </c>
      <c r="E56" s="17"/>
      <c r="F56" t="str">
        <f t="shared" si="0"/>
        <v>INSERT INTO OPERACAO (IDOPERACAO, DATA, INSTANTE, ESTADO) VALUES ('55', to_date('15/11/2022', 'DD/MM/YYYY'), SYSTIMESTAMP, 'ativa');</v>
      </c>
    </row>
    <row r="57" spans="1:6" x14ac:dyDescent="0.2">
      <c r="A57">
        <v>56</v>
      </c>
      <c r="B57" s="33">
        <v>44913</v>
      </c>
      <c r="C57" t="s">
        <v>419</v>
      </c>
      <c r="D57" t="s">
        <v>421</v>
      </c>
      <c r="E57" s="17"/>
      <c r="F57" t="str">
        <f t="shared" si="0"/>
        <v>INSERT INTO OPERACAO (IDOPERACAO, DATA, INSTANTE, ESTADO) VALUES ('56', to_date('18/12/2022', 'DD/MM/YYYY'), SYSTIMESTAMP, 'ativa');</v>
      </c>
    </row>
    <row r="58" spans="1:6" x14ac:dyDescent="0.2">
      <c r="A58">
        <v>57</v>
      </c>
      <c r="B58" s="33">
        <v>44940</v>
      </c>
      <c r="C58" t="s">
        <v>419</v>
      </c>
      <c r="D58" t="s">
        <v>421</v>
      </c>
      <c r="E58" s="17"/>
      <c r="F58" t="str">
        <f t="shared" si="0"/>
        <v>INSERT INTO OPERACAO (IDOPERACAO, DATA, INSTANTE, ESTADO) VALUES ('57', to_date('14/01/2023', 'DD/MM/YYYY'), SYSTIMESTAMP, 'ativa');</v>
      </c>
    </row>
    <row r="59" spans="1:6" x14ac:dyDescent="0.2">
      <c r="A59">
        <v>58</v>
      </c>
      <c r="B59" s="33">
        <v>45156</v>
      </c>
      <c r="C59" t="s">
        <v>419</v>
      </c>
      <c r="D59" t="s">
        <v>421</v>
      </c>
      <c r="E59" s="17"/>
      <c r="F59" t="str">
        <f t="shared" si="0"/>
        <v>INSERT INTO OPERACAO (IDOPERACAO, DATA, INSTANTE, ESTADO) VALUES ('58', to_date('18/08/2023', 'DD/MM/YYYY'), SYSTIMESTAMP, 'ativa');</v>
      </c>
    </row>
    <row r="60" spans="1:6" x14ac:dyDescent="0.2">
      <c r="A60">
        <v>59</v>
      </c>
      <c r="B60" s="33">
        <v>45168</v>
      </c>
      <c r="C60" t="s">
        <v>419</v>
      </c>
      <c r="D60" t="s">
        <v>421</v>
      </c>
      <c r="E60" s="17"/>
      <c r="F60" t="str">
        <f t="shared" si="0"/>
        <v>INSERT INTO OPERACAO (IDOPERACAO, DATA, INSTANTE, ESTADO) VALUES ('59', to_date('30/08/2023', 'DD/MM/YYYY'), SYSTIMESTAMP, 'ativa');</v>
      </c>
    </row>
    <row r="61" spans="1:6" x14ac:dyDescent="0.2">
      <c r="A61">
        <v>60</v>
      </c>
      <c r="B61" s="33">
        <v>45174</v>
      </c>
      <c r="C61" t="s">
        <v>419</v>
      </c>
      <c r="D61" t="s">
        <v>421</v>
      </c>
      <c r="E61" s="17"/>
      <c r="F61" t="str">
        <f t="shared" si="0"/>
        <v>INSERT INTO OPERACAO (IDOPERACAO, DATA, INSTANTE, ESTADO) VALUES ('60', to_date('05/09/2023', 'DD/MM/YYYY'), SYSTIMESTAMP, 'ativa');</v>
      </c>
    </row>
    <row r="62" spans="1:6" x14ac:dyDescent="0.2">
      <c r="A62">
        <v>61</v>
      </c>
      <c r="B62" s="33">
        <v>45177</v>
      </c>
      <c r="C62" t="s">
        <v>419</v>
      </c>
      <c r="D62" t="s">
        <v>421</v>
      </c>
      <c r="E62" s="17"/>
      <c r="F62" t="str">
        <f t="shared" si="0"/>
        <v>INSERT INTO OPERACAO (IDOPERACAO, DATA, INSTANTE, ESTADO) VALUES ('61', to_date('08/09/2023', 'DD/MM/YYYY'), SYSTIMESTAMP, 'ativa');</v>
      </c>
    </row>
    <row r="63" spans="1:6" x14ac:dyDescent="0.2">
      <c r="A63">
        <v>62</v>
      </c>
      <c r="B63" s="33">
        <v>45197</v>
      </c>
      <c r="C63" t="s">
        <v>419</v>
      </c>
      <c r="D63" t="s">
        <v>421</v>
      </c>
      <c r="E63" s="17"/>
      <c r="F63" t="str">
        <f t="shared" si="0"/>
        <v>INSERT INTO OPERACAO (IDOPERACAO, DATA, INSTANTE, ESTADO) VALUES ('62', to_date('28/09/2023', 'DD/MM/YYYY'), SYSTIMESTAMP, 'ativa');</v>
      </c>
    </row>
    <row r="64" spans="1:6" x14ac:dyDescent="0.2">
      <c r="A64">
        <v>63</v>
      </c>
      <c r="B64" s="33">
        <v>45202</v>
      </c>
      <c r="C64" t="s">
        <v>419</v>
      </c>
      <c r="D64" t="s">
        <v>421</v>
      </c>
      <c r="E64" s="17"/>
      <c r="F64" t="str">
        <f t="shared" si="0"/>
        <v>INSERT INTO OPERACAO (IDOPERACAO, DATA, INSTANTE, ESTADO) VALUES ('63', to_date('03/10/2023', 'DD/MM/YYYY'), SYSTIMESTAMP, 'ativa');</v>
      </c>
    </row>
    <row r="65" spans="1:6" x14ac:dyDescent="0.2">
      <c r="A65">
        <v>64</v>
      </c>
      <c r="B65" s="37" t="s">
        <v>348</v>
      </c>
      <c r="C65" t="s">
        <v>419</v>
      </c>
      <c r="D65" t="s">
        <v>421</v>
      </c>
      <c r="E65" s="17"/>
      <c r="F65" t="str">
        <f t="shared" si="0"/>
        <v>INSERT INTO OPERACAO (IDOPERACAO, DATA, INSTANTE, ESTADO) VALUES ('64', to_date('15/09/2023', 'DD/MM/YYYY'), SYSTIMESTAMP, 'ativa');</v>
      </c>
    </row>
    <row r="66" spans="1:6" x14ac:dyDescent="0.2">
      <c r="A66">
        <v>65</v>
      </c>
      <c r="B66" s="37" t="s">
        <v>349</v>
      </c>
      <c r="C66" t="s">
        <v>419</v>
      </c>
      <c r="D66" t="s">
        <v>421</v>
      </c>
      <c r="E66" s="17"/>
      <c r="F66" t="str">
        <f t="shared" si="0"/>
        <v>INSERT INTO OPERACAO (IDOPERACAO, DATA, INSTANTE, ESTADO) VALUES ('65', to_date('16/09/2023', 'DD/MM/YYYY'), SYSTIMESTAMP, 'ativa');</v>
      </c>
    </row>
    <row r="67" spans="1:6" x14ac:dyDescent="0.2">
      <c r="A67">
        <v>66</v>
      </c>
      <c r="B67" s="37" t="s">
        <v>350</v>
      </c>
      <c r="C67" t="s">
        <v>419</v>
      </c>
      <c r="D67" t="s">
        <v>421</v>
      </c>
      <c r="E67" s="17"/>
      <c r="F67" t="str">
        <f t="shared" ref="F67:F134" si="1">"INSERT INTO OPERACAO (IDOPERACAO, DATA, INSTANTE, ESTADO) VALUES ('"&amp;A67&amp;"', to_date('"&amp;TEXT(B67, "dd/mm/aaaa")&amp;"', 'DD/MM/YYYY'), "&amp;C67&amp;", '"&amp;D67&amp;"');"</f>
        <v>INSERT INTO OPERACAO (IDOPERACAO, DATA, INSTANTE, ESTADO) VALUES ('66', to_date('20/09/2023', 'DD/MM/YYYY'), SYSTIMESTAMP, 'ativa');</v>
      </c>
    </row>
    <row r="68" spans="1:6" x14ac:dyDescent="0.2">
      <c r="A68">
        <v>67</v>
      </c>
      <c r="B68" s="37" t="s">
        <v>351</v>
      </c>
      <c r="C68" t="s">
        <v>419</v>
      </c>
      <c r="D68" t="s">
        <v>421</v>
      </c>
      <c r="E68" s="17"/>
      <c r="F68" t="str">
        <f t="shared" si="1"/>
        <v>INSERT INTO OPERACAO (IDOPERACAO, DATA, INSTANTE, ESTADO) VALUES ('67', to_date('27/09/2023', 'DD/MM/YYYY'), SYSTIMESTAMP, 'ativa');</v>
      </c>
    </row>
    <row r="69" spans="1:6" x14ac:dyDescent="0.2">
      <c r="A69">
        <v>68</v>
      </c>
      <c r="B69" s="37">
        <v>45056</v>
      </c>
      <c r="C69" t="s">
        <v>419</v>
      </c>
      <c r="D69" t="s">
        <v>421</v>
      </c>
      <c r="E69" s="17"/>
      <c r="F69" t="str">
        <f t="shared" si="1"/>
        <v>INSERT INTO OPERACAO (IDOPERACAO, DATA, INSTANTE, ESTADO) VALUES ('68', to_date('10/05/2023', 'DD/MM/YYYY'), SYSTIMESTAMP, 'ativa');</v>
      </c>
    </row>
    <row r="70" spans="1:6" x14ac:dyDescent="0.2">
      <c r="A70">
        <v>69</v>
      </c>
      <c r="B70" s="37" t="s">
        <v>352</v>
      </c>
      <c r="C70" t="s">
        <v>419</v>
      </c>
      <c r="D70" t="s">
        <v>421</v>
      </c>
      <c r="E70" s="17"/>
      <c r="F70" t="str">
        <f t="shared" si="1"/>
        <v>INSERT INTO OPERACAO (IDOPERACAO, DATA, INSTANTE, ESTADO) VALUES ('69', to_date('15/10/2023', 'DD/MM/YYYY'), SYSTIMESTAMP, 'ativa');</v>
      </c>
    </row>
    <row r="71" spans="1:6" x14ac:dyDescent="0.2">
      <c r="A71">
        <v>70</v>
      </c>
      <c r="B71" s="37" t="s">
        <v>352</v>
      </c>
      <c r="C71" t="s">
        <v>419</v>
      </c>
      <c r="D71" t="s">
        <v>421</v>
      </c>
      <c r="E71" s="17"/>
      <c r="F71" t="str">
        <f t="shared" si="1"/>
        <v>INSERT INTO OPERACAO (IDOPERACAO, DATA, INSTANTE, ESTADO) VALUES ('70', to_date('15/10/2023', 'DD/MM/YYYY'), SYSTIMESTAMP, 'ativa');</v>
      </c>
    </row>
    <row r="72" spans="1:6" x14ac:dyDescent="0.2">
      <c r="A72">
        <v>71</v>
      </c>
      <c r="B72" s="37">
        <v>45271</v>
      </c>
      <c r="C72" t="s">
        <v>419</v>
      </c>
      <c r="D72" t="s">
        <v>421</v>
      </c>
      <c r="E72" s="17"/>
      <c r="F72" t="str">
        <f t="shared" si="1"/>
        <v>INSERT INTO OPERACAO (IDOPERACAO, DATA, INSTANTE, ESTADO) VALUES ('71', to_date('11/12/2023', 'DD/MM/YYYY'), SYSTIMESTAMP, 'ativa');</v>
      </c>
    </row>
    <row r="73" spans="1:6" x14ac:dyDescent="0.2">
      <c r="A73">
        <v>72</v>
      </c>
      <c r="B73" s="37" t="s">
        <v>354</v>
      </c>
      <c r="C73" t="s">
        <v>419</v>
      </c>
      <c r="D73" t="s">
        <v>421</v>
      </c>
      <c r="E73" s="17"/>
      <c r="F73" t="str">
        <f t="shared" si="1"/>
        <v>INSERT INTO OPERACAO (IDOPERACAO, DATA, INSTANTE, ESTADO) VALUES ('72', to_date('15/11/2023', 'DD/MM/YYYY'), SYSTIMESTAMP, 'ativa');</v>
      </c>
    </row>
    <row r="74" spans="1:6" x14ac:dyDescent="0.2">
      <c r="A74">
        <v>73</v>
      </c>
      <c r="B74" s="33">
        <v>45232</v>
      </c>
      <c r="C74" t="s">
        <v>419</v>
      </c>
      <c r="D74" t="s">
        <v>421</v>
      </c>
      <c r="E74" s="17"/>
      <c r="F74" t="str">
        <f t="shared" si="1"/>
        <v>INSERT INTO OPERACAO (IDOPERACAO, DATA, INSTANTE, ESTADO) VALUES ('73', to_date('02/11/2023', 'DD/MM/YYYY'), SYSTIMESTAMP, 'ativa');</v>
      </c>
    </row>
    <row r="75" spans="1:6" x14ac:dyDescent="0.2">
      <c r="A75">
        <v>74</v>
      </c>
      <c r="B75" s="33">
        <v>45235</v>
      </c>
      <c r="C75" t="s">
        <v>419</v>
      </c>
      <c r="D75" t="s">
        <v>421</v>
      </c>
      <c r="E75" s="17"/>
      <c r="F75" t="str">
        <f t="shared" si="1"/>
        <v>INSERT INTO OPERACAO (IDOPERACAO, DATA, INSTANTE, ESTADO) VALUES ('74', to_date('05/11/2023', 'DD/MM/YYYY'), SYSTIMESTAMP, 'ativa');</v>
      </c>
    </row>
    <row r="76" spans="1:6" x14ac:dyDescent="0.2">
      <c r="A76">
        <v>75</v>
      </c>
      <c r="B76" s="33">
        <v>45238</v>
      </c>
      <c r="C76" t="s">
        <v>419</v>
      </c>
      <c r="D76" t="s">
        <v>421</v>
      </c>
      <c r="E76" s="17"/>
      <c r="F76" t="str">
        <f t="shared" si="1"/>
        <v>INSERT INTO OPERACAO (IDOPERACAO, DATA, INSTANTE, ESTADO) VALUES ('75', to_date('08/11/2023', 'DD/MM/YYYY'), SYSTIMESTAMP, 'ativa');</v>
      </c>
    </row>
    <row r="77" spans="1:6" x14ac:dyDescent="0.2">
      <c r="A77">
        <v>76</v>
      </c>
      <c r="B77" s="33">
        <v>45091</v>
      </c>
      <c r="C77" t="s">
        <v>419</v>
      </c>
      <c r="D77" t="s">
        <v>421</v>
      </c>
      <c r="E77" s="17"/>
      <c r="F77" t="str">
        <f t="shared" si="1"/>
        <v>INSERT INTO OPERACAO (IDOPERACAO, DATA, INSTANTE, ESTADO) VALUES ('76', to_date('14/06/2023', 'DD/MM/YYYY'), SYSTIMESTAMP, 'ativa');</v>
      </c>
    </row>
    <row r="78" spans="1:6" x14ac:dyDescent="0.2">
      <c r="A78">
        <v>77</v>
      </c>
      <c r="B78" s="33">
        <v>45105</v>
      </c>
      <c r="C78" t="s">
        <v>419</v>
      </c>
      <c r="D78" t="s">
        <v>421</v>
      </c>
      <c r="E78" s="17"/>
      <c r="F78" t="str">
        <f t="shared" si="1"/>
        <v>INSERT INTO OPERACAO (IDOPERACAO, DATA, INSTANTE, ESTADO) VALUES ('77', to_date('28/06/2023', 'DD/MM/YYYY'), SYSTIMESTAMP, 'ativa');</v>
      </c>
    </row>
    <row r="79" spans="1:6" x14ac:dyDescent="0.2">
      <c r="A79">
        <v>78</v>
      </c>
      <c r="B79" s="33">
        <v>45184</v>
      </c>
      <c r="C79" t="s">
        <v>419</v>
      </c>
      <c r="D79" t="s">
        <v>421</v>
      </c>
      <c r="E79" s="17"/>
      <c r="F79" t="str">
        <f t="shared" si="1"/>
        <v>INSERT INTO OPERACAO (IDOPERACAO, DATA, INSTANTE, ESTADO) VALUES ('78', to_date('15/09/2023', 'DD/MM/YYYY'), SYSTIMESTAMP, 'ativa');</v>
      </c>
    </row>
    <row r="80" spans="1:6" x14ac:dyDescent="0.2">
      <c r="A80">
        <v>79</v>
      </c>
      <c r="B80" s="33">
        <v>45194</v>
      </c>
      <c r="C80" t="s">
        <v>419</v>
      </c>
      <c r="D80" t="s">
        <v>421</v>
      </c>
      <c r="E80" s="17"/>
      <c r="F80" t="str">
        <f t="shared" si="1"/>
        <v>INSERT INTO OPERACAO (IDOPERACAO, DATA, INSTANTE, ESTADO) VALUES ('79', to_date('25/09/2023', 'DD/MM/YYYY'), SYSTIMESTAMP, 'ativa');</v>
      </c>
    </row>
    <row r="81" spans="1:6" x14ac:dyDescent="0.2">
      <c r="A81">
        <v>80</v>
      </c>
      <c r="B81" s="33">
        <v>45187</v>
      </c>
      <c r="C81" t="s">
        <v>419</v>
      </c>
      <c r="D81" t="s">
        <v>421</v>
      </c>
      <c r="E81" s="17"/>
      <c r="F81" t="str">
        <f t="shared" si="1"/>
        <v>INSERT INTO OPERACAO (IDOPERACAO, DATA, INSTANTE, ESTADO) VALUES ('80', to_date('18/09/2023', 'DD/MM/YYYY'), SYSTIMESTAMP, 'ativa');</v>
      </c>
    </row>
    <row r="82" spans="1:6" x14ac:dyDescent="0.2">
      <c r="A82">
        <v>81</v>
      </c>
      <c r="B82" s="33">
        <v>45191</v>
      </c>
      <c r="C82" t="s">
        <v>419</v>
      </c>
      <c r="D82" t="s">
        <v>421</v>
      </c>
      <c r="E82" s="17"/>
      <c r="F82" t="str">
        <f t="shared" si="1"/>
        <v>INSERT INTO OPERACAO (IDOPERACAO, DATA, INSTANTE, ESTADO) VALUES ('81', to_date('22/09/2023', 'DD/MM/YYYY'), SYSTIMESTAMP, 'ativa');</v>
      </c>
    </row>
    <row r="83" spans="1:6" x14ac:dyDescent="0.2">
      <c r="A83">
        <v>82</v>
      </c>
      <c r="B83" s="33">
        <v>45204</v>
      </c>
      <c r="C83" t="s">
        <v>419</v>
      </c>
      <c r="D83" t="s">
        <v>421</v>
      </c>
      <c r="E83" s="17"/>
      <c r="F83" t="str">
        <f t="shared" si="1"/>
        <v>INSERT INTO OPERACAO (IDOPERACAO, DATA, INSTANTE, ESTADO) VALUES ('82', to_date('05/10/2023', 'DD/MM/YYYY'), SYSTIMESTAMP, 'ativa');</v>
      </c>
    </row>
    <row r="84" spans="1:6" x14ac:dyDescent="0.2">
      <c r="A84">
        <v>83</v>
      </c>
      <c r="B84" s="33">
        <v>43079</v>
      </c>
      <c r="C84" t="s">
        <v>419</v>
      </c>
      <c r="D84" t="s">
        <v>421</v>
      </c>
      <c r="E84" s="18" t="s">
        <v>368</v>
      </c>
      <c r="F84" t="str">
        <f t="shared" si="1"/>
        <v>INSERT INTO OPERACAO (IDOPERACAO, DATA, INSTANTE, ESTADO) VALUES ('83', to_date('10/12/2017', 'DD/MM/YYYY'), SYSTIMESTAMP, 'ativa');</v>
      </c>
    </row>
    <row r="85" spans="1:6" x14ac:dyDescent="0.2">
      <c r="A85">
        <v>84</v>
      </c>
      <c r="B85" s="33">
        <v>43079</v>
      </c>
      <c r="C85" t="s">
        <v>419</v>
      </c>
      <c r="D85" t="s">
        <v>421</v>
      </c>
      <c r="E85" s="19"/>
      <c r="F85" t="str">
        <f t="shared" si="1"/>
        <v>INSERT INTO OPERACAO (IDOPERACAO, DATA, INSTANTE, ESTADO) VALUES ('84', to_date('10/12/2017', 'DD/MM/YYYY'), SYSTIMESTAMP, 'ativa');</v>
      </c>
    </row>
    <row r="86" spans="1:6" x14ac:dyDescent="0.2">
      <c r="A86">
        <v>85</v>
      </c>
      <c r="B86" s="33">
        <v>43137</v>
      </c>
      <c r="C86" t="s">
        <v>419</v>
      </c>
      <c r="D86" t="s">
        <v>421</v>
      </c>
      <c r="E86" s="19"/>
      <c r="F86" t="str">
        <f t="shared" si="1"/>
        <v>INSERT INTO OPERACAO (IDOPERACAO, DATA, INSTANTE, ESTADO) VALUES ('85', to_date('06/02/2018', 'DD/MM/YYYY'), SYSTIMESTAMP, 'ativa');</v>
      </c>
    </row>
    <row r="87" spans="1:6" x14ac:dyDescent="0.2">
      <c r="A87">
        <v>86</v>
      </c>
      <c r="B87" s="33">
        <v>43137</v>
      </c>
      <c r="C87" t="s">
        <v>419</v>
      </c>
      <c r="D87" t="s">
        <v>421</v>
      </c>
      <c r="E87" s="19"/>
      <c r="F87" t="str">
        <f t="shared" si="1"/>
        <v>INSERT INTO OPERACAO (IDOPERACAO, DATA, INSTANTE, ESTADO) VALUES ('86', to_date('06/02/2018', 'DD/MM/YYYY'), SYSTIMESTAMP, 'ativa');</v>
      </c>
    </row>
    <row r="88" spans="1:6" x14ac:dyDescent="0.2">
      <c r="A88">
        <v>87</v>
      </c>
      <c r="B88" s="33">
        <v>43137</v>
      </c>
      <c r="C88" t="s">
        <v>419</v>
      </c>
      <c r="D88" t="s">
        <v>421</v>
      </c>
      <c r="E88" s="19"/>
      <c r="F88" t="str">
        <f t="shared" si="1"/>
        <v>INSERT INTO OPERACAO (IDOPERACAO, DATA, INSTANTE, ESTADO) VALUES ('87', to_date('06/02/2018', 'DD/MM/YYYY'), SYSTIMESTAMP, 'ativa');</v>
      </c>
    </row>
    <row r="89" spans="1:6" x14ac:dyDescent="0.2">
      <c r="A89">
        <v>88</v>
      </c>
      <c r="B89" s="33">
        <v>43502</v>
      </c>
      <c r="C89" t="s">
        <v>419</v>
      </c>
      <c r="D89" t="s">
        <v>421</v>
      </c>
      <c r="E89" s="19"/>
      <c r="F89" t="str">
        <f t="shared" si="1"/>
        <v>INSERT INTO OPERACAO (IDOPERACAO, DATA, INSTANTE, ESTADO) VALUES ('88', to_date('06/02/2019', 'DD/MM/YYYY'), SYSTIMESTAMP, 'ativa');</v>
      </c>
    </row>
    <row r="90" spans="1:6" x14ac:dyDescent="0.2">
      <c r="A90">
        <v>89</v>
      </c>
      <c r="B90" s="33">
        <v>43502</v>
      </c>
      <c r="C90" t="s">
        <v>419</v>
      </c>
      <c r="D90" t="s">
        <v>421</v>
      </c>
      <c r="E90" s="19"/>
      <c r="F90" t="str">
        <f t="shared" si="1"/>
        <v>INSERT INTO OPERACAO (IDOPERACAO, DATA, INSTANTE, ESTADO) VALUES ('89', to_date('06/02/2019', 'DD/MM/YYYY'), SYSTIMESTAMP, 'ativa');</v>
      </c>
    </row>
    <row r="91" spans="1:6" x14ac:dyDescent="0.2">
      <c r="A91">
        <v>90</v>
      </c>
      <c r="B91" s="33">
        <v>43502</v>
      </c>
      <c r="C91" t="s">
        <v>419</v>
      </c>
      <c r="D91" t="s">
        <v>421</v>
      </c>
      <c r="E91" s="19"/>
      <c r="F91" t="str">
        <f t="shared" si="1"/>
        <v>INSERT INTO OPERACAO (IDOPERACAO, DATA, INSTANTE, ESTADO) VALUES ('90', to_date('06/02/2019', 'DD/MM/YYYY'), SYSTIMESTAMP, 'ativa');</v>
      </c>
    </row>
    <row r="92" spans="1:6" x14ac:dyDescent="0.2">
      <c r="A92">
        <v>91</v>
      </c>
      <c r="B92" s="33">
        <v>44175</v>
      </c>
      <c r="C92" t="s">
        <v>419</v>
      </c>
      <c r="D92" t="s">
        <v>421</v>
      </c>
      <c r="E92" s="19"/>
      <c r="F92" t="str">
        <f t="shared" si="1"/>
        <v>INSERT INTO OPERACAO (IDOPERACAO, DATA, INSTANTE, ESTADO) VALUES ('91', to_date('10/12/2020', 'DD/MM/YYYY'), SYSTIMESTAMP, 'ativa');</v>
      </c>
    </row>
    <row r="93" spans="1:6" x14ac:dyDescent="0.2">
      <c r="A93">
        <v>92</v>
      </c>
      <c r="B93" s="33">
        <v>44175</v>
      </c>
      <c r="C93" t="s">
        <v>419</v>
      </c>
      <c r="D93" t="s">
        <v>421</v>
      </c>
      <c r="E93" s="19"/>
      <c r="F93" t="str">
        <f t="shared" si="1"/>
        <v>INSERT INTO OPERACAO (IDOPERACAO, DATA, INSTANTE, ESTADO) VALUES ('92', to_date('10/12/2020', 'DD/MM/YYYY'), SYSTIMESTAMP, 'ativa');</v>
      </c>
    </row>
    <row r="94" spans="1:6" x14ac:dyDescent="0.2">
      <c r="A94">
        <v>93</v>
      </c>
      <c r="B94" s="33">
        <v>44318</v>
      </c>
      <c r="C94" t="s">
        <v>419</v>
      </c>
      <c r="D94" t="s">
        <v>421</v>
      </c>
      <c r="E94" s="19"/>
      <c r="F94" t="str">
        <f t="shared" si="1"/>
        <v>INSERT INTO OPERACAO (IDOPERACAO, DATA, INSTANTE, ESTADO) VALUES ('93', to_date('02/05/2021', 'DD/MM/YYYY'), SYSTIMESTAMP, 'ativa');</v>
      </c>
    </row>
    <row r="95" spans="1:6" x14ac:dyDescent="0.2">
      <c r="A95">
        <v>94</v>
      </c>
      <c r="B95" s="33">
        <v>44318</v>
      </c>
      <c r="C95" t="s">
        <v>419</v>
      </c>
      <c r="D95" t="s">
        <v>421</v>
      </c>
      <c r="E95" s="19"/>
      <c r="F95" t="str">
        <f t="shared" ref="F95:F96" si="2">"INSERT INTO OPERACAO (IDOPERACAO, DATA, INSTANTE, ESTADO) VALUES ('"&amp;A95&amp;"', to_date('"&amp;TEXT(B95, "dd/mm/aaaa")&amp;"', 'DD/MM/YYYY'), "&amp;C95&amp;", '"&amp;D95&amp;"');"</f>
        <v>INSERT INTO OPERACAO (IDOPERACAO, DATA, INSTANTE, ESTADO) VALUES ('94', to_date('02/05/2021', 'DD/MM/YYYY'), SYSTIMESTAMP, 'ativa');</v>
      </c>
    </row>
    <row r="96" spans="1:6" x14ac:dyDescent="0.2">
      <c r="A96">
        <v>95</v>
      </c>
      <c r="B96" s="33">
        <v>44318</v>
      </c>
      <c r="C96" t="s">
        <v>419</v>
      </c>
      <c r="D96" t="s">
        <v>421</v>
      </c>
      <c r="E96" s="19"/>
      <c r="F96" t="str">
        <f t="shared" si="2"/>
        <v>INSERT INTO OPERACAO (IDOPERACAO, DATA, INSTANTE, ESTADO) VALUES ('95', to_date('02/05/2021', 'DD/MM/YYYY'), SYSTIMESTAMP, 'ativa');</v>
      </c>
    </row>
    <row r="97" spans="1:6" x14ac:dyDescent="0.2">
      <c r="A97">
        <v>96</v>
      </c>
      <c r="B97" s="33">
        <v>44694</v>
      </c>
      <c r="C97" t="s">
        <v>419</v>
      </c>
      <c r="D97" t="s">
        <v>421</v>
      </c>
      <c r="E97" s="19"/>
      <c r="F97" t="str">
        <f t="shared" si="1"/>
        <v>INSERT INTO OPERACAO (IDOPERACAO, DATA, INSTANTE, ESTADO) VALUES ('96', to_date('13/05/2022', 'DD/MM/YYYY'), SYSTIMESTAMP, 'ativa');</v>
      </c>
    </row>
    <row r="98" spans="1:6" x14ac:dyDescent="0.2">
      <c r="A98">
        <v>97</v>
      </c>
      <c r="B98" s="33">
        <v>44694</v>
      </c>
      <c r="C98" t="s">
        <v>419</v>
      </c>
      <c r="D98" t="s">
        <v>421</v>
      </c>
      <c r="E98" s="19"/>
      <c r="F98" t="str">
        <f t="shared" ref="F98:F99" si="3">"INSERT INTO OPERACAO (IDOPERACAO, DATA, INSTANTE, ESTADO) VALUES ('"&amp;A98&amp;"', to_date('"&amp;TEXT(B98, "dd/mm/aaaa")&amp;"', 'DD/MM/YYYY'), "&amp;C98&amp;", '"&amp;D98&amp;"');"</f>
        <v>INSERT INTO OPERACAO (IDOPERACAO, DATA, INSTANTE, ESTADO) VALUES ('97', to_date('13/05/2022', 'DD/MM/YYYY'), SYSTIMESTAMP, 'ativa');</v>
      </c>
    </row>
    <row r="99" spans="1:6" x14ac:dyDescent="0.2">
      <c r="A99">
        <v>98</v>
      </c>
      <c r="B99" s="33">
        <v>44694</v>
      </c>
      <c r="C99" t="s">
        <v>419</v>
      </c>
      <c r="D99" t="s">
        <v>421</v>
      </c>
      <c r="E99" s="19"/>
      <c r="F99" t="str">
        <f t="shared" si="3"/>
        <v>INSERT INTO OPERACAO (IDOPERACAO, DATA, INSTANTE, ESTADO) VALUES ('98', to_date('13/05/2022', 'DD/MM/YYYY'), SYSTIMESTAMP, 'ativa');</v>
      </c>
    </row>
    <row r="100" spans="1:6" x14ac:dyDescent="0.2">
      <c r="A100">
        <v>99</v>
      </c>
      <c r="B100" s="33">
        <v>44906</v>
      </c>
      <c r="C100" t="s">
        <v>419</v>
      </c>
      <c r="D100" t="s">
        <v>421</v>
      </c>
      <c r="E100" s="19"/>
      <c r="F100" t="str">
        <f t="shared" si="1"/>
        <v>INSERT INTO OPERACAO (IDOPERACAO, DATA, INSTANTE, ESTADO) VALUES ('99', to_date('11/12/2022', 'DD/MM/YYYY'), SYSTIMESTAMP, 'ativa');</v>
      </c>
    </row>
    <row r="101" spans="1:6" x14ac:dyDescent="0.2">
      <c r="A101">
        <v>100</v>
      </c>
      <c r="B101" s="33">
        <v>44906</v>
      </c>
      <c r="C101" t="s">
        <v>419</v>
      </c>
      <c r="D101" t="s">
        <v>421</v>
      </c>
      <c r="E101" s="19"/>
      <c r="F101" t="str">
        <f t="shared" si="1"/>
        <v>INSERT INTO OPERACAO (IDOPERACAO, DATA, INSTANTE, ESTADO) VALUES ('100', to_date('11/12/2022', 'DD/MM/YYYY'), SYSTIMESTAMP, 'ativa');</v>
      </c>
    </row>
    <row r="102" spans="1:6" x14ac:dyDescent="0.2">
      <c r="A102">
        <v>101</v>
      </c>
      <c r="B102" s="33">
        <v>43836</v>
      </c>
      <c r="C102" t="s">
        <v>419</v>
      </c>
      <c r="D102" t="s">
        <v>421</v>
      </c>
      <c r="E102" s="19"/>
      <c r="F102" t="str">
        <f t="shared" si="1"/>
        <v>INSERT INTO OPERACAO (IDOPERACAO, DATA, INSTANTE, ESTADO) VALUES ('101', to_date('06/01/2020', 'DD/MM/YYYY'), SYSTIMESTAMP, 'ativa');</v>
      </c>
    </row>
    <row r="103" spans="1:6" x14ac:dyDescent="0.2">
      <c r="A103">
        <v>102</v>
      </c>
      <c r="B103" s="33">
        <v>43836</v>
      </c>
      <c r="C103" t="s">
        <v>419</v>
      </c>
      <c r="D103" t="s">
        <v>421</v>
      </c>
      <c r="E103" s="19"/>
      <c r="F103" t="str">
        <f t="shared" si="1"/>
        <v>INSERT INTO OPERACAO (IDOPERACAO, DATA, INSTANTE, ESTADO) VALUES ('102', to_date('06/01/2020', 'DD/MM/YYYY'), SYSTIMESTAMP, 'ativa');</v>
      </c>
    </row>
    <row r="104" spans="1:6" x14ac:dyDescent="0.2">
      <c r="A104">
        <v>103</v>
      </c>
      <c r="B104" s="33">
        <v>43836</v>
      </c>
      <c r="C104" t="s">
        <v>419</v>
      </c>
      <c r="D104" t="s">
        <v>421</v>
      </c>
      <c r="E104" s="19"/>
      <c r="F104" t="str">
        <f t="shared" si="1"/>
        <v>INSERT INTO OPERACAO (IDOPERACAO, DATA, INSTANTE, ESTADO) VALUES ('103', to_date('06/01/2020', 'DD/MM/YYYY'), SYSTIMESTAMP, 'ativa');</v>
      </c>
    </row>
    <row r="105" spans="1:6" x14ac:dyDescent="0.2">
      <c r="A105">
        <v>104</v>
      </c>
      <c r="B105" s="33">
        <v>43836</v>
      </c>
      <c r="C105" t="s">
        <v>419</v>
      </c>
      <c r="D105" t="s">
        <v>421</v>
      </c>
      <c r="E105" s="19"/>
      <c r="F105" t="str">
        <f t="shared" si="1"/>
        <v>INSERT INTO OPERACAO (IDOPERACAO, DATA, INSTANTE, ESTADO) VALUES ('104', to_date('06/01/2020', 'DD/MM/YYYY'), SYSTIMESTAMP, 'ativa');</v>
      </c>
    </row>
    <row r="106" spans="1:6" x14ac:dyDescent="0.2">
      <c r="A106">
        <v>105</v>
      </c>
      <c r="B106" s="33">
        <v>43837</v>
      </c>
      <c r="C106" t="s">
        <v>419</v>
      </c>
      <c r="D106" t="s">
        <v>421</v>
      </c>
      <c r="E106" s="19"/>
      <c r="F106" t="str">
        <f t="shared" si="1"/>
        <v>INSERT INTO OPERACAO (IDOPERACAO, DATA, INSTANTE, ESTADO) VALUES ('105', to_date('07/01/2020', 'DD/MM/YYYY'), SYSTIMESTAMP, 'ativa');</v>
      </c>
    </row>
    <row r="107" spans="1:6" x14ac:dyDescent="0.2">
      <c r="A107">
        <v>106</v>
      </c>
      <c r="B107" s="33">
        <v>43837</v>
      </c>
      <c r="C107" t="s">
        <v>419</v>
      </c>
      <c r="D107" t="s">
        <v>421</v>
      </c>
      <c r="E107" s="19"/>
      <c r="F107" t="str">
        <f t="shared" si="1"/>
        <v>INSERT INTO OPERACAO (IDOPERACAO, DATA, INSTANTE, ESTADO) VALUES ('106', to_date('07/01/2020', 'DD/MM/YYYY'), SYSTIMESTAMP, 'ativa');</v>
      </c>
    </row>
    <row r="108" spans="1:6" x14ac:dyDescent="0.2">
      <c r="A108">
        <v>107</v>
      </c>
      <c r="B108" s="33">
        <v>43837</v>
      </c>
      <c r="C108" t="s">
        <v>419</v>
      </c>
      <c r="D108" t="s">
        <v>421</v>
      </c>
      <c r="E108" s="19"/>
      <c r="F108" t="str">
        <f t="shared" si="1"/>
        <v>INSERT INTO OPERACAO (IDOPERACAO, DATA, INSTANTE, ESTADO) VALUES ('107', to_date('07/01/2020', 'DD/MM/YYYY'), SYSTIMESTAMP, 'ativa');</v>
      </c>
    </row>
    <row r="109" spans="1:6" x14ac:dyDescent="0.2">
      <c r="A109">
        <v>108</v>
      </c>
      <c r="B109" s="33">
        <v>43837</v>
      </c>
      <c r="C109" t="s">
        <v>419</v>
      </c>
      <c r="D109" t="s">
        <v>421</v>
      </c>
      <c r="E109" s="19"/>
      <c r="F109" t="str">
        <f t="shared" si="1"/>
        <v>INSERT INTO OPERACAO (IDOPERACAO, DATA, INSTANTE, ESTADO) VALUES ('108', to_date('07/01/2020', 'DD/MM/YYYY'), SYSTIMESTAMP, 'ativa');</v>
      </c>
    </row>
    <row r="110" spans="1:6" x14ac:dyDescent="0.2">
      <c r="A110">
        <v>109</v>
      </c>
      <c r="B110" s="33">
        <v>43838</v>
      </c>
      <c r="C110" t="s">
        <v>419</v>
      </c>
      <c r="D110" t="s">
        <v>421</v>
      </c>
      <c r="E110" s="19"/>
      <c r="F110" t="str">
        <f t="shared" si="1"/>
        <v>INSERT INTO OPERACAO (IDOPERACAO, DATA, INSTANTE, ESTADO) VALUES ('109', to_date('08/01/2020', 'DD/MM/YYYY'), SYSTIMESTAMP, 'ativa');</v>
      </c>
    </row>
    <row r="111" spans="1:6" x14ac:dyDescent="0.2">
      <c r="A111">
        <v>110</v>
      </c>
      <c r="B111" s="33">
        <v>43837</v>
      </c>
      <c r="C111" t="s">
        <v>419</v>
      </c>
      <c r="D111" t="s">
        <v>421</v>
      </c>
      <c r="E111" s="19"/>
      <c r="F111" t="str">
        <f t="shared" si="1"/>
        <v>INSERT INTO OPERACAO (IDOPERACAO, DATA, INSTANTE, ESTADO) VALUES ('110', to_date('07/01/2020', 'DD/MM/YYYY'), SYSTIMESTAMP, 'ativa');</v>
      </c>
    </row>
    <row r="112" spans="1:6" x14ac:dyDescent="0.2">
      <c r="A112">
        <v>111</v>
      </c>
      <c r="B112" s="33">
        <v>43838</v>
      </c>
      <c r="C112" t="s">
        <v>419</v>
      </c>
      <c r="D112" t="s">
        <v>421</v>
      </c>
      <c r="E112" s="19"/>
      <c r="F112" t="str">
        <f t="shared" si="1"/>
        <v>INSERT INTO OPERACAO (IDOPERACAO, DATA, INSTANTE, ESTADO) VALUES ('111', to_date('08/01/2020', 'DD/MM/YYYY'), SYSTIMESTAMP, 'ativa');</v>
      </c>
    </row>
    <row r="113" spans="1:6" x14ac:dyDescent="0.2">
      <c r="A113">
        <v>112</v>
      </c>
      <c r="B113" s="33">
        <v>44576</v>
      </c>
      <c r="C113" t="s">
        <v>419</v>
      </c>
      <c r="D113" t="s">
        <v>421</v>
      </c>
      <c r="E113" s="19"/>
      <c r="F113" t="str">
        <f t="shared" si="1"/>
        <v>INSERT INTO OPERACAO (IDOPERACAO, DATA, INSTANTE, ESTADO) VALUES ('112', to_date('15/01/2022', 'DD/MM/YYYY'), SYSTIMESTAMP, 'ativa');</v>
      </c>
    </row>
    <row r="114" spans="1:6" x14ac:dyDescent="0.2">
      <c r="A114">
        <v>113</v>
      </c>
      <c r="B114" s="33">
        <v>44576</v>
      </c>
      <c r="C114" t="s">
        <v>419</v>
      </c>
      <c r="D114" t="s">
        <v>421</v>
      </c>
      <c r="E114" s="19"/>
      <c r="F114" t="str">
        <f t="shared" si="1"/>
        <v>INSERT INTO OPERACAO (IDOPERACAO, DATA, INSTANTE, ESTADO) VALUES ('113', to_date('15/01/2022', 'DD/MM/YYYY'), SYSTIMESTAMP, 'ativa');</v>
      </c>
    </row>
    <row r="115" spans="1:6" x14ac:dyDescent="0.2">
      <c r="A115">
        <v>114</v>
      </c>
      <c r="B115" s="33">
        <v>44576</v>
      </c>
      <c r="C115" t="s">
        <v>419</v>
      </c>
      <c r="D115" t="s">
        <v>421</v>
      </c>
      <c r="E115" s="19"/>
      <c r="F115" t="str">
        <f t="shared" si="1"/>
        <v>INSERT INTO OPERACAO (IDOPERACAO, DATA, INSTANTE, ESTADO) VALUES ('114', to_date('15/01/2022', 'DD/MM/YYYY'), SYSTIMESTAMP, 'ativa');</v>
      </c>
    </row>
    <row r="116" spans="1:6" x14ac:dyDescent="0.2">
      <c r="A116">
        <v>115</v>
      </c>
      <c r="B116" s="33">
        <v>44577</v>
      </c>
      <c r="C116" t="s">
        <v>419</v>
      </c>
      <c r="D116" t="s">
        <v>421</v>
      </c>
      <c r="E116" s="19"/>
      <c r="F116" t="str">
        <f t="shared" si="1"/>
        <v>INSERT INTO OPERACAO (IDOPERACAO, DATA, INSTANTE, ESTADO) VALUES ('115', to_date('16/01/2022', 'DD/MM/YYYY'), SYSTIMESTAMP, 'ativa');</v>
      </c>
    </row>
    <row r="117" spans="1:6" x14ac:dyDescent="0.2">
      <c r="A117">
        <v>116</v>
      </c>
      <c r="B117" s="33">
        <v>44577</v>
      </c>
      <c r="C117" t="s">
        <v>419</v>
      </c>
      <c r="D117" t="s">
        <v>421</v>
      </c>
      <c r="E117" s="19"/>
      <c r="F117" t="str">
        <f t="shared" si="1"/>
        <v>INSERT INTO OPERACAO (IDOPERACAO, DATA, INSTANTE, ESTADO) VALUES ('116', to_date('16/01/2022', 'DD/MM/YYYY'), SYSTIMESTAMP, 'ativa');</v>
      </c>
    </row>
    <row r="118" spans="1:6" x14ac:dyDescent="0.2">
      <c r="A118">
        <v>117</v>
      </c>
      <c r="B118" s="33">
        <v>44577</v>
      </c>
      <c r="C118" t="s">
        <v>419</v>
      </c>
      <c r="D118" t="s">
        <v>421</v>
      </c>
      <c r="E118" s="19"/>
      <c r="F118" t="str">
        <f t="shared" si="1"/>
        <v>INSERT INTO OPERACAO (IDOPERACAO, DATA, INSTANTE, ESTADO) VALUES ('117', to_date('16/01/2022', 'DD/MM/YYYY'), SYSTIMESTAMP, 'ativa');</v>
      </c>
    </row>
    <row r="119" spans="1:6" x14ac:dyDescent="0.2">
      <c r="A119">
        <v>118</v>
      </c>
      <c r="B119" s="37" t="s">
        <v>359</v>
      </c>
      <c r="C119" t="s">
        <v>419</v>
      </c>
      <c r="D119" t="s">
        <v>421</v>
      </c>
      <c r="E119" s="19"/>
      <c r="F119" t="str">
        <f t="shared" si="1"/>
        <v>INSERT INTO OPERACAO (IDOPERACAO, DATA, INSTANTE, ESTADO) VALUES ('118', to_date('15/05/2023', 'DD/MM/YYYY'), SYSTIMESTAMP, 'ativa');</v>
      </c>
    </row>
    <row r="120" spans="1:6" x14ac:dyDescent="0.2">
      <c r="A120">
        <v>119</v>
      </c>
      <c r="B120" s="37" t="s">
        <v>359</v>
      </c>
      <c r="C120" t="s">
        <v>419</v>
      </c>
      <c r="D120" t="s">
        <v>421</v>
      </c>
      <c r="E120" s="19"/>
      <c r="F120" t="str">
        <f t="shared" si="1"/>
        <v>INSERT INTO OPERACAO (IDOPERACAO, DATA, INSTANTE, ESTADO) VALUES ('119', to_date('15/05/2023', 'DD/MM/YYYY'), SYSTIMESTAMP, 'ativa');</v>
      </c>
    </row>
    <row r="121" spans="1:6" x14ac:dyDescent="0.2">
      <c r="A121">
        <v>120</v>
      </c>
      <c r="B121" s="37" t="s">
        <v>359</v>
      </c>
      <c r="C121" t="s">
        <v>419</v>
      </c>
      <c r="D121" t="s">
        <v>421</v>
      </c>
      <c r="E121" s="19"/>
      <c r="F121" t="str">
        <f t="shared" si="1"/>
        <v>INSERT INTO OPERACAO (IDOPERACAO, DATA, INSTANTE, ESTADO) VALUES ('120', to_date('15/05/2023', 'DD/MM/YYYY'), SYSTIMESTAMP, 'ativa');</v>
      </c>
    </row>
    <row r="122" spans="1:6" x14ac:dyDescent="0.2">
      <c r="A122">
        <v>121</v>
      </c>
      <c r="B122" s="37" t="s">
        <v>359</v>
      </c>
      <c r="C122" t="s">
        <v>419</v>
      </c>
      <c r="D122" t="s">
        <v>421</v>
      </c>
      <c r="E122" s="19"/>
      <c r="F122" t="str">
        <f t="shared" si="1"/>
        <v>INSERT INTO OPERACAO (IDOPERACAO, DATA, INSTANTE, ESTADO) VALUES ('121', to_date('15/05/2023', 'DD/MM/YYYY'), SYSTIMESTAMP, 'ativa');</v>
      </c>
    </row>
    <row r="123" spans="1:6" x14ac:dyDescent="0.2">
      <c r="A123">
        <v>122</v>
      </c>
      <c r="B123" s="37" t="s">
        <v>359</v>
      </c>
      <c r="C123" t="s">
        <v>419</v>
      </c>
      <c r="D123" t="s">
        <v>421</v>
      </c>
      <c r="E123" s="19"/>
      <c r="F123" t="str">
        <f t="shared" si="1"/>
        <v>INSERT INTO OPERACAO (IDOPERACAO, DATA, INSTANTE, ESTADO) VALUES ('122', to_date('15/05/2023', 'DD/MM/YYYY'), SYSTIMESTAMP, 'ativa');</v>
      </c>
    </row>
    <row r="124" spans="1:6" x14ac:dyDescent="0.2">
      <c r="A124">
        <v>123</v>
      </c>
      <c r="B124" s="37" t="s">
        <v>359</v>
      </c>
      <c r="C124" t="s">
        <v>419</v>
      </c>
      <c r="D124" t="s">
        <v>421</v>
      </c>
      <c r="E124" s="19"/>
      <c r="F124" t="str">
        <f t="shared" si="1"/>
        <v>INSERT INTO OPERACAO (IDOPERACAO, DATA, INSTANTE, ESTADO) VALUES ('123', to_date('15/05/2023', 'DD/MM/YYYY'), SYSTIMESTAMP, 'ativa');</v>
      </c>
    </row>
    <row r="125" spans="1:6" x14ac:dyDescent="0.2">
      <c r="A125">
        <v>124</v>
      </c>
      <c r="B125" s="33">
        <v>43920</v>
      </c>
      <c r="C125" t="s">
        <v>419</v>
      </c>
      <c r="D125" t="s">
        <v>421</v>
      </c>
      <c r="E125" s="20" t="s">
        <v>369</v>
      </c>
      <c r="F125" t="str">
        <f t="shared" si="1"/>
        <v>INSERT INTO OPERACAO (IDOPERACAO, DATA, INSTANTE, ESTADO) VALUES ('124', to_date('30/03/2020', 'DD/MM/YYYY'), SYSTIMESTAMP, 'ativa');</v>
      </c>
    </row>
    <row r="126" spans="1:6" x14ac:dyDescent="0.2">
      <c r="A126">
        <v>125</v>
      </c>
      <c r="B126" s="33">
        <v>43469</v>
      </c>
      <c r="C126" t="s">
        <v>419</v>
      </c>
      <c r="D126" t="s">
        <v>421</v>
      </c>
      <c r="E126" s="21"/>
      <c r="F126" t="str">
        <f t="shared" si="1"/>
        <v>INSERT INTO OPERACAO (IDOPERACAO, DATA, INSTANTE, ESTADO) VALUES ('125', to_date('04/01/2019', 'DD/MM/YYYY'), SYSTIMESTAMP, 'ativa');</v>
      </c>
    </row>
    <row r="127" spans="1:6" x14ac:dyDescent="0.2">
      <c r="A127">
        <v>126</v>
      </c>
      <c r="B127" s="33">
        <v>45017</v>
      </c>
      <c r="C127" t="s">
        <v>419</v>
      </c>
      <c r="D127" t="s">
        <v>421</v>
      </c>
      <c r="E127" s="21"/>
      <c r="F127" t="str">
        <f t="shared" si="1"/>
        <v>INSERT INTO OPERACAO (IDOPERACAO, DATA, INSTANTE, ESTADO) VALUES ('126', to_date('01/04/2023', 'DD/MM/YYYY'), SYSTIMESTAMP, 'ativa');</v>
      </c>
    </row>
    <row r="128" spans="1:6" x14ac:dyDescent="0.2">
      <c r="A128">
        <v>127</v>
      </c>
      <c r="B128" s="33">
        <v>45110</v>
      </c>
      <c r="C128" t="s">
        <v>419</v>
      </c>
      <c r="D128" t="s">
        <v>421</v>
      </c>
      <c r="E128" s="21"/>
      <c r="F128" t="str">
        <f t="shared" si="1"/>
        <v>INSERT INTO OPERACAO (IDOPERACAO, DATA, INSTANTE, ESTADO) VALUES ('127', to_date('03/07/2023', 'DD/MM/YYYY'), SYSTIMESTAMP, 'ativa');</v>
      </c>
    </row>
    <row r="129" spans="1:6" x14ac:dyDescent="0.2">
      <c r="A129">
        <v>128</v>
      </c>
      <c r="B129" s="33">
        <v>44269</v>
      </c>
      <c r="C129" t="s">
        <v>419</v>
      </c>
      <c r="D129" t="s">
        <v>421</v>
      </c>
      <c r="E129" s="22" t="s">
        <v>370</v>
      </c>
      <c r="F129" t="str">
        <f t="shared" si="1"/>
        <v>INSERT INTO OPERACAO (IDOPERACAO, DATA, INSTANTE, ESTADO) VALUES ('128', to_date('14/03/2021', 'DD/MM/YYYY'), SYSTIMESTAMP, 'ativa');</v>
      </c>
    </row>
    <row r="130" spans="1:6" x14ac:dyDescent="0.2">
      <c r="A130">
        <v>129</v>
      </c>
      <c r="B130" s="33">
        <v>44285</v>
      </c>
      <c r="C130" t="s">
        <v>419</v>
      </c>
      <c r="D130" t="s">
        <v>421</v>
      </c>
      <c r="E130" s="23"/>
      <c r="F130" t="str">
        <f t="shared" si="1"/>
        <v>INSERT INTO OPERACAO (IDOPERACAO, DATA, INSTANTE, ESTADO) VALUES ('129', to_date('30/03/2021', 'DD/MM/YYYY'), SYSTIMESTAMP, 'ativa');</v>
      </c>
    </row>
    <row r="131" spans="1:6" x14ac:dyDescent="0.2">
      <c r="A131">
        <v>130</v>
      </c>
      <c r="B131" s="33">
        <v>44639</v>
      </c>
      <c r="C131" t="s">
        <v>419</v>
      </c>
      <c r="D131" t="s">
        <v>421</v>
      </c>
      <c r="E131" s="23"/>
      <c r="F131" t="str">
        <f t="shared" si="1"/>
        <v>INSERT INTO OPERACAO (IDOPERACAO, DATA, INSTANTE, ESTADO) VALUES ('130', to_date('19/03/2022', 'DD/MM/YYYY'), SYSTIMESTAMP, 'ativa');</v>
      </c>
    </row>
    <row r="132" spans="1:6" x14ac:dyDescent="0.2">
      <c r="A132">
        <v>131</v>
      </c>
      <c r="B132" s="33">
        <v>44656</v>
      </c>
      <c r="C132" t="s">
        <v>419</v>
      </c>
      <c r="D132" t="s">
        <v>421</v>
      </c>
      <c r="E132" s="23"/>
      <c r="F132" t="str">
        <f t="shared" si="1"/>
        <v>INSERT INTO OPERACAO (IDOPERACAO, DATA, INSTANTE, ESTADO) VALUES ('131', to_date('05/04/2022', 'DD/MM/YYYY'), SYSTIMESTAMP, 'ativa');</v>
      </c>
    </row>
    <row r="133" spans="1:6" x14ac:dyDescent="0.2">
      <c r="A133">
        <v>132</v>
      </c>
      <c r="B133" s="33">
        <v>45005</v>
      </c>
      <c r="C133" t="s">
        <v>419</v>
      </c>
      <c r="D133" t="s">
        <v>421</v>
      </c>
      <c r="E133" s="23"/>
      <c r="F133" t="str">
        <f t="shared" si="1"/>
        <v>INSERT INTO OPERACAO (IDOPERACAO, DATA, INSTANTE, ESTADO) VALUES ('132', to_date('20/03/2023', 'DD/MM/YYYY'), SYSTIMESTAMP, 'ativa');</v>
      </c>
    </row>
    <row r="134" spans="1:6" x14ac:dyDescent="0.2">
      <c r="A134">
        <v>133</v>
      </c>
      <c r="B134" s="33">
        <v>42649</v>
      </c>
      <c r="C134" t="s">
        <v>419</v>
      </c>
      <c r="D134" t="s">
        <v>421</v>
      </c>
      <c r="E134" s="24" t="s">
        <v>371</v>
      </c>
      <c r="F134" t="str">
        <f t="shared" si="1"/>
        <v>INSERT INTO OPERACAO (IDOPERACAO, DATA, INSTANTE, ESTADO) VALUES ('133', to_date('06/10/2016', 'DD/MM/YYYY'), SYSTIMESTAMP, 'ativa');</v>
      </c>
    </row>
    <row r="135" spans="1:6" x14ac:dyDescent="0.2">
      <c r="A135">
        <v>134</v>
      </c>
      <c r="B135" s="33">
        <v>42653</v>
      </c>
      <c r="C135" t="s">
        <v>419</v>
      </c>
      <c r="D135" t="s">
        <v>421</v>
      </c>
      <c r="E135" s="25"/>
      <c r="F135" t="str">
        <f t="shared" ref="F135:F198" si="4">"INSERT INTO OPERACAO (IDOPERACAO, DATA, INSTANTE, ESTADO) VALUES ('"&amp;A135&amp;"', to_date('"&amp;TEXT(B135, "dd/mm/aaaa")&amp;"', 'DD/MM/YYYY'), "&amp;C135&amp;", '"&amp;D135&amp;"');"</f>
        <v>INSERT INTO OPERACAO (IDOPERACAO, DATA, INSTANTE, ESTADO) VALUES ('134', to_date('10/10/2016', 'DD/MM/YYYY'), SYSTIMESTAMP, 'ativa');</v>
      </c>
    </row>
    <row r="136" spans="1:6" x14ac:dyDescent="0.2">
      <c r="A136">
        <v>135</v>
      </c>
      <c r="B136" s="33">
        <v>42742</v>
      </c>
      <c r="C136" t="s">
        <v>419</v>
      </c>
      <c r="D136" t="s">
        <v>421</v>
      </c>
      <c r="E136" s="25"/>
      <c r="F136" t="str">
        <f t="shared" si="4"/>
        <v>INSERT INTO OPERACAO (IDOPERACAO, DATA, INSTANTE, ESTADO) VALUES ('135', to_date('07/01/2017', 'DD/MM/YYYY'), SYSTIMESTAMP, 'ativa');</v>
      </c>
    </row>
    <row r="137" spans="1:6" x14ac:dyDescent="0.2">
      <c r="A137">
        <v>136</v>
      </c>
      <c r="B137" s="33">
        <v>42743</v>
      </c>
      <c r="C137" t="s">
        <v>419</v>
      </c>
      <c r="D137" t="s">
        <v>421</v>
      </c>
      <c r="E137" s="25"/>
      <c r="F137" t="str">
        <f t="shared" si="4"/>
        <v>INSERT INTO OPERACAO (IDOPERACAO, DATA, INSTANTE, ESTADO) VALUES ('136', to_date('08/01/2017', 'DD/MM/YYYY'), SYSTIMESTAMP, 'ativa');</v>
      </c>
    </row>
    <row r="138" spans="1:6" x14ac:dyDescent="0.2">
      <c r="A138">
        <v>137</v>
      </c>
      <c r="B138" s="33">
        <v>42743</v>
      </c>
      <c r="C138" t="s">
        <v>419</v>
      </c>
      <c r="D138" t="s">
        <v>421</v>
      </c>
      <c r="E138" s="25"/>
      <c r="F138" t="str">
        <f t="shared" si="4"/>
        <v>INSERT INTO OPERACAO (IDOPERACAO, DATA, INSTANTE, ESTADO) VALUES ('137', to_date('08/01/2017', 'DD/MM/YYYY'), SYSTIMESTAMP, 'ativa');</v>
      </c>
    </row>
    <row r="139" spans="1:6" x14ac:dyDescent="0.2">
      <c r="A139">
        <v>138</v>
      </c>
      <c r="B139" s="33">
        <v>43110</v>
      </c>
      <c r="C139" t="s">
        <v>419</v>
      </c>
      <c r="D139" t="s">
        <v>421</v>
      </c>
      <c r="E139" s="25"/>
      <c r="F139" t="str">
        <f t="shared" si="4"/>
        <v>INSERT INTO OPERACAO (IDOPERACAO, DATA, INSTANTE, ESTADO) VALUES ('138', to_date('10/01/2018', 'DD/MM/YYYY'), SYSTIMESTAMP, 'ativa');</v>
      </c>
    </row>
    <row r="140" spans="1:6" x14ac:dyDescent="0.2">
      <c r="A140">
        <v>139</v>
      </c>
      <c r="B140" s="33">
        <v>43111</v>
      </c>
      <c r="C140" t="s">
        <v>419</v>
      </c>
      <c r="D140" t="s">
        <v>421</v>
      </c>
      <c r="E140" s="25"/>
      <c r="F140" t="str">
        <f t="shared" si="4"/>
        <v>INSERT INTO OPERACAO (IDOPERACAO, DATA, INSTANTE, ESTADO) VALUES ('139', to_date('11/01/2018', 'DD/MM/YYYY'), SYSTIMESTAMP, 'ativa');</v>
      </c>
    </row>
    <row r="141" spans="1:6" x14ac:dyDescent="0.2">
      <c r="A141">
        <v>140</v>
      </c>
      <c r="B141" s="33">
        <v>43444</v>
      </c>
      <c r="C141" t="s">
        <v>419</v>
      </c>
      <c r="D141" t="s">
        <v>421</v>
      </c>
      <c r="E141" s="25"/>
      <c r="F141" t="str">
        <f t="shared" si="4"/>
        <v>INSERT INTO OPERACAO (IDOPERACAO, DATA, INSTANTE, ESTADO) VALUES ('140', to_date('10/12/2018', 'DD/MM/YYYY'), SYSTIMESTAMP, 'ativa');</v>
      </c>
    </row>
    <row r="142" spans="1:6" x14ac:dyDescent="0.2">
      <c r="A142">
        <v>141</v>
      </c>
      <c r="B142" s="33">
        <v>43474</v>
      </c>
      <c r="C142" t="s">
        <v>419</v>
      </c>
      <c r="D142" t="s">
        <v>421</v>
      </c>
      <c r="E142" s="25"/>
      <c r="F142" t="str">
        <f t="shared" si="4"/>
        <v>INSERT INTO OPERACAO (IDOPERACAO, DATA, INSTANTE, ESTADO) VALUES ('141', to_date('09/01/2019', 'DD/MM/YYYY'), SYSTIMESTAMP, 'ativa');</v>
      </c>
    </row>
    <row r="143" spans="1:6" x14ac:dyDescent="0.2">
      <c r="A143">
        <v>142</v>
      </c>
      <c r="B143" s="33">
        <v>43474</v>
      </c>
      <c r="C143" t="s">
        <v>419</v>
      </c>
      <c r="D143" t="s">
        <v>421</v>
      </c>
      <c r="E143" s="25"/>
      <c r="F143" t="str">
        <f t="shared" si="4"/>
        <v>INSERT INTO OPERACAO (IDOPERACAO, DATA, INSTANTE, ESTADO) VALUES ('142', to_date('09/01/2019', 'DD/MM/YYYY'), SYSTIMESTAMP, 'ativa');</v>
      </c>
    </row>
    <row r="144" spans="1:6" x14ac:dyDescent="0.2">
      <c r="A144">
        <v>143</v>
      </c>
      <c r="B144" s="33">
        <v>43475</v>
      </c>
      <c r="C144" t="s">
        <v>419</v>
      </c>
      <c r="D144" t="s">
        <v>421</v>
      </c>
      <c r="E144" s="25"/>
      <c r="F144" t="str">
        <f t="shared" si="4"/>
        <v>INSERT INTO OPERACAO (IDOPERACAO, DATA, INSTANTE, ESTADO) VALUES ('143', to_date('10/01/2019', 'DD/MM/YYYY'), SYSTIMESTAMP, 'ativa');</v>
      </c>
    </row>
    <row r="145" spans="1:6" x14ac:dyDescent="0.2">
      <c r="A145">
        <v>144</v>
      </c>
      <c r="B145" s="33">
        <v>43475</v>
      </c>
      <c r="C145" t="s">
        <v>419</v>
      </c>
      <c r="D145" t="s">
        <v>421</v>
      </c>
      <c r="E145" s="25"/>
      <c r="F145" t="str">
        <f t="shared" si="4"/>
        <v>INSERT INTO OPERACAO (IDOPERACAO, DATA, INSTANTE, ESTADO) VALUES ('144', to_date('10/01/2019', 'DD/MM/YYYY'), SYSTIMESTAMP, 'ativa');</v>
      </c>
    </row>
    <row r="146" spans="1:6" x14ac:dyDescent="0.2">
      <c r="A146">
        <v>145</v>
      </c>
      <c r="B146" s="33">
        <v>43476</v>
      </c>
      <c r="C146" t="s">
        <v>419</v>
      </c>
      <c r="D146" t="s">
        <v>421</v>
      </c>
      <c r="E146" s="25"/>
      <c r="F146" t="str">
        <f t="shared" si="4"/>
        <v>INSERT INTO OPERACAO (IDOPERACAO, DATA, INSTANTE, ESTADO) VALUES ('145', to_date('11/01/2019', 'DD/MM/YYYY'), SYSTIMESTAMP, 'ativa');</v>
      </c>
    </row>
    <row r="147" spans="1:6" x14ac:dyDescent="0.2">
      <c r="A147">
        <v>146</v>
      </c>
      <c r="B147" s="33">
        <v>43476</v>
      </c>
      <c r="C147" t="s">
        <v>419</v>
      </c>
      <c r="D147" t="s">
        <v>421</v>
      </c>
      <c r="E147" s="25"/>
      <c r="F147" t="str">
        <f t="shared" si="4"/>
        <v>INSERT INTO OPERACAO (IDOPERACAO, DATA, INSTANTE, ESTADO) VALUES ('146', to_date('11/01/2019', 'DD/MM/YYYY'), SYSTIMESTAMP, 'ativa');</v>
      </c>
    </row>
    <row r="148" spans="1:6" x14ac:dyDescent="0.2">
      <c r="A148">
        <v>147</v>
      </c>
      <c r="B148" s="33">
        <v>42714</v>
      </c>
      <c r="C148" t="s">
        <v>419</v>
      </c>
      <c r="D148" t="s">
        <v>421</v>
      </c>
      <c r="E148" s="25"/>
      <c r="F148" t="str">
        <f t="shared" si="4"/>
        <v>INSERT INTO OPERACAO (IDOPERACAO, DATA, INSTANTE, ESTADO) VALUES ('147', to_date('10/12/2016', 'DD/MM/YYYY'), SYSTIMESTAMP, 'ativa');</v>
      </c>
    </row>
    <row r="149" spans="1:6" x14ac:dyDescent="0.2">
      <c r="A149">
        <v>148</v>
      </c>
      <c r="B149" s="33">
        <v>43043</v>
      </c>
      <c r="C149" t="s">
        <v>419</v>
      </c>
      <c r="D149" t="s">
        <v>421</v>
      </c>
      <c r="E149" s="26" t="s">
        <v>198</v>
      </c>
      <c r="F149" t="str">
        <f t="shared" si="4"/>
        <v>INSERT INTO OPERACAO (IDOPERACAO, DATA, INSTANTE, ESTADO) VALUES ('148', to_date('04/11/2017', 'DD/MM/YYYY'), SYSTIMESTAMP, 'ativa');</v>
      </c>
    </row>
    <row r="150" spans="1:6" x14ac:dyDescent="0.2">
      <c r="A150">
        <v>149</v>
      </c>
      <c r="B150" s="33">
        <v>43043</v>
      </c>
      <c r="C150" t="s">
        <v>419</v>
      </c>
      <c r="D150" t="s">
        <v>421</v>
      </c>
      <c r="E150" s="27"/>
      <c r="F150" t="str">
        <f t="shared" si="4"/>
        <v>INSERT INTO OPERACAO (IDOPERACAO, DATA, INSTANTE, ESTADO) VALUES ('149', to_date('04/11/2017', 'DD/MM/YYYY'), SYSTIMESTAMP, 'ativa');</v>
      </c>
    </row>
    <row r="151" spans="1:6" x14ac:dyDescent="0.2">
      <c r="A151">
        <v>150</v>
      </c>
      <c r="B151" s="33">
        <v>43107</v>
      </c>
      <c r="C151" t="s">
        <v>419</v>
      </c>
      <c r="D151" t="s">
        <v>421</v>
      </c>
      <c r="E151" s="27"/>
      <c r="F151" t="str">
        <f t="shared" si="4"/>
        <v>INSERT INTO OPERACAO (IDOPERACAO, DATA, INSTANTE, ESTADO) VALUES ('150', to_date('07/01/2018', 'DD/MM/YYYY'), SYSTIMESTAMP, 'ativa');</v>
      </c>
    </row>
    <row r="152" spans="1:6" x14ac:dyDescent="0.2">
      <c r="A152">
        <v>151</v>
      </c>
      <c r="B152" s="33">
        <v>43108</v>
      </c>
      <c r="C152" t="s">
        <v>419</v>
      </c>
      <c r="D152" t="s">
        <v>421</v>
      </c>
      <c r="E152" s="27"/>
      <c r="F152" t="str">
        <f t="shared" si="4"/>
        <v>INSERT INTO OPERACAO (IDOPERACAO, DATA, INSTANTE, ESTADO) VALUES ('151', to_date('08/01/2018', 'DD/MM/YYYY'), SYSTIMESTAMP, 'ativa');</v>
      </c>
    </row>
    <row r="153" spans="1:6" x14ac:dyDescent="0.2">
      <c r="A153">
        <v>152</v>
      </c>
      <c r="B153" s="33">
        <v>43108</v>
      </c>
      <c r="C153" t="s">
        <v>419</v>
      </c>
      <c r="D153" t="s">
        <v>421</v>
      </c>
      <c r="E153" s="27"/>
      <c r="F153" t="str">
        <f t="shared" si="4"/>
        <v>INSERT INTO OPERACAO (IDOPERACAO, DATA, INSTANTE, ESTADO) VALUES ('152', to_date('08/01/2018', 'DD/MM/YYYY'), SYSTIMESTAMP, 'ativa');</v>
      </c>
    </row>
    <row r="154" spans="1:6" x14ac:dyDescent="0.2">
      <c r="A154">
        <v>153</v>
      </c>
      <c r="B154" s="33">
        <v>43421</v>
      </c>
      <c r="C154" t="s">
        <v>419</v>
      </c>
      <c r="D154" t="s">
        <v>421</v>
      </c>
      <c r="E154" s="27"/>
      <c r="F154" t="str">
        <f t="shared" si="4"/>
        <v>INSERT INTO OPERACAO (IDOPERACAO, DATA, INSTANTE, ESTADO) VALUES ('153', to_date('17/11/2018', 'DD/MM/YYYY'), SYSTIMESTAMP, 'ativa');</v>
      </c>
    </row>
    <row r="155" spans="1:6" x14ac:dyDescent="0.2">
      <c r="A155">
        <v>154</v>
      </c>
      <c r="B155" s="33">
        <v>43421</v>
      </c>
      <c r="C155" t="s">
        <v>419</v>
      </c>
      <c r="D155" t="s">
        <v>421</v>
      </c>
      <c r="E155" s="27"/>
      <c r="F155" t="str">
        <f t="shared" si="4"/>
        <v>INSERT INTO OPERACAO (IDOPERACAO, DATA, INSTANTE, ESTADO) VALUES ('154', to_date('17/11/2018', 'DD/MM/YYYY'), SYSTIMESTAMP, 'ativa');</v>
      </c>
    </row>
    <row r="156" spans="1:6" x14ac:dyDescent="0.2">
      <c r="A156">
        <v>155</v>
      </c>
      <c r="B156" s="33">
        <v>43450</v>
      </c>
      <c r="C156" t="s">
        <v>419</v>
      </c>
      <c r="D156" t="s">
        <v>421</v>
      </c>
      <c r="E156" s="27"/>
      <c r="F156" t="str">
        <f t="shared" si="4"/>
        <v>INSERT INTO OPERACAO (IDOPERACAO, DATA, INSTANTE, ESTADO) VALUES ('155', to_date('16/12/2018', 'DD/MM/YYYY'), SYSTIMESTAMP, 'ativa');</v>
      </c>
    </row>
    <row r="157" spans="1:6" x14ac:dyDescent="0.2">
      <c r="A157">
        <v>156</v>
      </c>
      <c r="B157" s="33">
        <v>43452</v>
      </c>
      <c r="C157" t="s">
        <v>419</v>
      </c>
      <c r="D157" t="s">
        <v>421</v>
      </c>
      <c r="E157" s="27"/>
      <c r="F157" t="str">
        <f t="shared" si="4"/>
        <v>INSERT INTO OPERACAO (IDOPERACAO, DATA, INSTANTE, ESTADO) VALUES ('156', to_date('18/12/2018', 'DD/MM/YYYY'), SYSTIMESTAMP, 'ativa');</v>
      </c>
    </row>
    <row r="158" spans="1:6" x14ac:dyDescent="0.2">
      <c r="A158">
        <v>157</v>
      </c>
      <c r="B158" s="33">
        <v>43472</v>
      </c>
      <c r="C158" t="s">
        <v>419</v>
      </c>
      <c r="D158" t="s">
        <v>421</v>
      </c>
      <c r="E158" s="27"/>
      <c r="F158" t="str">
        <f t="shared" si="4"/>
        <v>INSERT INTO OPERACAO (IDOPERACAO, DATA, INSTANTE, ESTADO) VALUES ('157', to_date('07/01/2019', 'DD/MM/YYYY'), SYSTIMESTAMP, 'ativa');</v>
      </c>
    </row>
    <row r="159" spans="1:6" x14ac:dyDescent="0.2">
      <c r="A159">
        <v>158</v>
      </c>
      <c r="B159" s="33">
        <v>43473</v>
      </c>
      <c r="C159" t="s">
        <v>419</v>
      </c>
      <c r="D159" t="s">
        <v>421</v>
      </c>
      <c r="E159" s="27"/>
      <c r="F159" t="str">
        <f t="shared" si="4"/>
        <v>INSERT INTO OPERACAO (IDOPERACAO, DATA, INSTANTE, ESTADO) VALUES ('158', to_date('08/01/2019', 'DD/MM/YYYY'), SYSTIMESTAMP, 'ativa');</v>
      </c>
    </row>
    <row r="160" spans="1:6" x14ac:dyDescent="0.2">
      <c r="A160">
        <v>159</v>
      </c>
      <c r="B160" s="33">
        <v>43473</v>
      </c>
      <c r="C160" t="s">
        <v>419</v>
      </c>
      <c r="D160" t="s">
        <v>421</v>
      </c>
      <c r="E160" s="27"/>
      <c r="F160" t="str">
        <f t="shared" si="4"/>
        <v>INSERT INTO OPERACAO (IDOPERACAO, DATA, INSTANTE, ESTADO) VALUES ('159', to_date('08/01/2019', 'DD/MM/YYYY'), SYSTIMESTAMP, 'ativa');</v>
      </c>
    </row>
    <row r="161" spans="1:6" x14ac:dyDescent="0.2">
      <c r="A161">
        <v>160</v>
      </c>
      <c r="B161" s="33">
        <v>43784</v>
      </c>
      <c r="C161" t="s">
        <v>419</v>
      </c>
      <c r="D161" t="s">
        <v>421</v>
      </c>
      <c r="E161" s="27"/>
      <c r="F161" t="str">
        <f t="shared" si="4"/>
        <v>INSERT INTO OPERACAO (IDOPERACAO, DATA, INSTANTE, ESTADO) VALUES ('160', to_date('15/11/2019', 'DD/MM/YYYY'), SYSTIMESTAMP, 'ativa');</v>
      </c>
    </row>
    <row r="162" spans="1:6" x14ac:dyDescent="0.2">
      <c r="A162">
        <v>161</v>
      </c>
      <c r="B162" s="33">
        <v>43784</v>
      </c>
      <c r="C162" t="s">
        <v>419</v>
      </c>
      <c r="D162" t="s">
        <v>421</v>
      </c>
      <c r="E162" s="27"/>
      <c r="F162" t="str">
        <f t="shared" si="4"/>
        <v>INSERT INTO OPERACAO (IDOPERACAO, DATA, INSTANTE, ESTADO) VALUES ('161', to_date('15/11/2019', 'DD/MM/YYYY'), SYSTIMESTAMP, 'ativa');</v>
      </c>
    </row>
    <row r="163" spans="1:6" x14ac:dyDescent="0.2">
      <c r="A163">
        <v>162</v>
      </c>
      <c r="B163" s="33">
        <v>43815</v>
      </c>
      <c r="C163" t="s">
        <v>419</v>
      </c>
      <c r="D163" t="s">
        <v>421</v>
      </c>
      <c r="E163" s="27"/>
      <c r="F163" t="str">
        <f t="shared" si="4"/>
        <v>INSERT INTO OPERACAO (IDOPERACAO, DATA, INSTANTE, ESTADO) VALUES ('162', to_date('16/12/2019', 'DD/MM/YYYY'), SYSTIMESTAMP, 'ativa');</v>
      </c>
    </row>
    <row r="164" spans="1:6" x14ac:dyDescent="0.2">
      <c r="A164">
        <v>163</v>
      </c>
      <c r="B164" s="33">
        <v>43817</v>
      </c>
      <c r="C164" t="s">
        <v>419</v>
      </c>
      <c r="D164" t="s">
        <v>421</v>
      </c>
      <c r="E164" s="27"/>
      <c r="F164" t="str">
        <f t="shared" si="4"/>
        <v>INSERT INTO OPERACAO (IDOPERACAO, DATA, INSTANTE, ESTADO) VALUES ('163', to_date('18/12/2019', 'DD/MM/YYYY'), SYSTIMESTAMP, 'ativa');</v>
      </c>
    </row>
    <row r="165" spans="1:6" x14ac:dyDescent="0.2">
      <c r="A165">
        <v>164</v>
      </c>
      <c r="B165" s="33">
        <v>44145</v>
      </c>
      <c r="C165" t="s">
        <v>419</v>
      </c>
      <c r="D165" t="s">
        <v>421</v>
      </c>
      <c r="E165" s="27"/>
      <c r="F165" t="str">
        <f t="shared" si="4"/>
        <v>INSERT INTO OPERACAO (IDOPERACAO, DATA, INSTANTE, ESTADO) VALUES ('164', to_date('10/11/2020', 'DD/MM/YYYY'), SYSTIMESTAMP, 'ativa');</v>
      </c>
    </row>
    <row r="166" spans="1:6" x14ac:dyDescent="0.2">
      <c r="A166">
        <v>165</v>
      </c>
      <c r="B166" s="33">
        <v>44145</v>
      </c>
      <c r="C166" t="s">
        <v>419</v>
      </c>
      <c r="D166" t="s">
        <v>421</v>
      </c>
      <c r="E166" s="27"/>
      <c r="F166" t="str">
        <f t="shared" si="4"/>
        <v>INSERT INTO OPERACAO (IDOPERACAO, DATA, INSTANTE, ESTADO) VALUES ('165', to_date('10/11/2020', 'DD/MM/YYYY'), SYSTIMESTAMP, 'ativa');</v>
      </c>
    </row>
    <row r="167" spans="1:6" x14ac:dyDescent="0.2">
      <c r="A167">
        <v>166</v>
      </c>
      <c r="B167" s="33">
        <v>44170</v>
      </c>
      <c r="C167" t="s">
        <v>419</v>
      </c>
      <c r="D167" t="s">
        <v>421</v>
      </c>
      <c r="E167" s="27"/>
      <c r="F167" t="str">
        <f t="shared" si="4"/>
        <v>INSERT INTO OPERACAO (IDOPERACAO, DATA, INSTANTE, ESTADO) VALUES ('166', to_date('05/12/2020', 'DD/MM/YYYY'), SYSTIMESTAMP, 'ativa');</v>
      </c>
    </row>
    <row r="168" spans="1:6" x14ac:dyDescent="0.2">
      <c r="A168">
        <v>167</v>
      </c>
      <c r="B168" s="33">
        <v>44170</v>
      </c>
      <c r="C168" t="s">
        <v>419</v>
      </c>
      <c r="D168" t="s">
        <v>421</v>
      </c>
      <c r="E168" s="27"/>
      <c r="F168" t="str">
        <f t="shared" si="4"/>
        <v>INSERT INTO OPERACAO (IDOPERACAO, DATA, INSTANTE, ESTADO) VALUES ('167', to_date('05/12/2020', 'DD/MM/YYYY'), SYSTIMESTAMP, 'ativa');</v>
      </c>
    </row>
    <row r="169" spans="1:6" x14ac:dyDescent="0.2">
      <c r="A169">
        <v>168</v>
      </c>
      <c r="B169" s="33">
        <v>44180</v>
      </c>
      <c r="C169" t="s">
        <v>419</v>
      </c>
      <c r="D169" t="s">
        <v>421</v>
      </c>
      <c r="E169" s="27"/>
      <c r="F169" t="str">
        <f t="shared" si="4"/>
        <v>INSERT INTO OPERACAO (IDOPERACAO, DATA, INSTANTE, ESTADO) VALUES ('168', to_date('15/12/2020', 'DD/MM/YYYY'), SYSTIMESTAMP, 'ativa');</v>
      </c>
    </row>
    <row r="170" spans="1:6" x14ac:dyDescent="0.2">
      <c r="A170">
        <v>169</v>
      </c>
      <c r="B170" s="33">
        <v>44180</v>
      </c>
      <c r="C170" t="s">
        <v>419</v>
      </c>
      <c r="D170" t="s">
        <v>421</v>
      </c>
      <c r="E170" s="27"/>
      <c r="F170" t="str">
        <f t="shared" si="4"/>
        <v>INSERT INTO OPERACAO (IDOPERACAO, DATA, INSTANTE, ESTADO) VALUES ('169', to_date('15/12/2020', 'DD/MM/YYYY'), SYSTIMESTAMP, 'ativa');</v>
      </c>
    </row>
    <row r="171" spans="1:6" x14ac:dyDescent="0.2">
      <c r="A171">
        <v>170</v>
      </c>
      <c r="B171" s="33">
        <v>44181</v>
      </c>
      <c r="C171" t="s">
        <v>419</v>
      </c>
      <c r="D171" t="s">
        <v>421</v>
      </c>
      <c r="E171" s="27"/>
      <c r="F171" t="str">
        <f t="shared" si="4"/>
        <v>INSERT INTO OPERACAO (IDOPERACAO, DATA, INSTANTE, ESTADO) VALUES ('170', to_date('16/12/2020', 'DD/MM/YYYY'), SYSTIMESTAMP, 'ativa');</v>
      </c>
    </row>
    <row r="172" spans="1:6" x14ac:dyDescent="0.2">
      <c r="A172">
        <v>171</v>
      </c>
      <c r="B172" s="33">
        <v>44183</v>
      </c>
      <c r="C172" t="s">
        <v>419</v>
      </c>
      <c r="D172" t="s">
        <v>421</v>
      </c>
      <c r="E172" s="27"/>
      <c r="F172" t="str">
        <f t="shared" si="4"/>
        <v>INSERT INTO OPERACAO (IDOPERACAO, DATA, INSTANTE, ESTADO) VALUES ('171', to_date('18/12/2020', 'DD/MM/YYYY'), SYSTIMESTAMP, 'ativa');</v>
      </c>
    </row>
    <row r="173" spans="1:6" x14ac:dyDescent="0.2">
      <c r="A173">
        <v>172</v>
      </c>
      <c r="B173" s="33">
        <v>44517</v>
      </c>
      <c r="C173" t="s">
        <v>419</v>
      </c>
      <c r="D173" t="s">
        <v>421</v>
      </c>
      <c r="E173" s="27"/>
      <c r="F173" t="str">
        <f t="shared" si="4"/>
        <v>INSERT INTO OPERACAO (IDOPERACAO, DATA, INSTANTE, ESTADO) VALUES ('172', to_date('17/11/2021', 'DD/MM/YYYY'), SYSTIMESTAMP, 'ativa');</v>
      </c>
    </row>
    <row r="174" spans="1:6" x14ac:dyDescent="0.2">
      <c r="A174">
        <v>173</v>
      </c>
      <c r="B174" s="33">
        <v>44517</v>
      </c>
      <c r="C174" t="s">
        <v>419</v>
      </c>
      <c r="D174" t="s">
        <v>421</v>
      </c>
      <c r="E174" s="27"/>
      <c r="F174" t="str">
        <f t="shared" si="4"/>
        <v>INSERT INTO OPERACAO (IDOPERACAO, DATA, INSTANTE, ESTADO) VALUES ('173', to_date('17/11/2021', 'DD/MM/YYYY'), SYSTIMESTAMP, 'ativa');</v>
      </c>
    </row>
    <row r="175" spans="1:6" x14ac:dyDescent="0.2">
      <c r="A175">
        <v>174</v>
      </c>
      <c r="B175" s="33">
        <v>44528</v>
      </c>
      <c r="C175" t="s">
        <v>419</v>
      </c>
      <c r="D175" t="s">
        <v>421</v>
      </c>
      <c r="E175" s="27"/>
      <c r="F175" t="str">
        <f t="shared" si="4"/>
        <v>INSERT INTO OPERACAO (IDOPERACAO, DATA, INSTANTE, ESTADO) VALUES ('174', to_date('28/11/2021', 'DD/MM/YYYY'), SYSTIMESTAMP, 'ativa');</v>
      </c>
    </row>
    <row r="176" spans="1:6" x14ac:dyDescent="0.2">
      <c r="A176">
        <v>175</v>
      </c>
      <c r="B176" s="33">
        <v>44533</v>
      </c>
      <c r="C176" t="s">
        <v>419</v>
      </c>
      <c r="D176" t="s">
        <v>421</v>
      </c>
      <c r="E176" s="27"/>
      <c r="F176" t="str">
        <f t="shared" si="4"/>
        <v>INSERT INTO OPERACAO (IDOPERACAO, DATA, INSTANTE, ESTADO) VALUES ('175', to_date('03/12/2021', 'DD/MM/YYYY'), SYSTIMESTAMP, 'ativa');</v>
      </c>
    </row>
    <row r="177" spans="1:6" x14ac:dyDescent="0.2">
      <c r="A177">
        <v>176</v>
      </c>
      <c r="B177" s="33">
        <v>44546</v>
      </c>
      <c r="C177" t="s">
        <v>419</v>
      </c>
      <c r="D177" t="s">
        <v>421</v>
      </c>
      <c r="E177" s="27"/>
      <c r="F177" t="str">
        <f t="shared" si="4"/>
        <v>INSERT INTO OPERACAO (IDOPERACAO, DATA, INSTANTE, ESTADO) VALUES ('176', to_date('16/12/2021', 'DD/MM/YYYY'), SYSTIMESTAMP, 'ativa');</v>
      </c>
    </row>
    <row r="178" spans="1:6" x14ac:dyDescent="0.2">
      <c r="A178">
        <v>177</v>
      </c>
      <c r="B178" s="33">
        <v>44548</v>
      </c>
      <c r="C178" t="s">
        <v>419</v>
      </c>
      <c r="D178" t="s">
        <v>421</v>
      </c>
      <c r="E178" s="27"/>
      <c r="F178" t="str">
        <f t="shared" si="4"/>
        <v>INSERT INTO OPERACAO (IDOPERACAO, DATA, INSTANTE, ESTADO) VALUES ('177', to_date('18/12/2021', 'DD/MM/YYYY'), SYSTIMESTAMP, 'ativa');</v>
      </c>
    </row>
    <row r="179" spans="1:6" x14ac:dyDescent="0.2">
      <c r="A179">
        <v>178</v>
      </c>
      <c r="B179" s="33">
        <v>44548</v>
      </c>
      <c r="C179" t="s">
        <v>419</v>
      </c>
      <c r="D179" t="s">
        <v>421</v>
      </c>
      <c r="E179" s="27"/>
      <c r="F179" t="str">
        <f t="shared" si="4"/>
        <v>INSERT INTO OPERACAO (IDOPERACAO, DATA, INSTANTE, ESTADO) VALUES ('178', to_date('18/12/2021', 'DD/MM/YYYY'), SYSTIMESTAMP, 'ativa');</v>
      </c>
    </row>
    <row r="180" spans="1:6" x14ac:dyDescent="0.2">
      <c r="A180">
        <v>179</v>
      </c>
      <c r="B180" s="33">
        <v>44875</v>
      </c>
      <c r="C180" t="s">
        <v>419</v>
      </c>
      <c r="D180" t="s">
        <v>421</v>
      </c>
      <c r="E180" s="27"/>
      <c r="F180" t="str">
        <f t="shared" si="4"/>
        <v>INSERT INTO OPERACAO (IDOPERACAO, DATA, INSTANTE, ESTADO) VALUES ('179', to_date('10/11/2022', 'DD/MM/YYYY'), SYSTIMESTAMP, 'ativa');</v>
      </c>
    </row>
    <row r="181" spans="1:6" x14ac:dyDescent="0.2">
      <c r="A181">
        <v>180</v>
      </c>
      <c r="B181" s="33">
        <v>44875</v>
      </c>
      <c r="C181" t="s">
        <v>419</v>
      </c>
      <c r="D181" t="s">
        <v>421</v>
      </c>
      <c r="E181" s="27"/>
      <c r="F181" t="str">
        <f t="shared" si="4"/>
        <v>INSERT INTO OPERACAO (IDOPERACAO, DATA, INSTANTE, ESTADO) VALUES ('180', to_date('10/11/2022', 'DD/MM/YYYY'), SYSTIMESTAMP, 'ativa');</v>
      </c>
    </row>
    <row r="182" spans="1:6" x14ac:dyDescent="0.2">
      <c r="A182">
        <v>181</v>
      </c>
      <c r="B182" s="33">
        <v>44899</v>
      </c>
      <c r="C182" t="s">
        <v>419</v>
      </c>
      <c r="D182" t="s">
        <v>421</v>
      </c>
      <c r="E182" s="27"/>
      <c r="F182" t="str">
        <f t="shared" si="4"/>
        <v>INSERT INTO OPERACAO (IDOPERACAO, DATA, INSTANTE, ESTADO) VALUES ('181', to_date('04/12/2022', 'DD/MM/YYYY'), SYSTIMESTAMP, 'ativa');</v>
      </c>
    </row>
    <row r="183" spans="1:6" x14ac:dyDescent="0.2">
      <c r="A183">
        <v>182</v>
      </c>
      <c r="B183" s="33">
        <v>44902</v>
      </c>
      <c r="C183" t="s">
        <v>419</v>
      </c>
      <c r="D183" t="s">
        <v>421</v>
      </c>
      <c r="E183" s="27"/>
      <c r="F183" t="str">
        <f t="shared" si="4"/>
        <v>INSERT INTO OPERACAO (IDOPERACAO, DATA, INSTANTE, ESTADO) VALUES ('182', to_date('07/12/2022', 'DD/MM/YYYY'), SYSTIMESTAMP, 'ativa');</v>
      </c>
    </row>
    <row r="184" spans="1:6" x14ac:dyDescent="0.2">
      <c r="A184">
        <v>183</v>
      </c>
      <c r="B184" s="33">
        <v>44911</v>
      </c>
      <c r="C184" t="s">
        <v>419</v>
      </c>
      <c r="D184" t="s">
        <v>421</v>
      </c>
      <c r="E184" s="27"/>
      <c r="F184" t="str">
        <f t="shared" si="4"/>
        <v>INSERT INTO OPERACAO (IDOPERACAO, DATA, INSTANTE, ESTADO) VALUES ('183', to_date('16/12/2022', 'DD/MM/YYYY'), SYSTIMESTAMP, 'ativa');</v>
      </c>
    </row>
    <row r="185" spans="1:6" x14ac:dyDescent="0.2">
      <c r="A185">
        <v>184</v>
      </c>
      <c r="B185" s="33">
        <v>44913</v>
      </c>
      <c r="C185" t="s">
        <v>419</v>
      </c>
      <c r="D185" t="s">
        <v>421</v>
      </c>
      <c r="E185" s="27"/>
      <c r="F185" t="str">
        <f t="shared" si="4"/>
        <v>INSERT INTO OPERACAO (IDOPERACAO, DATA, INSTANTE, ESTADO) VALUES ('184', to_date('18/12/2022', 'DD/MM/YYYY'), SYSTIMESTAMP, 'ativa');</v>
      </c>
    </row>
    <row r="186" spans="1:6" x14ac:dyDescent="0.2">
      <c r="A186">
        <v>185</v>
      </c>
      <c r="B186" s="33">
        <v>44938</v>
      </c>
      <c r="C186" t="s">
        <v>419</v>
      </c>
      <c r="D186" t="s">
        <v>421</v>
      </c>
      <c r="E186" s="27"/>
      <c r="F186" t="str">
        <f t="shared" si="4"/>
        <v>INSERT INTO OPERACAO (IDOPERACAO, DATA, INSTANTE, ESTADO) VALUES ('185', to_date('12/01/2023', 'DD/MM/YYYY'), SYSTIMESTAMP, 'ativa');</v>
      </c>
    </row>
    <row r="187" spans="1:6" x14ac:dyDescent="0.2">
      <c r="A187">
        <v>186</v>
      </c>
      <c r="B187" s="33">
        <v>43902</v>
      </c>
      <c r="C187" t="s">
        <v>419</v>
      </c>
      <c r="D187" t="s">
        <v>421</v>
      </c>
      <c r="E187" s="28" t="s">
        <v>372</v>
      </c>
      <c r="F187" t="str">
        <f t="shared" si="4"/>
        <v>INSERT INTO OPERACAO (IDOPERACAO, DATA, INSTANTE, ESTADO) VALUES ('186', to_date('12/03/2020', 'DD/MM/YYYY'), SYSTIMESTAMP, 'ativa');</v>
      </c>
    </row>
    <row r="188" spans="1:6" x14ac:dyDescent="0.2">
      <c r="A188">
        <v>187</v>
      </c>
      <c r="B188" s="33">
        <v>43926</v>
      </c>
      <c r="C188" t="s">
        <v>419</v>
      </c>
      <c r="D188" t="s">
        <v>421</v>
      </c>
      <c r="E188" s="29"/>
      <c r="F188" t="str">
        <f t="shared" si="4"/>
        <v>INSERT INTO OPERACAO (IDOPERACAO, DATA, INSTANTE, ESTADO) VALUES ('187', to_date('05/04/2020', 'DD/MM/YYYY'), SYSTIMESTAMP, 'ativa');</v>
      </c>
    </row>
    <row r="189" spans="1:6" x14ac:dyDescent="0.2">
      <c r="A189">
        <v>188</v>
      </c>
      <c r="B189" s="33">
        <v>43984</v>
      </c>
      <c r="C189" t="s">
        <v>419</v>
      </c>
      <c r="D189" t="s">
        <v>421</v>
      </c>
      <c r="E189" s="29"/>
      <c r="F189" t="str">
        <f t="shared" si="4"/>
        <v>INSERT INTO OPERACAO (IDOPERACAO, DATA, INSTANTE, ESTADO) VALUES ('188', to_date('02/06/2020', 'DD/MM/YYYY'), SYSTIMESTAMP, 'ativa');</v>
      </c>
    </row>
    <row r="190" spans="1:6" x14ac:dyDescent="0.2">
      <c r="A190">
        <v>189</v>
      </c>
      <c r="B190" s="33">
        <v>44094</v>
      </c>
      <c r="C190" t="s">
        <v>419</v>
      </c>
      <c r="D190" t="s">
        <v>421</v>
      </c>
      <c r="E190" s="29"/>
      <c r="F190" t="str">
        <f t="shared" si="4"/>
        <v>INSERT INTO OPERACAO (IDOPERACAO, DATA, INSTANTE, ESTADO) VALUES ('189', to_date('20/09/2020', 'DD/MM/YYYY'), SYSTIMESTAMP, 'ativa');</v>
      </c>
    </row>
    <row r="191" spans="1:6" x14ac:dyDescent="0.2">
      <c r="A191">
        <v>190</v>
      </c>
      <c r="B191" s="33">
        <v>44114</v>
      </c>
      <c r="C191" t="s">
        <v>419</v>
      </c>
      <c r="D191" t="s">
        <v>421</v>
      </c>
      <c r="E191" s="29"/>
      <c r="F191" t="str">
        <f t="shared" si="4"/>
        <v>INSERT INTO OPERACAO (IDOPERACAO, DATA, INSTANTE, ESTADO) VALUES ('190', to_date('10/10/2020', 'DD/MM/YYYY'), SYSTIMESTAMP, 'ativa');</v>
      </c>
    </row>
    <row r="192" spans="1:6" x14ac:dyDescent="0.2">
      <c r="A192">
        <v>191</v>
      </c>
      <c r="B192" s="33">
        <v>44116</v>
      </c>
      <c r="C192" t="s">
        <v>419</v>
      </c>
      <c r="D192" t="s">
        <v>421</v>
      </c>
      <c r="E192" s="29"/>
      <c r="F192" t="str">
        <f t="shared" si="4"/>
        <v>INSERT INTO OPERACAO (IDOPERACAO, DATA, INSTANTE, ESTADO) VALUES ('191', to_date('12/10/2020', 'DD/MM/YYYY'), SYSTIMESTAMP, 'ativa');</v>
      </c>
    </row>
    <row r="193" spans="1:6" x14ac:dyDescent="0.2">
      <c r="A193">
        <v>192</v>
      </c>
      <c r="B193" s="33">
        <v>44265</v>
      </c>
      <c r="C193" t="s">
        <v>419</v>
      </c>
      <c r="D193" t="s">
        <v>421</v>
      </c>
      <c r="E193" s="29"/>
      <c r="F193" t="str">
        <f t="shared" si="4"/>
        <v>INSERT INTO OPERACAO (IDOPERACAO, DATA, INSTANTE, ESTADO) VALUES ('192', to_date('10/03/2021', 'DD/MM/YYYY'), SYSTIMESTAMP, 'ativa');</v>
      </c>
    </row>
    <row r="194" spans="1:6" x14ac:dyDescent="0.2">
      <c r="A194">
        <v>193</v>
      </c>
      <c r="B194" s="33">
        <v>44289</v>
      </c>
      <c r="C194" t="s">
        <v>419</v>
      </c>
      <c r="D194" t="s">
        <v>421</v>
      </c>
      <c r="E194" s="29"/>
      <c r="F194" t="str">
        <f t="shared" si="4"/>
        <v>INSERT INTO OPERACAO (IDOPERACAO, DATA, INSTANTE, ESTADO) VALUES ('193', to_date('03/04/2021', 'DD/MM/YYYY'), SYSTIMESTAMP, 'ativa');</v>
      </c>
    </row>
    <row r="195" spans="1:6" x14ac:dyDescent="0.2">
      <c r="A195">
        <v>194</v>
      </c>
      <c r="B195" s="33">
        <v>44301</v>
      </c>
      <c r="C195" t="s">
        <v>419</v>
      </c>
      <c r="D195" t="s">
        <v>421</v>
      </c>
      <c r="E195" s="29"/>
      <c r="F195" t="str">
        <f t="shared" si="4"/>
        <v>INSERT INTO OPERACAO (IDOPERACAO, DATA, INSTANTE, ESTADO) VALUES ('194', to_date('15/04/2021', 'DD/MM/YYYY'), SYSTIMESTAMP, 'ativa');</v>
      </c>
    </row>
    <row r="196" spans="1:6" x14ac:dyDescent="0.2">
      <c r="A196">
        <v>195</v>
      </c>
      <c r="B196" s="33">
        <v>44349</v>
      </c>
      <c r="C196" t="s">
        <v>419</v>
      </c>
      <c r="D196" t="s">
        <v>421</v>
      </c>
      <c r="E196" s="29"/>
      <c r="F196" t="str">
        <f t="shared" si="4"/>
        <v>INSERT INTO OPERACAO (IDOPERACAO, DATA, INSTANTE, ESTADO) VALUES ('195', to_date('02/06/2021', 'DD/MM/YYYY'), SYSTIMESTAMP, 'ativa');</v>
      </c>
    </row>
    <row r="197" spans="1:6" x14ac:dyDescent="0.2">
      <c r="A197">
        <v>196</v>
      </c>
      <c r="B197" s="33">
        <v>44459</v>
      </c>
      <c r="C197" t="s">
        <v>419</v>
      </c>
      <c r="D197" t="s">
        <v>421</v>
      </c>
      <c r="E197" s="29"/>
      <c r="F197" t="str">
        <f t="shared" si="4"/>
        <v>INSERT INTO OPERACAO (IDOPERACAO, DATA, INSTANTE, ESTADO) VALUES ('196', to_date('20/09/2021', 'DD/MM/YYYY'), SYSTIMESTAMP, 'ativa');</v>
      </c>
    </row>
    <row r="198" spans="1:6" x14ac:dyDescent="0.2">
      <c r="A198">
        <v>197</v>
      </c>
      <c r="B198" s="33">
        <v>44472</v>
      </c>
      <c r="C198" t="s">
        <v>419</v>
      </c>
      <c r="D198" t="s">
        <v>421</v>
      </c>
      <c r="E198" s="29"/>
      <c r="F198" t="str">
        <f t="shared" si="4"/>
        <v>INSERT INTO OPERACAO (IDOPERACAO, DATA, INSTANTE, ESTADO) VALUES ('197', to_date('03/10/2021', 'DD/MM/YYYY'), SYSTIMESTAMP, 'ativa');</v>
      </c>
    </row>
    <row r="199" spans="1:6" x14ac:dyDescent="0.2">
      <c r="A199">
        <v>198</v>
      </c>
      <c r="B199" s="33">
        <v>44475</v>
      </c>
      <c r="C199" t="s">
        <v>419</v>
      </c>
      <c r="D199" t="s">
        <v>421</v>
      </c>
      <c r="E199" s="29"/>
      <c r="F199" t="str">
        <f t="shared" ref="F199:F262" si="5">"INSERT INTO OPERACAO (IDOPERACAO, DATA, INSTANTE, ESTADO) VALUES ('"&amp;A199&amp;"', to_date('"&amp;TEXT(B199, "dd/mm/aaaa")&amp;"', 'DD/MM/YYYY'), "&amp;C199&amp;", '"&amp;D199&amp;"');"</f>
        <v>INSERT INTO OPERACAO (IDOPERACAO, DATA, INSTANTE, ESTADO) VALUES ('198', to_date('06/10/2021', 'DD/MM/YYYY'), SYSTIMESTAMP, 'ativa');</v>
      </c>
    </row>
    <row r="200" spans="1:6" x14ac:dyDescent="0.2">
      <c r="A200">
        <v>199</v>
      </c>
      <c r="B200" s="33">
        <v>44626</v>
      </c>
      <c r="C200" t="s">
        <v>419</v>
      </c>
      <c r="D200" t="s">
        <v>421</v>
      </c>
      <c r="E200" s="29"/>
      <c r="F200" t="str">
        <f t="shared" si="5"/>
        <v>INSERT INTO OPERACAO (IDOPERACAO, DATA, INSTANTE, ESTADO) VALUES ('199', to_date('06/03/2022', 'DD/MM/YYYY'), SYSTIMESTAMP, 'ativa');</v>
      </c>
    </row>
    <row r="201" spans="1:6" x14ac:dyDescent="0.2">
      <c r="A201">
        <v>200</v>
      </c>
      <c r="B201" s="33">
        <v>44659</v>
      </c>
      <c r="C201" t="s">
        <v>419</v>
      </c>
      <c r="D201" t="s">
        <v>421</v>
      </c>
      <c r="E201" s="29"/>
      <c r="F201" t="str">
        <f t="shared" si="5"/>
        <v>INSERT INTO OPERACAO (IDOPERACAO, DATA, INSTANTE, ESTADO) VALUES ('200', to_date('08/04/2022', 'DD/MM/YYYY'), SYSTIMESTAMP, 'ativa');</v>
      </c>
    </row>
    <row r="202" spans="1:6" x14ac:dyDescent="0.2">
      <c r="A202">
        <v>201</v>
      </c>
      <c r="B202" s="33">
        <v>44666</v>
      </c>
      <c r="C202" t="s">
        <v>419</v>
      </c>
      <c r="D202" t="s">
        <v>421</v>
      </c>
      <c r="E202" s="29"/>
      <c r="F202" t="str">
        <f t="shared" si="5"/>
        <v>INSERT INTO OPERACAO (IDOPERACAO, DATA, INSTANTE, ESTADO) VALUES ('201', to_date('15/04/2022', 'DD/MM/YYYY'), SYSTIMESTAMP, 'ativa');</v>
      </c>
    </row>
    <row r="203" spans="1:6" x14ac:dyDescent="0.2">
      <c r="A203">
        <v>202</v>
      </c>
      <c r="B203" s="33">
        <v>44711</v>
      </c>
      <c r="C203" t="s">
        <v>419</v>
      </c>
      <c r="D203" t="s">
        <v>421</v>
      </c>
      <c r="E203" s="29"/>
      <c r="F203" t="str">
        <f t="shared" si="5"/>
        <v>INSERT INTO OPERACAO (IDOPERACAO, DATA, INSTANTE, ESTADO) VALUES ('202', to_date('30/05/2022', 'DD/MM/YYYY'), SYSTIMESTAMP, 'ativa');</v>
      </c>
    </row>
    <row r="204" spans="1:6" x14ac:dyDescent="0.2">
      <c r="A204">
        <v>203</v>
      </c>
      <c r="B204" s="33">
        <v>44824</v>
      </c>
      <c r="C204" t="s">
        <v>419</v>
      </c>
      <c r="D204" t="s">
        <v>421</v>
      </c>
      <c r="E204" s="29"/>
      <c r="F204" t="str">
        <f t="shared" si="5"/>
        <v>INSERT INTO OPERACAO (IDOPERACAO, DATA, INSTANTE, ESTADO) VALUES ('203', to_date('20/09/2022', 'DD/MM/YYYY'), SYSTIMESTAMP, 'ativa');</v>
      </c>
    </row>
    <row r="205" spans="1:6" x14ac:dyDescent="0.2">
      <c r="A205">
        <v>204</v>
      </c>
      <c r="B205" s="33">
        <v>44846</v>
      </c>
      <c r="C205" t="s">
        <v>419</v>
      </c>
      <c r="D205" t="s">
        <v>421</v>
      </c>
      <c r="E205" s="29"/>
      <c r="F205" t="str">
        <f t="shared" si="5"/>
        <v>INSERT INTO OPERACAO (IDOPERACAO, DATA, INSTANTE, ESTADO) VALUES ('204', to_date('12/10/2022', 'DD/MM/YYYY'), SYSTIMESTAMP, 'ativa');</v>
      </c>
    </row>
    <row r="206" spans="1:6" x14ac:dyDescent="0.2">
      <c r="A206">
        <v>205</v>
      </c>
      <c r="B206" s="33">
        <v>45050</v>
      </c>
      <c r="C206" t="s">
        <v>419</v>
      </c>
      <c r="D206" t="s">
        <v>421</v>
      </c>
      <c r="E206" s="29"/>
      <c r="F206" t="str">
        <f t="shared" si="5"/>
        <v>INSERT INTO OPERACAO (IDOPERACAO, DATA, INSTANTE, ESTADO) VALUES ('205', to_date('04/05/2023', 'DD/MM/YYYY'), SYSTIMESTAMP, 'ativa');</v>
      </c>
    </row>
    <row r="207" spans="1:6" x14ac:dyDescent="0.2">
      <c r="A207">
        <v>206</v>
      </c>
      <c r="B207" s="33">
        <v>45081</v>
      </c>
      <c r="C207" t="s">
        <v>419</v>
      </c>
      <c r="D207" t="s">
        <v>421</v>
      </c>
      <c r="E207" s="29"/>
      <c r="F207" t="str">
        <f t="shared" si="5"/>
        <v>INSERT INTO OPERACAO (IDOPERACAO, DATA, INSTANTE, ESTADO) VALUES ('206', to_date('04/06/2023', 'DD/MM/YYYY'), SYSTIMESTAMP, 'ativa');</v>
      </c>
    </row>
    <row r="208" spans="1:6" x14ac:dyDescent="0.2">
      <c r="A208">
        <v>207</v>
      </c>
      <c r="B208" s="33">
        <v>45053</v>
      </c>
      <c r="C208" t="s">
        <v>419</v>
      </c>
      <c r="D208" t="s">
        <v>421</v>
      </c>
      <c r="E208" s="29"/>
      <c r="F208" t="str">
        <f t="shared" si="5"/>
        <v>INSERT INTO OPERACAO (IDOPERACAO, DATA, INSTANTE, ESTADO) VALUES ('207', to_date('07/05/2023', 'DD/MM/YYYY'), SYSTIMESTAMP, 'ativa');</v>
      </c>
    </row>
    <row r="209" spans="1:6" x14ac:dyDescent="0.2">
      <c r="A209">
        <v>208</v>
      </c>
      <c r="B209" s="33">
        <v>45270</v>
      </c>
      <c r="C209" t="s">
        <v>419</v>
      </c>
      <c r="D209" t="s">
        <v>421</v>
      </c>
      <c r="E209" s="29"/>
      <c r="F209" t="str">
        <f t="shared" si="5"/>
        <v>INSERT INTO OPERACAO (IDOPERACAO, DATA, INSTANTE, ESTADO) VALUES ('208', to_date('10/12/2023', 'DD/MM/YYYY'), SYSTIMESTAMP, 'ativa');</v>
      </c>
    </row>
    <row r="210" spans="1:6" x14ac:dyDescent="0.2">
      <c r="A210">
        <v>209</v>
      </c>
      <c r="B210" s="37">
        <v>45143</v>
      </c>
      <c r="C210" t="s">
        <v>419</v>
      </c>
      <c r="D210" t="s">
        <v>421</v>
      </c>
      <c r="E210" s="30" t="s">
        <v>373</v>
      </c>
      <c r="F210" t="str">
        <f t="shared" si="5"/>
        <v>INSERT INTO OPERACAO (IDOPERACAO, DATA, INSTANTE, ESTADO) VALUES ('209', to_date('05/08/2023', 'DD/MM/YYYY'), SYSTIMESTAMP, 'ativa');</v>
      </c>
    </row>
    <row r="211" spans="1:6" x14ac:dyDescent="0.2">
      <c r="A211">
        <v>210</v>
      </c>
      <c r="B211" s="37" t="s">
        <v>363</v>
      </c>
      <c r="C211" t="s">
        <v>419</v>
      </c>
      <c r="D211" t="s">
        <v>421</v>
      </c>
      <c r="E211" s="31"/>
      <c r="F211" t="str">
        <f t="shared" si="5"/>
        <v>INSERT INTO OPERACAO (IDOPERACAO, DATA, INSTANTE, ESTADO) VALUES ('210', to_date('20/05/2023', 'DD/MM/YYYY'), SYSTIMESTAMP, 'ativa');</v>
      </c>
    </row>
    <row r="212" spans="1:6" x14ac:dyDescent="0.2">
      <c r="A212">
        <v>211</v>
      </c>
      <c r="B212" s="37" t="s">
        <v>364</v>
      </c>
      <c r="C212" t="s">
        <v>419</v>
      </c>
      <c r="D212" t="s">
        <v>421</v>
      </c>
      <c r="E212" s="31"/>
      <c r="F212" t="str">
        <f t="shared" si="5"/>
        <v>INSERT INTO OPERACAO (IDOPERACAO, DATA, INSTANTE, ESTADO) VALUES ('211', to_date('20/06/2023', 'DD/MM/YYYY'), SYSTIMESTAMP, 'ativa');</v>
      </c>
    </row>
    <row r="213" spans="1:6" x14ac:dyDescent="0.2">
      <c r="A213">
        <v>212</v>
      </c>
      <c r="B213" s="37">
        <v>45146</v>
      </c>
      <c r="C213" t="s">
        <v>419</v>
      </c>
      <c r="D213" t="s">
        <v>421</v>
      </c>
      <c r="E213" s="31"/>
      <c r="F213" t="str">
        <f t="shared" si="5"/>
        <v>INSERT INTO OPERACAO (IDOPERACAO, DATA, INSTANTE, ESTADO) VALUES ('212', to_date('08/08/2023', 'DD/MM/YYYY'), SYSTIMESTAMP, 'ativa');</v>
      </c>
    </row>
    <row r="214" spans="1:6" x14ac:dyDescent="0.2">
      <c r="A214">
        <v>213</v>
      </c>
      <c r="B214" s="33">
        <v>45060</v>
      </c>
      <c r="C214" t="s">
        <v>419</v>
      </c>
      <c r="D214" t="s">
        <v>421</v>
      </c>
      <c r="E214" s="13" t="s">
        <v>366</v>
      </c>
      <c r="F214" t="str">
        <f t="shared" si="5"/>
        <v>INSERT INTO OPERACAO (IDOPERACAO, DATA, INSTANTE, ESTADO) VALUES ('213', to_date('14/05/2023', 'DD/MM/YYYY'), SYSTIMESTAMP, 'ativa');</v>
      </c>
    </row>
    <row r="215" spans="1:6" x14ac:dyDescent="0.2">
      <c r="A215">
        <v>214</v>
      </c>
      <c r="B215" s="33">
        <v>45108</v>
      </c>
      <c r="C215" t="s">
        <v>419</v>
      </c>
      <c r="D215" t="s">
        <v>421</v>
      </c>
      <c r="E215" s="12"/>
      <c r="F215" t="str">
        <f t="shared" si="5"/>
        <v>INSERT INTO OPERACAO (IDOPERACAO, DATA, INSTANTE, ESTADO) VALUES ('214', to_date('01/07/2023', 'DD/MM/YYYY'), SYSTIMESTAMP, 'ativa');</v>
      </c>
    </row>
    <row r="216" spans="1:6" x14ac:dyDescent="0.2">
      <c r="A216">
        <v>215</v>
      </c>
      <c r="B216" s="33">
        <v>45092</v>
      </c>
      <c r="C216" t="s">
        <v>419</v>
      </c>
      <c r="D216" t="s">
        <v>421</v>
      </c>
      <c r="E216" s="12"/>
      <c r="F216" t="str">
        <f t="shared" si="5"/>
        <v>INSERT INTO OPERACAO (IDOPERACAO, DATA, INSTANTE, ESTADO) VALUES ('215', to_date('15/06/2023', 'DD/MM/YYYY'), SYSTIMESTAMP, 'ativa');</v>
      </c>
    </row>
    <row r="217" spans="1:6" x14ac:dyDescent="0.2">
      <c r="A217">
        <v>216</v>
      </c>
      <c r="B217" s="33">
        <v>45107</v>
      </c>
      <c r="C217" t="s">
        <v>419</v>
      </c>
      <c r="D217" t="s">
        <v>421</v>
      </c>
      <c r="E217" s="12"/>
      <c r="F217" t="str">
        <f t="shared" si="5"/>
        <v>INSERT INTO OPERACAO (IDOPERACAO, DATA, INSTANTE, ESTADO) VALUES ('216', to_date('30/06/2023', 'DD/MM/YYYY'), SYSTIMESTAMP, 'ativa');</v>
      </c>
    </row>
    <row r="218" spans="1:6" x14ac:dyDescent="0.2">
      <c r="A218">
        <v>217</v>
      </c>
      <c r="B218" s="33">
        <v>45114</v>
      </c>
      <c r="C218" t="s">
        <v>419</v>
      </c>
      <c r="D218" t="s">
        <v>421</v>
      </c>
      <c r="E218" s="12"/>
      <c r="F218" t="str">
        <f t="shared" si="5"/>
        <v>INSERT INTO OPERACAO (IDOPERACAO, DATA, INSTANTE, ESTADO) VALUES ('217', to_date('07/07/2023', 'DD/MM/YYYY'), SYSTIMESTAMP, 'ativa');</v>
      </c>
    </row>
    <row r="219" spans="1:6" x14ac:dyDescent="0.2">
      <c r="A219">
        <v>218</v>
      </c>
      <c r="B219" s="33">
        <v>45121</v>
      </c>
      <c r="C219" t="s">
        <v>419</v>
      </c>
      <c r="D219" t="s">
        <v>421</v>
      </c>
      <c r="E219" s="12"/>
      <c r="F219" t="str">
        <f t="shared" si="5"/>
        <v>INSERT INTO OPERACAO (IDOPERACAO, DATA, INSTANTE, ESTADO) VALUES ('218', to_date('14/07/2023', 'DD/MM/YYYY'), SYSTIMESTAMP, 'ativa');</v>
      </c>
    </row>
    <row r="220" spans="1:6" x14ac:dyDescent="0.2">
      <c r="A220">
        <v>219</v>
      </c>
      <c r="B220" s="33">
        <v>45128</v>
      </c>
      <c r="C220" t="s">
        <v>419</v>
      </c>
      <c r="D220" t="s">
        <v>421</v>
      </c>
      <c r="E220" s="12"/>
      <c r="F220" t="str">
        <f t="shared" si="5"/>
        <v>INSERT INTO OPERACAO (IDOPERACAO, DATA, INSTANTE, ESTADO) VALUES ('219', to_date('21/07/2023', 'DD/MM/YYYY'), SYSTIMESTAMP, 'ativa');</v>
      </c>
    </row>
    <row r="221" spans="1:6" x14ac:dyDescent="0.2">
      <c r="A221">
        <v>220</v>
      </c>
      <c r="B221" s="33">
        <v>45135</v>
      </c>
      <c r="C221" t="s">
        <v>419</v>
      </c>
      <c r="D221" t="s">
        <v>421</v>
      </c>
      <c r="E221" s="12"/>
      <c r="F221" t="str">
        <f t="shared" si="5"/>
        <v>INSERT INTO OPERACAO (IDOPERACAO, DATA, INSTANTE, ESTADO) VALUES ('220', to_date('28/07/2023', 'DD/MM/YYYY'), SYSTIMESTAMP, 'ativa');</v>
      </c>
    </row>
    <row r="222" spans="1:6" x14ac:dyDescent="0.2">
      <c r="A222">
        <v>221</v>
      </c>
      <c r="B222" s="33">
        <v>45142</v>
      </c>
      <c r="C222" t="s">
        <v>419</v>
      </c>
      <c r="D222" t="s">
        <v>421</v>
      </c>
      <c r="E222" s="12"/>
      <c r="F222" t="str">
        <f t="shared" si="5"/>
        <v>INSERT INTO OPERACAO (IDOPERACAO, DATA, INSTANTE, ESTADO) VALUES ('221', to_date('04/08/2023', 'DD/MM/YYYY'), SYSTIMESTAMP, 'ativa');</v>
      </c>
    </row>
    <row r="223" spans="1:6" x14ac:dyDescent="0.2">
      <c r="A223">
        <v>222</v>
      </c>
      <c r="B223" s="33">
        <v>45149</v>
      </c>
      <c r="C223" t="s">
        <v>419</v>
      </c>
      <c r="D223" t="s">
        <v>421</v>
      </c>
      <c r="E223" s="12"/>
      <c r="F223" t="str">
        <f t="shared" si="5"/>
        <v>INSERT INTO OPERACAO (IDOPERACAO, DATA, INSTANTE, ESTADO) VALUES ('222', to_date('11/08/2023', 'DD/MM/YYYY'), SYSTIMESTAMP, 'ativa');</v>
      </c>
    </row>
    <row r="224" spans="1:6" x14ac:dyDescent="0.2">
      <c r="A224">
        <v>223</v>
      </c>
      <c r="B224" s="33">
        <v>45125</v>
      </c>
      <c r="C224" t="s">
        <v>419</v>
      </c>
      <c r="D224" t="s">
        <v>421</v>
      </c>
      <c r="E224" s="12"/>
      <c r="F224" t="str">
        <f t="shared" si="5"/>
        <v>INSERT INTO OPERACAO (IDOPERACAO, DATA, INSTANTE, ESTADO) VALUES ('223', to_date('18/07/2023', 'DD/MM/YYYY'), SYSTIMESTAMP, 'ativa');</v>
      </c>
    </row>
    <row r="225" spans="1:6" x14ac:dyDescent="0.2">
      <c r="A225">
        <v>224</v>
      </c>
      <c r="B225" s="33">
        <v>45163</v>
      </c>
      <c r="C225" t="s">
        <v>419</v>
      </c>
      <c r="D225" t="s">
        <v>421</v>
      </c>
      <c r="E225" s="12"/>
      <c r="F225" t="str">
        <f t="shared" si="5"/>
        <v>INSERT INTO OPERACAO (IDOPERACAO, DATA, INSTANTE, ESTADO) VALUES ('224', to_date('25/08/2023', 'DD/MM/YYYY'), SYSTIMESTAMP, 'ativa');</v>
      </c>
    </row>
    <row r="226" spans="1:6" x14ac:dyDescent="0.2">
      <c r="A226">
        <v>225</v>
      </c>
      <c r="B226" s="33">
        <v>45170</v>
      </c>
      <c r="C226" t="s">
        <v>419</v>
      </c>
      <c r="D226" t="s">
        <v>421</v>
      </c>
      <c r="E226" s="12"/>
      <c r="F226" t="str">
        <f t="shared" si="5"/>
        <v>INSERT INTO OPERACAO (IDOPERACAO, DATA, INSTANTE, ESTADO) VALUES ('225', to_date('01/09/2023', 'DD/MM/YYYY'), SYSTIMESTAMP, 'ativa');</v>
      </c>
    </row>
    <row r="227" spans="1:6" x14ac:dyDescent="0.2">
      <c r="A227">
        <v>226</v>
      </c>
      <c r="B227" s="33">
        <v>45177</v>
      </c>
      <c r="C227" t="s">
        <v>419</v>
      </c>
      <c r="D227" t="s">
        <v>421</v>
      </c>
      <c r="E227" s="12"/>
      <c r="F227" t="str">
        <f t="shared" si="5"/>
        <v>INSERT INTO OPERACAO (IDOPERACAO, DATA, INSTANTE, ESTADO) VALUES ('226', to_date('08/09/2023', 'DD/MM/YYYY'), SYSTIMESTAMP, 'ativa');</v>
      </c>
    </row>
    <row r="228" spans="1:6" x14ac:dyDescent="0.2">
      <c r="A228">
        <v>227</v>
      </c>
      <c r="B228" s="33">
        <v>45184</v>
      </c>
      <c r="C228" t="s">
        <v>419</v>
      </c>
      <c r="D228" t="s">
        <v>421</v>
      </c>
      <c r="E228" s="12"/>
      <c r="F228" t="str">
        <f t="shared" si="5"/>
        <v>INSERT INTO OPERACAO (IDOPERACAO, DATA, INSTANTE, ESTADO) VALUES ('227', to_date('15/09/2023', 'DD/MM/YYYY'), SYSTIMESTAMP, 'ativa');</v>
      </c>
    </row>
    <row r="229" spans="1:6" x14ac:dyDescent="0.2">
      <c r="A229">
        <v>228</v>
      </c>
      <c r="B229" s="33">
        <v>45094</v>
      </c>
      <c r="C229" t="s">
        <v>419</v>
      </c>
      <c r="D229" t="s">
        <v>421</v>
      </c>
      <c r="E229" s="12"/>
      <c r="F229" t="str">
        <f t="shared" si="5"/>
        <v>INSERT INTO OPERACAO (IDOPERACAO, DATA, INSTANTE, ESTADO) VALUES ('228', to_date('17/06/2023', 'DD/MM/YYYY'), SYSTIMESTAMP, 'ativa');</v>
      </c>
    </row>
    <row r="230" spans="1:6" x14ac:dyDescent="0.2">
      <c r="A230">
        <v>229</v>
      </c>
      <c r="B230" s="33">
        <v>45124</v>
      </c>
      <c r="C230" t="s">
        <v>419</v>
      </c>
      <c r="D230" t="s">
        <v>421</v>
      </c>
      <c r="E230" s="12"/>
      <c r="F230" t="str">
        <f t="shared" si="5"/>
        <v>INSERT INTO OPERACAO (IDOPERACAO, DATA, INSTANTE, ESTADO) VALUES ('229', to_date('17/07/2023', 'DD/MM/YYYY'), SYSTIMESTAMP, 'ativa');</v>
      </c>
    </row>
    <row r="231" spans="1:6" x14ac:dyDescent="0.2">
      <c r="A231">
        <v>230</v>
      </c>
      <c r="B231" s="33">
        <v>45155</v>
      </c>
      <c r="C231" t="s">
        <v>419</v>
      </c>
      <c r="D231" t="s">
        <v>421</v>
      </c>
      <c r="E231" s="12"/>
      <c r="F231" t="str">
        <f t="shared" si="5"/>
        <v>INSERT INTO OPERACAO (IDOPERACAO, DATA, INSTANTE, ESTADO) VALUES ('230', to_date('17/08/2023', 'DD/MM/YYYY'), SYSTIMESTAMP, 'ativa');</v>
      </c>
    </row>
    <row r="232" spans="1:6" x14ac:dyDescent="0.2">
      <c r="A232">
        <v>231</v>
      </c>
      <c r="B232" s="33">
        <v>45173</v>
      </c>
      <c r="C232" t="s">
        <v>419</v>
      </c>
      <c r="D232" t="s">
        <v>421</v>
      </c>
      <c r="E232" s="12"/>
      <c r="F232" t="str">
        <f t="shared" si="5"/>
        <v>INSERT INTO OPERACAO (IDOPERACAO, DATA, INSTANTE, ESTADO) VALUES ('231', to_date('04/09/2023', 'DD/MM/YYYY'), SYSTIMESTAMP, 'ativa');</v>
      </c>
    </row>
    <row r="233" spans="1:6" x14ac:dyDescent="0.2">
      <c r="A233">
        <v>232</v>
      </c>
      <c r="B233" s="33">
        <v>45187</v>
      </c>
      <c r="C233" t="s">
        <v>419</v>
      </c>
      <c r="D233" t="s">
        <v>421</v>
      </c>
      <c r="E233" s="12"/>
      <c r="F233" t="str">
        <f t="shared" si="5"/>
        <v>INSERT INTO OPERACAO (IDOPERACAO, DATA, INSTANTE, ESTADO) VALUES ('232', to_date('18/09/2023', 'DD/MM/YYYY'), SYSTIMESTAMP, 'ativa');</v>
      </c>
    </row>
    <row r="234" spans="1:6" x14ac:dyDescent="0.2">
      <c r="A234">
        <v>233</v>
      </c>
      <c r="B234" s="33">
        <v>45201</v>
      </c>
      <c r="C234" t="s">
        <v>419</v>
      </c>
      <c r="D234" t="s">
        <v>421</v>
      </c>
      <c r="E234" s="12"/>
      <c r="F234" t="str">
        <f t="shared" si="5"/>
        <v>INSERT INTO OPERACAO (IDOPERACAO, DATA, INSTANTE, ESTADO) VALUES ('233', to_date('02/10/2023', 'DD/MM/YYYY'), SYSTIMESTAMP, 'ativa');</v>
      </c>
    </row>
    <row r="235" spans="1:6" x14ac:dyDescent="0.2">
      <c r="A235">
        <v>234</v>
      </c>
      <c r="B235" s="33">
        <v>45059</v>
      </c>
      <c r="C235" t="s">
        <v>419</v>
      </c>
      <c r="D235" t="s">
        <v>421</v>
      </c>
      <c r="E235" s="12"/>
      <c r="F235" t="str">
        <f t="shared" si="5"/>
        <v>INSERT INTO OPERACAO (IDOPERACAO, DATA, INSTANTE, ESTADO) VALUES ('234', to_date('13/05/2023', 'DD/MM/YYYY'), SYSTIMESTAMP, 'ativa');</v>
      </c>
    </row>
    <row r="236" spans="1:6" x14ac:dyDescent="0.2">
      <c r="A236">
        <v>235</v>
      </c>
      <c r="B236" s="33">
        <v>45079</v>
      </c>
      <c r="C236" t="s">
        <v>419</v>
      </c>
      <c r="D236" t="s">
        <v>421</v>
      </c>
      <c r="E236" s="12"/>
      <c r="F236" t="str">
        <f t="shared" si="5"/>
        <v>INSERT INTO OPERACAO (IDOPERACAO, DATA, INSTANTE, ESTADO) VALUES ('235', to_date('02/06/2023', 'DD/MM/YYYY'), SYSTIMESTAMP, 'ativa');</v>
      </c>
    </row>
    <row r="237" spans="1:6" x14ac:dyDescent="0.2">
      <c r="A237">
        <v>236</v>
      </c>
      <c r="B237" s="33">
        <v>45108</v>
      </c>
      <c r="C237" t="s">
        <v>419</v>
      </c>
      <c r="D237" t="s">
        <v>421</v>
      </c>
      <c r="E237" s="12"/>
      <c r="F237" t="str">
        <f t="shared" si="5"/>
        <v>INSERT INTO OPERACAO (IDOPERACAO, DATA, INSTANTE, ESTADO) VALUES ('236', to_date('01/07/2023', 'DD/MM/YYYY'), SYSTIMESTAMP, 'ativa');</v>
      </c>
    </row>
    <row r="238" spans="1:6" x14ac:dyDescent="0.2">
      <c r="A238">
        <v>237</v>
      </c>
      <c r="B238" s="33">
        <v>45115</v>
      </c>
      <c r="C238" t="s">
        <v>419</v>
      </c>
      <c r="D238" t="s">
        <v>421</v>
      </c>
      <c r="E238" s="12"/>
      <c r="F238" t="str">
        <f t="shared" si="5"/>
        <v>INSERT INTO OPERACAO (IDOPERACAO, DATA, INSTANTE, ESTADO) VALUES ('237', to_date('08/07/2023', 'DD/MM/YYYY'), SYSTIMESTAMP, 'ativa');</v>
      </c>
    </row>
    <row r="239" spans="1:6" x14ac:dyDescent="0.2">
      <c r="A239">
        <v>238</v>
      </c>
      <c r="B239" s="33">
        <v>45129</v>
      </c>
      <c r="C239" t="s">
        <v>419</v>
      </c>
      <c r="D239" t="s">
        <v>421</v>
      </c>
      <c r="E239" s="12"/>
      <c r="F239" t="str">
        <f t="shared" si="5"/>
        <v>INSERT INTO OPERACAO (IDOPERACAO, DATA, INSTANTE, ESTADO) VALUES ('238', to_date('22/07/2023', 'DD/MM/YYYY'), SYSTIMESTAMP, 'ativa');</v>
      </c>
    </row>
    <row r="240" spans="1:6" x14ac:dyDescent="0.2">
      <c r="A240">
        <v>239</v>
      </c>
      <c r="B240" s="33">
        <v>45136</v>
      </c>
      <c r="C240" t="s">
        <v>419</v>
      </c>
      <c r="D240" t="s">
        <v>421</v>
      </c>
      <c r="E240" s="12"/>
      <c r="F240" t="str">
        <f t="shared" si="5"/>
        <v>INSERT INTO OPERACAO (IDOPERACAO, DATA, INSTANTE, ESTADO) VALUES ('239', to_date('29/07/2023', 'DD/MM/YYYY'), SYSTIMESTAMP, 'ativa');</v>
      </c>
    </row>
    <row r="241" spans="1:6" x14ac:dyDescent="0.2">
      <c r="A241">
        <v>240</v>
      </c>
      <c r="B241" s="33">
        <v>45143</v>
      </c>
      <c r="C241" t="s">
        <v>419</v>
      </c>
      <c r="D241" t="s">
        <v>421</v>
      </c>
      <c r="E241" s="12"/>
      <c r="F241" t="str">
        <f t="shared" si="5"/>
        <v>INSERT INTO OPERACAO (IDOPERACAO, DATA, INSTANTE, ESTADO) VALUES ('240', to_date('05/08/2023', 'DD/MM/YYYY'), SYSTIMESTAMP, 'ativa');</v>
      </c>
    </row>
    <row r="242" spans="1:6" x14ac:dyDescent="0.2">
      <c r="A242">
        <v>241</v>
      </c>
      <c r="B242" s="33">
        <v>45155</v>
      </c>
      <c r="C242" t="s">
        <v>419</v>
      </c>
      <c r="D242" t="s">
        <v>421</v>
      </c>
      <c r="E242" s="12"/>
      <c r="F242" t="str">
        <f t="shared" si="5"/>
        <v>INSERT INTO OPERACAO (IDOPERACAO, DATA, INSTANTE, ESTADO) VALUES ('241', to_date('17/08/2023', 'DD/MM/YYYY'), SYSTIMESTAMP, 'ativa');</v>
      </c>
    </row>
    <row r="243" spans="1:6" x14ac:dyDescent="0.2">
      <c r="A243">
        <v>242</v>
      </c>
      <c r="B243" s="33">
        <v>45162</v>
      </c>
      <c r="C243" t="s">
        <v>419</v>
      </c>
      <c r="D243" t="s">
        <v>421</v>
      </c>
      <c r="E243" s="12"/>
      <c r="F243" t="str">
        <f t="shared" si="5"/>
        <v>INSERT INTO OPERACAO (IDOPERACAO, DATA, INSTANTE, ESTADO) VALUES ('242', to_date('24/08/2023', 'DD/MM/YYYY'), SYSTIMESTAMP, 'ativa');</v>
      </c>
    </row>
    <row r="244" spans="1:6" x14ac:dyDescent="0.2">
      <c r="A244">
        <v>243</v>
      </c>
      <c r="B244" s="33">
        <v>45171</v>
      </c>
      <c r="C244" t="s">
        <v>419</v>
      </c>
      <c r="D244" t="s">
        <v>421</v>
      </c>
      <c r="E244" s="12"/>
      <c r="F244" t="str">
        <f t="shared" si="5"/>
        <v>INSERT INTO OPERACAO (IDOPERACAO, DATA, INSTANTE, ESTADO) VALUES ('243', to_date('02/09/2023', 'DD/MM/YYYY'), SYSTIMESTAMP, 'ativa');</v>
      </c>
    </row>
    <row r="245" spans="1:6" x14ac:dyDescent="0.2">
      <c r="A245">
        <v>244</v>
      </c>
      <c r="B245" s="33">
        <v>45187</v>
      </c>
      <c r="C245" t="s">
        <v>419</v>
      </c>
      <c r="D245" t="s">
        <v>421</v>
      </c>
      <c r="E245" s="12"/>
      <c r="F245" t="str">
        <f t="shared" si="5"/>
        <v>INSERT INTO OPERACAO (IDOPERACAO, DATA, INSTANTE, ESTADO) VALUES ('244', to_date('18/09/2023', 'DD/MM/YYYY'), SYSTIMESTAMP, 'ativa');</v>
      </c>
    </row>
    <row r="246" spans="1:6" x14ac:dyDescent="0.2">
      <c r="A246">
        <v>245</v>
      </c>
      <c r="B246" s="33">
        <v>45089</v>
      </c>
      <c r="C246" t="s">
        <v>419</v>
      </c>
      <c r="D246" t="s">
        <v>421</v>
      </c>
      <c r="E246" s="12"/>
      <c r="F246" t="str">
        <f t="shared" si="5"/>
        <v>INSERT INTO OPERACAO (IDOPERACAO, DATA, INSTANTE, ESTADO) VALUES ('245', to_date('12/06/2023', 'DD/MM/YYYY'), SYSTIMESTAMP, 'ativa');</v>
      </c>
    </row>
    <row r="247" spans="1:6" x14ac:dyDescent="0.2">
      <c r="A247">
        <v>246</v>
      </c>
      <c r="B247" s="33">
        <v>45096</v>
      </c>
      <c r="C247" t="s">
        <v>419</v>
      </c>
      <c r="D247" t="s">
        <v>421</v>
      </c>
      <c r="E247" s="12"/>
      <c r="F247" t="str">
        <f t="shared" si="5"/>
        <v>INSERT INTO OPERACAO (IDOPERACAO, DATA, INSTANTE, ESTADO) VALUES ('246', to_date('19/06/2023', 'DD/MM/YYYY'), SYSTIMESTAMP, 'ativa');</v>
      </c>
    </row>
    <row r="248" spans="1:6" x14ac:dyDescent="0.2">
      <c r="A248">
        <v>247</v>
      </c>
      <c r="B248" s="33">
        <v>45115</v>
      </c>
      <c r="C248" t="s">
        <v>419</v>
      </c>
      <c r="D248" t="s">
        <v>421</v>
      </c>
      <c r="E248" s="12"/>
      <c r="F248" t="str">
        <f t="shared" si="5"/>
        <v>INSERT INTO OPERACAO (IDOPERACAO, DATA, INSTANTE, ESTADO) VALUES ('247', to_date('08/07/2023', 'DD/MM/YYYY'), SYSTIMESTAMP, 'ativa');</v>
      </c>
    </row>
    <row r="249" spans="1:6" x14ac:dyDescent="0.2">
      <c r="A249">
        <v>248</v>
      </c>
      <c r="B249" s="33">
        <v>45129</v>
      </c>
      <c r="C249" t="s">
        <v>419</v>
      </c>
      <c r="D249" t="s">
        <v>421</v>
      </c>
      <c r="E249" s="12"/>
      <c r="F249" t="str">
        <f t="shared" si="5"/>
        <v>INSERT INTO OPERACAO (IDOPERACAO, DATA, INSTANTE, ESTADO) VALUES ('248', to_date('22/07/2023', 'DD/MM/YYYY'), SYSTIMESTAMP, 'ativa');</v>
      </c>
    </row>
    <row r="250" spans="1:6" x14ac:dyDescent="0.2">
      <c r="A250">
        <v>249</v>
      </c>
      <c r="B250" s="33">
        <v>45143</v>
      </c>
      <c r="C250" t="s">
        <v>419</v>
      </c>
      <c r="D250" t="s">
        <v>421</v>
      </c>
      <c r="E250" s="12"/>
      <c r="F250" t="str">
        <f t="shared" si="5"/>
        <v>INSERT INTO OPERACAO (IDOPERACAO, DATA, INSTANTE, ESTADO) VALUES ('249', to_date('05/08/2023', 'DD/MM/YYYY'), SYSTIMESTAMP, 'ativa');</v>
      </c>
    </row>
    <row r="251" spans="1:6" x14ac:dyDescent="0.2">
      <c r="A251">
        <v>250</v>
      </c>
      <c r="B251" s="33">
        <v>45157</v>
      </c>
      <c r="C251" t="s">
        <v>419</v>
      </c>
      <c r="D251" t="s">
        <v>421</v>
      </c>
      <c r="E251" s="12"/>
      <c r="F251" t="str">
        <f t="shared" si="5"/>
        <v>INSERT INTO OPERACAO (IDOPERACAO, DATA, INSTANTE, ESTADO) VALUES ('250', to_date('19/08/2023', 'DD/MM/YYYY'), SYSTIMESTAMP, 'ativa');</v>
      </c>
    </row>
    <row r="252" spans="1:6" x14ac:dyDescent="0.2">
      <c r="A252">
        <v>251</v>
      </c>
      <c r="B252" s="33">
        <v>45164</v>
      </c>
      <c r="C252" t="s">
        <v>419</v>
      </c>
      <c r="D252" t="s">
        <v>421</v>
      </c>
      <c r="E252" s="12"/>
      <c r="F252" t="str">
        <f t="shared" si="5"/>
        <v>INSERT INTO OPERACAO (IDOPERACAO, DATA, INSTANTE, ESTADO) VALUES ('251', to_date('26/08/2023', 'DD/MM/YYYY'), SYSTIMESTAMP, 'ativa');</v>
      </c>
    </row>
    <row r="253" spans="1:6" x14ac:dyDescent="0.2">
      <c r="A253">
        <v>252</v>
      </c>
      <c r="B253" s="33">
        <v>45169</v>
      </c>
      <c r="C253" t="s">
        <v>419</v>
      </c>
      <c r="D253" t="s">
        <v>421</v>
      </c>
      <c r="E253" s="12"/>
      <c r="F253" t="str">
        <f t="shared" si="5"/>
        <v>INSERT INTO OPERACAO (IDOPERACAO, DATA, INSTANTE, ESTADO) VALUES ('252', to_date('31/08/2023', 'DD/MM/YYYY'), SYSTIMESTAMP, 'ativa');</v>
      </c>
    </row>
    <row r="254" spans="1:6" x14ac:dyDescent="0.2">
      <c r="A254">
        <v>253</v>
      </c>
      <c r="B254" s="33">
        <v>45174</v>
      </c>
      <c r="C254" t="s">
        <v>419</v>
      </c>
      <c r="D254" t="s">
        <v>421</v>
      </c>
      <c r="E254" s="12"/>
      <c r="F254" t="str">
        <f t="shared" si="5"/>
        <v>INSERT INTO OPERACAO (IDOPERACAO, DATA, INSTANTE, ESTADO) VALUES ('253', to_date('05/09/2023', 'DD/MM/YYYY'), SYSTIMESTAMP, 'ativa');</v>
      </c>
    </row>
    <row r="255" spans="1:6" x14ac:dyDescent="0.2">
      <c r="A255">
        <v>254</v>
      </c>
      <c r="B255" s="33">
        <v>45079</v>
      </c>
      <c r="C255" t="s">
        <v>419</v>
      </c>
      <c r="D255" t="s">
        <v>421</v>
      </c>
      <c r="E255" s="12"/>
      <c r="F255" t="str">
        <f t="shared" si="5"/>
        <v>INSERT INTO OPERACAO (IDOPERACAO, DATA, INSTANTE, ESTADO) VALUES ('254', to_date('02/06/2023', 'DD/MM/YYYY'), SYSTIMESTAMP, 'ativa');</v>
      </c>
    </row>
    <row r="256" spans="1:6" x14ac:dyDescent="0.2">
      <c r="A256">
        <v>255</v>
      </c>
      <c r="B256" s="33">
        <v>45086</v>
      </c>
      <c r="C256" t="s">
        <v>419</v>
      </c>
      <c r="D256" t="s">
        <v>421</v>
      </c>
      <c r="E256" s="12"/>
      <c r="F256" t="str">
        <f t="shared" si="5"/>
        <v>INSERT INTO OPERACAO (IDOPERACAO, DATA, INSTANTE, ESTADO) VALUES ('255', to_date('09/06/2023', 'DD/MM/YYYY'), SYSTIMESTAMP, 'ativa');</v>
      </c>
    </row>
    <row r="257" spans="1:6" x14ac:dyDescent="0.2">
      <c r="A257">
        <v>256</v>
      </c>
      <c r="B257" s="33">
        <v>45123</v>
      </c>
      <c r="C257" t="s">
        <v>419</v>
      </c>
      <c r="D257" t="s">
        <v>421</v>
      </c>
      <c r="E257" s="12"/>
      <c r="F257" t="str">
        <f t="shared" si="5"/>
        <v>INSERT INTO OPERACAO (IDOPERACAO, DATA, INSTANTE, ESTADO) VALUES ('256', to_date('16/07/2023', 'DD/MM/YYYY'), SYSTIMESTAMP, 'ativa');</v>
      </c>
    </row>
    <row r="258" spans="1:6" x14ac:dyDescent="0.2">
      <c r="A258">
        <v>257</v>
      </c>
      <c r="B258" s="33">
        <v>45130</v>
      </c>
      <c r="C258" t="s">
        <v>419</v>
      </c>
      <c r="D258" t="s">
        <v>421</v>
      </c>
      <c r="E258" s="12"/>
      <c r="F258" t="str">
        <f t="shared" si="5"/>
        <v>INSERT INTO OPERACAO (IDOPERACAO, DATA, INSTANTE, ESTADO) VALUES ('257', to_date('23/07/2023', 'DD/MM/YYYY'), SYSTIMESTAMP, 'ativa');</v>
      </c>
    </row>
    <row r="259" spans="1:6" x14ac:dyDescent="0.2">
      <c r="A259">
        <v>258</v>
      </c>
      <c r="B259" s="33">
        <v>45137</v>
      </c>
      <c r="C259" t="s">
        <v>419</v>
      </c>
      <c r="D259" t="s">
        <v>421</v>
      </c>
      <c r="E259" s="12"/>
      <c r="F259" t="str">
        <f t="shared" si="5"/>
        <v>INSERT INTO OPERACAO (IDOPERACAO, DATA, INSTANTE, ESTADO) VALUES ('258', to_date('30/07/2023', 'DD/MM/YYYY'), SYSTIMESTAMP, 'ativa');</v>
      </c>
    </row>
    <row r="260" spans="1:6" x14ac:dyDescent="0.2">
      <c r="A260">
        <v>259</v>
      </c>
      <c r="B260" s="33">
        <v>45145</v>
      </c>
      <c r="C260" t="s">
        <v>419</v>
      </c>
      <c r="D260" t="s">
        <v>421</v>
      </c>
      <c r="E260" s="12"/>
      <c r="F260" t="str">
        <f t="shared" si="5"/>
        <v>INSERT INTO OPERACAO (IDOPERACAO, DATA, INSTANTE, ESTADO) VALUES ('259', to_date('07/08/2023', 'DD/MM/YYYY'), SYSTIMESTAMP, 'ativa');</v>
      </c>
    </row>
    <row r="261" spans="1:6" x14ac:dyDescent="0.2">
      <c r="A261">
        <v>260</v>
      </c>
      <c r="B261" s="33">
        <v>45152</v>
      </c>
      <c r="C261" t="s">
        <v>419</v>
      </c>
      <c r="D261" t="s">
        <v>421</v>
      </c>
      <c r="E261" s="12"/>
      <c r="F261" t="str">
        <f t="shared" si="5"/>
        <v>INSERT INTO OPERACAO (IDOPERACAO, DATA, INSTANTE, ESTADO) VALUES ('260', to_date('14/08/2023', 'DD/MM/YYYY'), SYSTIMESTAMP, 'ativa');</v>
      </c>
    </row>
    <row r="262" spans="1:6" x14ac:dyDescent="0.2">
      <c r="A262">
        <v>261</v>
      </c>
      <c r="B262" s="33">
        <v>45159</v>
      </c>
      <c r="C262" t="s">
        <v>419</v>
      </c>
      <c r="D262" t="s">
        <v>421</v>
      </c>
      <c r="E262" s="12"/>
      <c r="F262" t="str">
        <f t="shared" si="5"/>
        <v>INSERT INTO OPERACAO (IDOPERACAO, DATA, INSTANTE, ESTADO) VALUES ('261', to_date('21/08/2023', 'DD/MM/YYYY'), SYSTIMESTAMP, 'ativa');</v>
      </c>
    </row>
    <row r="263" spans="1:6" x14ac:dyDescent="0.2">
      <c r="A263">
        <v>262</v>
      </c>
      <c r="B263" s="33">
        <v>45166</v>
      </c>
      <c r="C263" t="s">
        <v>419</v>
      </c>
      <c r="D263" t="s">
        <v>421</v>
      </c>
      <c r="E263" s="12"/>
      <c r="F263" t="str">
        <f t="shared" ref="F263:F279" si="6">"INSERT INTO OPERACAO (IDOPERACAO, DATA, INSTANTE, ESTADO) VALUES ('"&amp;A263&amp;"', to_date('"&amp;TEXT(B263, "dd/mm/aaaa")&amp;"', 'DD/MM/YYYY'), "&amp;C263&amp;", '"&amp;D263&amp;"');"</f>
        <v>INSERT INTO OPERACAO (IDOPERACAO, DATA, INSTANTE, ESTADO) VALUES ('262', to_date('28/08/2023', 'DD/MM/YYYY'), SYSTIMESTAMP, 'ativa');</v>
      </c>
    </row>
    <row r="264" spans="1:6" x14ac:dyDescent="0.2">
      <c r="A264">
        <v>263</v>
      </c>
      <c r="B264" s="33">
        <v>45175</v>
      </c>
      <c r="C264" t="s">
        <v>419</v>
      </c>
      <c r="D264" t="s">
        <v>421</v>
      </c>
      <c r="E264" s="12"/>
      <c r="F264" t="str">
        <f t="shared" si="6"/>
        <v>INSERT INTO OPERACAO (IDOPERACAO, DATA, INSTANTE, ESTADO) VALUES ('263', to_date('06/09/2023', 'DD/MM/YYYY'), SYSTIMESTAMP, 'ativa');</v>
      </c>
    </row>
    <row r="265" spans="1:6" x14ac:dyDescent="0.2">
      <c r="A265">
        <v>264</v>
      </c>
      <c r="B265" s="33">
        <v>45182</v>
      </c>
      <c r="C265" t="s">
        <v>419</v>
      </c>
      <c r="D265" t="s">
        <v>421</v>
      </c>
      <c r="E265" s="12"/>
      <c r="F265" t="str">
        <f t="shared" si="6"/>
        <v>INSERT INTO OPERACAO (IDOPERACAO, DATA, INSTANTE, ESTADO) VALUES ('264', to_date('13/09/2023', 'DD/MM/YYYY'), SYSTIMESTAMP, 'ativa');</v>
      </c>
    </row>
    <row r="266" spans="1:6" x14ac:dyDescent="0.2">
      <c r="A266">
        <v>265</v>
      </c>
      <c r="B266" s="33">
        <v>45189</v>
      </c>
      <c r="C266" t="s">
        <v>419</v>
      </c>
      <c r="D266" t="s">
        <v>421</v>
      </c>
      <c r="E266" s="12"/>
      <c r="F266" t="str">
        <f t="shared" si="6"/>
        <v>INSERT INTO OPERACAO (IDOPERACAO, DATA, INSTANTE, ESTADO) VALUES ('265', to_date('20/09/2023', 'DD/MM/YYYY'), SYSTIMESTAMP, 'ativa');</v>
      </c>
    </row>
    <row r="267" spans="1:6" x14ac:dyDescent="0.2">
      <c r="A267">
        <v>266</v>
      </c>
      <c r="B267" s="33">
        <v>45079</v>
      </c>
      <c r="C267" t="s">
        <v>419</v>
      </c>
      <c r="D267" t="s">
        <v>421</v>
      </c>
      <c r="E267" s="35" t="s">
        <v>414</v>
      </c>
      <c r="F267" t="str">
        <f t="shared" si="6"/>
        <v>INSERT INTO OPERACAO (IDOPERACAO, DATA, INSTANTE, ESTADO) VALUES ('266', to_date('02/06/2023', 'DD/MM/YYYY'), SYSTIMESTAMP, 'ativa');</v>
      </c>
    </row>
    <row r="268" spans="1:6" x14ac:dyDescent="0.2">
      <c r="A268">
        <v>267</v>
      </c>
      <c r="B268" s="33">
        <v>45109</v>
      </c>
      <c r="C268" t="s">
        <v>419</v>
      </c>
      <c r="D268" t="s">
        <v>421</v>
      </c>
      <c r="E268" s="36"/>
      <c r="F268" t="str">
        <f t="shared" si="6"/>
        <v>INSERT INTO OPERACAO (IDOPERACAO, DATA, INSTANTE, ESTADO) VALUES ('267', to_date('02/07/2023', 'DD/MM/YYYY'), SYSTIMESTAMP, 'ativa');</v>
      </c>
    </row>
    <row r="269" spans="1:6" x14ac:dyDescent="0.2">
      <c r="A269">
        <v>268</v>
      </c>
      <c r="B269" s="33">
        <v>45140</v>
      </c>
      <c r="C269" t="s">
        <v>419</v>
      </c>
      <c r="D269" t="s">
        <v>421</v>
      </c>
      <c r="E269" s="36"/>
      <c r="F269" t="str">
        <f t="shared" si="6"/>
        <v>INSERT INTO OPERACAO (IDOPERACAO, DATA, INSTANTE, ESTADO) VALUES ('268', to_date('02/08/2023', 'DD/MM/YYYY'), SYSTIMESTAMP, 'ativa');</v>
      </c>
    </row>
    <row r="270" spans="1:6" x14ac:dyDescent="0.2">
      <c r="A270">
        <v>269</v>
      </c>
      <c r="B270" s="33">
        <v>45093</v>
      </c>
      <c r="C270" t="s">
        <v>419</v>
      </c>
      <c r="D270" t="s">
        <v>421</v>
      </c>
      <c r="E270" s="36"/>
      <c r="F270" t="str">
        <f t="shared" si="6"/>
        <v>INSERT INTO OPERACAO (IDOPERACAO, DATA, INSTANTE, ESTADO) VALUES ('269', to_date('16/06/2023', 'DD/MM/YYYY'), SYSTIMESTAMP, 'ativa');</v>
      </c>
    </row>
    <row r="271" spans="1:6" x14ac:dyDescent="0.2">
      <c r="A271">
        <v>270</v>
      </c>
      <c r="B271" s="33">
        <v>45122</v>
      </c>
      <c r="C271" t="s">
        <v>419</v>
      </c>
      <c r="D271" t="s">
        <v>421</v>
      </c>
      <c r="E271" s="36"/>
      <c r="F271" t="str">
        <f t="shared" si="6"/>
        <v>INSERT INTO OPERACAO (IDOPERACAO, DATA, INSTANTE, ESTADO) VALUES ('270', to_date('15/07/2023', 'DD/MM/YYYY'), SYSTIMESTAMP, 'ativa');</v>
      </c>
    </row>
    <row r="272" spans="1:6" x14ac:dyDescent="0.2">
      <c r="A272">
        <v>271</v>
      </c>
      <c r="B272" s="33">
        <v>45148</v>
      </c>
      <c r="C272" t="s">
        <v>419</v>
      </c>
      <c r="D272" t="s">
        <v>421</v>
      </c>
      <c r="E272" s="36"/>
      <c r="F272" t="str">
        <f t="shared" si="6"/>
        <v>INSERT INTO OPERACAO (IDOPERACAO, DATA, INSTANTE, ESTADO) VALUES ('271', to_date('10/08/2023', 'DD/MM/YYYY'), SYSTIMESTAMP, 'ativa');</v>
      </c>
    </row>
    <row r="273" spans="1:6" x14ac:dyDescent="0.2">
      <c r="A273">
        <v>272</v>
      </c>
      <c r="B273" s="33">
        <v>45178</v>
      </c>
      <c r="C273" t="s">
        <v>419</v>
      </c>
      <c r="D273" t="s">
        <v>421</v>
      </c>
      <c r="E273" s="36"/>
      <c r="F273" t="str">
        <f t="shared" si="6"/>
        <v>INSERT INTO OPERACAO (IDOPERACAO, DATA, INSTANTE, ESTADO) VALUES ('272', to_date('09/09/2023', 'DD/MM/YYYY'), SYSTIMESTAMP, 'ativa');</v>
      </c>
    </row>
    <row r="274" spans="1:6" x14ac:dyDescent="0.2">
      <c r="A274">
        <v>273</v>
      </c>
      <c r="B274" s="33">
        <v>45107</v>
      </c>
      <c r="C274" t="s">
        <v>419</v>
      </c>
      <c r="D274" t="s">
        <v>421</v>
      </c>
      <c r="E274" s="36"/>
      <c r="F274" t="str">
        <f t="shared" si="6"/>
        <v>INSERT INTO OPERACAO (IDOPERACAO, DATA, INSTANTE, ESTADO) VALUES ('273', to_date('30/06/2023', 'DD/MM/YYYY'), SYSTIMESTAMP, 'ativa');</v>
      </c>
    </row>
    <row r="275" spans="1:6" x14ac:dyDescent="0.2">
      <c r="A275">
        <v>274</v>
      </c>
      <c r="B275" s="33">
        <v>45122</v>
      </c>
      <c r="C275" t="s">
        <v>419</v>
      </c>
      <c r="D275" t="s">
        <v>421</v>
      </c>
      <c r="E275" s="36"/>
      <c r="F275" t="str">
        <f t="shared" si="6"/>
        <v>INSERT INTO OPERACAO (IDOPERACAO, DATA, INSTANTE, ESTADO) VALUES ('274', to_date('15/07/2023', 'DD/MM/YYYY'), SYSTIMESTAMP, 'ativa');</v>
      </c>
    </row>
    <row r="276" spans="1:6" x14ac:dyDescent="0.2">
      <c r="A276">
        <v>275</v>
      </c>
      <c r="B276" s="33">
        <v>45136</v>
      </c>
      <c r="C276" t="s">
        <v>419</v>
      </c>
      <c r="D276" t="s">
        <v>421</v>
      </c>
      <c r="E276" s="36"/>
      <c r="F276" t="str">
        <f t="shared" si="6"/>
        <v>INSERT INTO OPERACAO (IDOPERACAO, DATA, INSTANTE, ESTADO) VALUES ('275', to_date('29/07/2023', 'DD/MM/YYYY'), SYSTIMESTAMP, 'ativa');</v>
      </c>
    </row>
    <row r="277" spans="1:6" x14ac:dyDescent="0.2">
      <c r="A277">
        <v>276</v>
      </c>
      <c r="B277" s="33">
        <v>45150</v>
      </c>
      <c r="C277" t="s">
        <v>419</v>
      </c>
      <c r="D277" t="s">
        <v>421</v>
      </c>
      <c r="E277" s="36"/>
      <c r="F277" t="str">
        <f t="shared" si="6"/>
        <v>INSERT INTO OPERACAO (IDOPERACAO, DATA, INSTANTE, ESTADO) VALUES ('276', to_date('12/08/2023', 'DD/MM/YYYY'), SYSTIMESTAMP, 'ativa');</v>
      </c>
    </row>
    <row r="278" spans="1:6" x14ac:dyDescent="0.2">
      <c r="A278">
        <v>277</v>
      </c>
      <c r="B278" s="33">
        <v>45066</v>
      </c>
      <c r="C278" t="s">
        <v>419</v>
      </c>
      <c r="D278" t="s">
        <v>421</v>
      </c>
      <c r="E278" s="36"/>
      <c r="F278" t="str">
        <f t="shared" si="6"/>
        <v>INSERT INTO OPERACAO (IDOPERACAO, DATA, INSTANTE, ESTADO) VALUES ('277', to_date('20/05/2023', 'DD/MM/YYYY'), SYSTIMESTAMP, 'ativa');</v>
      </c>
    </row>
    <row r="279" spans="1:6" x14ac:dyDescent="0.2">
      <c r="A279">
        <v>278</v>
      </c>
      <c r="B279" s="33">
        <v>45116</v>
      </c>
      <c r="C279" t="s">
        <v>419</v>
      </c>
      <c r="D279" t="s">
        <v>421</v>
      </c>
      <c r="E279" s="36"/>
      <c r="F279" t="str">
        <f t="shared" si="6"/>
        <v>INSERT INTO OPERACAO (IDOPERACAO, DATA, INSTANTE, ESTADO) VALUES ('278', to_date('09/07/2023', 'DD/MM/YYYY'), SYSTIMESTAMP, 'ativa');</v>
      </c>
    </row>
    <row r="280" spans="1:6" x14ac:dyDescent="0.2">
      <c r="B280" s="6"/>
    </row>
    <row r="281" spans="1:6" x14ac:dyDescent="0.2">
      <c r="B281" s="6"/>
    </row>
    <row r="282" spans="1:6" x14ac:dyDescent="0.2">
      <c r="B282" s="6"/>
    </row>
    <row r="283" spans="1:6" x14ac:dyDescent="0.2">
      <c r="B283" s="6"/>
    </row>
    <row r="284" spans="1:6" x14ac:dyDescent="0.2">
      <c r="B284" s="6"/>
    </row>
    <row r="285" spans="1:6" x14ac:dyDescent="0.2">
      <c r="B285" s="6"/>
    </row>
    <row r="286" spans="1:6" x14ac:dyDescent="0.2">
      <c r="B286" s="6"/>
    </row>
    <row r="287" spans="1:6" x14ac:dyDescent="0.2">
      <c r="B287" s="6"/>
    </row>
    <row r="288" spans="1:6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88" spans="2:2" x14ac:dyDescent="0.2">
      <c r="B888" s="9"/>
    </row>
    <row r="889" spans="2:2" x14ac:dyDescent="0.2">
      <c r="B889" s="9"/>
    </row>
    <row r="890" spans="2:2" x14ac:dyDescent="0.2">
      <c r="B890" s="9"/>
    </row>
    <row r="891" spans="2:2" x14ac:dyDescent="0.2">
      <c r="B891" s="9"/>
    </row>
    <row r="892" spans="2:2" x14ac:dyDescent="0.2">
      <c r="B892" s="6"/>
    </row>
    <row r="893" spans="2:2" x14ac:dyDescent="0.2">
      <c r="B893" s="9"/>
    </row>
    <row r="894" spans="2:2" x14ac:dyDescent="0.2">
      <c r="B894" s="6"/>
    </row>
    <row r="895" spans="2:2" x14ac:dyDescent="0.2">
      <c r="B895" s="9"/>
    </row>
    <row r="896" spans="2:2" x14ac:dyDescent="0.2">
      <c r="B896" s="6"/>
    </row>
    <row r="897" spans="2:2" x14ac:dyDescent="0.2">
      <c r="B897" s="9"/>
    </row>
    <row r="898" spans="2:2" x14ac:dyDescent="0.2">
      <c r="B898" s="6"/>
    </row>
    <row r="899" spans="2:2" x14ac:dyDescent="0.2">
      <c r="B899" s="9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"/>
  <sheetViews>
    <sheetView zoomScale="95" zoomScaleNormal="95" workbookViewId="0">
      <selection activeCell="J2" sqref="J2:J11"/>
    </sheetView>
  </sheetViews>
  <sheetFormatPr baseColWidth="10" defaultColWidth="9.1640625" defaultRowHeight="15" x14ac:dyDescent="0.2"/>
  <cols>
    <col min="1" max="1" width="10.5" bestFit="1" customWidth="1"/>
    <col min="2" max="2" width="8.6640625" bestFit="1" customWidth="1"/>
    <col min="3" max="3" width="16.6640625" bestFit="1" customWidth="1"/>
    <col min="4" max="4" width="15.5" style="6" bestFit="1" customWidth="1"/>
    <col min="5" max="5" width="12.1640625" customWidth="1"/>
    <col min="6" max="6" width="12.83203125" bestFit="1" customWidth="1"/>
    <col min="7" max="7" width="23.5" customWidth="1"/>
    <col min="8" max="8" width="13.83203125" bestFit="1" customWidth="1"/>
    <col min="9" max="9" width="6.6640625" bestFit="1" customWidth="1"/>
  </cols>
  <sheetData>
    <row r="1" spans="1:10" x14ac:dyDescent="0.2">
      <c r="A1" s="11" t="s">
        <v>374</v>
      </c>
      <c r="B1" s="1" t="s">
        <v>308</v>
      </c>
      <c r="C1" s="1" t="s">
        <v>309</v>
      </c>
      <c r="D1" s="1" t="s">
        <v>1</v>
      </c>
      <c r="E1" s="8" t="s">
        <v>328</v>
      </c>
      <c r="F1" s="1" t="s">
        <v>344</v>
      </c>
      <c r="G1" s="1" t="s">
        <v>250</v>
      </c>
      <c r="H1" s="1" t="s">
        <v>365</v>
      </c>
      <c r="I1" s="1" t="s">
        <v>420</v>
      </c>
    </row>
    <row r="2" spans="1:10" x14ac:dyDescent="0.2">
      <c r="A2">
        <v>1</v>
      </c>
      <c r="B2">
        <v>107</v>
      </c>
      <c r="C2" t="str">
        <f>_xlfn.XLOOKUP(B2,Parcela!A$2:A$9,Parcela!B$2:B$9)</f>
        <v>Vinha</v>
      </c>
      <c r="D2" t="s">
        <v>189</v>
      </c>
      <c r="E2" s="6">
        <v>43485</v>
      </c>
      <c r="F2">
        <v>2</v>
      </c>
      <c r="G2" t="s">
        <v>253</v>
      </c>
      <c r="H2" t="s">
        <v>419</v>
      </c>
      <c r="I2" t="s">
        <v>421</v>
      </c>
      <c r="J2" t="str">
        <f>"INSERT INTO aplicacaoFitoFarmaco (IDOPERACAO, DESIGNACAOFATORPRODUCAO, FATORPRODUCAOFABRICANTE, DESIGNACAOPARCELA, VARIEDADECULTURA, DATA, QUANTIDADEKG, INSTANTE, ESTADO) VALUES ("&amp;A2&amp;", '"&amp;G2&amp;"', '"&amp;_xlfn.XLOOKUP(G2,FatorProducao!A$2:A$19,FatorProducao!B$2:B$19)&amp;"', '"&amp;C2&amp;"', '"&amp;D2&amp;"', to_date('"&amp;TEXT(B2, "dd/mm/aaaa")&amp;"', 'DD/MM/YYYY'), "&amp;SUBSTITUTE(F2,",",".")&amp;", "&amp;H2&amp;", '"&amp;I2&amp;"');"</f>
        <v>INSERT INTO aplicacaoFitoFarmaco (IDOPERACAO, DESIGNACAOFATORPRODUCAO, FATORPRODUCAOFABRICANTE, DESIGNACAOPARCELA, VARIEDADECULTURA, DATA, QUANTIDADEKG, INSTANTE, ESTADO) VALUES (1, 'Calda Bordalesa ASCENZA', 'ASCENZA', 'Vinha', 'Dona Maria', to_date('16/04/1900', 'DD/MM/YYYY'), 2, SYSTIMESTAMP, 'ativa');</v>
      </c>
    </row>
    <row r="3" spans="1:10" x14ac:dyDescent="0.2">
      <c r="A3">
        <v>2</v>
      </c>
      <c r="B3">
        <v>107</v>
      </c>
      <c r="C3" t="str">
        <f>_xlfn.XLOOKUP(B3,Parcela!A$2:A$9,Parcela!B$2:B$9)</f>
        <v>Vinha</v>
      </c>
      <c r="D3" t="s">
        <v>191</v>
      </c>
      <c r="E3" s="6">
        <v>43485</v>
      </c>
      <c r="F3">
        <v>2.5</v>
      </c>
      <c r="G3" t="s">
        <v>253</v>
      </c>
      <c r="H3" t="s">
        <v>419</v>
      </c>
      <c r="I3" t="s">
        <v>421</v>
      </c>
      <c r="J3" t="str">
        <f>"INSERT INTO aplicacaoFitoFarmaco (IDOPERACAO, DESIGNACAOFATORPRODUCAO, FATORPRODUCAOFABRICANTE, DESIGNACAOPARCELA, VARIEDADECULTURA, DATA, QUANTIDADEKG, INSTANTE, ESTADO) VALUES ("&amp;A3&amp;", '"&amp;G3&amp;"', '"&amp;_xlfn.XLOOKUP(G3,FatorProducao!A$2:A$19,FatorProducao!B$2:B$19)&amp;"', '"&amp;C3&amp;"', '"&amp;D3&amp;"', to_date('"&amp;TEXT(B3, "dd/mm/aaaa")&amp;"', 'DD/MM/YYYY'), "&amp;SUBSTITUTE(F3,",",".")&amp;", "&amp;H3&amp;", '"&amp;I3&amp;"');"</f>
        <v>INSERT INTO aplicacaoFitoFarmaco (IDOPERACAO, DESIGNACAOFATORPRODUCAO, FATORPRODUCAOFABRICANTE, DESIGNACAOPARCELA, VARIEDADECULTURA, DATA, QUANTIDADEKG, INSTANTE, ESTADO) VALUES (2, 'Calda Bordalesa ASCENZA', 'ASCENZA', 'Vinha', 'Cardinal', to_date('16/04/1900', 'DD/MM/YYYY'), 2.5, SYSTIMESTAMP, 'ativa');</v>
      </c>
    </row>
    <row r="4" spans="1:10" x14ac:dyDescent="0.2">
      <c r="A4">
        <v>3</v>
      </c>
      <c r="B4">
        <v>107</v>
      </c>
      <c r="C4" t="str">
        <f>_xlfn.XLOOKUP(B4,Parcela!A$2:A$9,Parcela!B$2:B$9)</f>
        <v>Vinha</v>
      </c>
      <c r="D4" t="s">
        <v>189</v>
      </c>
      <c r="E4" s="6">
        <v>43850</v>
      </c>
      <c r="F4">
        <v>2</v>
      </c>
      <c r="G4" t="s">
        <v>253</v>
      </c>
      <c r="H4" t="s">
        <v>419</v>
      </c>
      <c r="I4" t="s">
        <v>421</v>
      </c>
      <c r="J4" t="str">
        <f>"INSERT INTO aplicacaoFitoFarmaco (IDOPERACAO, DESIGNACAOFATORPRODUCAO, FATORPRODUCAOFABRICANTE, DESIGNACAOPARCELA, VARIEDADECULTURA, DATA, QUANTIDADEKG, INSTANTE, ESTADO) VALUES ("&amp;A4&amp;", '"&amp;G4&amp;"', '"&amp;_xlfn.XLOOKUP(G4,FatorProducao!A$2:A$19,FatorProducao!B$2:B$19)&amp;"', '"&amp;C4&amp;"', '"&amp;D4&amp;"', to_date('"&amp;TEXT(B4, "dd/mm/aaaa")&amp;"', 'DD/MM/YYYY'), "&amp;SUBSTITUTE(F4,",",".")&amp;", "&amp;H4&amp;", '"&amp;I4&amp;"');"</f>
        <v>INSERT INTO aplicacaoFitoFarmaco (IDOPERACAO, DESIGNACAOFATORPRODUCAO, FATORPRODUCAOFABRICANTE, DESIGNACAOPARCELA, VARIEDADECULTURA, DATA, QUANTIDADEKG, INSTANTE, ESTADO) VALUES (3, 'Calda Bordalesa ASCENZA', 'ASCENZA', 'Vinha', 'Dona Maria', to_date('16/04/1900', 'DD/MM/YYYY'), 2, SYSTIMESTAMP, 'ativa');</v>
      </c>
    </row>
    <row r="5" spans="1:10" x14ac:dyDescent="0.2">
      <c r="A5">
        <v>4</v>
      </c>
      <c r="B5">
        <v>107</v>
      </c>
      <c r="C5" t="str">
        <f>_xlfn.XLOOKUP(B5,Parcela!A$2:A$9,Parcela!B$2:B$9)</f>
        <v>Vinha</v>
      </c>
      <c r="D5" t="s">
        <v>191</v>
      </c>
      <c r="E5" s="6">
        <v>43850</v>
      </c>
      <c r="F5">
        <v>2.5</v>
      </c>
      <c r="G5" t="s">
        <v>253</v>
      </c>
      <c r="H5" t="s">
        <v>419</v>
      </c>
      <c r="I5" t="s">
        <v>421</v>
      </c>
      <c r="J5" t="str">
        <f>"INSERT INTO aplicacaoFitoFarmaco (IDOPERACAO, DESIGNACAOFATORPRODUCAO, FATORPRODUCAOFABRICANTE, DESIGNACAOPARCELA, VARIEDADECULTURA, DATA, QUANTIDADEKG, INSTANTE, ESTADO) VALUES ("&amp;A5&amp;", '"&amp;G5&amp;"', '"&amp;_xlfn.XLOOKUP(G5,FatorProducao!A$2:A$19,FatorProducao!B$2:B$19)&amp;"', '"&amp;C5&amp;"', '"&amp;D5&amp;"', to_date('"&amp;TEXT(B5, "dd/mm/aaaa")&amp;"', 'DD/MM/YYYY'), "&amp;SUBSTITUTE(F5,",",".")&amp;", "&amp;H5&amp;", '"&amp;I5&amp;"');"</f>
        <v>INSERT INTO aplicacaoFitoFarmaco (IDOPERACAO, DESIGNACAOFATORPRODUCAO, FATORPRODUCAOFABRICANTE, DESIGNACAOPARCELA, VARIEDADECULTURA, DATA, QUANTIDADEKG, INSTANTE, ESTADO) VALUES (4, 'Calda Bordalesa ASCENZA', 'ASCENZA', 'Vinha', 'Cardinal', to_date('16/04/1900', 'DD/MM/YYYY'), 2.5, SYSTIMESTAMP, 'ativa');</v>
      </c>
    </row>
    <row r="6" spans="1:10" x14ac:dyDescent="0.2">
      <c r="A6">
        <v>5</v>
      </c>
      <c r="B6">
        <v>107</v>
      </c>
      <c r="C6" t="str">
        <f>_xlfn.XLOOKUP(B6,Parcela!A$2:A$9,Parcela!B$2:B$9)</f>
        <v>Vinha</v>
      </c>
      <c r="D6" t="s">
        <v>189</v>
      </c>
      <c r="E6" s="6">
        <v>44216</v>
      </c>
      <c r="F6">
        <v>2</v>
      </c>
      <c r="G6" t="s">
        <v>253</v>
      </c>
      <c r="H6" t="s">
        <v>419</v>
      </c>
      <c r="I6" t="s">
        <v>421</v>
      </c>
      <c r="J6" t="str">
        <f>"INSERT INTO aplicacaoFitoFarmaco (IDOPERACAO, DESIGNACAOFATORPRODUCAO, FATORPRODUCAOFABRICANTE, DESIGNACAOPARCELA, VARIEDADECULTURA, DATA, QUANTIDADEKG, INSTANTE, ESTADO) VALUES ("&amp;A6&amp;", '"&amp;G6&amp;"', '"&amp;_xlfn.XLOOKUP(G6,FatorProducao!A$2:A$19,FatorProducao!B$2:B$19)&amp;"', '"&amp;C6&amp;"', '"&amp;D6&amp;"', to_date('"&amp;TEXT(B6, "dd/mm/aaaa")&amp;"', 'DD/MM/YYYY'), "&amp;SUBSTITUTE(F6,",",".")&amp;", "&amp;H6&amp;", '"&amp;I6&amp;"');"</f>
        <v>INSERT INTO aplicacaoFitoFarmaco (IDOPERACAO, DESIGNACAOFATORPRODUCAO, FATORPRODUCAOFABRICANTE, DESIGNACAOPARCELA, VARIEDADECULTURA, DATA, QUANTIDADEKG, INSTANTE, ESTADO) VALUES (5, 'Calda Bordalesa ASCENZA', 'ASCENZA', 'Vinha', 'Dona Maria', to_date('16/04/1900', 'DD/MM/YYYY'), 2, SYSTIMESTAMP, 'ativa');</v>
      </c>
    </row>
    <row r="7" spans="1:10" x14ac:dyDescent="0.2">
      <c r="A7">
        <v>6</v>
      </c>
      <c r="B7">
        <v>107</v>
      </c>
      <c r="C7" t="str">
        <f>_xlfn.XLOOKUP(B7,Parcela!A$2:A$9,Parcela!B$2:B$9)</f>
        <v>Vinha</v>
      </c>
      <c r="D7" t="s">
        <v>191</v>
      </c>
      <c r="E7" s="6">
        <v>44216</v>
      </c>
      <c r="F7">
        <v>2.5</v>
      </c>
      <c r="G7" t="s">
        <v>253</v>
      </c>
      <c r="H7" t="s">
        <v>419</v>
      </c>
      <c r="I7" t="s">
        <v>421</v>
      </c>
      <c r="J7" t="str">
        <f>"INSERT INTO aplicacaoFitoFarmaco (IDOPERACAO, DESIGNACAOFATORPRODUCAO, FATORPRODUCAOFABRICANTE, DESIGNACAOPARCELA, VARIEDADECULTURA, DATA, QUANTIDADEKG, INSTANTE, ESTADO) VALUES ("&amp;A7&amp;", '"&amp;G7&amp;"', '"&amp;_xlfn.XLOOKUP(G7,FatorProducao!A$2:A$19,FatorProducao!B$2:B$19)&amp;"', '"&amp;C7&amp;"', '"&amp;D7&amp;"', to_date('"&amp;TEXT(B7, "dd/mm/aaaa")&amp;"', 'DD/MM/YYYY'), "&amp;SUBSTITUTE(F7,",",".")&amp;", "&amp;H7&amp;", '"&amp;I7&amp;"');"</f>
        <v>INSERT INTO aplicacaoFitoFarmaco (IDOPERACAO, DESIGNACAOFATORPRODUCAO, FATORPRODUCAOFABRICANTE, DESIGNACAOPARCELA, VARIEDADECULTURA, DATA, QUANTIDADEKG, INSTANTE, ESTADO) VALUES (6, 'Calda Bordalesa ASCENZA', 'ASCENZA', 'Vinha', 'Cardinal', to_date('16/04/1900', 'DD/MM/YYYY'), 2.5, SYSTIMESTAMP, 'ativa');</v>
      </c>
    </row>
    <row r="8" spans="1:10" x14ac:dyDescent="0.2">
      <c r="A8">
        <v>7</v>
      </c>
      <c r="B8">
        <v>107</v>
      </c>
      <c r="C8" t="str">
        <f>_xlfn.XLOOKUP(B8,Parcela!A$2:A$9,Parcela!B$2:B$9)</f>
        <v>Vinha</v>
      </c>
      <c r="D8" t="s">
        <v>189</v>
      </c>
      <c r="E8" s="6">
        <v>44581</v>
      </c>
      <c r="F8">
        <v>3</v>
      </c>
      <c r="G8" t="s">
        <v>253</v>
      </c>
      <c r="H8" t="s">
        <v>419</v>
      </c>
      <c r="I8" t="s">
        <v>421</v>
      </c>
      <c r="J8" t="str">
        <f>"INSERT INTO aplicacaoFitoFarmaco (IDOPERACAO, DESIGNACAOFATORPRODUCAO, FATORPRODUCAOFABRICANTE, DESIGNACAOPARCELA, VARIEDADECULTURA, DATA, QUANTIDADEKG, INSTANTE, ESTADO) VALUES ("&amp;A8&amp;", '"&amp;G8&amp;"', '"&amp;_xlfn.XLOOKUP(G8,FatorProducao!A$2:A$19,FatorProducao!B$2:B$19)&amp;"', '"&amp;C8&amp;"', '"&amp;D8&amp;"', to_date('"&amp;TEXT(B8, "dd/mm/aaaa")&amp;"', 'DD/MM/YYYY'), "&amp;SUBSTITUTE(F8,",",".")&amp;", "&amp;H8&amp;", '"&amp;I8&amp;"');"</f>
        <v>INSERT INTO aplicacaoFitoFarmaco (IDOPERACAO, DESIGNACAOFATORPRODUCAO, FATORPRODUCAOFABRICANTE, DESIGNACAOPARCELA, VARIEDADECULTURA, DATA, QUANTIDADEKG, INSTANTE, ESTADO) VALUES (7, 'Calda Bordalesa ASCENZA', 'ASCENZA', 'Vinha', 'Dona Maria', to_date('16/04/1900', 'DD/MM/YYYY'), 3, SYSTIMESTAMP, 'ativa');</v>
      </c>
    </row>
    <row r="9" spans="1:10" x14ac:dyDescent="0.2">
      <c r="A9">
        <v>8</v>
      </c>
      <c r="B9">
        <v>107</v>
      </c>
      <c r="C9" t="str">
        <f>_xlfn.XLOOKUP(B9,Parcela!A$2:A$9,Parcela!B$2:B$9)</f>
        <v>Vinha</v>
      </c>
      <c r="D9" t="s">
        <v>191</v>
      </c>
      <c r="E9" s="6">
        <v>44581</v>
      </c>
      <c r="F9">
        <v>3.5</v>
      </c>
      <c r="G9" t="s">
        <v>253</v>
      </c>
      <c r="H9" t="s">
        <v>419</v>
      </c>
      <c r="I9" t="s">
        <v>421</v>
      </c>
      <c r="J9" t="str">
        <f>"INSERT INTO aplicacaoFitoFarmaco (IDOPERACAO, DESIGNACAOFATORPRODUCAO, FATORPRODUCAOFABRICANTE, DESIGNACAOPARCELA, VARIEDADECULTURA, DATA, QUANTIDADEKG, INSTANTE, ESTADO) VALUES ("&amp;A9&amp;", '"&amp;G9&amp;"', '"&amp;_xlfn.XLOOKUP(G9,FatorProducao!A$2:A$19,FatorProducao!B$2:B$19)&amp;"', '"&amp;C9&amp;"', '"&amp;D9&amp;"', to_date('"&amp;TEXT(B9, "dd/mm/aaaa")&amp;"', 'DD/MM/YYYY'), "&amp;SUBSTITUTE(F9,",",".")&amp;", "&amp;H9&amp;", '"&amp;I9&amp;"');"</f>
        <v>INSERT INTO aplicacaoFitoFarmaco (IDOPERACAO, DESIGNACAOFATORPRODUCAO, FATORPRODUCAOFABRICANTE, DESIGNACAOPARCELA, VARIEDADECULTURA, DATA, QUANTIDADEKG, INSTANTE, ESTADO) VALUES (8, 'Calda Bordalesa ASCENZA', 'ASCENZA', 'Vinha', 'Cardinal', to_date('16/04/1900', 'DD/MM/YYYY'), 3.5, SYSTIMESTAMP, 'ativa');</v>
      </c>
    </row>
    <row r="10" spans="1:10" x14ac:dyDescent="0.2">
      <c r="A10">
        <v>9</v>
      </c>
      <c r="B10">
        <v>107</v>
      </c>
      <c r="C10" t="str">
        <f>_xlfn.XLOOKUP(B10,Parcela!A$2:A$9,Parcela!B$2:B$9)</f>
        <v>Vinha</v>
      </c>
      <c r="D10" t="s">
        <v>189</v>
      </c>
      <c r="E10" s="6">
        <v>44946</v>
      </c>
      <c r="F10">
        <v>4</v>
      </c>
      <c r="G10" t="s">
        <v>253</v>
      </c>
      <c r="H10" t="s">
        <v>419</v>
      </c>
      <c r="I10" t="s">
        <v>421</v>
      </c>
      <c r="J10" t="str">
        <f>"INSERT INTO aplicacaoFitoFarmaco (IDOPERACAO, DESIGNACAOFATORPRODUCAO, FATORPRODUCAOFABRICANTE, DESIGNACAOPARCELA, VARIEDADECULTURA, DATA, QUANTIDADEKG, INSTANTE, ESTADO) VALUES ("&amp;A10&amp;", '"&amp;G10&amp;"', '"&amp;_xlfn.XLOOKUP(G10,FatorProducao!A$2:A$19,FatorProducao!B$2:B$19)&amp;"', '"&amp;C10&amp;"', '"&amp;D10&amp;"', to_date('"&amp;TEXT(B10, "dd/mm/aaaa")&amp;"', 'DD/MM/YYYY'), "&amp;SUBSTITUTE(F10,",",".")&amp;", "&amp;H10&amp;", '"&amp;I10&amp;"');"</f>
        <v>INSERT INTO aplicacaoFitoFarmaco (IDOPERACAO, DESIGNACAOFATORPRODUCAO, FATORPRODUCAOFABRICANTE, DESIGNACAOPARCELA, VARIEDADECULTURA, DATA, QUANTIDADEKG, INSTANTE, ESTADO) VALUES (9, 'Calda Bordalesa ASCENZA', 'ASCENZA', 'Vinha', 'Dona Maria', to_date('16/04/1900', 'DD/MM/YYYY'), 4, SYSTIMESTAMP, 'ativa');</v>
      </c>
    </row>
    <row r="11" spans="1:10" x14ac:dyDescent="0.2">
      <c r="A11">
        <v>10</v>
      </c>
      <c r="B11">
        <v>107</v>
      </c>
      <c r="C11" t="str">
        <f>_xlfn.XLOOKUP(B11,Parcela!A$2:A$9,Parcela!B$2:B$9)</f>
        <v>Vinha</v>
      </c>
      <c r="D11" t="s">
        <v>191</v>
      </c>
      <c r="E11" s="6">
        <v>44946</v>
      </c>
      <c r="F11">
        <v>5</v>
      </c>
      <c r="G11" t="s">
        <v>253</v>
      </c>
      <c r="H11" t="s">
        <v>419</v>
      </c>
      <c r="I11" t="s">
        <v>421</v>
      </c>
      <c r="J11" t="str">
        <f>"INSERT INTO aplicacaoFitoFarmaco (IDOPERACAO, DESIGNACAOFATORPRODUCAO, FATORPRODUCAOFABRICANTE, DESIGNACAOPARCELA, VARIEDADECULTURA, DATA, QUANTIDADEKG, INSTANTE, ESTADO) VALUES ("&amp;A11&amp;", '"&amp;G11&amp;"', '"&amp;_xlfn.XLOOKUP(G11,FatorProducao!A$2:A$19,FatorProducao!B$2:B$19)&amp;"', '"&amp;C11&amp;"', '"&amp;D11&amp;"', to_date('"&amp;TEXT(B11, "dd/mm/aaaa")&amp;"', 'DD/MM/YYYY'), "&amp;SUBSTITUTE(F11,",",".")&amp;", "&amp;H11&amp;", '"&amp;I11&amp;"');"</f>
        <v>INSERT INTO aplicacaoFitoFarmaco (IDOPERACAO, DESIGNACAOFATORPRODUCAO, FATORPRODUCAOFABRICANTE, DESIGNACAOPARCELA, VARIEDADECULTURA, DATA, QUANTIDADEKG, INSTANTE, ESTADO) VALUES (10, 'Calda Bordalesa ASCENZA', 'ASCENZA', 'Vinha', 'Cardinal', to_date('16/04/1900', 'DD/MM/YYYY'), 5,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4DBE-03D7-4992-ABED-C7F1063BB2D8}">
  <dimension ref="A1:A3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10.5" bestFit="1" customWidth="1"/>
  </cols>
  <sheetData>
    <row r="1" spans="1:1" x14ac:dyDescent="0.2">
      <c r="A1" s="11" t="s">
        <v>375</v>
      </c>
    </row>
    <row r="2" spans="1:1" x14ac:dyDescent="0.2">
      <c r="A2" t="s">
        <v>376</v>
      </c>
    </row>
    <row r="3" spans="1:1" x14ac:dyDescent="0.2">
      <c r="A3" t="s">
        <v>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AD8B-C097-4863-B526-3259994182BA}">
  <dimension ref="A1:E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4.5" bestFit="1" customWidth="1"/>
    <col min="2" max="2" width="22.83203125" bestFit="1" customWidth="1"/>
    <col min="3" max="3" width="22.5" bestFit="1" customWidth="1"/>
    <col min="4" max="4" width="15.83203125" bestFit="1" customWidth="1"/>
  </cols>
  <sheetData>
    <row r="1" spans="1:5" x14ac:dyDescent="0.2">
      <c r="A1" s="11" t="s">
        <v>378</v>
      </c>
      <c r="B1" s="11" t="s">
        <v>379</v>
      </c>
      <c r="C1" s="11" t="s">
        <v>418</v>
      </c>
      <c r="D1" s="11" t="s">
        <v>380</v>
      </c>
      <c r="E1" s="11" t="s">
        <v>245</v>
      </c>
    </row>
    <row r="2" spans="1:5" x14ac:dyDescent="0.2">
      <c r="A2" t="s">
        <v>376</v>
      </c>
      <c r="B2" t="s">
        <v>264</v>
      </c>
      <c r="C2" t="str">
        <f>_xlfn.XLOOKUP(B2,FatorProducao!A$2:A$19,FatorProducao!B$2:B$19)</f>
        <v>K+S</v>
      </c>
      <c r="D2">
        <v>1.5</v>
      </c>
      <c r="E2" t="s">
        <v>412</v>
      </c>
    </row>
    <row r="3" spans="1:5" x14ac:dyDescent="0.2">
      <c r="A3" t="s">
        <v>376</v>
      </c>
      <c r="B3" t="s">
        <v>388</v>
      </c>
      <c r="C3" t="str">
        <f>_xlfn.XLOOKUP(B3,FatorProducao!A$2:A$19,FatorProducao!B$2:B$19)</f>
        <v>K+S</v>
      </c>
      <c r="D3">
        <v>2.5</v>
      </c>
      <c r="E3" t="s">
        <v>412</v>
      </c>
    </row>
    <row r="4" spans="1:5" x14ac:dyDescent="0.2">
      <c r="A4" t="s">
        <v>376</v>
      </c>
      <c r="B4" t="s">
        <v>392</v>
      </c>
      <c r="C4" t="str">
        <f>_xlfn.XLOOKUP(B4,FatorProducao!A$2:A$19,FatorProducao!B$2:B$19)</f>
        <v>Plymag</v>
      </c>
      <c r="D4">
        <v>1.7</v>
      </c>
      <c r="E4" t="s">
        <v>413</v>
      </c>
    </row>
    <row r="5" spans="1:5" x14ac:dyDescent="0.2">
      <c r="A5" t="s">
        <v>377</v>
      </c>
      <c r="B5" t="s">
        <v>381</v>
      </c>
      <c r="C5" t="str">
        <f>_xlfn.XLOOKUP(B5,FatorProducao!A$2:A$19,FatorProducao!B$2:B$19)</f>
        <v>Tecniferti</v>
      </c>
      <c r="D5">
        <v>60</v>
      </c>
      <c r="E5" t="s">
        <v>413</v>
      </c>
    </row>
    <row r="6" spans="1:5" x14ac:dyDescent="0.2">
      <c r="A6" t="s">
        <v>377</v>
      </c>
      <c r="B6" t="s">
        <v>396</v>
      </c>
      <c r="C6" t="str">
        <f>_xlfn.XLOOKUP(B6,FatorProducao!A$2:A$19,FatorProducao!B$2:B$19)</f>
        <v>Asfertglobal</v>
      </c>
      <c r="D6">
        <v>2</v>
      </c>
      <c r="E6" t="s">
        <v>413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"/>
  <sheetViews>
    <sheetView zoomScale="95" zoomScaleNormal="95" workbookViewId="0">
      <selection activeCell="I2" sqref="I2"/>
    </sheetView>
  </sheetViews>
  <sheetFormatPr baseColWidth="10" defaultColWidth="9.1640625" defaultRowHeight="15" x14ac:dyDescent="0.2"/>
  <cols>
    <col min="1" max="1" width="10.5" bestFit="1" customWidth="1"/>
    <col min="2" max="2" width="8.6640625" bestFit="1" customWidth="1"/>
    <col min="3" max="3" width="17.1640625" bestFit="1" customWidth="1"/>
    <col min="4" max="4" width="29" style="6" bestFit="1" customWidth="1"/>
    <col min="5" max="5" width="11.5" bestFit="1" customWidth="1"/>
    <col min="6" max="6" width="12.83203125" bestFit="1" customWidth="1"/>
    <col min="7" max="7" width="13.83203125" bestFit="1" customWidth="1"/>
  </cols>
  <sheetData>
    <row r="1" spans="1:9" x14ac:dyDescent="0.2">
      <c r="A1" s="11" t="s">
        <v>374</v>
      </c>
      <c r="B1" s="1" t="s">
        <v>308</v>
      </c>
      <c r="C1" s="1" t="s">
        <v>309</v>
      </c>
      <c r="D1" s="1" t="s">
        <v>0</v>
      </c>
      <c r="E1" s="8" t="s">
        <v>328</v>
      </c>
      <c r="F1" s="1" t="s">
        <v>344</v>
      </c>
      <c r="G1" s="11" t="s">
        <v>365</v>
      </c>
      <c r="H1" s="1" t="s">
        <v>420</v>
      </c>
    </row>
    <row r="2" spans="1:9" x14ac:dyDescent="0.2">
      <c r="A2">
        <v>11</v>
      </c>
      <c r="B2">
        <v>106</v>
      </c>
      <c r="C2" t="str">
        <f>_xlfn.XLOOKUP(B2,Parcela!A$2:A$9,Parcela!B$2:B$9)</f>
        <v>Horta nova</v>
      </c>
      <c r="D2" t="s">
        <v>158</v>
      </c>
      <c r="E2" s="6">
        <v>43956</v>
      </c>
      <c r="F2">
        <v>2200</v>
      </c>
      <c r="G2" t="s">
        <v>419</v>
      </c>
      <c r="H2" t="s">
        <v>421</v>
      </c>
      <c r="I2" t="str">
        <f>"INSERT INTO Colheita (IDOPERACAO, DESIGNACAOPARCELA, PRODUTOAGRICOLA, DATA, QUANTIDADE, INSTANTE, ESTADO) VALUES ('"&amp;A2&amp;"', '"&amp;C2&amp;"', '"&amp;D2&amp;"', to_date('"&amp;TEXT(E2, "dd/mm/aaaa")&amp;"', 'DD/MM/YYYY'), "&amp;F2&amp;", "&amp;G2&amp;", '"&amp;H2&amp;"');"</f>
        <v>INSERT INTO Colheita (IDOPERACAO, DESIGNACAOPARCELA, PRODUTOAGRICOLA, DATA, QUANTIDADE, INSTANTE, ESTADO) VALUES ('11', 'Horta nova', 'Cenoura Scarlet Nantes', to_date('05/05/2020', 'DD/MM/YYYY'), 2200, SYSTIMESTAMP, 'ativa');</v>
      </c>
    </row>
    <row r="3" spans="1:9" x14ac:dyDescent="0.2">
      <c r="A3">
        <v>12</v>
      </c>
      <c r="B3">
        <v>106</v>
      </c>
      <c r="C3" t="str">
        <f>_xlfn.XLOOKUP(B3,Parcela!A$2:A$9,Parcela!B$2:B$9)</f>
        <v>Horta nova</v>
      </c>
      <c r="D3" t="s">
        <v>158</v>
      </c>
      <c r="E3" s="6">
        <v>43966</v>
      </c>
      <c r="F3">
        <v>1400</v>
      </c>
      <c r="G3" t="s">
        <v>419</v>
      </c>
      <c r="H3" t="s">
        <v>421</v>
      </c>
      <c r="I3" t="str">
        <f t="shared" ref="I3:I66" si="0">"INSERT INTO Colheita (IDOPERACAO, DESIGNACAOPARCELA, PRODUTOAGRICOLA, DATA, QUANTIDADE, INSTANTE, ESTADO) VALUES ('"&amp;A3&amp;"', '"&amp;C3&amp;"', '"&amp;D3&amp;"', to_date('"&amp;TEXT(E3, "dd/mm/aaaa")&amp;"', 'DD/MM/YYYY'), "&amp;F3&amp;", "&amp;G3&amp;", '"&amp;H3&amp;"');"</f>
        <v>INSERT INTO Colheita (IDOPERACAO, DESIGNACAOPARCELA, PRODUTOAGRICOLA, DATA, QUANTIDADE, INSTANTE, ESTADO) VALUES ('12', 'Horta nova', 'Cenoura Scarlet Nantes', to_date('15/05/2020', 'DD/MM/YYYY'), 1400, SYSTIMESTAMP, 'ativa');</v>
      </c>
    </row>
    <row r="4" spans="1:9" x14ac:dyDescent="0.2">
      <c r="A4">
        <v>13</v>
      </c>
      <c r="B4">
        <v>103</v>
      </c>
      <c r="C4" t="str">
        <f>_xlfn.XLOOKUP(B4,Parcela!A$2:A$9,Parcela!B$2:B$9)</f>
        <v>Campo do poço</v>
      </c>
      <c r="D4" t="s">
        <v>164</v>
      </c>
      <c r="E4" s="6">
        <v>44063</v>
      </c>
      <c r="F4">
        <v>3300</v>
      </c>
      <c r="G4" t="s">
        <v>419</v>
      </c>
      <c r="H4" t="s">
        <v>421</v>
      </c>
      <c r="I4" t="str">
        <f t="shared" si="0"/>
        <v>INSERT INTO Colheita (IDOPERACAO, DESIGNACAOPARCELA, PRODUTOAGRICOLA, DATA, QUANTIDADE, INSTANTE, ESTADO) VALUES ('13', 'Campo do poço', 'Milho Mas 24.C', to_date('20/08/2020', 'DD/MM/YYYY'), 3300, SYSTIMESTAMP, 'ativa');</v>
      </c>
    </row>
    <row r="5" spans="1:9" x14ac:dyDescent="0.2">
      <c r="A5">
        <v>14</v>
      </c>
      <c r="B5">
        <v>106</v>
      </c>
      <c r="C5" t="str">
        <f>_xlfn.XLOOKUP(B5,Parcela!A$2:A$9,Parcela!B$2:B$9)</f>
        <v>Horta nova</v>
      </c>
      <c r="D5" t="s">
        <v>156</v>
      </c>
      <c r="E5" s="6">
        <v>44071</v>
      </c>
      <c r="F5">
        <v>600</v>
      </c>
      <c r="G5" t="s">
        <v>419</v>
      </c>
      <c r="H5" t="s">
        <v>421</v>
      </c>
      <c r="I5" t="str">
        <f t="shared" si="0"/>
        <v>INSERT INTO Colheita (IDOPERACAO, DESIGNACAOPARCELA, PRODUTOAGRICOLA, DATA, QUANTIDADE, INSTANTE, ESTADO) VALUES ('14', 'Horta nova', 'Cenoura Nelson Hybrid', to_date('28/08/2020', 'DD/MM/YYYY'), 600, SYSTIMESTAMP, 'ativa');</v>
      </c>
    </row>
    <row r="6" spans="1:9" x14ac:dyDescent="0.2">
      <c r="A6">
        <v>15</v>
      </c>
      <c r="B6">
        <v>106</v>
      </c>
      <c r="C6" t="str">
        <f>_xlfn.XLOOKUP(B6,Parcela!A$2:A$9,Parcela!B$2:B$9)</f>
        <v>Horta nova</v>
      </c>
      <c r="D6" t="s">
        <v>156</v>
      </c>
      <c r="E6" s="6">
        <v>44081</v>
      </c>
      <c r="F6">
        <v>1800</v>
      </c>
      <c r="G6" t="s">
        <v>419</v>
      </c>
      <c r="H6" t="s">
        <v>421</v>
      </c>
      <c r="I6" t="str">
        <f t="shared" si="0"/>
        <v>INSERT INTO Colheita (IDOPERACAO, DESIGNACAOPARCELA, PRODUTOAGRICOLA, DATA, QUANTIDADE, INSTANTE, ESTADO) VALUES ('15', 'Horta nova', 'Cenoura Nelson Hybrid', to_date('07/09/2020', 'DD/MM/YYYY'), 1800, SYSTIMESTAMP, 'ativa');</v>
      </c>
    </row>
    <row r="7" spans="1:9" x14ac:dyDescent="0.2">
      <c r="A7">
        <v>16</v>
      </c>
      <c r="B7">
        <v>106</v>
      </c>
      <c r="C7" t="str">
        <f>_xlfn.XLOOKUP(B7,Parcela!A$2:A$9,Parcela!B$2:B$9)</f>
        <v>Horta nova</v>
      </c>
      <c r="D7" t="s">
        <v>186</v>
      </c>
      <c r="E7" s="6">
        <v>44150</v>
      </c>
      <c r="F7">
        <v>600</v>
      </c>
      <c r="G7" t="s">
        <v>419</v>
      </c>
      <c r="H7" t="s">
        <v>421</v>
      </c>
      <c r="I7" t="str">
        <f t="shared" si="0"/>
        <v>INSERT INTO Colheita (IDOPERACAO, DESIGNACAOPARCELA, PRODUTOAGRICOLA, DATA, QUANTIDADE, INSTANTE, ESTADO) VALUES ('16', 'Horta nova', 'Nabo S. Cosme', to_date('15/11/2020', 'DD/MM/YYYY'), 600, SYSTIMESTAMP, 'ativa');</v>
      </c>
    </row>
    <row r="8" spans="1:9" x14ac:dyDescent="0.2">
      <c r="A8">
        <v>17</v>
      </c>
      <c r="B8">
        <v>106</v>
      </c>
      <c r="C8" t="str">
        <f>_xlfn.XLOOKUP(B8,Parcela!A$2:A$9,Parcela!B$2:B$9)</f>
        <v>Horta nova</v>
      </c>
      <c r="D8" t="s">
        <v>186</v>
      </c>
      <c r="E8" s="6">
        <v>44183</v>
      </c>
      <c r="F8">
        <v>2500</v>
      </c>
      <c r="G8" t="s">
        <v>419</v>
      </c>
      <c r="H8" t="s">
        <v>421</v>
      </c>
      <c r="I8" t="str">
        <f t="shared" si="0"/>
        <v>INSERT INTO Colheita (IDOPERACAO, DESIGNACAOPARCELA, PRODUTOAGRICOLA, DATA, QUANTIDADE, INSTANTE, ESTADO) VALUES ('17', 'Horta nova', 'Nabo S. Cosme', to_date('18/12/2020', 'DD/MM/YYYY'), 2500, SYSTIMESTAMP, 'ativa');</v>
      </c>
    </row>
    <row r="9" spans="1:9" x14ac:dyDescent="0.2">
      <c r="A9">
        <v>18</v>
      </c>
      <c r="B9">
        <v>106</v>
      </c>
      <c r="C9" t="str">
        <f>_xlfn.XLOOKUP(B9,Parcela!A$2:A$9,Parcela!B$2:B$9)</f>
        <v>Horta nova</v>
      </c>
      <c r="D9" t="s">
        <v>186</v>
      </c>
      <c r="E9" s="6">
        <v>44200</v>
      </c>
      <c r="F9">
        <v>2900</v>
      </c>
      <c r="G9" t="s">
        <v>419</v>
      </c>
      <c r="H9" t="s">
        <v>421</v>
      </c>
      <c r="I9" t="str">
        <f t="shared" si="0"/>
        <v>INSERT INTO Colheita (IDOPERACAO, DESIGNACAOPARCELA, PRODUTOAGRICOLA, DATA, QUANTIDADE, INSTANTE, ESTADO) VALUES ('18', 'Horta nova', 'Nabo S. Cosme', to_date('04/01/2021', 'DD/MM/YYYY'), 2900, SYSTIMESTAMP, 'ativa');</v>
      </c>
    </row>
    <row r="10" spans="1:9" x14ac:dyDescent="0.2">
      <c r="A10">
        <v>19</v>
      </c>
      <c r="B10">
        <v>106</v>
      </c>
      <c r="C10" t="str">
        <f>_xlfn.XLOOKUP(B10,Parcela!A$2:A$9,Parcela!B$2:B$9)</f>
        <v>Horta nova</v>
      </c>
      <c r="D10" t="s">
        <v>154</v>
      </c>
      <c r="E10" s="6">
        <v>44321</v>
      </c>
      <c r="F10">
        <v>2200</v>
      </c>
      <c r="G10" t="s">
        <v>419</v>
      </c>
      <c r="H10" t="s">
        <v>421</v>
      </c>
      <c r="I10" t="str">
        <f t="shared" si="0"/>
        <v>INSERT INTO Colheita (IDOPERACAO, DESIGNACAOPARCELA, PRODUTOAGRICOLA, DATA, QUANTIDADE, INSTANTE, ESTADO) VALUES ('19', 'Horta nova', 'Cenoura Sugarsnax Hybrid', to_date('05/05/2021', 'DD/MM/YYYY'), 2200, SYSTIMESTAMP, 'ativa');</v>
      </c>
    </row>
    <row r="11" spans="1:9" x14ac:dyDescent="0.2">
      <c r="A11">
        <v>20</v>
      </c>
      <c r="B11">
        <v>106</v>
      </c>
      <c r="C11" t="str">
        <f>_xlfn.XLOOKUP(B11,Parcela!A$2:A$9,Parcela!B$2:B$9)</f>
        <v>Horta nova</v>
      </c>
      <c r="D11" t="s">
        <v>154</v>
      </c>
      <c r="E11" s="6">
        <v>44331</v>
      </c>
      <c r="F11">
        <v>1400</v>
      </c>
      <c r="G11" t="s">
        <v>419</v>
      </c>
      <c r="H11" t="s">
        <v>421</v>
      </c>
      <c r="I11" t="str">
        <f t="shared" si="0"/>
        <v>INSERT INTO Colheita (IDOPERACAO, DESIGNACAOPARCELA, PRODUTOAGRICOLA, DATA, QUANTIDADE, INSTANTE, ESTADO) VALUES ('20', 'Horta nova', 'Cenoura Sugarsnax Hybrid', to_date('15/05/2021', 'DD/MM/YYYY'), 1400, SYSTIMESTAMP, 'ativa');</v>
      </c>
    </row>
    <row r="12" spans="1:9" x14ac:dyDescent="0.2">
      <c r="A12">
        <v>21</v>
      </c>
      <c r="B12">
        <v>107</v>
      </c>
      <c r="C12" t="str">
        <f>_xlfn.XLOOKUP(B12,Parcela!A$2:A$9,Parcela!B$2:B$9)</f>
        <v>Vinha</v>
      </c>
      <c r="D12" t="s">
        <v>188</v>
      </c>
      <c r="E12" s="6">
        <v>44392</v>
      </c>
      <c r="F12">
        <v>300</v>
      </c>
      <c r="G12" t="s">
        <v>419</v>
      </c>
      <c r="H12" t="s">
        <v>421</v>
      </c>
      <c r="I12" t="str">
        <f t="shared" si="0"/>
        <v>INSERT INTO Colheita (IDOPERACAO, DESIGNACAOPARCELA, PRODUTOAGRICOLA, DATA, QUANTIDADE, INSTANTE, ESTADO) VALUES ('21', 'Vinha', 'Uva Dona Maria', to_date('15/07/2021', 'DD/MM/YYYY'), 300, SYSTIMESTAMP, 'ativa');</v>
      </c>
    </row>
    <row r="13" spans="1:9" x14ac:dyDescent="0.2">
      <c r="A13">
        <v>22</v>
      </c>
      <c r="B13">
        <v>107</v>
      </c>
      <c r="C13" t="str">
        <f>_xlfn.XLOOKUP(B13,Parcela!A$2:A$9,Parcela!B$2:B$9)</f>
        <v>Vinha</v>
      </c>
      <c r="D13" t="s">
        <v>188</v>
      </c>
      <c r="E13" s="6">
        <v>44397</v>
      </c>
      <c r="F13">
        <v>400</v>
      </c>
      <c r="G13" t="s">
        <v>419</v>
      </c>
      <c r="H13" t="s">
        <v>421</v>
      </c>
      <c r="I13" t="str">
        <f t="shared" si="0"/>
        <v>INSERT INTO Colheita (IDOPERACAO, DESIGNACAOPARCELA, PRODUTOAGRICOLA, DATA, QUANTIDADE, INSTANTE, ESTADO) VALUES ('22', 'Vinha', 'Uva Dona Maria', to_date('20/07/2021', 'DD/MM/YYYY'), 400, SYSTIMESTAMP, 'ativa');</v>
      </c>
    </row>
    <row r="14" spans="1:9" x14ac:dyDescent="0.2">
      <c r="A14">
        <v>23</v>
      </c>
      <c r="B14">
        <v>101</v>
      </c>
      <c r="C14" t="str">
        <f>_xlfn.XLOOKUP(B14,Parcela!A$2:A$9,Parcela!B$2:B$9)</f>
        <v>Campo da bouça</v>
      </c>
      <c r="D14" t="s">
        <v>166</v>
      </c>
      <c r="E14" s="6">
        <v>44420</v>
      </c>
      <c r="F14">
        <v>3300</v>
      </c>
      <c r="G14" t="s">
        <v>419</v>
      </c>
      <c r="H14" t="s">
        <v>421</v>
      </c>
      <c r="I14" t="str">
        <f t="shared" si="0"/>
        <v>INSERT INTO Colheita (IDOPERACAO, DESIGNACAOPARCELA, PRODUTOAGRICOLA, DATA, QUANTIDADE, INSTANTE, ESTADO) VALUES ('23', 'Campo da bouça', 'Milho Doce Golden Bantam', to_date('12/08/2021', 'DD/MM/YYYY'), 3300, SYSTIMESTAMP, 'ativa');</v>
      </c>
    </row>
    <row r="15" spans="1:9" x14ac:dyDescent="0.2">
      <c r="A15">
        <v>24</v>
      </c>
      <c r="B15">
        <v>104</v>
      </c>
      <c r="C15" t="str">
        <f>_xlfn.XLOOKUP(B15,Parcela!A$2:A$9,Parcela!B$2:B$9)</f>
        <v>Lameiro da ponte</v>
      </c>
      <c r="D15" t="s">
        <v>96</v>
      </c>
      <c r="E15" s="6">
        <v>44432</v>
      </c>
      <c r="F15">
        <v>900</v>
      </c>
      <c r="G15" t="s">
        <v>419</v>
      </c>
      <c r="H15" t="s">
        <v>421</v>
      </c>
      <c r="I15" t="str">
        <f t="shared" si="0"/>
        <v>INSERT INTO Colheita (IDOPERACAO, DESIGNACAOPARCELA, PRODUTOAGRICOLA, DATA, QUANTIDADE, INSTANTE, ESTADO) VALUES ('24', 'Lameiro da ponte', 'Maçã Royal Gala', to_date('24/08/2021', 'DD/MM/YYYY'), 900, SYSTIMESTAMP, 'ativa');</v>
      </c>
    </row>
    <row r="16" spans="1:9" x14ac:dyDescent="0.2">
      <c r="A16">
        <v>25</v>
      </c>
      <c r="B16">
        <v>103</v>
      </c>
      <c r="C16" t="str">
        <f>_xlfn.XLOOKUP(B16,Parcela!A$2:A$9,Parcela!B$2:B$9)</f>
        <v>Campo do poço</v>
      </c>
      <c r="D16" t="s">
        <v>164</v>
      </c>
      <c r="E16" s="6">
        <v>44433</v>
      </c>
      <c r="F16">
        <v>3300</v>
      </c>
      <c r="G16" t="s">
        <v>419</v>
      </c>
      <c r="H16" t="s">
        <v>421</v>
      </c>
      <c r="I16" t="str">
        <f t="shared" si="0"/>
        <v>INSERT INTO Colheita (IDOPERACAO, DESIGNACAOPARCELA, PRODUTOAGRICOLA, DATA, QUANTIDADE, INSTANTE, ESTADO) VALUES ('25', 'Campo do poço', 'Milho Mas 24.C', to_date('25/08/2021', 'DD/MM/YYYY'), 3300, SYSTIMESTAMP, 'ativa');</v>
      </c>
    </row>
    <row r="17" spans="1:9" x14ac:dyDescent="0.2">
      <c r="A17">
        <v>26</v>
      </c>
      <c r="B17">
        <v>106</v>
      </c>
      <c r="C17" t="str">
        <f>_xlfn.XLOOKUP(B17,Parcela!A$2:A$9,Parcela!B$2:B$9)</f>
        <v>Horta nova</v>
      </c>
      <c r="D17" t="s">
        <v>345</v>
      </c>
      <c r="E17" s="6">
        <v>44436</v>
      </c>
      <c r="F17">
        <v>600</v>
      </c>
      <c r="G17" t="s">
        <v>419</v>
      </c>
      <c r="H17" t="s">
        <v>421</v>
      </c>
      <c r="I17" t="str">
        <f t="shared" si="0"/>
        <v>INSERT INTO Colheita (IDOPERACAO, DESIGNACAOPARCELA, PRODUTOAGRICOLA, DATA, QUANTIDADE, INSTANTE, ESTADO) VALUES ('26', 'Horta nova', 'Cenoura Half Long', to_date('28/08/2021', 'DD/MM/YYYY'), 600, SYSTIMESTAMP, 'ativa');</v>
      </c>
    </row>
    <row r="18" spans="1:9" x14ac:dyDescent="0.2">
      <c r="A18">
        <v>27</v>
      </c>
      <c r="B18">
        <v>104</v>
      </c>
      <c r="C18" t="str">
        <f>_xlfn.XLOOKUP(B18,Parcela!A$2:A$9,Parcela!B$2:B$9)</f>
        <v>Lameiro da ponte</v>
      </c>
      <c r="D18" t="s">
        <v>96</v>
      </c>
      <c r="E18" s="6">
        <v>44444</v>
      </c>
      <c r="F18">
        <v>800</v>
      </c>
      <c r="G18" t="s">
        <v>419</v>
      </c>
      <c r="H18" t="s">
        <v>421</v>
      </c>
      <c r="I18" t="str">
        <f t="shared" si="0"/>
        <v>INSERT INTO Colheita (IDOPERACAO, DESIGNACAOPARCELA, PRODUTOAGRICOLA, DATA, QUANTIDADE, INSTANTE, ESTADO) VALUES ('27', 'Lameiro da ponte', 'Maçã Royal Gala', to_date('05/09/2021', 'DD/MM/YYYY'), 800, SYSTIMESTAMP, 'ativa');</v>
      </c>
    </row>
    <row r="19" spans="1:9" x14ac:dyDescent="0.2">
      <c r="A19">
        <v>28</v>
      </c>
      <c r="B19">
        <v>106</v>
      </c>
      <c r="C19" t="str">
        <f>_xlfn.XLOOKUP(B19,Parcela!A$2:A$9,Parcela!B$2:B$9)</f>
        <v>Horta nova</v>
      </c>
      <c r="D19" t="s">
        <v>345</v>
      </c>
      <c r="E19" s="6">
        <v>44446</v>
      </c>
      <c r="F19">
        <v>1800</v>
      </c>
      <c r="G19" t="s">
        <v>419</v>
      </c>
      <c r="H19" t="s">
        <v>421</v>
      </c>
      <c r="I19" t="str">
        <f t="shared" si="0"/>
        <v>INSERT INTO Colheita (IDOPERACAO, DESIGNACAOPARCELA, PRODUTOAGRICOLA, DATA, QUANTIDADE, INSTANTE, ESTADO) VALUES ('28', 'Horta nova', 'Cenoura Half Long', to_date('07/09/2021', 'DD/MM/YYYY'), 1800, SYSTIMESTAMP, 'ativa');</v>
      </c>
    </row>
    <row r="20" spans="1:9" x14ac:dyDescent="0.2">
      <c r="A20">
        <v>29</v>
      </c>
      <c r="B20">
        <v>104</v>
      </c>
      <c r="C20" t="str">
        <f>_xlfn.XLOOKUP(B20,Parcela!A$2:A$9,Parcela!B$2:B$9)</f>
        <v>Lameiro da ponte</v>
      </c>
      <c r="D20" t="s">
        <v>346</v>
      </c>
      <c r="E20" s="6">
        <v>44451</v>
      </c>
      <c r="F20">
        <v>800</v>
      </c>
      <c r="G20" t="s">
        <v>419</v>
      </c>
      <c r="H20" t="s">
        <v>421</v>
      </c>
      <c r="I20" t="str">
        <f t="shared" si="0"/>
        <v>INSERT INTO Colheita (IDOPERACAO, DESIGNACAOPARCELA, PRODUTOAGRICOLA, DATA, QUANTIDADE, INSTANTE, ESTADO) VALUES ('29', 'Lameiro da ponte', 'Maçã Royal Jonagored', to_date('12/09/2021', 'DD/MM/YYYY'), 800, SYSTIMESTAMP, 'ativa');</v>
      </c>
    </row>
    <row r="21" spans="1:9" x14ac:dyDescent="0.2">
      <c r="A21">
        <v>30</v>
      </c>
      <c r="B21">
        <v>104</v>
      </c>
      <c r="C21" t="str">
        <f>_xlfn.XLOOKUP(B21,Parcela!A$2:A$9,Parcela!B$2:B$9)</f>
        <v>Lameiro da ponte</v>
      </c>
      <c r="D21" t="s">
        <v>346</v>
      </c>
      <c r="E21" s="6">
        <v>44462</v>
      </c>
      <c r="F21">
        <v>1200</v>
      </c>
      <c r="G21" t="s">
        <v>419</v>
      </c>
      <c r="H21" t="s">
        <v>421</v>
      </c>
      <c r="I21" t="str">
        <f t="shared" si="0"/>
        <v>INSERT INTO Colheita (IDOPERACAO, DESIGNACAOPARCELA, PRODUTOAGRICOLA, DATA, QUANTIDADE, INSTANTE, ESTADO) VALUES ('30', 'Lameiro da ponte', 'Maçã Royal Jonagored', to_date('23/09/2021', 'DD/MM/YYYY'), 1200, SYSTIMESTAMP, 'ativa');</v>
      </c>
    </row>
    <row r="22" spans="1:9" x14ac:dyDescent="0.2">
      <c r="A22">
        <v>31</v>
      </c>
      <c r="B22">
        <v>104</v>
      </c>
      <c r="C22" t="str">
        <f>_xlfn.XLOOKUP(B22,Parcela!A$2:A$9,Parcela!B$2:B$9)</f>
        <v>Lameiro da ponte</v>
      </c>
      <c r="D22" t="s">
        <v>74</v>
      </c>
      <c r="E22" s="6">
        <v>44481</v>
      </c>
      <c r="F22">
        <v>950</v>
      </c>
      <c r="G22" t="s">
        <v>419</v>
      </c>
      <c r="H22" t="s">
        <v>421</v>
      </c>
      <c r="I22" t="str">
        <f t="shared" si="0"/>
        <v>INSERT INTO Colheita (IDOPERACAO, DESIGNACAOPARCELA, PRODUTOAGRICOLA, DATA, QUANTIDADE, INSTANTE, ESTADO) VALUES ('31', 'Lameiro da ponte', 'Maçã Fuji', to_date('12/10/2021', 'DD/MM/YYYY'), 950, SYSTIMESTAMP, 'ativa');</v>
      </c>
    </row>
    <row r="23" spans="1:9" x14ac:dyDescent="0.2">
      <c r="A23">
        <v>32</v>
      </c>
      <c r="B23">
        <v>104</v>
      </c>
      <c r="C23" t="str">
        <f>_xlfn.XLOOKUP(B23,Parcela!A$2:A$9,Parcela!B$2:B$9)</f>
        <v>Lameiro da ponte</v>
      </c>
      <c r="D23" t="s">
        <v>74</v>
      </c>
      <c r="E23" s="6">
        <v>44503</v>
      </c>
      <c r="F23">
        <v>750</v>
      </c>
      <c r="G23" t="s">
        <v>419</v>
      </c>
      <c r="H23" t="s">
        <v>421</v>
      </c>
      <c r="I23" t="str">
        <f t="shared" si="0"/>
        <v>INSERT INTO Colheita (IDOPERACAO, DESIGNACAOPARCELA, PRODUTOAGRICOLA, DATA, QUANTIDADE, INSTANTE, ESTADO) VALUES ('32', 'Lameiro da ponte', 'Maçã Fuji', to_date('03/11/2021', 'DD/MM/YYYY'), 750, SYSTIMESTAMP, 'ativa');</v>
      </c>
    </row>
    <row r="24" spans="1:9" x14ac:dyDescent="0.2">
      <c r="A24">
        <v>33</v>
      </c>
      <c r="B24">
        <v>102</v>
      </c>
      <c r="C24" t="str">
        <f>_xlfn.XLOOKUP(B24,Parcela!A$2:A$9,Parcela!B$2:B$9)</f>
        <v>Campo grande</v>
      </c>
      <c r="D24" t="s">
        <v>347</v>
      </c>
      <c r="E24" s="6">
        <v>44510</v>
      </c>
      <c r="F24">
        <v>210</v>
      </c>
      <c r="G24" t="s">
        <v>419</v>
      </c>
      <c r="H24" t="s">
        <v>421</v>
      </c>
      <c r="I24" t="str">
        <f t="shared" si="0"/>
        <v>INSERT INTO Colheita (IDOPERACAO, DESIGNACAOPARCELA, PRODUTOAGRICOLA, DATA, QUANTIDADE, INSTANTE, ESTADO) VALUES ('33', 'Campo grande', 'Azeitona Galega', to_date('10/11/2021', 'DD/MM/YYYY'), 210, SYSTIMESTAMP, 'ativa');</v>
      </c>
    </row>
    <row r="25" spans="1:9" x14ac:dyDescent="0.2">
      <c r="A25">
        <v>34</v>
      </c>
      <c r="B25">
        <v>102</v>
      </c>
      <c r="C25" t="str">
        <f>_xlfn.XLOOKUP(B25,Parcela!A$2:A$9,Parcela!B$2:B$9)</f>
        <v>Campo grande</v>
      </c>
      <c r="D25" t="s">
        <v>178</v>
      </c>
      <c r="E25" s="6">
        <v>44510</v>
      </c>
      <c r="F25">
        <v>120</v>
      </c>
      <c r="G25" t="s">
        <v>419</v>
      </c>
      <c r="H25" t="s">
        <v>421</v>
      </c>
      <c r="I25" t="str">
        <f t="shared" si="0"/>
        <v>INSERT INTO Colheita (IDOPERACAO, DESIGNACAOPARCELA, PRODUTOAGRICOLA, DATA, QUANTIDADE, INSTANTE, ESTADO) VALUES ('34', 'Campo grande', 'Azeitona Picual', to_date('10/11/2021', 'DD/MM/YYYY'), 120, SYSTIMESTAMP, 'ativa');</v>
      </c>
    </row>
    <row r="26" spans="1:9" x14ac:dyDescent="0.2">
      <c r="A26">
        <v>35</v>
      </c>
      <c r="B26">
        <v>106</v>
      </c>
      <c r="C26" t="str">
        <f>_xlfn.XLOOKUP(B26,Parcela!A$2:A$9,Parcela!B$2:B$9)</f>
        <v>Horta nova</v>
      </c>
      <c r="D26" t="s">
        <v>186</v>
      </c>
      <c r="E26" s="6">
        <v>44515</v>
      </c>
      <c r="F26">
        <v>600</v>
      </c>
      <c r="G26" t="s">
        <v>419</v>
      </c>
      <c r="H26" t="s">
        <v>421</v>
      </c>
      <c r="I26" t="str">
        <f t="shared" si="0"/>
        <v>INSERT INTO Colheita (IDOPERACAO, DESIGNACAOPARCELA, PRODUTOAGRICOLA, DATA, QUANTIDADE, INSTANTE, ESTADO) VALUES ('35', 'Horta nova', 'Nabo S. Cosme', to_date('15/11/2021', 'DD/MM/YYYY'), 600, SYSTIMESTAMP, 'ativa');</v>
      </c>
    </row>
    <row r="27" spans="1:9" x14ac:dyDescent="0.2">
      <c r="A27">
        <v>36</v>
      </c>
      <c r="B27">
        <v>106</v>
      </c>
      <c r="C27" t="str">
        <f>_xlfn.XLOOKUP(B27,Parcela!A$2:A$9,Parcela!B$2:B$9)</f>
        <v>Horta nova</v>
      </c>
      <c r="D27" t="s">
        <v>186</v>
      </c>
      <c r="E27" s="6">
        <v>44548</v>
      </c>
      <c r="F27">
        <v>2500</v>
      </c>
      <c r="G27" t="s">
        <v>419</v>
      </c>
      <c r="H27" t="s">
        <v>421</v>
      </c>
      <c r="I27" t="str">
        <f t="shared" si="0"/>
        <v>INSERT INTO Colheita (IDOPERACAO, DESIGNACAOPARCELA, PRODUTOAGRICOLA, DATA, QUANTIDADE, INSTANTE, ESTADO) VALUES ('36', 'Horta nova', 'Nabo S. Cosme', to_date('18/12/2021', 'DD/MM/YYYY'), 2500, SYSTIMESTAMP, 'ativa');</v>
      </c>
    </row>
    <row r="28" spans="1:9" x14ac:dyDescent="0.2">
      <c r="A28">
        <v>37</v>
      </c>
      <c r="B28">
        <v>106</v>
      </c>
      <c r="C28" t="str">
        <f>_xlfn.XLOOKUP(B28,Parcela!A$2:A$9,Parcela!B$2:B$9)</f>
        <v>Horta nova</v>
      </c>
      <c r="D28" t="s">
        <v>186</v>
      </c>
      <c r="E28" s="6">
        <v>44565</v>
      </c>
      <c r="F28">
        <v>2900</v>
      </c>
      <c r="G28" t="s">
        <v>419</v>
      </c>
      <c r="H28" t="s">
        <v>421</v>
      </c>
      <c r="I28" t="str">
        <f t="shared" si="0"/>
        <v>INSERT INTO Colheita (IDOPERACAO, DESIGNACAOPARCELA, PRODUTOAGRICOLA, DATA, QUANTIDADE, INSTANTE, ESTADO) VALUES ('37', 'Horta nova', 'Nabo S. Cosme', to_date('04/01/2022', 'DD/MM/YYYY'), 2900, SYSTIMESTAMP, 'ativa');</v>
      </c>
    </row>
    <row r="29" spans="1:9" x14ac:dyDescent="0.2">
      <c r="A29">
        <v>38</v>
      </c>
      <c r="B29">
        <v>106</v>
      </c>
      <c r="C29" t="str">
        <f>_xlfn.XLOOKUP(B29,Parcela!A$2:A$9,Parcela!B$2:B$9)</f>
        <v>Horta nova</v>
      </c>
      <c r="D29" t="s">
        <v>154</v>
      </c>
      <c r="E29" s="6">
        <v>44686</v>
      </c>
      <c r="F29">
        <v>2250</v>
      </c>
      <c r="G29" t="s">
        <v>419</v>
      </c>
      <c r="H29" t="s">
        <v>421</v>
      </c>
      <c r="I29" t="str">
        <f t="shared" si="0"/>
        <v>INSERT INTO Colheita (IDOPERACAO, DESIGNACAOPARCELA, PRODUTOAGRICOLA, DATA, QUANTIDADE, INSTANTE, ESTADO) VALUES ('38', 'Horta nova', 'Cenoura Sugarsnax Hybrid', to_date('05/05/2022', 'DD/MM/YYYY'), 2250, SYSTIMESTAMP, 'ativa');</v>
      </c>
    </row>
    <row r="30" spans="1:9" x14ac:dyDescent="0.2">
      <c r="A30">
        <v>39</v>
      </c>
      <c r="B30">
        <v>106</v>
      </c>
      <c r="C30" t="str">
        <f>_xlfn.XLOOKUP(B30,Parcela!A$2:A$9,Parcela!B$2:B$9)</f>
        <v>Horta nova</v>
      </c>
      <c r="D30" t="s">
        <v>154</v>
      </c>
      <c r="E30" s="6">
        <v>44696</v>
      </c>
      <c r="F30">
        <v>1300</v>
      </c>
      <c r="G30" t="s">
        <v>419</v>
      </c>
      <c r="H30" t="s">
        <v>421</v>
      </c>
      <c r="I30" t="str">
        <f t="shared" si="0"/>
        <v>INSERT INTO Colheita (IDOPERACAO, DESIGNACAOPARCELA, PRODUTOAGRICOLA, DATA, QUANTIDADE, INSTANTE, ESTADO) VALUES ('39', 'Horta nova', 'Cenoura Sugarsnax Hybrid', to_date('15/05/2022', 'DD/MM/YYYY'), 1300, SYSTIMESTAMP, 'ativa');</v>
      </c>
    </row>
    <row r="31" spans="1:9" x14ac:dyDescent="0.2">
      <c r="A31">
        <v>40</v>
      </c>
      <c r="B31">
        <v>107</v>
      </c>
      <c r="C31" t="str">
        <f>_xlfn.XLOOKUP(B31,Parcela!A$2:A$9,Parcela!B$2:B$9)</f>
        <v>Vinha</v>
      </c>
      <c r="D31" t="s">
        <v>188</v>
      </c>
      <c r="E31" s="6">
        <v>44757</v>
      </c>
      <c r="F31">
        <v>600</v>
      </c>
      <c r="G31" t="s">
        <v>419</v>
      </c>
      <c r="H31" t="s">
        <v>421</v>
      </c>
      <c r="I31" t="str">
        <f t="shared" si="0"/>
        <v>INSERT INTO Colheita (IDOPERACAO, DESIGNACAOPARCELA, PRODUTOAGRICOLA, DATA, QUANTIDADE, INSTANTE, ESTADO) VALUES ('40', 'Vinha', 'Uva Dona Maria', to_date('15/07/2022', 'DD/MM/YYYY'), 600, SYSTIMESTAMP, 'ativa');</v>
      </c>
    </row>
    <row r="32" spans="1:9" x14ac:dyDescent="0.2">
      <c r="A32">
        <v>41</v>
      </c>
      <c r="B32">
        <v>107</v>
      </c>
      <c r="C32" t="str">
        <f>_xlfn.XLOOKUP(B32,Parcela!A$2:A$9,Parcela!B$2:B$9)</f>
        <v>Vinha</v>
      </c>
      <c r="D32" t="s">
        <v>188</v>
      </c>
      <c r="E32" s="6">
        <v>44762</v>
      </c>
      <c r="F32">
        <v>500</v>
      </c>
      <c r="G32" t="s">
        <v>419</v>
      </c>
      <c r="H32" t="s">
        <v>421</v>
      </c>
      <c r="I32" t="str">
        <f t="shared" si="0"/>
        <v>INSERT INTO Colheita (IDOPERACAO, DESIGNACAOPARCELA, PRODUTOAGRICOLA, DATA, QUANTIDADE, INSTANTE, ESTADO) VALUES ('41', 'Vinha', 'Uva Dona Maria', to_date('20/07/2022', 'DD/MM/YYYY'), 500, SYSTIMESTAMP, 'ativa');</v>
      </c>
    </row>
    <row r="33" spans="1:9" x14ac:dyDescent="0.2">
      <c r="A33">
        <v>42</v>
      </c>
      <c r="B33">
        <v>107</v>
      </c>
      <c r="C33" t="str">
        <f>_xlfn.XLOOKUP(B33,Parcela!A$2:A$9,Parcela!B$2:B$9)</f>
        <v>Vinha</v>
      </c>
      <c r="D33" t="s">
        <v>190</v>
      </c>
      <c r="E33" s="6">
        <v>44785</v>
      </c>
      <c r="F33">
        <v>1200</v>
      </c>
      <c r="G33" t="s">
        <v>419</v>
      </c>
      <c r="H33" t="s">
        <v>421</v>
      </c>
      <c r="I33" t="str">
        <f t="shared" si="0"/>
        <v>INSERT INTO Colheita (IDOPERACAO, DESIGNACAOPARCELA, PRODUTOAGRICOLA, DATA, QUANTIDADE, INSTANTE, ESTADO) VALUES ('42', 'Vinha', 'Uva Cardinal', to_date('12/08/2022', 'DD/MM/YYYY'), 1200, SYSTIMESTAMP, 'ativa');</v>
      </c>
    </row>
    <row r="34" spans="1:9" x14ac:dyDescent="0.2">
      <c r="A34">
        <v>43</v>
      </c>
      <c r="B34">
        <v>101</v>
      </c>
      <c r="C34" t="str">
        <f>_xlfn.XLOOKUP(B34,Parcela!A$2:A$9,Parcela!B$2:B$9)</f>
        <v>Campo da bouça</v>
      </c>
      <c r="D34" t="s">
        <v>166</v>
      </c>
      <c r="E34" s="6">
        <v>44790</v>
      </c>
      <c r="F34">
        <v>3500</v>
      </c>
      <c r="G34" t="s">
        <v>419</v>
      </c>
      <c r="H34" t="s">
        <v>421</v>
      </c>
      <c r="I34" t="str">
        <f t="shared" si="0"/>
        <v>INSERT INTO Colheita (IDOPERACAO, DESIGNACAOPARCELA, PRODUTOAGRICOLA, DATA, QUANTIDADE, INSTANTE, ESTADO) VALUES ('43', 'Campo da bouça', 'Milho Doce Golden Bantam', to_date('17/08/2022', 'DD/MM/YYYY'), 3500, SYSTIMESTAMP, 'ativa');</v>
      </c>
    </row>
    <row r="35" spans="1:9" x14ac:dyDescent="0.2">
      <c r="A35">
        <v>44</v>
      </c>
      <c r="B35">
        <v>103</v>
      </c>
      <c r="C35" t="str">
        <f>_xlfn.XLOOKUP(B35,Parcela!A$2:A$9,Parcela!B$2:B$9)</f>
        <v>Campo do poço</v>
      </c>
      <c r="D35" t="s">
        <v>164</v>
      </c>
      <c r="E35" s="6">
        <v>44791</v>
      </c>
      <c r="F35">
        <v>3300</v>
      </c>
      <c r="G35" t="s">
        <v>419</v>
      </c>
      <c r="H35" t="s">
        <v>421</v>
      </c>
      <c r="I35" t="str">
        <f t="shared" si="0"/>
        <v>INSERT INTO Colheita (IDOPERACAO, DESIGNACAOPARCELA, PRODUTOAGRICOLA, DATA, QUANTIDADE, INSTANTE, ESTADO) VALUES ('44', 'Campo do poço', 'Milho Mas 24.C', to_date('18/08/2022', 'DD/MM/YYYY'), 3300, SYSTIMESTAMP, 'ativa');</v>
      </c>
    </row>
    <row r="36" spans="1:9" x14ac:dyDescent="0.2">
      <c r="A36">
        <v>45</v>
      </c>
      <c r="B36">
        <v>104</v>
      </c>
      <c r="C36" t="str">
        <f>_xlfn.XLOOKUP(B36,Parcela!A$2:A$9,Parcela!B$2:B$9)</f>
        <v>Lameiro da ponte</v>
      </c>
      <c r="D36" t="s">
        <v>96</v>
      </c>
      <c r="E36" s="6">
        <v>44793</v>
      </c>
      <c r="F36">
        <v>950</v>
      </c>
      <c r="G36" t="s">
        <v>419</v>
      </c>
      <c r="H36" t="s">
        <v>421</v>
      </c>
      <c r="I36" t="str">
        <f t="shared" si="0"/>
        <v>INSERT INTO Colheita (IDOPERACAO, DESIGNACAOPARCELA, PRODUTOAGRICOLA, DATA, QUANTIDADE, INSTANTE, ESTADO) VALUES ('45', 'Lameiro da ponte', 'Maçã Royal Gala', to_date('20/08/2022', 'DD/MM/YYYY'), 950, SYSTIMESTAMP, 'ativa');</v>
      </c>
    </row>
    <row r="37" spans="1:9" x14ac:dyDescent="0.2">
      <c r="A37">
        <v>46</v>
      </c>
      <c r="B37">
        <v>106</v>
      </c>
      <c r="C37" t="str">
        <f>_xlfn.XLOOKUP(B37,Parcela!A$2:A$9,Parcela!B$2:B$9)</f>
        <v>Horta nova</v>
      </c>
      <c r="D37" t="s">
        <v>156</v>
      </c>
      <c r="E37" s="6">
        <v>44797</v>
      </c>
      <c r="F37">
        <v>650</v>
      </c>
      <c r="G37" t="s">
        <v>419</v>
      </c>
      <c r="H37" t="s">
        <v>421</v>
      </c>
      <c r="I37" t="str">
        <f t="shared" si="0"/>
        <v>INSERT INTO Colheita (IDOPERACAO, DESIGNACAOPARCELA, PRODUTOAGRICOLA, DATA, QUANTIDADE, INSTANTE, ESTADO) VALUES ('46', 'Horta nova', 'Cenoura Nelson Hybrid', to_date('24/08/2022', 'DD/MM/YYYY'), 650, SYSTIMESTAMP, 'ativa');</v>
      </c>
    </row>
    <row r="38" spans="1:9" x14ac:dyDescent="0.2">
      <c r="A38">
        <v>47</v>
      </c>
      <c r="B38">
        <v>106</v>
      </c>
      <c r="C38" t="str">
        <f>_xlfn.XLOOKUP(B38,Parcela!A$2:A$9,Parcela!B$2:B$9)</f>
        <v>Horta nova</v>
      </c>
      <c r="D38" t="s">
        <v>156</v>
      </c>
      <c r="E38" s="6">
        <v>44809</v>
      </c>
      <c r="F38">
        <v>1900</v>
      </c>
      <c r="G38" t="s">
        <v>419</v>
      </c>
      <c r="H38" t="s">
        <v>421</v>
      </c>
      <c r="I38" t="str">
        <f t="shared" si="0"/>
        <v>INSERT INTO Colheita (IDOPERACAO, DESIGNACAOPARCELA, PRODUTOAGRICOLA, DATA, QUANTIDADE, INSTANTE, ESTADO) VALUES ('47', 'Horta nova', 'Cenoura Nelson Hybrid', to_date('05/09/2022', 'DD/MM/YYYY'), 1900, SYSTIMESTAMP, 'ativa');</v>
      </c>
    </row>
    <row r="39" spans="1:9" x14ac:dyDescent="0.2">
      <c r="A39">
        <v>48</v>
      </c>
      <c r="B39">
        <v>104</v>
      </c>
      <c r="C39" t="str">
        <f>_xlfn.XLOOKUP(B39,Parcela!A$2:A$9,Parcela!B$2:B$9)</f>
        <v>Lameiro da ponte</v>
      </c>
      <c r="D39" t="s">
        <v>96</v>
      </c>
      <c r="E39" s="6">
        <v>44811</v>
      </c>
      <c r="F39">
        <v>830</v>
      </c>
      <c r="G39" t="s">
        <v>419</v>
      </c>
      <c r="H39" t="s">
        <v>421</v>
      </c>
      <c r="I39" t="str">
        <f t="shared" si="0"/>
        <v>INSERT INTO Colheita (IDOPERACAO, DESIGNACAOPARCELA, PRODUTOAGRICOLA, DATA, QUANTIDADE, INSTANTE, ESTADO) VALUES ('48', 'Lameiro da ponte', 'Maçã Royal Gala', to_date('07/09/2022', 'DD/MM/YYYY'), 830, SYSTIMESTAMP, 'ativa');</v>
      </c>
    </row>
    <row r="40" spans="1:9" x14ac:dyDescent="0.2">
      <c r="A40">
        <v>49</v>
      </c>
      <c r="B40">
        <v>104</v>
      </c>
      <c r="C40" t="str">
        <f>_xlfn.XLOOKUP(B40,Parcela!A$2:A$9,Parcela!B$2:B$9)</f>
        <v>Lameiro da ponte</v>
      </c>
      <c r="D40" t="s">
        <v>346</v>
      </c>
      <c r="E40" s="6">
        <v>44815</v>
      </c>
      <c r="F40">
        <v>750</v>
      </c>
      <c r="G40" t="s">
        <v>419</v>
      </c>
      <c r="H40" t="s">
        <v>421</v>
      </c>
      <c r="I40" t="str">
        <f t="shared" si="0"/>
        <v>INSERT INTO Colheita (IDOPERACAO, DESIGNACAOPARCELA, PRODUTOAGRICOLA, DATA, QUANTIDADE, INSTANTE, ESTADO) VALUES ('49', 'Lameiro da ponte', 'Maçã Royal Jonagored', to_date('11/09/2022', 'DD/MM/YYYY'), 750, SYSTIMESTAMP, 'ativa');</v>
      </c>
    </row>
    <row r="41" spans="1:9" x14ac:dyDescent="0.2">
      <c r="A41">
        <v>50</v>
      </c>
      <c r="B41">
        <v>104</v>
      </c>
      <c r="C41" t="str">
        <f>_xlfn.XLOOKUP(B41,Parcela!A$2:A$9,Parcela!B$2:B$9)</f>
        <v>Lameiro da ponte</v>
      </c>
      <c r="D41" t="s">
        <v>346</v>
      </c>
      <c r="E41" s="6">
        <v>44824</v>
      </c>
      <c r="F41">
        <v>1150</v>
      </c>
      <c r="G41" t="s">
        <v>419</v>
      </c>
      <c r="H41" t="s">
        <v>421</v>
      </c>
      <c r="I41" t="str">
        <f t="shared" si="0"/>
        <v>INSERT INTO Colheita (IDOPERACAO, DESIGNACAOPARCELA, PRODUTOAGRICOLA, DATA, QUANTIDADE, INSTANTE, ESTADO) VALUES ('50', 'Lameiro da ponte', 'Maçã Royal Jonagored', to_date('20/09/2022', 'DD/MM/YYYY'), 1150, SYSTIMESTAMP, 'ativa');</v>
      </c>
    </row>
    <row r="42" spans="1:9" x14ac:dyDescent="0.2">
      <c r="A42">
        <v>51</v>
      </c>
      <c r="B42">
        <v>104</v>
      </c>
      <c r="C42" t="str">
        <f>_xlfn.XLOOKUP(B42,Parcela!A$2:A$9,Parcela!B$2:B$9)</f>
        <v>Lameiro da ponte</v>
      </c>
      <c r="D42" t="s">
        <v>74</v>
      </c>
      <c r="E42" s="6">
        <v>44851</v>
      </c>
      <c r="F42">
        <v>850</v>
      </c>
      <c r="G42" t="s">
        <v>419</v>
      </c>
      <c r="H42" t="s">
        <v>421</v>
      </c>
      <c r="I42" t="str">
        <f t="shared" si="0"/>
        <v>INSERT INTO Colheita (IDOPERACAO, DESIGNACAOPARCELA, PRODUTOAGRICOLA, DATA, QUANTIDADE, INSTANTE, ESTADO) VALUES ('51', 'Lameiro da ponte', 'Maçã Fuji', to_date('17/10/2022', 'DD/MM/YYYY'), 850, SYSTIMESTAMP, 'ativa');</v>
      </c>
    </row>
    <row r="43" spans="1:9" x14ac:dyDescent="0.2">
      <c r="A43">
        <v>52</v>
      </c>
      <c r="B43">
        <v>104</v>
      </c>
      <c r="C43" t="str">
        <f>_xlfn.XLOOKUP(B43,Parcela!A$2:A$9,Parcela!B$2:B$9)</f>
        <v>Lameiro da ponte</v>
      </c>
      <c r="D43" t="s">
        <v>74</v>
      </c>
      <c r="E43" s="6">
        <v>44871</v>
      </c>
      <c r="F43">
        <v>900</v>
      </c>
      <c r="G43" t="s">
        <v>419</v>
      </c>
      <c r="H43" t="s">
        <v>421</v>
      </c>
      <c r="I43" t="str">
        <f t="shared" si="0"/>
        <v>INSERT INTO Colheita (IDOPERACAO, DESIGNACAOPARCELA, PRODUTOAGRICOLA, DATA, QUANTIDADE, INSTANTE, ESTADO) VALUES ('52', 'Lameiro da ponte', 'Maçã Fuji', to_date('06/11/2022', 'DD/MM/YYYY'), 900, SYSTIMESTAMP, 'ativa');</v>
      </c>
    </row>
    <row r="44" spans="1:9" x14ac:dyDescent="0.2">
      <c r="A44">
        <v>53</v>
      </c>
      <c r="B44">
        <v>102</v>
      </c>
      <c r="C44" t="str">
        <f>_xlfn.XLOOKUP(B44,Parcela!A$2:A$9,Parcela!B$2:B$9)</f>
        <v>Campo grande</v>
      </c>
      <c r="D44" t="s">
        <v>347</v>
      </c>
      <c r="E44" s="6">
        <v>44877</v>
      </c>
      <c r="F44">
        <v>300</v>
      </c>
      <c r="G44" t="s">
        <v>419</v>
      </c>
      <c r="H44" t="s">
        <v>421</v>
      </c>
      <c r="I44" t="str">
        <f t="shared" si="0"/>
        <v>INSERT INTO Colheita (IDOPERACAO, DESIGNACAOPARCELA, PRODUTOAGRICOLA, DATA, QUANTIDADE, INSTANTE, ESTADO) VALUES ('53', 'Campo grande', 'Azeitona Galega', to_date('12/11/2022', 'DD/MM/YYYY'), 300, SYSTIMESTAMP, 'ativa');</v>
      </c>
    </row>
    <row r="45" spans="1:9" x14ac:dyDescent="0.2">
      <c r="A45">
        <v>54</v>
      </c>
      <c r="B45">
        <v>102</v>
      </c>
      <c r="C45" t="str">
        <f>_xlfn.XLOOKUP(B45,Parcela!A$2:A$9,Parcela!B$2:B$9)</f>
        <v>Campo grande</v>
      </c>
      <c r="D45" t="s">
        <v>178</v>
      </c>
      <c r="E45" s="6">
        <v>44877</v>
      </c>
      <c r="F45">
        <v>200</v>
      </c>
      <c r="G45" t="s">
        <v>419</v>
      </c>
      <c r="H45" t="s">
        <v>421</v>
      </c>
      <c r="I45" t="str">
        <f t="shared" si="0"/>
        <v>INSERT INTO Colheita (IDOPERACAO, DESIGNACAOPARCELA, PRODUTOAGRICOLA, DATA, QUANTIDADE, INSTANTE, ESTADO) VALUES ('54', 'Campo grande', 'Azeitona Picual', to_date('12/11/2022', 'DD/MM/YYYY'), 200, SYSTIMESTAMP, 'ativa');</v>
      </c>
    </row>
    <row r="46" spans="1:9" x14ac:dyDescent="0.2">
      <c r="A46">
        <v>55</v>
      </c>
      <c r="B46">
        <v>106</v>
      </c>
      <c r="C46" t="str">
        <f>_xlfn.XLOOKUP(B46,Parcela!A$2:A$9,Parcela!B$2:B$9)</f>
        <v>Horta nova</v>
      </c>
      <c r="D46" t="s">
        <v>168</v>
      </c>
      <c r="E46" s="6">
        <v>44880</v>
      </c>
      <c r="F46">
        <v>50</v>
      </c>
      <c r="G46" t="s">
        <v>419</v>
      </c>
      <c r="H46" t="s">
        <v>421</v>
      </c>
      <c r="I46" t="str">
        <f t="shared" si="0"/>
        <v>INSERT INTO Colheita (IDOPERACAO, DESIGNACAOPARCELA, PRODUTOAGRICOLA, DATA, QUANTIDADE, INSTANTE, ESTADO) VALUES ('55', 'Horta nova', 'Nabo Greleiro Senhora Conceição', to_date('15/11/2022', 'DD/MM/YYYY'), 50, SYSTIMESTAMP, 'ativa');</v>
      </c>
    </row>
    <row r="47" spans="1:9" x14ac:dyDescent="0.2">
      <c r="A47">
        <v>56</v>
      </c>
      <c r="B47">
        <v>106</v>
      </c>
      <c r="C47" t="str">
        <f>_xlfn.XLOOKUP(B47,Parcela!A$2:A$9,Parcela!B$2:B$9)</f>
        <v>Horta nova</v>
      </c>
      <c r="D47" t="s">
        <v>168</v>
      </c>
      <c r="E47" s="6">
        <v>44913</v>
      </c>
      <c r="F47">
        <v>200</v>
      </c>
      <c r="G47" t="s">
        <v>419</v>
      </c>
      <c r="H47" t="s">
        <v>421</v>
      </c>
      <c r="I47" t="str">
        <f t="shared" si="0"/>
        <v>INSERT INTO Colheita (IDOPERACAO, DESIGNACAOPARCELA, PRODUTOAGRICOLA, DATA, QUANTIDADE, INSTANTE, ESTADO) VALUES ('56', 'Horta nova', 'Nabo Greleiro Senhora Conceição', to_date('18/12/2022', 'DD/MM/YYYY'), 200, SYSTIMESTAMP, 'ativa');</v>
      </c>
    </row>
    <row r="48" spans="1:9" x14ac:dyDescent="0.2">
      <c r="A48">
        <v>57</v>
      </c>
      <c r="B48">
        <v>106</v>
      </c>
      <c r="C48" t="str">
        <f>_xlfn.XLOOKUP(B48,Parcela!A$2:A$9,Parcela!B$2:B$9)</f>
        <v>Horta nova</v>
      </c>
      <c r="D48" t="s">
        <v>168</v>
      </c>
      <c r="E48" s="6">
        <v>44940</v>
      </c>
      <c r="F48">
        <v>250</v>
      </c>
      <c r="G48" t="s">
        <v>419</v>
      </c>
      <c r="H48" t="s">
        <v>421</v>
      </c>
      <c r="I48" t="str">
        <f t="shared" si="0"/>
        <v>INSERT INTO Colheita (IDOPERACAO, DESIGNACAOPARCELA, PRODUTOAGRICOLA, DATA, QUANTIDADE, INSTANTE, ESTADO) VALUES ('57', 'Horta nova', 'Nabo Greleiro Senhora Conceição', to_date('14/01/2023', 'DD/MM/YYYY'), 250, SYSTIMESTAMP, 'ativa');</v>
      </c>
    </row>
    <row r="49" spans="1:9" x14ac:dyDescent="0.2">
      <c r="A49">
        <v>58</v>
      </c>
      <c r="B49">
        <v>104</v>
      </c>
      <c r="C49" t="str">
        <f>_xlfn.XLOOKUP(B49,Parcela!A$2:A$9,Parcela!B$2:B$9)</f>
        <v>Lameiro da ponte</v>
      </c>
      <c r="D49" t="s">
        <v>96</v>
      </c>
      <c r="E49" s="6">
        <v>45156</v>
      </c>
      <c r="F49">
        <v>700</v>
      </c>
      <c r="G49" t="s">
        <v>419</v>
      </c>
      <c r="H49" t="s">
        <v>421</v>
      </c>
      <c r="I49" t="str">
        <f t="shared" si="0"/>
        <v>INSERT INTO Colheita (IDOPERACAO, DESIGNACAOPARCELA, PRODUTOAGRICOLA, DATA, QUANTIDADE, INSTANTE, ESTADO) VALUES ('58', 'Lameiro da ponte', 'Maçã Royal Gala', to_date('18/08/2023', 'DD/MM/YYYY'), 700, SYSTIMESTAMP, 'ativa');</v>
      </c>
    </row>
    <row r="50" spans="1:9" x14ac:dyDescent="0.2">
      <c r="A50">
        <v>59</v>
      </c>
      <c r="B50">
        <v>104</v>
      </c>
      <c r="C50" t="str">
        <f>_xlfn.XLOOKUP(B50,Parcela!A$2:A$9,Parcela!B$2:B$9)</f>
        <v>Lameiro da ponte</v>
      </c>
      <c r="D50" t="s">
        <v>96</v>
      </c>
      <c r="E50" s="6">
        <v>45168</v>
      </c>
      <c r="F50">
        <v>900</v>
      </c>
      <c r="G50" t="s">
        <v>419</v>
      </c>
      <c r="H50" t="s">
        <v>421</v>
      </c>
      <c r="I50" t="str">
        <f t="shared" si="0"/>
        <v>INSERT INTO Colheita (IDOPERACAO, DESIGNACAOPARCELA, PRODUTOAGRICOLA, DATA, QUANTIDADE, INSTANTE, ESTADO) VALUES ('59', 'Lameiro da ponte', 'Maçã Royal Gala', to_date('30/08/2023', 'DD/MM/YYYY'), 900, SYSTIMESTAMP, 'ativa');</v>
      </c>
    </row>
    <row r="51" spans="1:9" x14ac:dyDescent="0.2">
      <c r="A51">
        <v>60</v>
      </c>
      <c r="B51">
        <v>104</v>
      </c>
      <c r="C51" t="str">
        <f>_xlfn.XLOOKUP(B51,Parcela!A$2:A$9,Parcela!B$2:B$9)</f>
        <v>Lameiro da ponte</v>
      </c>
      <c r="D51" t="s">
        <v>346</v>
      </c>
      <c r="E51" s="6">
        <v>45174</v>
      </c>
      <c r="F51">
        <v>900</v>
      </c>
      <c r="G51" t="s">
        <v>419</v>
      </c>
      <c r="H51" t="s">
        <v>421</v>
      </c>
      <c r="I51" t="str">
        <f t="shared" si="0"/>
        <v>INSERT INTO Colheita (IDOPERACAO, DESIGNACAOPARCELA, PRODUTOAGRICOLA, DATA, QUANTIDADE, INSTANTE, ESTADO) VALUES ('60', 'Lameiro da ponte', 'Maçã Royal Jonagored', to_date('05/09/2023', 'DD/MM/YYYY'), 900, SYSTIMESTAMP, 'ativa');</v>
      </c>
    </row>
    <row r="52" spans="1:9" x14ac:dyDescent="0.2">
      <c r="A52">
        <v>61</v>
      </c>
      <c r="B52">
        <v>104</v>
      </c>
      <c r="C52" t="str">
        <f>_xlfn.XLOOKUP(B52,Parcela!A$2:A$9,Parcela!B$2:B$9)</f>
        <v>Lameiro da ponte</v>
      </c>
      <c r="D52" t="s">
        <v>346</v>
      </c>
      <c r="E52" s="6">
        <v>45177</v>
      </c>
      <c r="F52">
        <v>1050</v>
      </c>
      <c r="G52" t="s">
        <v>419</v>
      </c>
      <c r="H52" t="s">
        <v>421</v>
      </c>
      <c r="I52" t="str">
        <f t="shared" si="0"/>
        <v>INSERT INTO Colheita (IDOPERACAO, DESIGNACAOPARCELA, PRODUTOAGRICOLA, DATA, QUANTIDADE, INSTANTE, ESTADO) VALUES ('61', 'Lameiro da ponte', 'Maçã Royal Jonagored', to_date('08/09/2023', 'DD/MM/YYYY'), 1050, SYSTIMESTAMP, 'ativa');</v>
      </c>
    </row>
    <row r="53" spans="1:9" x14ac:dyDescent="0.2">
      <c r="A53">
        <v>62</v>
      </c>
      <c r="B53">
        <v>104</v>
      </c>
      <c r="C53" t="str">
        <f>_xlfn.XLOOKUP(B53,Parcela!A$2:A$9,Parcela!B$2:B$9)</f>
        <v>Lameiro da ponte</v>
      </c>
      <c r="D53" t="s">
        <v>74</v>
      </c>
      <c r="E53" s="6">
        <v>45197</v>
      </c>
      <c r="F53">
        <v>950</v>
      </c>
      <c r="G53" t="s">
        <v>419</v>
      </c>
      <c r="H53" t="s">
        <v>421</v>
      </c>
      <c r="I53" t="str">
        <f t="shared" si="0"/>
        <v>INSERT INTO Colheita (IDOPERACAO, DESIGNACAOPARCELA, PRODUTOAGRICOLA, DATA, QUANTIDADE, INSTANTE, ESTADO) VALUES ('62', 'Lameiro da ponte', 'Maçã Fuji', to_date('28/09/2023', 'DD/MM/YYYY'), 950, SYSTIMESTAMP, 'ativa');</v>
      </c>
    </row>
    <row r="54" spans="1:9" x14ac:dyDescent="0.2">
      <c r="A54">
        <v>63</v>
      </c>
      <c r="B54">
        <v>104</v>
      </c>
      <c r="C54" t="str">
        <f>_xlfn.XLOOKUP(B54,Parcela!A$2:A$9,Parcela!B$2:B$9)</f>
        <v>Lameiro da ponte</v>
      </c>
      <c r="D54" t="s">
        <v>74</v>
      </c>
      <c r="E54" s="6">
        <v>45202</v>
      </c>
      <c r="F54">
        <v>800</v>
      </c>
      <c r="G54" t="s">
        <v>419</v>
      </c>
      <c r="H54" t="s">
        <v>421</v>
      </c>
      <c r="I54" t="str">
        <f t="shared" si="0"/>
        <v>INSERT INTO Colheita (IDOPERACAO, DESIGNACAOPARCELA, PRODUTOAGRICOLA, DATA, QUANTIDADE, INSTANTE, ESTADO) VALUES ('63', 'Lameiro da ponte', 'Maçã Fuji', to_date('03/10/2023', 'DD/MM/YYYY'), 800, SYSTIMESTAMP, 'ativa');</v>
      </c>
    </row>
    <row r="55" spans="1:9" x14ac:dyDescent="0.2">
      <c r="A55">
        <v>64</v>
      </c>
      <c r="B55">
        <v>105</v>
      </c>
      <c r="C55" t="str">
        <f>_xlfn.XLOOKUP(B55,Parcela!A$2:A$9,Parcela!B$2:B$9)</f>
        <v>Lameiro do moinho</v>
      </c>
      <c r="D55" t="s">
        <v>90</v>
      </c>
      <c r="E55" s="9" t="s">
        <v>348</v>
      </c>
      <c r="F55">
        <v>700</v>
      </c>
      <c r="G55" t="s">
        <v>419</v>
      </c>
      <c r="H55" t="s">
        <v>421</v>
      </c>
      <c r="I55" t="str">
        <f t="shared" si="0"/>
        <v>INSERT INTO Colheita (IDOPERACAO, DESIGNACAOPARCELA, PRODUTOAGRICOLA, DATA, QUANTIDADE, INSTANTE, ESTADO) VALUES ('64', 'Lameiro do moinho', 'Maçã Canada', to_date('15/09/2023', 'DD/MM/YYYY'), 700, SYSTIMESTAMP, 'ativa');</v>
      </c>
    </row>
    <row r="56" spans="1:9" x14ac:dyDescent="0.2">
      <c r="A56">
        <v>65</v>
      </c>
      <c r="B56">
        <v>105</v>
      </c>
      <c r="C56" t="str">
        <f>_xlfn.XLOOKUP(B56,Parcela!A$2:A$9,Parcela!B$2:B$9)</f>
        <v>Lameiro do moinho</v>
      </c>
      <c r="D56" t="s">
        <v>92</v>
      </c>
      <c r="E56" s="9" t="s">
        <v>349</v>
      </c>
      <c r="F56">
        <v>600</v>
      </c>
      <c r="G56" t="s">
        <v>419</v>
      </c>
      <c r="H56" t="s">
        <v>421</v>
      </c>
      <c r="I56" t="str">
        <f t="shared" si="0"/>
        <v>INSERT INTO Colheita (IDOPERACAO, DESIGNACAOPARCELA, PRODUTOAGRICOLA, DATA, QUANTIDADE, INSTANTE, ESTADO) VALUES ('65', 'Lameiro do moinho', 'Maçã Grand Fay', to_date('16/09/2023', 'DD/MM/YYYY'), 600, SYSTIMESTAMP, 'ativa');</v>
      </c>
    </row>
    <row r="57" spans="1:9" x14ac:dyDescent="0.2">
      <c r="A57">
        <v>66</v>
      </c>
      <c r="B57">
        <v>105</v>
      </c>
      <c r="C57" t="str">
        <f>_xlfn.XLOOKUP(B57,Parcela!A$2:A$9,Parcela!B$2:B$9)</f>
        <v>Lameiro do moinho</v>
      </c>
      <c r="D57" t="s">
        <v>92</v>
      </c>
      <c r="E57" s="9" t="s">
        <v>350</v>
      </c>
      <c r="F57">
        <v>700</v>
      </c>
      <c r="G57" t="s">
        <v>419</v>
      </c>
      <c r="H57" t="s">
        <v>421</v>
      </c>
      <c r="I57" t="str">
        <f t="shared" si="0"/>
        <v>INSERT INTO Colheita (IDOPERACAO, DESIGNACAOPARCELA, PRODUTOAGRICOLA, DATA, QUANTIDADE, INSTANTE, ESTADO) VALUES ('66', 'Lameiro do moinho', 'Maçã Grand Fay', to_date('20/09/2023', 'DD/MM/YYYY'), 700, SYSTIMESTAMP, 'ativa');</v>
      </c>
    </row>
    <row r="58" spans="1:9" x14ac:dyDescent="0.2">
      <c r="A58">
        <v>67</v>
      </c>
      <c r="B58">
        <v>105</v>
      </c>
      <c r="C58" t="str">
        <f>_xlfn.XLOOKUP(B58,Parcela!A$2:A$9,Parcela!B$2:B$9)</f>
        <v>Lameiro do moinho</v>
      </c>
      <c r="D58" t="s">
        <v>122</v>
      </c>
      <c r="E58" s="9" t="s">
        <v>351</v>
      </c>
      <c r="F58">
        <v>600</v>
      </c>
      <c r="G58" t="s">
        <v>419</v>
      </c>
      <c r="H58" t="s">
        <v>421</v>
      </c>
      <c r="I58" t="str">
        <f t="shared" si="0"/>
        <v>INSERT INTO Colheita (IDOPERACAO, DESIGNACAOPARCELA, PRODUTOAGRICOLA, DATA, QUANTIDADE, INSTANTE, ESTADO) VALUES ('67', 'Lameiro do moinho', 'Maçã Pipo De Basto', to_date('27/09/2023', 'DD/MM/YYYY'), 600, SYSTIMESTAMP, 'ativa');</v>
      </c>
    </row>
    <row r="59" spans="1:9" x14ac:dyDescent="0.2">
      <c r="A59">
        <v>68</v>
      </c>
      <c r="B59">
        <v>105</v>
      </c>
      <c r="C59" t="str">
        <f>_xlfn.XLOOKUP(B59,Parcela!A$2:A$9,Parcela!B$2:B$9)</f>
        <v>Lameiro do moinho</v>
      </c>
      <c r="D59" t="s">
        <v>122</v>
      </c>
      <c r="E59" s="9">
        <v>45056</v>
      </c>
      <c r="F59">
        <v>700</v>
      </c>
      <c r="G59" t="s">
        <v>419</v>
      </c>
      <c r="H59" t="s">
        <v>421</v>
      </c>
      <c r="I59" t="str">
        <f t="shared" si="0"/>
        <v>INSERT INTO Colheita (IDOPERACAO, DESIGNACAOPARCELA, PRODUTOAGRICOLA, DATA, QUANTIDADE, INSTANTE, ESTADO) VALUES ('68', 'Lameiro do moinho', 'Maçã Pipo De Basto', to_date('10/05/2023', 'DD/MM/YYYY'), 700, SYSTIMESTAMP, 'ativa');</v>
      </c>
    </row>
    <row r="60" spans="1:9" x14ac:dyDescent="0.2">
      <c r="A60">
        <v>69</v>
      </c>
      <c r="B60">
        <v>105</v>
      </c>
      <c r="C60" t="str">
        <f>_xlfn.XLOOKUP(B60,Parcela!A$2:A$9,Parcela!B$2:B$9)</f>
        <v>Lameiro do moinho</v>
      </c>
      <c r="D60" t="s">
        <v>114</v>
      </c>
      <c r="E60" s="9" t="s">
        <v>352</v>
      </c>
      <c r="F60">
        <v>1200</v>
      </c>
      <c r="G60" t="s">
        <v>419</v>
      </c>
      <c r="H60" t="s">
        <v>421</v>
      </c>
      <c r="I60" t="str">
        <f t="shared" si="0"/>
        <v>INSERT INTO Colheita (IDOPERACAO, DESIGNACAOPARCELA, PRODUTOAGRICOLA, DATA, QUANTIDADE, INSTANTE, ESTADO) VALUES ('69', 'Lameiro do moinho', 'Maçã Gronho Doce', to_date('15/10/2023', 'DD/MM/YYYY'), 1200, SYSTIMESTAMP, 'ativa');</v>
      </c>
    </row>
    <row r="61" spans="1:9" x14ac:dyDescent="0.2">
      <c r="A61">
        <v>70</v>
      </c>
      <c r="B61">
        <v>105</v>
      </c>
      <c r="C61" t="str">
        <f>_xlfn.XLOOKUP(B61,Parcela!A$2:A$9,Parcela!B$2:B$9)</f>
        <v>Lameiro do moinho</v>
      </c>
      <c r="D61" t="s">
        <v>112</v>
      </c>
      <c r="E61" s="9" t="s">
        <v>352</v>
      </c>
      <c r="F61">
        <v>700</v>
      </c>
      <c r="G61" t="s">
        <v>419</v>
      </c>
      <c r="H61" t="s">
        <v>421</v>
      </c>
      <c r="I61" t="str">
        <f t="shared" si="0"/>
        <v>INSERT INTO Colheita (IDOPERACAO, DESIGNACAOPARCELA, PRODUTOAGRICOLA, DATA, QUANTIDADE, INSTANTE, ESTADO) VALUES ('70', 'Lameiro do moinho', 'Maçã Malápio', to_date('15/10/2023', 'DD/MM/YYYY'), 700, SYSTIMESTAMP, 'ativa');</v>
      </c>
    </row>
    <row r="62" spans="1:9" x14ac:dyDescent="0.2">
      <c r="A62">
        <v>71</v>
      </c>
      <c r="B62">
        <v>105</v>
      </c>
      <c r="C62" t="str">
        <f>_xlfn.XLOOKUP(B62,Parcela!A$2:A$9,Parcela!B$2:B$9)</f>
        <v>Lameiro do moinho</v>
      </c>
      <c r="D62" t="s">
        <v>353</v>
      </c>
      <c r="E62" s="9">
        <v>45271</v>
      </c>
      <c r="F62">
        <v>700</v>
      </c>
      <c r="G62" t="s">
        <v>419</v>
      </c>
      <c r="H62" t="s">
        <v>421</v>
      </c>
      <c r="I62" t="str">
        <f t="shared" si="0"/>
        <v>INSERT INTO Colheita (IDOPERACAO, DESIGNACAOPARCELA, PRODUTOAGRICOLA, DATA, QUANTIDADE, INSTANTE, ESTADO) VALUES ('71', 'Lameiro do moinho', 'Maçã Porta da Loja', to_date('11/12/2023', 'DD/MM/YYYY'), 700, SYSTIMESTAMP, 'ativa');</v>
      </c>
    </row>
    <row r="63" spans="1:9" x14ac:dyDescent="0.2">
      <c r="A63">
        <v>72</v>
      </c>
      <c r="B63">
        <v>105</v>
      </c>
      <c r="C63" t="str">
        <f>_xlfn.XLOOKUP(B63,Parcela!A$2:A$9,Parcela!B$2:B$9)</f>
        <v>Lameiro do moinho</v>
      </c>
      <c r="D63" t="s">
        <v>353</v>
      </c>
      <c r="E63" s="9" t="s">
        <v>354</v>
      </c>
      <c r="F63">
        <v>800</v>
      </c>
      <c r="G63" t="s">
        <v>419</v>
      </c>
      <c r="H63" t="s">
        <v>421</v>
      </c>
      <c r="I63" t="str">
        <f t="shared" si="0"/>
        <v>INSERT INTO Colheita (IDOPERACAO, DESIGNACAOPARCELA, PRODUTOAGRICOLA, DATA, QUANTIDADE, INSTANTE, ESTADO) VALUES ('72', 'Lameiro do moinho', 'Maçã Porta da Loja', to_date('15/11/2023', 'DD/MM/YYYY'), 800, SYSTIMESTAMP, 'ativa');</v>
      </c>
    </row>
    <row r="64" spans="1:9" x14ac:dyDescent="0.2">
      <c r="A64">
        <v>73</v>
      </c>
      <c r="B64">
        <v>102</v>
      </c>
      <c r="C64" t="str">
        <f>_xlfn.XLOOKUP(B64,Parcela!A$2:A$9,Parcela!B$2:B$9)</f>
        <v>Campo grande</v>
      </c>
      <c r="D64" t="s">
        <v>172</v>
      </c>
      <c r="E64" s="6">
        <v>45232</v>
      </c>
      <c r="F64">
        <v>400</v>
      </c>
      <c r="G64" t="s">
        <v>419</v>
      </c>
      <c r="H64" t="s">
        <v>421</v>
      </c>
      <c r="I64" t="str">
        <f t="shared" si="0"/>
        <v>INSERT INTO Colheita (IDOPERACAO, DESIGNACAOPARCELA, PRODUTOAGRICOLA, DATA, QUANTIDADE, INSTANTE, ESTADO) VALUES ('73', 'Campo grande', 'Azeitona Arbequina', to_date('02/11/2023', 'DD/MM/YYYY'), 400, SYSTIMESTAMP, 'ativa');</v>
      </c>
    </row>
    <row r="65" spans="1:9" x14ac:dyDescent="0.2">
      <c r="A65">
        <v>74</v>
      </c>
      <c r="B65">
        <v>102</v>
      </c>
      <c r="C65" t="str">
        <f>_xlfn.XLOOKUP(B65,Parcela!A$2:A$9,Parcela!B$2:B$9)</f>
        <v>Campo grande</v>
      </c>
      <c r="D65" t="s">
        <v>178</v>
      </c>
      <c r="E65" s="6">
        <v>45235</v>
      </c>
      <c r="F65">
        <v>300</v>
      </c>
      <c r="G65" t="s">
        <v>419</v>
      </c>
      <c r="H65" t="s">
        <v>421</v>
      </c>
      <c r="I65" t="str">
        <f t="shared" si="0"/>
        <v>INSERT INTO Colheita (IDOPERACAO, DESIGNACAOPARCELA, PRODUTOAGRICOLA, DATA, QUANTIDADE, INSTANTE, ESTADO) VALUES ('74', 'Campo grande', 'Azeitona Picual', to_date('05/11/2023', 'DD/MM/YYYY'), 300, SYSTIMESTAMP, 'ativa');</v>
      </c>
    </row>
    <row r="66" spans="1:9" x14ac:dyDescent="0.2">
      <c r="A66">
        <v>75</v>
      </c>
      <c r="B66">
        <v>102</v>
      </c>
      <c r="C66" t="str">
        <f>_xlfn.XLOOKUP(B66,Parcela!A$2:A$9,Parcela!B$2:B$9)</f>
        <v>Campo grande</v>
      </c>
      <c r="D66" t="s">
        <v>347</v>
      </c>
      <c r="E66" s="6">
        <v>45238</v>
      </c>
      <c r="F66">
        <v>350</v>
      </c>
      <c r="G66" t="s">
        <v>419</v>
      </c>
      <c r="H66" t="s">
        <v>421</v>
      </c>
      <c r="I66" t="str">
        <f t="shared" si="0"/>
        <v>INSERT INTO Colheita (IDOPERACAO, DESIGNACAOPARCELA, PRODUTOAGRICOLA, DATA, QUANTIDADE, INSTANTE, ESTADO) VALUES ('75', 'Campo grande', 'Azeitona Galega', to_date('08/11/2023', 'DD/MM/YYYY'), 350, SYSTIMESTAMP, 'ativa');</v>
      </c>
    </row>
    <row r="67" spans="1:9" x14ac:dyDescent="0.2">
      <c r="A67">
        <v>76</v>
      </c>
      <c r="B67">
        <v>108</v>
      </c>
      <c r="C67" t="str">
        <f>_xlfn.XLOOKUP(B67,Parcela!A$2:A$9,Parcela!B$2:B$9)</f>
        <v>Campo Novo</v>
      </c>
      <c r="D67" t="s">
        <v>154</v>
      </c>
      <c r="E67" s="6">
        <v>45091</v>
      </c>
      <c r="F67">
        <v>1500</v>
      </c>
      <c r="G67" t="s">
        <v>419</v>
      </c>
      <c r="H67" t="s">
        <v>421</v>
      </c>
      <c r="I67" t="str">
        <f t="shared" ref="I67:I73" si="1">"INSERT INTO Colheita (IDOPERACAO, DESIGNACAOPARCELA, PRODUTOAGRICOLA, DATA, QUANTIDADE, INSTANTE, ESTADO) VALUES ('"&amp;A67&amp;"', '"&amp;C67&amp;"', '"&amp;D67&amp;"', to_date('"&amp;TEXT(E67, "dd/mm/aaaa")&amp;"', 'DD/MM/YYYY'), "&amp;F67&amp;", "&amp;G67&amp;", '"&amp;H67&amp;"');"</f>
        <v>INSERT INTO Colheita (IDOPERACAO, DESIGNACAOPARCELA, PRODUTOAGRICOLA, DATA, QUANTIDADE, INSTANTE, ESTADO) VALUES ('76', 'Campo Novo', 'Cenoura Sugarsnax Hybrid', to_date('14/06/2023', 'DD/MM/YYYY'), 1500, SYSTIMESTAMP, 'ativa');</v>
      </c>
    </row>
    <row r="68" spans="1:9" x14ac:dyDescent="0.2">
      <c r="A68">
        <v>77</v>
      </c>
      <c r="B68">
        <v>108</v>
      </c>
      <c r="C68" t="str">
        <f>_xlfn.XLOOKUP(B68,Parcela!A$2:A$9,Parcela!B$2:B$9)</f>
        <v>Campo Novo</v>
      </c>
      <c r="D68" t="s">
        <v>154</v>
      </c>
      <c r="E68" s="6">
        <v>45105</v>
      </c>
      <c r="F68">
        <v>2500</v>
      </c>
      <c r="G68" t="s">
        <v>419</v>
      </c>
      <c r="H68" t="s">
        <v>421</v>
      </c>
      <c r="I68" t="str">
        <f t="shared" si="1"/>
        <v>INSERT INTO Colheita (IDOPERACAO, DESIGNACAOPARCELA, PRODUTOAGRICOLA, DATA, QUANTIDADE, INSTANTE, ESTADO) VALUES ('77', 'Campo Novo', 'Cenoura Sugarsnax Hybrid', to_date('28/06/2023', 'DD/MM/YYYY'), 2500, SYSTIMESTAMP, 'ativa');</v>
      </c>
    </row>
    <row r="69" spans="1:9" x14ac:dyDescent="0.2">
      <c r="A69">
        <v>78</v>
      </c>
      <c r="B69">
        <v>108</v>
      </c>
      <c r="C69" t="str">
        <f>_xlfn.XLOOKUP(B69,Parcela!A$2:A$9,Parcela!B$2:B$9)</f>
        <v>Campo Novo</v>
      </c>
      <c r="D69" t="s">
        <v>192</v>
      </c>
      <c r="E69" s="6">
        <v>45184</v>
      </c>
      <c r="F69">
        <v>8000</v>
      </c>
      <c r="G69" t="s">
        <v>419</v>
      </c>
      <c r="H69" t="s">
        <v>421</v>
      </c>
      <c r="I69" t="str">
        <f t="shared" si="1"/>
        <v>INSERT INTO Colheita (IDOPERACAO, DESIGNACAOPARCELA, PRODUTOAGRICOLA, DATA, QUANTIDADE, INSTANTE, ESTADO) VALUES ('78', 'Campo Novo', 'Abóbora Manteiga', to_date('15/09/2023', 'DD/MM/YYYY'), 8000, SYSTIMESTAMP, 'ativa');</v>
      </c>
    </row>
    <row r="70" spans="1:9" x14ac:dyDescent="0.2">
      <c r="A70">
        <v>79</v>
      </c>
      <c r="B70">
        <v>108</v>
      </c>
      <c r="C70" t="str">
        <f>_xlfn.XLOOKUP(B70,Parcela!A$2:A$9,Parcela!B$2:B$9)</f>
        <v>Campo Novo</v>
      </c>
      <c r="D70" t="s">
        <v>192</v>
      </c>
      <c r="E70" s="6">
        <v>45194</v>
      </c>
      <c r="F70">
        <v>5000</v>
      </c>
      <c r="G70" t="s">
        <v>419</v>
      </c>
      <c r="H70" t="s">
        <v>421</v>
      </c>
      <c r="I70" t="str">
        <f t="shared" si="1"/>
        <v>INSERT INTO Colheita (IDOPERACAO, DESIGNACAOPARCELA, PRODUTOAGRICOLA, DATA, QUANTIDADE, INSTANTE, ESTADO) VALUES ('79', 'Campo Novo', 'Abóbora Manteiga', to_date('25/09/2023', 'DD/MM/YYYY'), 5000, SYSTIMESTAMP, 'ativa');</v>
      </c>
    </row>
    <row r="71" spans="1:9" x14ac:dyDescent="0.2">
      <c r="A71">
        <v>80</v>
      </c>
      <c r="B71">
        <v>108</v>
      </c>
      <c r="C71" t="str">
        <f>_xlfn.XLOOKUP(B71,Parcela!A$2:A$9,Parcela!B$2:B$9)</f>
        <v>Campo Novo</v>
      </c>
      <c r="D71" t="s">
        <v>345</v>
      </c>
      <c r="E71" s="6">
        <v>45187</v>
      </c>
      <c r="F71">
        <v>900</v>
      </c>
      <c r="G71" t="s">
        <v>419</v>
      </c>
      <c r="H71" t="s">
        <v>421</v>
      </c>
      <c r="I71" t="str">
        <f t="shared" si="1"/>
        <v>INSERT INTO Colheita (IDOPERACAO, DESIGNACAOPARCELA, PRODUTOAGRICOLA, DATA, QUANTIDADE, INSTANTE, ESTADO) VALUES ('80', 'Campo Novo', 'Cenoura Half Long', to_date('18/09/2023', 'DD/MM/YYYY'), 900, SYSTIMESTAMP, 'ativa');</v>
      </c>
    </row>
    <row r="72" spans="1:9" x14ac:dyDescent="0.2">
      <c r="A72">
        <v>81</v>
      </c>
      <c r="B72">
        <v>108</v>
      </c>
      <c r="C72" t="str">
        <f>_xlfn.XLOOKUP(B72,Parcela!A$2:A$9,Parcela!B$2:B$9)</f>
        <v>Campo Novo</v>
      </c>
      <c r="D72" t="s">
        <v>345</v>
      </c>
      <c r="E72" s="6">
        <v>45191</v>
      </c>
      <c r="F72">
        <v>1500</v>
      </c>
      <c r="G72" t="s">
        <v>419</v>
      </c>
      <c r="H72" t="s">
        <v>421</v>
      </c>
      <c r="I72" t="str">
        <f t="shared" si="1"/>
        <v>INSERT INTO Colheita (IDOPERACAO, DESIGNACAOPARCELA, PRODUTOAGRICOLA, DATA, QUANTIDADE, INSTANTE, ESTADO) VALUES ('81', 'Campo Novo', 'Cenoura Half Long', to_date('22/09/2023', 'DD/MM/YYYY'), 1500, SYSTIMESTAMP, 'ativa');</v>
      </c>
    </row>
    <row r="73" spans="1:9" x14ac:dyDescent="0.2">
      <c r="A73">
        <v>82</v>
      </c>
      <c r="B73">
        <v>108</v>
      </c>
      <c r="C73" t="str">
        <f>_xlfn.XLOOKUP(B73,Parcela!A$2:A$9,Parcela!B$2:B$9)</f>
        <v>Campo Novo</v>
      </c>
      <c r="D73" t="s">
        <v>345</v>
      </c>
      <c r="E73" s="6">
        <v>45204</v>
      </c>
      <c r="F73">
        <v>1200</v>
      </c>
      <c r="G73" t="s">
        <v>419</v>
      </c>
      <c r="H73" t="s">
        <v>421</v>
      </c>
      <c r="I73" t="str">
        <f t="shared" si="1"/>
        <v>INSERT INTO Colheita (IDOPERACAO, DESIGNACAOPARCELA, PRODUTOAGRICOLA, DATA, QUANTIDADE, INSTANTE, ESTADO) VALUES ('82', 'Campo Novo', 'Cenoura Half Long', to_date('05/10/2023', 'DD/MM/YYYY'), 1200,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2"/>
  <sheetViews>
    <sheetView zoomScale="79" zoomScaleNormal="95" workbookViewId="0">
      <selection activeCell="L2" sqref="L2"/>
    </sheetView>
  </sheetViews>
  <sheetFormatPr baseColWidth="10" defaultColWidth="9.1640625" defaultRowHeight="15" x14ac:dyDescent="0.2"/>
  <cols>
    <col min="1" max="1" width="10.6640625" bestFit="1" customWidth="1"/>
    <col min="2" max="2" width="8.6640625" bestFit="1" customWidth="1"/>
    <col min="3" max="3" width="20.83203125" customWidth="1"/>
    <col min="4" max="4" width="6" bestFit="1" customWidth="1"/>
    <col min="5" max="5" width="15.5" style="6" bestFit="1" customWidth="1"/>
    <col min="6" max="6" width="11.1640625" bestFit="1" customWidth="1"/>
    <col min="7" max="7" width="12.83203125" bestFit="1" customWidth="1"/>
    <col min="8" max="8" width="25.1640625" customWidth="1"/>
    <col min="9" max="9" width="10.1640625" customWidth="1"/>
    <col min="10" max="10" width="18.6640625" customWidth="1"/>
  </cols>
  <sheetData>
    <row r="1" spans="1:12" x14ac:dyDescent="0.2">
      <c r="A1" s="11" t="s">
        <v>374</v>
      </c>
      <c r="B1" s="1" t="s">
        <v>308</v>
      </c>
      <c r="C1" s="1" t="s">
        <v>309</v>
      </c>
      <c r="D1" s="1" t="s">
        <v>355</v>
      </c>
      <c r="E1" s="1" t="s">
        <v>1</v>
      </c>
      <c r="F1" s="8" t="s">
        <v>328</v>
      </c>
      <c r="G1" s="1" t="s">
        <v>344</v>
      </c>
      <c r="H1" s="1" t="s">
        <v>250</v>
      </c>
      <c r="I1" s="1" t="s">
        <v>284</v>
      </c>
      <c r="J1" s="1" t="s">
        <v>365</v>
      </c>
      <c r="K1" s="1" t="s">
        <v>420</v>
      </c>
    </row>
    <row r="2" spans="1:12" x14ac:dyDescent="0.2">
      <c r="A2">
        <v>83</v>
      </c>
      <c r="B2">
        <v>102</v>
      </c>
      <c r="C2" t="str">
        <f>_xlfn.XLOOKUP(B2,Parcela!A$2:A$9,Parcela!B$2:B$9)</f>
        <v>Campo grande</v>
      </c>
      <c r="D2" t="s">
        <v>356</v>
      </c>
      <c r="E2" t="s">
        <v>324</v>
      </c>
      <c r="F2" s="6">
        <v>43079</v>
      </c>
      <c r="G2">
        <v>15</v>
      </c>
      <c r="H2" t="s">
        <v>257</v>
      </c>
      <c r="I2" t="str">
        <f>_xlfn.XLOOKUP(H2,FatorProducao!A$2:A$19, FatorProducao!B$2:B$19)</f>
        <v>K+S</v>
      </c>
      <c r="J2" t="s">
        <v>419</v>
      </c>
      <c r="K2" t="s">
        <v>421</v>
      </c>
      <c r="L2" t="str">
        <f>"INSERT INTO FertilizacaoCultura (IDOPERACAO, DESIGNACAOPARCELA, VARIEDADECULTURA, DESIGNACAOFATORPRODUCAO, FATORPRODUCAOFABRICANTE, MODO, DATA, QUANTIDADE, INSTANTE, ESTADO) VALUES ("&amp;A2&amp;", '"&amp;C2&amp;"', '"&amp;E2&amp;"', '"&amp;H2&amp;"', '"&amp;I2&amp;"', '"&amp;D2&amp;"', to_date('"&amp;TEXT(F2, "dd/mm/aaaa")&amp;"', 'DD/MM/YYYY'), "&amp;G2&amp;", "&amp;J2&amp;", '"&amp;K2&amp;"');"</f>
        <v>INSERT INTO FertilizacaoCultura (IDOPERACAO, DESIGNACAOPARCELA, VARIEDADECULTURA, DESIGNACAOFATORPRODUCAO, FATORPRODUCAOFABRICANTE, MODO, DATA, QUANTIDADE, INSTANTE, ESTADO) VALUES (83, 'Campo grande', 'Galega', 'Patentkali', 'K+S', 'Solo', to_date('10/12/2017', 'DD/MM/YYYY'), 15, SYSTIMESTAMP, 'ativa');</v>
      </c>
    </row>
    <row r="3" spans="1:12" x14ac:dyDescent="0.2">
      <c r="A3">
        <v>84</v>
      </c>
      <c r="B3">
        <v>102</v>
      </c>
      <c r="C3" t="str">
        <f>_xlfn.XLOOKUP(B3,Parcela!A$2:A$9,Parcela!B$2:B$9)</f>
        <v>Campo grande</v>
      </c>
      <c r="D3" t="s">
        <v>356</v>
      </c>
      <c r="E3" t="s">
        <v>179</v>
      </c>
      <c r="F3" s="6">
        <v>43079</v>
      </c>
      <c r="G3">
        <v>10</v>
      </c>
      <c r="H3" t="s">
        <v>257</v>
      </c>
      <c r="I3" t="str">
        <f>_xlfn.XLOOKUP(H3,FatorProducao!A$2:A$19, FatorProducao!B$2:B$19)</f>
        <v>K+S</v>
      </c>
      <c r="J3" t="s">
        <v>419</v>
      </c>
      <c r="K3" t="s">
        <v>421</v>
      </c>
      <c r="L3" t="str">
        <f t="shared" ref="L3:L42" si="0">"INSERT INTO FertilizacaoCultura (IDOPERACAO, DESIGNACAOPARCELA, VARIEDADECULTURA, DESIGNACAOFATORPRODUCAO, FATORPRODUCAOFABRICANTE, MODO, DATA, QUANTIDADE, INSTANTE, ESTADO) VALUES ("&amp;A3&amp;", '"&amp;C3&amp;"', '"&amp;E3&amp;"', '"&amp;H3&amp;"', '"&amp;I3&amp;"', '"&amp;D3&amp;"', to_date('"&amp;TEXT(F3, "dd/mm/aaaa")&amp;"', 'DD/MM/YYYY'), "&amp;G3&amp;", "&amp;J3&amp;", '"&amp;K3&amp;"');"</f>
        <v>INSERT INTO FertilizacaoCultura (IDOPERACAO, DESIGNACAOPARCELA, VARIEDADECULTURA, DESIGNACAOFATORPRODUCAO, FATORPRODUCAOFABRICANTE, MODO, DATA, QUANTIDADE, INSTANTE, ESTADO) VALUES (84, 'Campo grande', 'Picual', 'Patentkali', 'K+S', 'Solo', to_date('10/12/2017', 'DD/MM/YYYY'), 10, SYSTIMESTAMP, 'ativa');</v>
      </c>
    </row>
    <row r="4" spans="1:12" x14ac:dyDescent="0.2">
      <c r="A4">
        <v>85</v>
      </c>
      <c r="B4">
        <v>104</v>
      </c>
      <c r="C4" t="str">
        <f>_xlfn.XLOOKUP(B4,Parcela!A$2:A$9,Parcela!B$2:B$9)</f>
        <v>Lameiro da ponte</v>
      </c>
      <c r="D4" t="s">
        <v>356</v>
      </c>
      <c r="E4" t="s">
        <v>83</v>
      </c>
      <c r="F4" s="6">
        <v>43137</v>
      </c>
      <c r="G4">
        <v>10</v>
      </c>
      <c r="H4" t="s">
        <v>260</v>
      </c>
      <c r="I4" t="str">
        <f>_xlfn.XLOOKUP(H4,FatorProducao!A$2:A$19, FatorProducao!B$2:B$19)</f>
        <v>K+S</v>
      </c>
      <c r="J4" t="s">
        <v>419</v>
      </c>
      <c r="K4" t="s">
        <v>421</v>
      </c>
      <c r="L4" t="str">
        <f t="shared" si="0"/>
        <v>INSERT INTO FertilizacaoCultura (IDOPERACAO, DESIGNACAOPARCELA, VARIEDADECULTURA, DESIGNACAOFATORPRODUCAO, FATORPRODUCAOFABRICANTE, MODO, DATA, QUANTIDADE, INSTANTE, ESTADO) VALUES (85, 'Lameiro da ponte', 'Jonagored', 'ESTA Kieserit', 'K+S', 'Solo', to_date('06/02/2018', 'DD/MM/YYYY'), 10, SYSTIMESTAMP, 'ativa');</v>
      </c>
    </row>
    <row r="5" spans="1:12" x14ac:dyDescent="0.2">
      <c r="A5">
        <v>86</v>
      </c>
      <c r="B5">
        <v>104</v>
      </c>
      <c r="C5" t="str">
        <f>_xlfn.XLOOKUP(B5,Parcela!A$2:A$9,Parcela!B$2:B$9)</f>
        <v>Lameiro da ponte</v>
      </c>
      <c r="D5" t="s">
        <v>356</v>
      </c>
      <c r="E5" t="s">
        <v>75</v>
      </c>
      <c r="F5" s="6">
        <v>43137</v>
      </c>
      <c r="G5">
        <v>6</v>
      </c>
      <c r="H5" t="s">
        <v>260</v>
      </c>
      <c r="I5" t="str">
        <f>_xlfn.XLOOKUP(H5,FatorProducao!A$2:A$19, FatorProducao!B$2:B$19)</f>
        <v>K+S</v>
      </c>
      <c r="J5" t="s">
        <v>419</v>
      </c>
      <c r="K5" t="s">
        <v>421</v>
      </c>
      <c r="L5" t="str">
        <f t="shared" si="0"/>
        <v>INSERT INTO FertilizacaoCultura (IDOPERACAO, DESIGNACAOPARCELA, VARIEDADECULTURA, DESIGNACAOFATORPRODUCAO, FATORPRODUCAOFABRICANTE, MODO, DATA, QUANTIDADE, INSTANTE, ESTADO) VALUES (86, 'Lameiro da ponte', 'Fuji', 'ESTA Kieserit', 'K+S', 'Solo', to_date('06/02/2018', 'DD/MM/YYYY'), 6, SYSTIMESTAMP, 'ativa');</v>
      </c>
    </row>
    <row r="6" spans="1:12" x14ac:dyDescent="0.2">
      <c r="A6">
        <v>87</v>
      </c>
      <c r="B6">
        <v>104</v>
      </c>
      <c r="C6" t="str">
        <f>_xlfn.XLOOKUP(B6,Parcela!A$2:A$9,Parcela!B$2:B$9)</f>
        <v>Lameiro da ponte</v>
      </c>
      <c r="D6" t="s">
        <v>356</v>
      </c>
      <c r="E6" t="s">
        <v>97</v>
      </c>
      <c r="F6" s="6">
        <v>43137</v>
      </c>
      <c r="G6">
        <v>5</v>
      </c>
      <c r="H6" t="s">
        <v>260</v>
      </c>
      <c r="I6" t="str">
        <f>_xlfn.XLOOKUP(H6,FatorProducao!A$2:A$19, FatorProducao!B$2:B$19)</f>
        <v>K+S</v>
      </c>
      <c r="J6" t="s">
        <v>419</v>
      </c>
      <c r="K6" t="s">
        <v>421</v>
      </c>
      <c r="L6" t="str">
        <f t="shared" si="0"/>
        <v>INSERT INTO FertilizacaoCultura (IDOPERACAO, DESIGNACAOPARCELA, VARIEDADECULTURA, DESIGNACAOFATORPRODUCAO, FATORPRODUCAOFABRICANTE, MODO, DATA, QUANTIDADE, INSTANTE, ESTADO) VALUES (87, 'Lameiro da ponte', 'Royal Gala', 'ESTA Kieserit', 'K+S', 'Solo', to_date('06/02/2018', 'DD/MM/YYYY'), 5, SYSTIMESTAMP, 'ativa');</v>
      </c>
    </row>
    <row r="7" spans="1:12" x14ac:dyDescent="0.2">
      <c r="A7">
        <v>88</v>
      </c>
      <c r="B7">
        <v>104</v>
      </c>
      <c r="C7" t="str">
        <f>_xlfn.XLOOKUP(B7,Parcela!A$2:A$9,Parcela!B$2:B$9)</f>
        <v>Lameiro da ponte</v>
      </c>
      <c r="D7" t="s">
        <v>356</v>
      </c>
      <c r="E7" t="s">
        <v>83</v>
      </c>
      <c r="F7" s="6">
        <v>43502</v>
      </c>
      <c r="G7">
        <v>10</v>
      </c>
      <c r="H7" t="s">
        <v>260</v>
      </c>
      <c r="I7" t="str">
        <f>_xlfn.XLOOKUP(H7,FatorProducao!A$2:A$19, FatorProducao!B$2:B$19)</f>
        <v>K+S</v>
      </c>
      <c r="J7" t="s">
        <v>419</v>
      </c>
      <c r="K7" t="s">
        <v>421</v>
      </c>
      <c r="L7" t="str">
        <f t="shared" si="0"/>
        <v>INSERT INTO FertilizacaoCultura (IDOPERACAO, DESIGNACAOPARCELA, VARIEDADECULTURA, DESIGNACAOFATORPRODUCAO, FATORPRODUCAOFABRICANTE, MODO, DATA, QUANTIDADE, INSTANTE, ESTADO) VALUES (88, 'Lameiro da ponte', 'Jonagored', 'ESTA Kieserit', 'K+S', 'Solo', to_date('06/02/2019', 'DD/MM/YYYY'), 10, SYSTIMESTAMP, 'ativa');</v>
      </c>
    </row>
    <row r="8" spans="1:12" x14ac:dyDescent="0.2">
      <c r="A8">
        <v>89</v>
      </c>
      <c r="B8">
        <v>104</v>
      </c>
      <c r="C8" t="str">
        <f>_xlfn.XLOOKUP(B8,Parcela!A$2:A$9,Parcela!B$2:B$9)</f>
        <v>Lameiro da ponte</v>
      </c>
      <c r="D8" t="s">
        <v>356</v>
      </c>
      <c r="E8" t="s">
        <v>75</v>
      </c>
      <c r="F8" s="6">
        <v>43502</v>
      </c>
      <c r="G8">
        <v>5</v>
      </c>
      <c r="H8" t="s">
        <v>260</v>
      </c>
      <c r="I8" t="str">
        <f>_xlfn.XLOOKUP(H8,FatorProducao!A$2:A$19, FatorProducao!B$2:B$19)</f>
        <v>K+S</v>
      </c>
      <c r="J8" t="s">
        <v>419</v>
      </c>
      <c r="K8" t="s">
        <v>421</v>
      </c>
      <c r="L8" t="str">
        <f t="shared" si="0"/>
        <v>INSERT INTO FertilizacaoCultura (IDOPERACAO, DESIGNACAOPARCELA, VARIEDADECULTURA, DESIGNACAOFATORPRODUCAO, FATORPRODUCAOFABRICANTE, MODO, DATA, QUANTIDADE, INSTANTE, ESTADO) VALUES (89, 'Lameiro da ponte', 'Fuji', 'ESTA Kieserit', 'K+S', 'Solo', to_date('06/02/2019', 'DD/MM/YYYY'), 5, SYSTIMESTAMP, 'ativa');</v>
      </c>
    </row>
    <row r="9" spans="1:12" x14ac:dyDescent="0.2">
      <c r="A9">
        <v>90</v>
      </c>
      <c r="B9">
        <v>104</v>
      </c>
      <c r="C9" t="str">
        <f>_xlfn.XLOOKUP(B9,Parcela!A$2:A$9,Parcela!B$2:B$9)</f>
        <v>Lameiro da ponte</v>
      </c>
      <c r="D9" t="s">
        <v>356</v>
      </c>
      <c r="E9" t="s">
        <v>97</v>
      </c>
      <c r="F9" s="6">
        <v>43502</v>
      </c>
      <c r="G9">
        <v>7</v>
      </c>
      <c r="H9" t="s">
        <v>260</v>
      </c>
      <c r="I9" t="str">
        <f>_xlfn.XLOOKUP(H9,FatorProducao!A$2:A$19, FatorProducao!B$2:B$19)</f>
        <v>K+S</v>
      </c>
      <c r="J9" t="s">
        <v>419</v>
      </c>
      <c r="K9" t="s">
        <v>421</v>
      </c>
      <c r="L9" t="str">
        <f t="shared" si="0"/>
        <v>INSERT INTO FertilizacaoCultura (IDOPERACAO, DESIGNACAOPARCELA, VARIEDADECULTURA, DESIGNACAOFATORPRODUCAO, FATORPRODUCAOFABRICANTE, MODO, DATA, QUANTIDADE, INSTANTE, ESTADO) VALUES (90, 'Lameiro da ponte', 'Royal Gala', 'ESTA Kieserit', 'K+S', 'Solo', to_date('06/02/2019', 'DD/MM/YYYY'), 7, SYSTIMESTAMP, 'ativa');</v>
      </c>
    </row>
    <row r="10" spans="1:12" x14ac:dyDescent="0.2">
      <c r="A10">
        <v>91</v>
      </c>
      <c r="B10">
        <v>102</v>
      </c>
      <c r="C10" t="str">
        <f>_xlfn.XLOOKUP(B10,Parcela!A$2:A$9,Parcela!B$2:B$9)</f>
        <v>Campo grande</v>
      </c>
      <c r="D10" t="s">
        <v>356</v>
      </c>
      <c r="E10" t="s">
        <v>324</v>
      </c>
      <c r="F10" s="6">
        <v>44175</v>
      </c>
      <c r="G10">
        <v>10</v>
      </c>
      <c r="H10" t="s">
        <v>257</v>
      </c>
      <c r="I10" t="str">
        <f>_xlfn.XLOOKUP(H10,FatorProducao!A$2:A$19, FatorProducao!B$2:B$19)</f>
        <v>K+S</v>
      </c>
      <c r="J10" t="s">
        <v>419</v>
      </c>
      <c r="K10" t="s">
        <v>421</v>
      </c>
      <c r="L10" t="str">
        <f t="shared" si="0"/>
        <v>INSERT INTO FertilizacaoCultura (IDOPERACAO, DESIGNACAOPARCELA, VARIEDADECULTURA, DESIGNACAOFATORPRODUCAO, FATORPRODUCAOFABRICANTE, MODO, DATA, QUANTIDADE, INSTANTE, ESTADO) VALUES (91, 'Campo grande', 'Galega', 'Patentkali', 'K+S', 'Solo', to_date('10/12/2020', 'DD/MM/YYYY'), 10, SYSTIMESTAMP, 'ativa');</v>
      </c>
    </row>
    <row r="11" spans="1:12" x14ac:dyDescent="0.2">
      <c r="A11">
        <v>92</v>
      </c>
      <c r="B11">
        <v>102</v>
      </c>
      <c r="C11" t="str">
        <f>_xlfn.XLOOKUP(B11,Parcela!A$2:A$9,Parcela!B$2:B$9)</f>
        <v>Campo grande</v>
      </c>
      <c r="D11" t="s">
        <v>356</v>
      </c>
      <c r="E11" t="s">
        <v>179</v>
      </c>
      <c r="F11" s="6">
        <v>44175</v>
      </c>
      <c r="G11">
        <v>7</v>
      </c>
      <c r="H11" t="s">
        <v>257</v>
      </c>
      <c r="I11" t="str">
        <f>_xlfn.XLOOKUP(H11,FatorProducao!A$2:A$19, FatorProducao!B$2:B$19)</f>
        <v>K+S</v>
      </c>
      <c r="J11" t="s">
        <v>419</v>
      </c>
      <c r="K11" t="s">
        <v>421</v>
      </c>
      <c r="L11" t="str">
        <f t="shared" si="0"/>
        <v>INSERT INTO FertilizacaoCultura (IDOPERACAO, DESIGNACAOPARCELA, VARIEDADECULTURA, DESIGNACAOFATORPRODUCAO, FATORPRODUCAOFABRICANTE, MODO, DATA, QUANTIDADE, INSTANTE, ESTADO) VALUES (92, 'Campo grande', 'Picual', 'Patentkali', 'K+S', 'Solo', to_date('10/12/2020', 'DD/MM/YYYY'), 7, SYSTIMESTAMP, 'ativa');</v>
      </c>
    </row>
    <row r="12" spans="1:12" x14ac:dyDescent="0.2">
      <c r="A12">
        <v>93</v>
      </c>
      <c r="B12">
        <v>104</v>
      </c>
      <c r="C12" t="str">
        <f>_xlfn.XLOOKUP(B12,Parcela!A$2:A$9,Parcela!B$2:B$9)</f>
        <v>Lameiro da ponte</v>
      </c>
      <c r="D12" t="s">
        <v>357</v>
      </c>
      <c r="E12" t="s">
        <v>75</v>
      </c>
      <c r="F12" s="6">
        <v>44318</v>
      </c>
      <c r="G12">
        <v>10</v>
      </c>
      <c r="H12" t="s">
        <v>261</v>
      </c>
      <c r="I12" t="str">
        <f>_xlfn.XLOOKUP(H12,FatorProducao!A$2:A$19, FatorProducao!B$2:B$19)</f>
        <v>K+S</v>
      </c>
      <c r="J12" t="s">
        <v>419</v>
      </c>
      <c r="K12" t="s">
        <v>421</v>
      </c>
      <c r="L12" t="str">
        <f t="shared" si="0"/>
        <v>INSERT INTO FertilizacaoCultura (IDOPERACAO, DESIGNACAOPARCELA, VARIEDADECULTURA, DESIGNACAOFATORPRODUCAO, FATORPRODUCAOFABRICANTE, MODO, DATA, QUANTIDADE, INSTANTE, ESTADO) VALUES (93, 'Lameiro da ponte', 'Fuji', 'EPSO Microtop', 'K+S', 'Foliar', to_date('02/05/2021', 'DD/MM/YYYY'), 10, SYSTIMESTAMP, 'ativa');</v>
      </c>
    </row>
    <row r="13" spans="1:12" x14ac:dyDescent="0.2">
      <c r="A13">
        <v>94</v>
      </c>
      <c r="B13">
        <v>104</v>
      </c>
      <c r="C13" t="str">
        <f>_xlfn.XLOOKUP(B13,Parcela!A$2:A$9,Parcela!B$2:B$9)</f>
        <v>Lameiro da ponte</v>
      </c>
      <c r="D13" t="s">
        <v>357</v>
      </c>
      <c r="E13" t="s">
        <v>83</v>
      </c>
      <c r="F13" s="6">
        <v>44318</v>
      </c>
      <c r="G13">
        <v>10</v>
      </c>
      <c r="H13" t="s">
        <v>261</v>
      </c>
      <c r="I13" t="str">
        <f>_xlfn.XLOOKUP(H13,FatorProducao!A$2:A$19, FatorProducao!B$2:B$19)</f>
        <v>K+S</v>
      </c>
      <c r="J13" t="s">
        <v>419</v>
      </c>
      <c r="K13" t="s">
        <v>421</v>
      </c>
      <c r="L13" t="str">
        <f t="shared" ref="L13" si="1">"INSERT INTO FertilizacaoCultura (IDOPERACAO, DESIGNACAOPARCELA, VARIEDADECULTURA, DESIGNACAOFATORPRODUCAO, FATORPRODUCAOFABRICANTE, MODO, DATA, QUANTIDADE, INSTANTE, ESTADO) VALUES ("&amp;A13&amp;", '"&amp;C13&amp;"', '"&amp;E13&amp;"', '"&amp;H13&amp;"', '"&amp;I13&amp;"', '"&amp;D13&amp;"', to_date('"&amp;TEXT(F13, "dd/mm/aaaa")&amp;"', 'DD/MM/YYYY'), "&amp;G13&amp;", "&amp;J13&amp;", '"&amp;K13&amp;"');"</f>
        <v>INSERT INTO FertilizacaoCultura (IDOPERACAO, DESIGNACAOPARCELA, VARIEDADECULTURA, DESIGNACAOFATORPRODUCAO, FATORPRODUCAOFABRICANTE, MODO, DATA, QUANTIDADE, INSTANTE, ESTADO) VALUES (94, 'Lameiro da ponte', 'Jonagored', 'EPSO Microtop', 'K+S', 'Foliar', to_date('02/05/2021', 'DD/MM/YYYY'), 10, SYSTIMESTAMP, 'ativa');</v>
      </c>
    </row>
    <row r="14" spans="1:12" x14ac:dyDescent="0.2">
      <c r="A14">
        <v>95</v>
      </c>
      <c r="B14">
        <v>104</v>
      </c>
      <c r="C14" t="str">
        <f>_xlfn.XLOOKUP(B14,Parcela!A$2:A$9,Parcela!B$2:B$9)</f>
        <v>Lameiro da ponte</v>
      </c>
      <c r="D14" t="s">
        <v>357</v>
      </c>
      <c r="E14" t="s">
        <v>97</v>
      </c>
      <c r="F14" s="6">
        <v>44318</v>
      </c>
      <c r="G14">
        <v>10</v>
      </c>
      <c r="H14" t="s">
        <v>261</v>
      </c>
      <c r="I14" t="str">
        <f>_xlfn.XLOOKUP(H14,FatorProducao!A$2:A$19, FatorProducao!B$2:B$19)</f>
        <v>K+S</v>
      </c>
      <c r="J14" t="s">
        <v>419</v>
      </c>
      <c r="K14" t="s">
        <v>421</v>
      </c>
      <c r="L14" t="str">
        <f t="shared" ref="L14" si="2">"INSERT INTO FertilizacaoCultura (IDOPERACAO, DESIGNACAOPARCELA, VARIEDADECULTURA, DESIGNACAOFATORPRODUCAO, FATORPRODUCAOFABRICANTE, MODO, DATA, QUANTIDADE, INSTANTE, ESTADO) VALUES ("&amp;A14&amp;", '"&amp;C14&amp;"', '"&amp;E14&amp;"', '"&amp;H14&amp;"', '"&amp;I14&amp;"', '"&amp;D14&amp;"', to_date('"&amp;TEXT(F14, "dd/mm/aaaa")&amp;"', 'DD/MM/YYYY'), "&amp;G14&amp;", "&amp;J14&amp;", '"&amp;K14&amp;"');"</f>
        <v>INSERT INTO FertilizacaoCultura (IDOPERACAO, DESIGNACAOPARCELA, VARIEDADECULTURA, DESIGNACAOFATORPRODUCAO, FATORPRODUCAOFABRICANTE, MODO, DATA, QUANTIDADE, INSTANTE, ESTADO) VALUES (95, 'Lameiro da ponte', 'Royal Gala', 'EPSO Microtop', 'K+S', 'Foliar', to_date('02/05/2021', 'DD/MM/YYYY'), 10, SYSTIMESTAMP, 'ativa');</v>
      </c>
    </row>
    <row r="15" spans="1:12" x14ac:dyDescent="0.2">
      <c r="A15">
        <v>96</v>
      </c>
      <c r="B15">
        <v>104</v>
      </c>
      <c r="C15" t="str">
        <f>_xlfn.XLOOKUP(B15,Parcela!A$2:A$9,Parcela!B$2:B$9)</f>
        <v>Lameiro da ponte</v>
      </c>
      <c r="D15" t="s">
        <v>357</v>
      </c>
      <c r="E15" t="s">
        <v>75</v>
      </c>
      <c r="F15" s="6">
        <v>44694</v>
      </c>
      <c r="G15">
        <v>10</v>
      </c>
      <c r="H15" t="s">
        <v>261</v>
      </c>
      <c r="I15" t="str">
        <f>_xlfn.XLOOKUP(H15,FatorProducao!A$2:A$19, FatorProducao!B$2:B$19)</f>
        <v>K+S</v>
      </c>
      <c r="J15" t="s">
        <v>419</v>
      </c>
      <c r="K15" t="s">
        <v>421</v>
      </c>
      <c r="L15" t="str">
        <f t="shared" si="0"/>
        <v>INSERT INTO FertilizacaoCultura (IDOPERACAO, DESIGNACAOPARCELA, VARIEDADECULTURA, DESIGNACAOFATORPRODUCAO, FATORPRODUCAOFABRICANTE, MODO, DATA, QUANTIDADE, INSTANTE, ESTADO) VALUES (96, 'Lameiro da ponte', 'Fuji', 'EPSO Microtop', 'K+S', 'Foliar', to_date('13/05/2022', 'DD/MM/YYYY'), 10, SYSTIMESTAMP, 'ativa');</v>
      </c>
    </row>
    <row r="16" spans="1:12" x14ac:dyDescent="0.2">
      <c r="A16">
        <v>97</v>
      </c>
      <c r="B16">
        <v>104</v>
      </c>
      <c r="C16" t="str">
        <f>_xlfn.XLOOKUP(B16,Parcela!A$2:A$9,Parcela!B$2:B$9)</f>
        <v>Lameiro da ponte</v>
      </c>
      <c r="D16" t="s">
        <v>357</v>
      </c>
      <c r="E16" t="s">
        <v>83</v>
      </c>
      <c r="F16" s="6">
        <v>44694</v>
      </c>
      <c r="G16">
        <v>10</v>
      </c>
      <c r="H16" t="s">
        <v>261</v>
      </c>
      <c r="I16" t="str">
        <f>_xlfn.XLOOKUP(H16,FatorProducao!A$2:A$19, FatorProducao!B$2:B$19)</f>
        <v>K+S</v>
      </c>
      <c r="J16" t="s">
        <v>419</v>
      </c>
      <c r="K16" t="s">
        <v>421</v>
      </c>
      <c r="L16" t="str">
        <f t="shared" ref="L16:L17" si="3">"INSERT INTO FertilizacaoCultura (IDOPERACAO, DESIGNACAOPARCELA, VARIEDADECULTURA, DESIGNACAOFATORPRODUCAO, FATORPRODUCAOFABRICANTE, MODO, DATA, QUANTIDADE, INSTANTE, ESTADO) VALUES ("&amp;A16&amp;", '"&amp;C16&amp;"', '"&amp;E16&amp;"', '"&amp;H16&amp;"', '"&amp;I16&amp;"', '"&amp;D16&amp;"', to_date('"&amp;TEXT(F16, "dd/mm/aaaa")&amp;"', 'DD/MM/YYYY'), "&amp;G16&amp;", "&amp;J16&amp;", '"&amp;K16&amp;"');"</f>
        <v>INSERT INTO FertilizacaoCultura (IDOPERACAO, DESIGNACAOPARCELA, VARIEDADECULTURA, DESIGNACAOFATORPRODUCAO, FATORPRODUCAOFABRICANTE, MODO, DATA, QUANTIDADE, INSTANTE, ESTADO) VALUES (97, 'Lameiro da ponte', 'Jonagored', 'EPSO Microtop', 'K+S', 'Foliar', to_date('13/05/2022', 'DD/MM/YYYY'), 10, SYSTIMESTAMP, 'ativa');</v>
      </c>
    </row>
    <row r="17" spans="1:12" x14ac:dyDescent="0.2">
      <c r="A17">
        <v>98</v>
      </c>
      <c r="B17">
        <v>104</v>
      </c>
      <c r="C17" t="str">
        <f>_xlfn.XLOOKUP(B17,Parcela!A$2:A$9,Parcela!B$2:B$9)</f>
        <v>Lameiro da ponte</v>
      </c>
      <c r="D17" t="s">
        <v>357</v>
      </c>
      <c r="E17" t="s">
        <v>97</v>
      </c>
      <c r="F17" s="6">
        <v>44694</v>
      </c>
      <c r="G17">
        <v>10</v>
      </c>
      <c r="H17" t="s">
        <v>261</v>
      </c>
      <c r="I17" t="str">
        <f>_xlfn.XLOOKUP(H17,FatorProducao!A$2:A$19, FatorProducao!B$2:B$19)</f>
        <v>K+S</v>
      </c>
      <c r="J17" t="s">
        <v>419</v>
      </c>
      <c r="K17" t="s">
        <v>421</v>
      </c>
      <c r="L17" t="str">
        <f t="shared" si="3"/>
        <v>INSERT INTO FertilizacaoCultura (IDOPERACAO, DESIGNACAOPARCELA, VARIEDADECULTURA, DESIGNACAOFATORPRODUCAO, FATORPRODUCAOFABRICANTE, MODO, DATA, QUANTIDADE, INSTANTE, ESTADO) VALUES (98, 'Lameiro da ponte', 'Royal Gala', 'EPSO Microtop', 'K+S', 'Foliar', to_date('13/05/2022', 'DD/MM/YYYY'), 10, SYSTIMESTAMP, 'ativa');</v>
      </c>
    </row>
    <row r="18" spans="1:12" x14ac:dyDescent="0.2">
      <c r="A18">
        <v>99</v>
      </c>
      <c r="B18">
        <v>102</v>
      </c>
      <c r="C18" t="str">
        <f>_xlfn.XLOOKUP(B18,Parcela!A$2:A$9,Parcela!B$2:B$9)</f>
        <v>Campo grande</v>
      </c>
      <c r="D18" t="s">
        <v>356</v>
      </c>
      <c r="E18" t="s">
        <v>324</v>
      </c>
      <c r="F18" s="6">
        <v>44906</v>
      </c>
      <c r="G18">
        <v>15</v>
      </c>
      <c r="H18" t="s">
        <v>257</v>
      </c>
      <c r="I18" t="str">
        <f>_xlfn.XLOOKUP(H18,FatorProducao!A$2:A$19, FatorProducao!B$2:B$19)</f>
        <v>K+S</v>
      </c>
      <c r="J18" t="s">
        <v>419</v>
      </c>
      <c r="K18" t="s">
        <v>421</v>
      </c>
      <c r="L18" t="str">
        <f t="shared" si="0"/>
        <v>INSERT INTO FertilizacaoCultura (IDOPERACAO, DESIGNACAOPARCELA, VARIEDADECULTURA, DESIGNACAOFATORPRODUCAO, FATORPRODUCAOFABRICANTE, MODO, DATA, QUANTIDADE, INSTANTE, ESTADO) VALUES (99, 'Campo grande', 'Galega', 'Patentkali', 'K+S', 'Solo', to_date('11/12/2022', 'DD/MM/YYYY'), 15, SYSTIMESTAMP, 'ativa');</v>
      </c>
    </row>
    <row r="19" spans="1:12" x14ac:dyDescent="0.2">
      <c r="A19">
        <v>100</v>
      </c>
      <c r="B19">
        <v>102</v>
      </c>
      <c r="C19" t="str">
        <f>_xlfn.XLOOKUP(B19,Parcela!A$2:A$9,Parcela!B$2:B$9)</f>
        <v>Campo grande</v>
      </c>
      <c r="D19" t="s">
        <v>356</v>
      </c>
      <c r="E19" t="s">
        <v>179</v>
      </c>
      <c r="F19" s="6">
        <v>44906</v>
      </c>
      <c r="G19">
        <v>10</v>
      </c>
      <c r="H19" t="s">
        <v>257</v>
      </c>
      <c r="I19" t="str">
        <f>_xlfn.XLOOKUP(H19,FatorProducao!A$2:A$19, FatorProducao!B$2:B$19)</f>
        <v>K+S</v>
      </c>
      <c r="J19" t="s">
        <v>419</v>
      </c>
      <c r="K19" t="s">
        <v>421</v>
      </c>
      <c r="L19" t="str">
        <f t="shared" si="0"/>
        <v>INSERT INTO FertilizacaoCultura (IDOPERACAO, DESIGNACAOPARCELA, VARIEDADECULTURA, DESIGNACAOFATORPRODUCAO, FATORPRODUCAOFABRICANTE, MODO, DATA, QUANTIDADE, INSTANTE, ESTADO) VALUES (100, 'Campo grande', 'Picual', 'Patentkali', 'K+S', 'Solo', to_date('11/12/2022', 'DD/MM/YYYY'), 10, SYSTIMESTAMP, 'ativa');</v>
      </c>
    </row>
    <row r="20" spans="1:12" x14ac:dyDescent="0.2">
      <c r="A20">
        <v>101</v>
      </c>
      <c r="B20">
        <v>105</v>
      </c>
      <c r="C20" t="str">
        <f>_xlfn.XLOOKUP(B20,Parcela!A$2:A$9,Parcela!B$2:B$9)</f>
        <v>Lameiro do moinho</v>
      </c>
      <c r="D20" t="s">
        <v>356</v>
      </c>
      <c r="E20" t="s">
        <v>358</v>
      </c>
      <c r="F20" s="6">
        <v>43836</v>
      </c>
      <c r="G20">
        <v>100</v>
      </c>
      <c r="H20" t="s">
        <v>276</v>
      </c>
      <c r="I20" t="str">
        <f>_xlfn.XLOOKUP(H20,FatorProducao!A$2:A$19, FatorProducao!B$2:B$19)</f>
        <v>Nutrofertil</v>
      </c>
      <c r="J20" t="s">
        <v>419</v>
      </c>
      <c r="K20" t="s">
        <v>421</v>
      </c>
      <c r="L20" t="str">
        <f t="shared" si="0"/>
        <v>INSERT INTO FertilizacaoCultura (IDOPERACAO, DESIGNACAOPARCELA, VARIEDADECULTURA, DESIGNACAOFATORPRODUCAO, FATORPRODUCAOFABRICANTE, MODO, DATA, QUANTIDADE, INSTANTE, ESTADO) VALUES (101, 'Lameiro do moinho', 'Porta da Loja', 'Fertimax Extrume de Cavalo', 'Nutrofertil', 'Solo', to_date('06/01/2020', 'DD/MM/YYYY'), 100, SYSTIMESTAMP, 'ativa');</v>
      </c>
    </row>
    <row r="21" spans="1:12" x14ac:dyDescent="0.2">
      <c r="A21">
        <v>102</v>
      </c>
      <c r="B21">
        <v>105</v>
      </c>
      <c r="C21" t="str">
        <f>_xlfn.XLOOKUP(B21,Parcela!A$2:A$9,Parcela!B$2:B$9)</f>
        <v>Lameiro do moinho</v>
      </c>
      <c r="D21" t="s">
        <v>356</v>
      </c>
      <c r="E21" t="s">
        <v>113</v>
      </c>
      <c r="F21" s="6">
        <v>43836</v>
      </c>
      <c r="G21">
        <v>40</v>
      </c>
      <c r="H21" t="s">
        <v>276</v>
      </c>
      <c r="I21" t="str">
        <f>_xlfn.XLOOKUP(H21,FatorProducao!A$2:A$19, FatorProducao!B$2:B$19)</f>
        <v>Nutrofertil</v>
      </c>
      <c r="J21" t="s">
        <v>419</v>
      </c>
      <c r="K21" t="s">
        <v>421</v>
      </c>
      <c r="L21" t="str">
        <f t="shared" si="0"/>
        <v>INSERT INTO FertilizacaoCultura (IDOPERACAO, DESIGNACAOPARCELA, VARIEDADECULTURA, DESIGNACAOFATORPRODUCAO, FATORPRODUCAOFABRICANTE, MODO, DATA, QUANTIDADE, INSTANTE, ESTADO) VALUES (102, 'Lameiro do moinho', 'Malápio', 'Fertimax Extrume de Cavalo', 'Nutrofertil', 'Solo', to_date('06/01/2020', 'DD/MM/YYYY'), 40, SYSTIMESTAMP, 'ativa');</v>
      </c>
    </row>
    <row r="22" spans="1:12" x14ac:dyDescent="0.2">
      <c r="A22">
        <v>103</v>
      </c>
      <c r="B22">
        <v>105</v>
      </c>
      <c r="C22" t="str">
        <f>_xlfn.XLOOKUP(B22,Parcela!A$2:A$9,Parcela!B$2:B$9)</f>
        <v>Lameiro do moinho</v>
      </c>
      <c r="D22" t="s">
        <v>356</v>
      </c>
      <c r="E22" t="s">
        <v>333</v>
      </c>
      <c r="F22" s="6">
        <v>43836</v>
      </c>
      <c r="G22">
        <v>80</v>
      </c>
      <c r="H22" t="s">
        <v>276</v>
      </c>
      <c r="I22" t="str">
        <f>_xlfn.XLOOKUP(H22,FatorProducao!A$2:A$19, FatorProducao!B$2:B$19)</f>
        <v>Nutrofertil</v>
      </c>
      <c r="J22" t="s">
        <v>419</v>
      </c>
      <c r="K22" t="s">
        <v>421</v>
      </c>
      <c r="L22" t="str">
        <f t="shared" si="0"/>
        <v>INSERT INTO FertilizacaoCultura (IDOPERACAO, DESIGNACAOPARCELA, VARIEDADECULTURA, DESIGNACAOFATORPRODUCAO, FATORPRODUCAOFABRICANTE, MODO, DATA, QUANTIDADE, INSTANTE, ESTADO) VALUES (103, 'Lameiro do moinho', 'Pipo de Basto', 'Fertimax Extrume de Cavalo', 'Nutrofertil', 'Solo', to_date('06/01/2020', 'DD/MM/YYYY'), 80, SYSTIMESTAMP, 'ativa');</v>
      </c>
    </row>
    <row r="23" spans="1:12" x14ac:dyDescent="0.2">
      <c r="A23">
        <v>104</v>
      </c>
      <c r="B23">
        <v>105</v>
      </c>
      <c r="C23" t="str">
        <f>_xlfn.XLOOKUP(B23,Parcela!A$2:A$9,Parcela!B$2:B$9)</f>
        <v>Lameiro do moinho</v>
      </c>
      <c r="D23" t="s">
        <v>356</v>
      </c>
      <c r="E23" t="s">
        <v>91</v>
      </c>
      <c r="F23" s="6">
        <v>43836</v>
      </c>
      <c r="G23">
        <v>60</v>
      </c>
      <c r="H23" t="s">
        <v>276</v>
      </c>
      <c r="I23" t="str">
        <f>_xlfn.XLOOKUP(H23,FatorProducao!A$2:A$19, FatorProducao!B$2:B$19)</f>
        <v>Nutrofertil</v>
      </c>
      <c r="J23" t="s">
        <v>419</v>
      </c>
      <c r="K23" t="s">
        <v>421</v>
      </c>
      <c r="L23" t="str">
        <f t="shared" si="0"/>
        <v>INSERT INTO FertilizacaoCultura (IDOPERACAO, DESIGNACAOPARCELA, VARIEDADECULTURA, DESIGNACAOFATORPRODUCAO, FATORPRODUCAOFABRICANTE, MODO, DATA, QUANTIDADE, INSTANTE, ESTADO) VALUES (104, 'Lameiro do moinho', 'Canada', 'Fertimax Extrume de Cavalo', 'Nutrofertil', 'Solo', to_date('06/01/2020', 'DD/MM/YYYY'), 60, SYSTIMESTAMP, 'ativa');</v>
      </c>
    </row>
    <row r="24" spans="1:12" x14ac:dyDescent="0.2">
      <c r="A24">
        <v>105</v>
      </c>
      <c r="B24">
        <v>105</v>
      </c>
      <c r="C24" t="str">
        <f>_xlfn.XLOOKUP(B24,Parcela!A$2:A$9,Parcela!B$2:B$9)</f>
        <v>Lameiro do moinho</v>
      </c>
      <c r="D24" t="s">
        <v>356</v>
      </c>
      <c r="E24" t="s">
        <v>93</v>
      </c>
      <c r="F24" s="6">
        <v>43837</v>
      </c>
      <c r="G24">
        <v>80</v>
      </c>
      <c r="H24" t="s">
        <v>276</v>
      </c>
      <c r="I24" t="str">
        <f>_xlfn.XLOOKUP(H24,FatorProducao!A$2:A$19, FatorProducao!B$2:B$19)</f>
        <v>Nutrofertil</v>
      </c>
      <c r="J24" t="s">
        <v>419</v>
      </c>
      <c r="K24" t="s">
        <v>421</v>
      </c>
      <c r="L24" t="str">
        <f t="shared" si="0"/>
        <v>INSERT INTO FertilizacaoCultura (IDOPERACAO, DESIGNACAOPARCELA, VARIEDADECULTURA, DESIGNACAOFATORPRODUCAO, FATORPRODUCAOFABRICANTE, MODO, DATA, QUANTIDADE, INSTANTE, ESTADO) VALUES (105, 'Lameiro do moinho', 'Grand Fay', 'Fertimax Extrume de Cavalo', 'Nutrofertil', 'Solo', to_date('07/01/2020', 'DD/MM/YYYY'), 80, SYSTIMESTAMP, 'ativa');</v>
      </c>
    </row>
    <row r="25" spans="1:12" x14ac:dyDescent="0.2">
      <c r="A25">
        <v>106</v>
      </c>
      <c r="B25">
        <v>105</v>
      </c>
      <c r="C25" t="str">
        <f>_xlfn.XLOOKUP(B25,Parcela!A$2:A$9,Parcela!B$2:B$9)</f>
        <v>Lameiro do moinho</v>
      </c>
      <c r="D25" t="s">
        <v>356</v>
      </c>
      <c r="E25" t="s">
        <v>115</v>
      </c>
      <c r="F25" s="6">
        <v>43837</v>
      </c>
      <c r="G25">
        <v>100</v>
      </c>
      <c r="H25" t="s">
        <v>276</v>
      </c>
      <c r="I25" t="str">
        <f>_xlfn.XLOOKUP(H25,FatorProducao!A$2:A$19, FatorProducao!B$2:B$19)</f>
        <v>Nutrofertil</v>
      </c>
      <c r="J25" t="s">
        <v>419</v>
      </c>
      <c r="K25" t="s">
        <v>421</v>
      </c>
      <c r="L25" t="str">
        <f t="shared" si="0"/>
        <v>INSERT INTO FertilizacaoCultura (IDOPERACAO, DESIGNACAOPARCELA, VARIEDADECULTURA, DESIGNACAOFATORPRODUCAO, FATORPRODUCAOFABRICANTE, MODO, DATA, QUANTIDADE, INSTANTE, ESTADO) VALUES (106, 'Lameiro do moinho', 'Gronho Doce', 'Fertimax Extrume de Cavalo', 'Nutrofertil', 'Solo', to_date('07/01/2020', 'DD/MM/YYYY'), 100, SYSTIMESTAMP, 'ativa');</v>
      </c>
    </row>
    <row r="26" spans="1:12" x14ac:dyDescent="0.2">
      <c r="A26">
        <v>107</v>
      </c>
      <c r="B26">
        <v>105</v>
      </c>
      <c r="C26" t="str">
        <f>_xlfn.XLOOKUP(B26,Parcela!A$2:A$9,Parcela!B$2:B$9)</f>
        <v>Lameiro do moinho</v>
      </c>
      <c r="D26" t="s">
        <v>356</v>
      </c>
      <c r="E26" t="s">
        <v>358</v>
      </c>
      <c r="F26" s="6">
        <v>43837</v>
      </c>
      <c r="G26">
        <v>150</v>
      </c>
      <c r="H26" t="s">
        <v>276</v>
      </c>
      <c r="I26" t="str">
        <f>_xlfn.XLOOKUP(H26,FatorProducao!A$2:A$19, FatorProducao!B$2:B$19)</f>
        <v>Nutrofertil</v>
      </c>
      <c r="J26" t="s">
        <v>419</v>
      </c>
      <c r="K26" t="s">
        <v>421</v>
      </c>
      <c r="L26" t="str">
        <f t="shared" si="0"/>
        <v>INSERT INTO FertilizacaoCultura (IDOPERACAO, DESIGNACAOPARCELA, VARIEDADECULTURA, DESIGNACAOFATORPRODUCAO, FATORPRODUCAOFABRICANTE, MODO, DATA, QUANTIDADE, INSTANTE, ESTADO) VALUES (107, 'Lameiro do moinho', 'Porta da Loja', 'Fertimax Extrume de Cavalo', 'Nutrofertil', 'Solo', to_date('07/01/2020', 'DD/MM/YYYY'), 150, SYSTIMESTAMP, 'ativa');</v>
      </c>
    </row>
    <row r="27" spans="1:12" x14ac:dyDescent="0.2">
      <c r="A27">
        <v>108</v>
      </c>
      <c r="B27">
        <v>105</v>
      </c>
      <c r="C27" t="str">
        <f>_xlfn.XLOOKUP(B27,Parcela!A$2:A$9,Parcela!B$2:B$9)</f>
        <v>Lameiro do moinho</v>
      </c>
      <c r="D27" t="s">
        <v>356</v>
      </c>
      <c r="E27" t="s">
        <v>113</v>
      </c>
      <c r="F27" s="6">
        <v>43837</v>
      </c>
      <c r="G27">
        <v>60</v>
      </c>
      <c r="H27" t="s">
        <v>276</v>
      </c>
      <c r="I27" t="str">
        <f>_xlfn.XLOOKUP(H27,FatorProducao!A$2:A$19, FatorProducao!B$2:B$19)</f>
        <v>Nutrofertil</v>
      </c>
      <c r="J27" t="s">
        <v>419</v>
      </c>
      <c r="K27" t="s">
        <v>421</v>
      </c>
      <c r="L27" t="str">
        <f t="shared" si="0"/>
        <v>INSERT INTO FertilizacaoCultura (IDOPERACAO, DESIGNACAOPARCELA, VARIEDADECULTURA, DESIGNACAOFATORPRODUCAO, FATORPRODUCAOFABRICANTE, MODO, DATA, QUANTIDADE, INSTANTE, ESTADO) VALUES (108, 'Lameiro do moinho', 'Malápio', 'Fertimax Extrume de Cavalo', 'Nutrofertil', 'Solo', to_date('07/01/2020', 'DD/MM/YYYY'), 60, SYSTIMESTAMP, 'ativa');</v>
      </c>
    </row>
    <row r="28" spans="1:12" x14ac:dyDescent="0.2">
      <c r="A28">
        <v>109</v>
      </c>
      <c r="B28">
        <v>105</v>
      </c>
      <c r="C28" t="str">
        <f>_xlfn.XLOOKUP(B28,Parcela!A$2:A$9,Parcela!B$2:B$9)</f>
        <v>Lameiro do moinho</v>
      </c>
      <c r="D28" t="s">
        <v>356</v>
      </c>
      <c r="E28" t="s">
        <v>333</v>
      </c>
      <c r="F28" s="6">
        <v>43838</v>
      </c>
      <c r="G28">
        <v>120</v>
      </c>
      <c r="H28" t="s">
        <v>276</v>
      </c>
      <c r="I28" t="str">
        <f>_xlfn.XLOOKUP(H28,FatorProducao!A$2:A$19, FatorProducao!B$2:B$19)</f>
        <v>Nutrofertil</v>
      </c>
      <c r="J28" t="s">
        <v>419</v>
      </c>
      <c r="K28" t="s">
        <v>421</v>
      </c>
      <c r="L28" t="str">
        <f t="shared" si="0"/>
        <v>INSERT INTO FertilizacaoCultura (IDOPERACAO, DESIGNACAOPARCELA, VARIEDADECULTURA, DESIGNACAOFATORPRODUCAO, FATORPRODUCAOFABRICANTE, MODO, DATA, QUANTIDADE, INSTANTE, ESTADO) VALUES (109, 'Lameiro do moinho', 'Pipo de Basto', 'Fertimax Extrume de Cavalo', 'Nutrofertil', 'Solo', to_date('08/01/2020', 'DD/MM/YYYY'), 120, SYSTIMESTAMP, 'ativa');</v>
      </c>
    </row>
    <row r="29" spans="1:12" x14ac:dyDescent="0.2">
      <c r="A29">
        <v>110</v>
      </c>
      <c r="B29">
        <v>105</v>
      </c>
      <c r="C29" t="str">
        <f>_xlfn.XLOOKUP(B29,Parcela!A$2:A$9,Parcela!B$2:B$9)</f>
        <v>Lameiro do moinho</v>
      </c>
      <c r="D29" t="s">
        <v>356</v>
      </c>
      <c r="E29" t="s">
        <v>91</v>
      </c>
      <c r="F29" s="6">
        <v>43837</v>
      </c>
      <c r="G29">
        <v>90</v>
      </c>
      <c r="H29" t="s">
        <v>276</v>
      </c>
      <c r="I29" t="str">
        <f>_xlfn.XLOOKUP(H29,FatorProducao!A$2:A$19, FatorProducao!B$2:B$19)</f>
        <v>Nutrofertil</v>
      </c>
      <c r="J29" t="s">
        <v>419</v>
      </c>
      <c r="K29" t="s">
        <v>421</v>
      </c>
      <c r="L29" t="str">
        <f t="shared" si="0"/>
        <v>INSERT INTO FertilizacaoCultura (IDOPERACAO, DESIGNACAOPARCELA, VARIEDADECULTURA, DESIGNACAOFATORPRODUCAO, FATORPRODUCAOFABRICANTE, MODO, DATA, QUANTIDADE, INSTANTE, ESTADO) VALUES (110, 'Lameiro do moinho', 'Canada', 'Fertimax Extrume de Cavalo', 'Nutrofertil', 'Solo', to_date('07/01/2020', 'DD/MM/YYYY'), 90, SYSTIMESTAMP, 'ativa');</v>
      </c>
    </row>
    <row r="30" spans="1:12" x14ac:dyDescent="0.2">
      <c r="A30">
        <v>111</v>
      </c>
      <c r="B30">
        <v>105</v>
      </c>
      <c r="C30" t="str">
        <f>_xlfn.XLOOKUP(B30,Parcela!A$2:A$9,Parcela!B$2:B$9)</f>
        <v>Lameiro do moinho</v>
      </c>
      <c r="D30" t="s">
        <v>356</v>
      </c>
      <c r="E30" t="s">
        <v>115</v>
      </c>
      <c r="F30" s="6">
        <v>43838</v>
      </c>
      <c r="G30">
        <v>150</v>
      </c>
      <c r="H30" t="s">
        <v>276</v>
      </c>
      <c r="I30" t="str">
        <f>_xlfn.XLOOKUP(H30,FatorProducao!A$2:A$19, FatorProducao!B$2:B$19)</f>
        <v>Nutrofertil</v>
      </c>
      <c r="J30" t="s">
        <v>419</v>
      </c>
      <c r="K30" t="s">
        <v>421</v>
      </c>
      <c r="L30" t="str">
        <f t="shared" si="0"/>
        <v>INSERT INTO FertilizacaoCultura (IDOPERACAO, DESIGNACAOPARCELA, VARIEDADECULTURA, DESIGNACAOFATORPRODUCAO, FATORPRODUCAOFABRICANTE, MODO, DATA, QUANTIDADE, INSTANTE, ESTADO) VALUES (111, 'Lameiro do moinho', 'Gronho Doce', 'Fertimax Extrume de Cavalo', 'Nutrofertil', 'Solo', to_date('08/01/2020', 'DD/MM/YYYY'), 150, SYSTIMESTAMP, 'ativa');</v>
      </c>
    </row>
    <row r="31" spans="1:12" x14ac:dyDescent="0.2">
      <c r="A31">
        <v>112</v>
      </c>
      <c r="B31">
        <v>105</v>
      </c>
      <c r="C31" t="str">
        <f>_xlfn.XLOOKUP(B31,Parcela!A$2:A$9,Parcela!B$2:B$9)</f>
        <v>Lameiro do moinho</v>
      </c>
      <c r="D31" t="s">
        <v>356</v>
      </c>
      <c r="E31" t="s">
        <v>358</v>
      </c>
      <c r="F31" s="6">
        <v>44576</v>
      </c>
      <c r="G31">
        <v>150</v>
      </c>
      <c r="H31" t="s">
        <v>282</v>
      </c>
      <c r="I31" t="str">
        <f>_xlfn.XLOOKUP(H31,FatorProducao!A$2:A$19, FatorProducao!B$2:B$19)</f>
        <v>Nutrofertil</v>
      </c>
      <c r="J31" t="s">
        <v>419</v>
      </c>
      <c r="K31" t="s">
        <v>421</v>
      </c>
      <c r="L31" t="str">
        <f t="shared" si="0"/>
        <v>INSERT INTO FertilizacaoCultura (IDOPERACAO, DESIGNACAOPARCELA, VARIEDADECULTURA, DESIGNACAOFATORPRODUCAO, FATORPRODUCAOFABRICANTE, MODO, DATA, QUANTIDADE, INSTANTE, ESTADO) VALUES (112, 'Lameiro do moinho', 'Porta da Loja', 'BIOFERTIL N6', 'Nutrofertil', 'Solo', to_date('15/01/2022', 'DD/MM/YYYY'), 150, SYSTIMESTAMP, 'ativa');</v>
      </c>
    </row>
    <row r="32" spans="1:12" x14ac:dyDescent="0.2">
      <c r="A32">
        <v>113</v>
      </c>
      <c r="B32">
        <v>105</v>
      </c>
      <c r="C32" t="str">
        <f>_xlfn.XLOOKUP(B32,Parcela!A$2:A$9,Parcela!B$2:B$9)</f>
        <v>Lameiro do moinho</v>
      </c>
      <c r="D32" t="s">
        <v>356</v>
      </c>
      <c r="E32" t="s">
        <v>113</v>
      </c>
      <c r="F32" s="6">
        <v>44576</v>
      </c>
      <c r="G32">
        <v>60</v>
      </c>
      <c r="H32" t="s">
        <v>282</v>
      </c>
      <c r="I32" t="str">
        <f>_xlfn.XLOOKUP(H32,FatorProducao!A$2:A$19, FatorProducao!B$2:B$19)</f>
        <v>Nutrofertil</v>
      </c>
      <c r="J32" t="s">
        <v>419</v>
      </c>
      <c r="K32" t="s">
        <v>421</v>
      </c>
      <c r="L32" t="str">
        <f t="shared" si="0"/>
        <v>INSERT INTO FertilizacaoCultura (IDOPERACAO, DESIGNACAOPARCELA, VARIEDADECULTURA, DESIGNACAOFATORPRODUCAO, FATORPRODUCAOFABRICANTE, MODO, DATA, QUANTIDADE, INSTANTE, ESTADO) VALUES (113, 'Lameiro do moinho', 'Malápio', 'BIOFERTIL N6', 'Nutrofertil', 'Solo', to_date('15/01/2022', 'DD/MM/YYYY'), 60, SYSTIMESTAMP, 'ativa');</v>
      </c>
    </row>
    <row r="33" spans="1:12" x14ac:dyDescent="0.2">
      <c r="A33">
        <v>114</v>
      </c>
      <c r="B33">
        <v>105</v>
      </c>
      <c r="C33" t="str">
        <f>_xlfn.XLOOKUP(B33,Parcela!A$2:A$9,Parcela!B$2:B$9)</f>
        <v>Lameiro do moinho</v>
      </c>
      <c r="D33" t="s">
        <v>356</v>
      </c>
      <c r="E33" t="s">
        <v>333</v>
      </c>
      <c r="F33" s="6">
        <v>44576</v>
      </c>
      <c r="G33">
        <v>120</v>
      </c>
      <c r="H33" t="s">
        <v>282</v>
      </c>
      <c r="I33" t="str">
        <f>_xlfn.XLOOKUP(H33,FatorProducao!A$2:A$19, FatorProducao!B$2:B$19)</f>
        <v>Nutrofertil</v>
      </c>
      <c r="J33" t="s">
        <v>419</v>
      </c>
      <c r="K33" t="s">
        <v>421</v>
      </c>
      <c r="L33" t="str">
        <f t="shared" si="0"/>
        <v>INSERT INTO FertilizacaoCultura (IDOPERACAO, DESIGNACAOPARCELA, VARIEDADECULTURA, DESIGNACAOFATORPRODUCAO, FATORPRODUCAOFABRICANTE, MODO, DATA, QUANTIDADE, INSTANTE, ESTADO) VALUES (114, 'Lameiro do moinho', 'Pipo de Basto', 'BIOFERTIL N6', 'Nutrofertil', 'Solo', to_date('15/01/2022', 'DD/MM/YYYY'), 120, SYSTIMESTAMP, 'ativa');</v>
      </c>
    </row>
    <row r="34" spans="1:12" x14ac:dyDescent="0.2">
      <c r="A34">
        <v>115</v>
      </c>
      <c r="B34">
        <v>105</v>
      </c>
      <c r="C34" t="str">
        <f>_xlfn.XLOOKUP(B34,Parcela!A$2:A$9,Parcela!B$2:B$9)</f>
        <v>Lameiro do moinho</v>
      </c>
      <c r="D34" t="s">
        <v>356</v>
      </c>
      <c r="E34" t="s">
        <v>91</v>
      </c>
      <c r="F34" s="6">
        <v>44577</v>
      </c>
      <c r="G34">
        <v>90</v>
      </c>
      <c r="H34" t="s">
        <v>282</v>
      </c>
      <c r="I34" t="str">
        <f>_xlfn.XLOOKUP(H34,FatorProducao!A$2:A$19, FatorProducao!B$2:B$19)</f>
        <v>Nutrofertil</v>
      </c>
      <c r="J34" t="s">
        <v>419</v>
      </c>
      <c r="K34" t="s">
        <v>421</v>
      </c>
      <c r="L34" t="str">
        <f t="shared" si="0"/>
        <v>INSERT INTO FertilizacaoCultura (IDOPERACAO, DESIGNACAOPARCELA, VARIEDADECULTURA, DESIGNACAOFATORPRODUCAO, FATORPRODUCAOFABRICANTE, MODO, DATA, QUANTIDADE, INSTANTE, ESTADO) VALUES (115, 'Lameiro do moinho', 'Canada', 'BIOFERTIL N6', 'Nutrofertil', 'Solo', to_date('16/01/2022', 'DD/MM/YYYY'), 90, SYSTIMESTAMP, 'ativa');</v>
      </c>
    </row>
    <row r="35" spans="1:12" x14ac:dyDescent="0.2">
      <c r="A35">
        <v>116</v>
      </c>
      <c r="B35">
        <v>105</v>
      </c>
      <c r="C35" t="str">
        <f>_xlfn.XLOOKUP(B35,Parcela!A$2:A$9,Parcela!B$2:B$9)</f>
        <v>Lameiro do moinho</v>
      </c>
      <c r="D35" t="s">
        <v>356</v>
      </c>
      <c r="E35" t="s">
        <v>93</v>
      </c>
      <c r="F35" s="6">
        <v>44577</v>
      </c>
      <c r="G35">
        <v>120</v>
      </c>
      <c r="H35" t="s">
        <v>282</v>
      </c>
      <c r="I35" t="str">
        <f>_xlfn.XLOOKUP(H35,FatorProducao!A$2:A$19, FatorProducao!B$2:B$19)</f>
        <v>Nutrofertil</v>
      </c>
      <c r="J35" t="s">
        <v>419</v>
      </c>
      <c r="K35" t="s">
        <v>421</v>
      </c>
      <c r="L35" t="str">
        <f t="shared" si="0"/>
        <v>INSERT INTO FertilizacaoCultura (IDOPERACAO, DESIGNACAOPARCELA, VARIEDADECULTURA, DESIGNACAOFATORPRODUCAO, FATORPRODUCAOFABRICANTE, MODO, DATA, QUANTIDADE, INSTANTE, ESTADO) VALUES (116, 'Lameiro do moinho', 'Grand Fay', 'BIOFERTIL N6', 'Nutrofertil', 'Solo', to_date('16/01/2022', 'DD/MM/YYYY'), 120, SYSTIMESTAMP, 'ativa');</v>
      </c>
    </row>
    <row r="36" spans="1:12" x14ac:dyDescent="0.2">
      <c r="A36">
        <v>117</v>
      </c>
      <c r="B36">
        <v>105</v>
      </c>
      <c r="C36" t="str">
        <f>_xlfn.XLOOKUP(B36,Parcela!A$2:A$9,Parcela!B$2:B$9)</f>
        <v>Lameiro do moinho</v>
      </c>
      <c r="D36" t="s">
        <v>356</v>
      </c>
      <c r="E36" t="s">
        <v>115</v>
      </c>
      <c r="F36" s="6">
        <v>44577</v>
      </c>
      <c r="G36">
        <v>150</v>
      </c>
      <c r="H36" t="s">
        <v>282</v>
      </c>
      <c r="I36" t="str">
        <f>_xlfn.XLOOKUP(H36,FatorProducao!A$2:A$19, FatorProducao!B$2:B$19)</f>
        <v>Nutrofertil</v>
      </c>
      <c r="J36" t="s">
        <v>419</v>
      </c>
      <c r="K36" t="s">
        <v>421</v>
      </c>
      <c r="L36" t="str">
        <f t="shared" si="0"/>
        <v>INSERT INTO FertilizacaoCultura (IDOPERACAO, DESIGNACAOPARCELA, VARIEDADECULTURA, DESIGNACAOFATORPRODUCAO, FATORPRODUCAOFABRICANTE, MODO, DATA, QUANTIDADE, INSTANTE, ESTADO) VALUES (117, 'Lameiro do moinho', 'Gronho Doce', 'BIOFERTIL N6', 'Nutrofertil', 'Solo', to_date('16/01/2022', 'DD/MM/YYYY'), 150, SYSTIMESTAMP, 'ativa');</v>
      </c>
    </row>
    <row r="37" spans="1:12" x14ac:dyDescent="0.2">
      <c r="A37">
        <v>118</v>
      </c>
      <c r="B37">
        <v>105</v>
      </c>
      <c r="C37" t="str">
        <f>_xlfn.XLOOKUP(B37,Parcela!A$2:A$9,Parcela!B$2:B$9)</f>
        <v>Lameiro do moinho</v>
      </c>
      <c r="D37" t="s">
        <v>356</v>
      </c>
      <c r="E37" t="s">
        <v>358</v>
      </c>
      <c r="F37" s="5" t="s">
        <v>359</v>
      </c>
      <c r="G37">
        <v>5</v>
      </c>
      <c r="H37" t="s">
        <v>261</v>
      </c>
      <c r="I37" t="str">
        <f>_xlfn.XLOOKUP(H37,FatorProducao!A$2:A$19, FatorProducao!B$2:B$19)</f>
        <v>K+S</v>
      </c>
      <c r="J37" t="s">
        <v>419</v>
      </c>
      <c r="K37" t="s">
        <v>421</v>
      </c>
      <c r="L37" t="str">
        <f t="shared" si="0"/>
        <v>INSERT INTO FertilizacaoCultura (IDOPERACAO, DESIGNACAOPARCELA, VARIEDADECULTURA, DESIGNACAOFATORPRODUCAO, FATORPRODUCAOFABRICANTE, MODO, DATA, QUANTIDADE, INSTANTE, ESTADO) VALUES (118, 'Lameiro do moinho', 'Porta da Loja', 'EPSO Microtop', 'K+S', 'Solo', to_date('15/05/2023', 'DD/MM/YYYY'), 5, SYSTIMESTAMP, 'ativa');</v>
      </c>
    </row>
    <row r="38" spans="1:12" x14ac:dyDescent="0.2">
      <c r="A38">
        <v>119</v>
      </c>
      <c r="B38">
        <v>105</v>
      </c>
      <c r="C38" t="str">
        <f>_xlfn.XLOOKUP(B38,Parcela!A$2:A$9,Parcela!B$2:B$9)</f>
        <v>Lameiro do moinho</v>
      </c>
      <c r="D38" t="s">
        <v>356</v>
      </c>
      <c r="E38" t="s">
        <v>113</v>
      </c>
      <c r="F38" s="5" t="s">
        <v>359</v>
      </c>
      <c r="G38">
        <v>2</v>
      </c>
      <c r="H38" t="s">
        <v>261</v>
      </c>
      <c r="I38" t="str">
        <f>_xlfn.XLOOKUP(H38,FatorProducao!A$2:A$19, FatorProducao!B$2:B$19)</f>
        <v>K+S</v>
      </c>
      <c r="J38" t="s">
        <v>419</v>
      </c>
      <c r="K38" t="s">
        <v>421</v>
      </c>
      <c r="L38" t="str">
        <f t="shared" si="0"/>
        <v>INSERT INTO FertilizacaoCultura (IDOPERACAO, DESIGNACAOPARCELA, VARIEDADECULTURA, DESIGNACAOFATORPRODUCAO, FATORPRODUCAOFABRICANTE, MODO, DATA, QUANTIDADE, INSTANTE, ESTADO) VALUES (119, 'Lameiro do moinho', 'Malápio', 'EPSO Microtop', 'K+S', 'Solo', to_date('15/05/2023', 'DD/MM/YYYY'), 2, SYSTIMESTAMP, 'ativa');</v>
      </c>
    </row>
    <row r="39" spans="1:12" x14ac:dyDescent="0.2">
      <c r="A39">
        <v>120</v>
      </c>
      <c r="B39">
        <v>105</v>
      </c>
      <c r="C39" t="str">
        <f>_xlfn.XLOOKUP(B39,Parcela!A$2:A$9,Parcela!B$2:B$9)</f>
        <v>Lameiro do moinho</v>
      </c>
      <c r="D39" t="s">
        <v>356</v>
      </c>
      <c r="E39" t="s">
        <v>333</v>
      </c>
      <c r="F39" s="5" t="s">
        <v>359</v>
      </c>
      <c r="G39">
        <v>4</v>
      </c>
      <c r="H39" t="s">
        <v>261</v>
      </c>
      <c r="I39" t="str">
        <f>_xlfn.XLOOKUP(H39,FatorProducao!A$2:A$19, FatorProducao!B$2:B$19)</f>
        <v>K+S</v>
      </c>
      <c r="J39" t="s">
        <v>419</v>
      </c>
      <c r="K39" t="s">
        <v>421</v>
      </c>
      <c r="L39" t="str">
        <f t="shared" si="0"/>
        <v>INSERT INTO FertilizacaoCultura (IDOPERACAO, DESIGNACAOPARCELA, VARIEDADECULTURA, DESIGNACAOFATORPRODUCAO, FATORPRODUCAOFABRICANTE, MODO, DATA, QUANTIDADE, INSTANTE, ESTADO) VALUES (120, 'Lameiro do moinho', 'Pipo de Basto', 'EPSO Microtop', 'K+S', 'Solo', to_date('15/05/2023', 'DD/MM/YYYY'), 4, SYSTIMESTAMP, 'ativa');</v>
      </c>
    </row>
    <row r="40" spans="1:12" x14ac:dyDescent="0.2">
      <c r="A40">
        <v>121</v>
      </c>
      <c r="B40">
        <v>105</v>
      </c>
      <c r="C40" t="str">
        <f>_xlfn.XLOOKUP(B40,Parcela!A$2:A$9,Parcela!B$2:B$9)</f>
        <v>Lameiro do moinho</v>
      </c>
      <c r="D40" t="s">
        <v>356</v>
      </c>
      <c r="E40" t="s">
        <v>91</v>
      </c>
      <c r="F40" s="5" t="s">
        <v>359</v>
      </c>
      <c r="G40">
        <v>3</v>
      </c>
      <c r="H40" t="s">
        <v>261</v>
      </c>
      <c r="I40" t="str">
        <f>_xlfn.XLOOKUP(H40,FatorProducao!A$2:A$19, FatorProducao!B$2:B$19)</f>
        <v>K+S</v>
      </c>
      <c r="J40" t="s">
        <v>419</v>
      </c>
      <c r="K40" t="s">
        <v>421</v>
      </c>
      <c r="L40" t="str">
        <f t="shared" si="0"/>
        <v>INSERT INTO FertilizacaoCultura (IDOPERACAO, DESIGNACAOPARCELA, VARIEDADECULTURA, DESIGNACAOFATORPRODUCAO, FATORPRODUCAOFABRICANTE, MODO, DATA, QUANTIDADE, INSTANTE, ESTADO) VALUES (121, 'Lameiro do moinho', 'Canada', 'EPSO Microtop', 'K+S', 'Solo', to_date('15/05/2023', 'DD/MM/YYYY'), 3, SYSTIMESTAMP, 'ativa');</v>
      </c>
    </row>
    <row r="41" spans="1:12" x14ac:dyDescent="0.2">
      <c r="A41">
        <v>122</v>
      </c>
      <c r="B41">
        <v>105</v>
      </c>
      <c r="C41" t="str">
        <f>_xlfn.XLOOKUP(B41,Parcela!A$2:A$9,Parcela!B$2:B$9)</f>
        <v>Lameiro do moinho</v>
      </c>
      <c r="D41" t="s">
        <v>356</v>
      </c>
      <c r="E41" t="s">
        <v>93</v>
      </c>
      <c r="F41" s="5" t="s">
        <v>359</v>
      </c>
      <c r="G41">
        <v>4</v>
      </c>
      <c r="H41" t="s">
        <v>261</v>
      </c>
      <c r="I41" t="str">
        <f>_xlfn.XLOOKUP(H41,FatorProducao!A$2:A$19, FatorProducao!B$2:B$19)</f>
        <v>K+S</v>
      </c>
      <c r="J41" t="s">
        <v>419</v>
      </c>
      <c r="K41" t="s">
        <v>421</v>
      </c>
      <c r="L41" t="str">
        <f t="shared" si="0"/>
        <v>INSERT INTO FertilizacaoCultura (IDOPERACAO, DESIGNACAOPARCELA, VARIEDADECULTURA, DESIGNACAOFATORPRODUCAO, FATORPRODUCAOFABRICANTE, MODO, DATA, QUANTIDADE, INSTANTE, ESTADO) VALUES (122, 'Lameiro do moinho', 'Grand Fay', 'EPSO Microtop', 'K+S', 'Solo', to_date('15/05/2023', 'DD/MM/YYYY'), 4, SYSTIMESTAMP, 'ativa');</v>
      </c>
    </row>
    <row r="42" spans="1:12" x14ac:dyDescent="0.2">
      <c r="A42">
        <v>123</v>
      </c>
      <c r="B42">
        <v>105</v>
      </c>
      <c r="C42" t="str">
        <f>_xlfn.XLOOKUP(B42,Parcela!A$2:A$9,Parcela!B$2:B$9)</f>
        <v>Lameiro do moinho</v>
      </c>
      <c r="D42" t="s">
        <v>356</v>
      </c>
      <c r="E42" t="s">
        <v>115</v>
      </c>
      <c r="F42" s="5" t="s">
        <v>359</v>
      </c>
      <c r="G42">
        <v>5</v>
      </c>
      <c r="H42" t="s">
        <v>261</v>
      </c>
      <c r="I42" t="str">
        <f>_xlfn.XLOOKUP(H42,FatorProducao!A$2:A$19, FatorProducao!B$2:B$19)</f>
        <v>K+S</v>
      </c>
      <c r="J42" t="s">
        <v>419</v>
      </c>
      <c r="K42" t="s">
        <v>421</v>
      </c>
      <c r="L42" t="str">
        <f t="shared" si="0"/>
        <v>INSERT INTO FertilizacaoCultura (IDOPERACAO, DESIGNACAOPARCELA, VARIEDADECULTURA, DESIGNACAOFATORPRODUCAO, FATORPRODUCAOFABRICANTE, MODO, DATA, QUANTIDADE, INSTANTE, ESTADO) VALUES (123, 'Lameiro do moinho', 'Gronho Doce', 'EPSO Microtop', 'K+S', 'Solo', to_date('15/05/2023', 'DD/MM/YYYY'), 5,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opLeftCell="A2" zoomScale="95" zoomScaleNormal="95" workbookViewId="0">
      <selection activeCell="C48" sqref="C48"/>
    </sheetView>
  </sheetViews>
  <sheetFormatPr baseColWidth="10" defaultColWidth="9.1640625" defaultRowHeight="15" x14ac:dyDescent="0.2"/>
  <cols>
    <col min="1" max="1" width="35.5" customWidth="1"/>
    <col min="2" max="2" width="29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164</v>
      </c>
      <c r="B83" t="s">
        <v>165</v>
      </c>
    </row>
    <row r="84" spans="1:2" x14ac:dyDescent="0.2">
      <c r="A84" t="s">
        <v>166</v>
      </c>
      <c r="B84" t="s">
        <v>167</v>
      </c>
    </row>
    <row r="85" spans="1:2" x14ac:dyDescent="0.2">
      <c r="A85" t="s">
        <v>168</v>
      </c>
      <c r="B85" t="s">
        <v>169</v>
      </c>
    </row>
    <row r="86" spans="1:2" x14ac:dyDescent="0.2">
      <c r="A86" t="s">
        <v>170</v>
      </c>
      <c r="B86" t="s">
        <v>171</v>
      </c>
    </row>
    <row r="87" spans="1:2" x14ac:dyDescent="0.2">
      <c r="A87" t="s">
        <v>172</v>
      </c>
      <c r="B87" t="s">
        <v>173</v>
      </c>
    </row>
    <row r="88" spans="1:2" x14ac:dyDescent="0.2">
      <c r="A88" t="s">
        <v>174</v>
      </c>
      <c r="B88" t="s">
        <v>175</v>
      </c>
    </row>
    <row r="89" spans="1:2" x14ac:dyDescent="0.2">
      <c r="A89" t="s">
        <v>176</v>
      </c>
      <c r="B89" t="s">
        <v>177</v>
      </c>
    </row>
    <row r="90" spans="1:2" x14ac:dyDescent="0.2">
      <c r="A90" t="s">
        <v>178</v>
      </c>
      <c r="B90" t="s">
        <v>179</v>
      </c>
    </row>
    <row r="91" spans="1:2" x14ac:dyDescent="0.2">
      <c r="A91" t="s">
        <v>180</v>
      </c>
      <c r="B91" t="s">
        <v>181</v>
      </c>
    </row>
    <row r="92" spans="1:2" x14ac:dyDescent="0.2">
      <c r="A92" t="s">
        <v>182</v>
      </c>
      <c r="B92" t="s">
        <v>183</v>
      </c>
    </row>
    <row r="93" spans="1:2" x14ac:dyDescent="0.2">
      <c r="A93" t="s">
        <v>184</v>
      </c>
      <c r="B93" t="s">
        <v>185</v>
      </c>
    </row>
    <row r="94" spans="1:2" x14ac:dyDescent="0.2">
      <c r="A94" t="s">
        <v>186</v>
      </c>
      <c r="B94" t="s">
        <v>187</v>
      </c>
    </row>
    <row r="95" spans="1:2" x14ac:dyDescent="0.2">
      <c r="A95" t="s">
        <v>188</v>
      </c>
      <c r="B95" t="s">
        <v>189</v>
      </c>
    </row>
    <row r="96" spans="1:2" x14ac:dyDescent="0.2">
      <c r="A96" t="s">
        <v>190</v>
      </c>
      <c r="B96" t="s">
        <v>191</v>
      </c>
    </row>
    <row r="97" spans="1:2" x14ac:dyDescent="0.2">
      <c r="A97" t="s">
        <v>192</v>
      </c>
      <c r="B97" t="s">
        <v>193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"/>
  <sheetViews>
    <sheetView topLeftCell="L1" zoomScale="95" zoomScaleNormal="95" workbookViewId="0">
      <selection activeCell="L2" sqref="L2"/>
    </sheetView>
  </sheetViews>
  <sheetFormatPr baseColWidth="10" defaultColWidth="9.1640625" defaultRowHeight="15" x14ac:dyDescent="0.2"/>
  <cols>
    <col min="1" max="1" width="10.6640625" bestFit="1" customWidth="1"/>
    <col min="2" max="2" width="8.6640625" bestFit="1" customWidth="1"/>
    <col min="3" max="3" width="17.1640625" bestFit="1" customWidth="1"/>
    <col min="4" max="4" width="6" style="6" bestFit="1" customWidth="1"/>
    <col min="5" max="5" width="11.1640625" bestFit="1" customWidth="1"/>
    <col min="6" max="6" width="24.1640625" bestFit="1" customWidth="1"/>
    <col min="7" max="7" width="9.5" bestFit="1" customWidth="1"/>
    <col min="8" max="8" width="15.83203125" customWidth="1"/>
    <col min="10" max="10" width="13.83203125" bestFit="1" customWidth="1"/>
  </cols>
  <sheetData>
    <row r="1" spans="1:12" x14ac:dyDescent="0.2">
      <c r="A1" s="11" t="s">
        <v>374</v>
      </c>
      <c r="B1" s="1" t="s">
        <v>308</v>
      </c>
      <c r="C1" s="1" t="s">
        <v>309</v>
      </c>
      <c r="D1" s="1" t="s">
        <v>355</v>
      </c>
      <c r="E1" s="8" t="s">
        <v>328</v>
      </c>
      <c r="F1" s="1" t="s">
        <v>250</v>
      </c>
      <c r="G1" s="1" t="s">
        <v>284</v>
      </c>
      <c r="H1" s="1" t="s">
        <v>344</v>
      </c>
      <c r="I1" s="1" t="s">
        <v>310</v>
      </c>
      <c r="J1" s="1" t="s">
        <v>365</v>
      </c>
      <c r="K1" s="1" t="s">
        <v>420</v>
      </c>
    </row>
    <row r="2" spans="1:12" x14ac:dyDescent="0.2">
      <c r="A2">
        <v>124</v>
      </c>
      <c r="B2">
        <v>103</v>
      </c>
      <c r="C2" t="str">
        <f>_xlfn.XLOOKUP(B2,Parcela!A$2:A$9,Parcela!B$2:B$9)</f>
        <v>Campo do poço</v>
      </c>
      <c r="D2" t="s">
        <v>356</v>
      </c>
      <c r="E2" s="6">
        <v>43920</v>
      </c>
      <c r="F2" t="s">
        <v>268</v>
      </c>
      <c r="G2" t="str">
        <f>_xlfn.XLOOKUP(F2,FatorProducao!A$2:A$19,FatorProducao!B$2:B$19)</f>
        <v>Biocal</v>
      </c>
      <c r="H2">
        <v>600</v>
      </c>
      <c r="J2" t="s">
        <v>419</v>
      </c>
      <c r="K2" t="s">
        <v>421</v>
      </c>
      <c r="L2" t="str">
        <f>"INSERT INTO FertilizacaoSolo (IDOPERACAO, DESIGNACAOPARCELA, DESIGNACAOFATORPRODUCAO, FATORPRODUCAOFABRICANTE, MODO, DATA, QUANTIDADE, AREA, INSTANTE, ESTADO) VALUES ("&amp;A2&amp;", '"&amp;C2&amp;"', '"&amp;F2&amp;"', '"&amp;G2&amp;"', '"&amp;D2&amp;"', to_date('"&amp;TEXT(E2, "dd/mm/aaaa")&amp;"', 'DD/MM/YYYY'), "&amp;H2&amp;", "&amp;IF(ISBLANK(I2),"NULL",SUBSTITUTE(I2,",","."))&amp;", "&amp;J2&amp;", '"&amp;K2&amp;"');"</f>
        <v>INSERT INTO FertilizacaoSolo (IDOPERACAO, DESIGNACAOPARCELA, DESIGNACAOFATORPRODUCAO, FATORPRODUCAOFABRICANTE, MODO, DATA, QUANTIDADE, AREA, INSTANTE, ESTADO) VALUES (124, 'Campo do poço', 'Biocal Composto', 'Biocal', 'Solo', to_date('30/03/2020', 'DD/MM/YYYY'), 600, NULL, SYSTIMESTAMP, 'ativa');</v>
      </c>
    </row>
    <row r="3" spans="1:12" x14ac:dyDescent="0.2">
      <c r="A3">
        <v>125</v>
      </c>
      <c r="B3">
        <v>105</v>
      </c>
      <c r="C3" t="str">
        <f>_xlfn.XLOOKUP(B3,Parcela!A$2:A$9,Parcela!B$2:B$9)</f>
        <v>Lameiro do moinho</v>
      </c>
      <c r="D3" t="s">
        <v>356</v>
      </c>
      <c r="E3" s="6">
        <v>43469</v>
      </c>
      <c r="F3" t="s">
        <v>282</v>
      </c>
      <c r="G3" t="str">
        <f>_xlfn.XLOOKUP(F3,FatorProducao!A$2:A$19,FatorProducao!B$2:B$19)</f>
        <v>Nutrofertil</v>
      </c>
      <c r="H3">
        <v>3200</v>
      </c>
      <c r="J3" t="s">
        <v>419</v>
      </c>
      <c r="K3" t="s">
        <v>421</v>
      </c>
      <c r="L3" t="str">
        <f t="shared" ref="L3:L5" si="0">"INSERT INTO FertilizacaoSolo (IDOPERACAO, DESIGNACAOPARCELA, DESIGNACAOFATORPRODUCAO, FATORPRODUCAOFABRICANTE, MODO, DATA, QUANTIDADE, AREA, INSTANTE, ESTADO) VALUES ("&amp;A3&amp;", '"&amp;C3&amp;"', '"&amp;F3&amp;"', '"&amp;G3&amp;"', '"&amp;D3&amp;"', to_date('"&amp;TEXT(E3, "dd/mm/aaaa")&amp;"', 'DD/MM/YYYY'), "&amp;H3&amp;", "&amp;IF(ISBLANK(I3),"NULL",SUBSTITUTE(I3,",","."))&amp;", "&amp;J3&amp;", '"&amp;K3&amp;"');"</f>
        <v>INSERT INTO FertilizacaoSolo (IDOPERACAO, DESIGNACAOPARCELA, DESIGNACAOFATORPRODUCAO, FATORPRODUCAOFABRICANTE, MODO, DATA, QUANTIDADE, AREA, INSTANTE, ESTADO) VALUES (125, 'Lameiro do moinho', 'BIOFERTIL N6', 'Nutrofertil', 'Solo', to_date('04/01/2019', 'DD/MM/YYYY'), 3200, NULL, SYSTIMESTAMP, 'ativa');</v>
      </c>
    </row>
    <row r="4" spans="1:12" x14ac:dyDescent="0.2">
      <c r="A4">
        <v>126</v>
      </c>
      <c r="B4">
        <v>108</v>
      </c>
      <c r="C4" t="str">
        <f>_xlfn.XLOOKUP(B4,Parcela!A$2:A$9,Parcela!B$2:B$9)</f>
        <v>Campo Novo</v>
      </c>
      <c r="D4" t="s">
        <v>356</v>
      </c>
      <c r="E4" s="6">
        <v>45017</v>
      </c>
      <c r="F4" t="s">
        <v>268</v>
      </c>
      <c r="G4" t="str">
        <f>_xlfn.XLOOKUP(F4,FatorProducao!A$2:A$19,FatorProducao!B$2:B$19)</f>
        <v>Biocal</v>
      </c>
      <c r="H4">
        <v>500</v>
      </c>
      <c r="J4" t="s">
        <v>419</v>
      </c>
      <c r="K4" t="s">
        <v>421</v>
      </c>
      <c r="L4" t="str">
        <f t="shared" si="0"/>
        <v>INSERT INTO FertilizacaoSolo (IDOPERACAO, DESIGNACAOPARCELA, DESIGNACAOFATORPRODUCAO, FATORPRODUCAOFABRICANTE, MODO, DATA, QUANTIDADE, AREA, INSTANTE, ESTADO) VALUES (126, 'Campo Novo', 'Biocal Composto', 'Biocal', 'Solo', to_date('01/04/2023', 'DD/MM/YYYY'), 500, NULL, SYSTIMESTAMP, 'ativa');</v>
      </c>
    </row>
    <row r="5" spans="1:12" x14ac:dyDescent="0.2">
      <c r="A5">
        <v>127</v>
      </c>
      <c r="B5">
        <v>108</v>
      </c>
      <c r="C5" t="str">
        <f>_xlfn.XLOOKUP(B5,Parcela!A$2:A$9,Parcela!B$2:B$9)</f>
        <v>Campo Novo</v>
      </c>
      <c r="D5" t="s">
        <v>356</v>
      </c>
      <c r="E5" s="6">
        <v>45110</v>
      </c>
      <c r="F5" t="s">
        <v>276</v>
      </c>
      <c r="G5" t="str">
        <f>_xlfn.XLOOKUP(F5,FatorProducao!A$2:A$19,FatorProducao!B$2:B$19)</f>
        <v>Nutrofertil</v>
      </c>
      <c r="H5">
        <v>1800</v>
      </c>
      <c r="I5">
        <v>0.5</v>
      </c>
      <c r="J5" t="s">
        <v>419</v>
      </c>
      <c r="K5" t="s">
        <v>421</v>
      </c>
      <c r="L5" t="str">
        <f t="shared" si="0"/>
        <v>INSERT INTO FertilizacaoSolo (IDOPERACAO, DESIGNACAOPARCELA, DESIGNACAOFATORPRODUCAO, FATORPRODUCAOFABRICANTE, MODO, DATA, QUANTIDADE, AREA, INSTANTE, ESTADO) VALUES (127, 'Campo Novo', 'Fertimax Extrume de Cavalo', 'Nutrofertil', 'Solo', to_date('03/07/2023', 'DD/MM/YYYY'), 1800, 0.5,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topLeftCell="F1" zoomScale="95" zoomScaleNormal="95" workbookViewId="0">
      <selection activeCell="I2" sqref="I2"/>
    </sheetView>
  </sheetViews>
  <sheetFormatPr baseColWidth="10" defaultColWidth="9.1640625" defaultRowHeight="15" x14ac:dyDescent="0.2"/>
  <cols>
    <col min="1" max="1" width="10.5" bestFit="1" customWidth="1"/>
    <col min="3" max="3" width="17.1640625" customWidth="1"/>
    <col min="4" max="4" width="25.6640625" customWidth="1"/>
    <col min="5" max="5" width="19" style="6" customWidth="1"/>
    <col min="6" max="7" width="14" customWidth="1"/>
  </cols>
  <sheetData>
    <row r="1" spans="1:10" x14ac:dyDescent="0.2">
      <c r="A1" s="11" t="s">
        <v>374</v>
      </c>
      <c r="B1" s="1" t="s">
        <v>308</v>
      </c>
      <c r="C1" s="1" t="s">
        <v>309</v>
      </c>
      <c r="D1" s="1" t="s">
        <v>1</v>
      </c>
      <c r="E1" s="8" t="s">
        <v>328</v>
      </c>
      <c r="F1" s="1" t="s">
        <v>360</v>
      </c>
      <c r="G1" s="1" t="s">
        <v>365</v>
      </c>
      <c r="H1" s="1" t="s">
        <v>420</v>
      </c>
      <c r="J1" s="1"/>
    </row>
    <row r="2" spans="1:10" x14ac:dyDescent="0.2">
      <c r="A2">
        <v>128</v>
      </c>
      <c r="B2">
        <v>103</v>
      </c>
      <c r="C2" t="str">
        <f>_xlfn.XLOOKUP(B2,Parcela!A$2:A$9,Parcela!B$2:B$9)</f>
        <v>Campo do poço</v>
      </c>
      <c r="D2" t="s">
        <v>161</v>
      </c>
      <c r="E2" s="6">
        <v>44269</v>
      </c>
      <c r="F2">
        <v>1.3</v>
      </c>
      <c r="G2" t="s">
        <v>419</v>
      </c>
      <c r="H2" t="s">
        <v>421</v>
      </c>
      <c r="I2" t="str">
        <f>"INSERT INTO IncorporacaoSolo (IDOPERACAO, DESIGNACAOPARCELA, VARIEDADECULTURA, DATA, QUANTIDADE, INSTANTE, ESTADO) VALUES ("&amp;A2&amp;", '"&amp;C2&amp;"', '"&amp;D2&amp;"', to_date('"&amp;TEXT(E2, "dd/mm/aaaa")&amp;"', 'DD/MM/YYYY'), "&amp;SUBSTITUTE(F2,",",".")&amp;", "&amp;G2&amp;", '"&amp;H2&amp;"');"</f>
        <v>INSERT INTO IncorporacaoSolo (IDOPERACAO, DESIGNACAOPARCELA, VARIEDADECULTURA, DATA, QUANTIDADE, INSTANTE, ESTADO) VALUES (128, 'Campo do poço', 'Amarelo', to_date('14/03/2021', 'DD/MM/YYYY'), 1.3, SYSTIMESTAMP, 'ativa');</v>
      </c>
    </row>
    <row r="3" spans="1:10" x14ac:dyDescent="0.2">
      <c r="A3">
        <v>129</v>
      </c>
      <c r="B3">
        <v>101</v>
      </c>
      <c r="C3" t="str">
        <f>_xlfn.XLOOKUP(B3,Parcela!A$2:A$9,Parcela!B$2:B$9)</f>
        <v>Campo da bouça</v>
      </c>
      <c r="D3" t="s">
        <v>161</v>
      </c>
      <c r="E3" s="6">
        <v>44285</v>
      </c>
      <c r="F3">
        <v>1.3</v>
      </c>
      <c r="G3" t="s">
        <v>419</v>
      </c>
      <c r="H3" t="s">
        <v>421</v>
      </c>
      <c r="I3" t="str">
        <f t="shared" ref="I3:I6" si="0">"INSERT INTO IncorporacaoSolo (IDOPERACAO, DESIGNACAOPARCELA, VARIEDADECULTURA, DATA, QUANTIDADE, INSTANTE, ESTADO) VALUES ("&amp;A3&amp;", '"&amp;C3&amp;"', '"&amp;D3&amp;"', to_date('"&amp;TEXT(E3, "dd/mm/aaaa")&amp;"', 'DD/MM/YYYY'), "&amp;SUBSTITUTE(F3,",",".")&amp;", "&amp;G3&amp;", '"&amp;H3&amp;"');"</f>
        <v>INSERT INTO IncorporacaoSolo (IDOPERACAO, DESIGNACAOPARCELA, VARIEDADECULTURA, DATA, QUANTIDADE, INSTANTE, ESTADO) VALUES (129, 'Campo da bouça', 'Amarelo', to_date('30/03/2021', 'DD/MM/YYYY'), 1.3, SYSTIMESTAMP, 'ativa');</v>
      </c>
    </row>
    <row r="4" spans="1:10" x14ac:dyDescent="0.2">
      <c r="A4">
        <v>130</v>
      </c>
      <c r="B4">
        <v>103</v>
      </c>
      <c r="C4" t="str">
        <f>_xlfn.XLOOKUP(B4,Parcela!A$2:A$9,Parcela!B$2:B$9)</f>
        <v>Campo do poço</v>
      </c>
      <c r="D4" t="s">
        <v>161</v>
      </c>
      <c r="E4" s="6">
        <v>44639</v>
      </c>
      <c r="F4">
        <v>1.3</v>
      </c>
      <c r="G4" t="s">
        <v>419</v>
      </c>
      <c r="H4" t="s">
        <v>421</v>
      </c>
      <c r="I4" t="str">
        <f t="shared" si="0"/>
        <v>INSERT INTO IncorporacaoSolo (IDOPERACAO, DESIGNACAOPARCELA, VARIEDADECULTURA, DATA, QUANTIDADE, INSTANTE, ESTADO) VALUES (130, 'Campo do poço', 'Amarelo', to_date('19/03/2022', 'DD/MM/YYYY'), 1.3, SYSTIMESTAMP, 'ativa');</v>
      </c>
    </row>
    <row r="5" spans="1:10" x14ac:dyDescent="0.2">
      <c r="A5">
        <v>131</v>
      </c>
      <c r="B5">
        <v>101</v>
      </c>
      <c r="C5" t="str">
        <f>_xlfn.XLOOKUP(B5,Parcela!A$2:A$9,Parcela!B$2:B$9)</f>
        <v>Campo da bouça</v>
      </c>
      <c r="D5" t="s">
        <v>161</v>
      </c>
      <c r="E5" s="6">
        <v>44656</v>
      </c>
      <c r="F5">
        <v>1.3</v>
      </c>
      <c r="G5" t="s">
        <v>419</v>
      </c>
      <c r="H5" t="s">
        <v>421</v>
      </c>
      <c r="I5" t="str">
        <f t="shared" si="0"/>
        <v>INSERT INTO IncorporacaoSolo (IDOPERACAO, DESIGNACAOPARCELA, VARIEDADECULTURA, DATA, QUANTIDADE, INSTANTE, ESTADO) VALUES (131, 'Campo da bouça', 'Amarelo', to_date('05/04/2022', 'DD/MM/YYYY'), 1.3, SYSTIMESTAMP, 'ativa');</v>
      </c>
    </row>
    <row r="6" spans="1:10" x14ac:dyDescent="0.2">
      <c r="A6">
        <v>132</v>
      </c>
      <c r="B6">
        <v>103</v>
      </c>
      <c r="C6" t="str">
        <f>_xlfn.XLOOKUP(B6,Parcela!A$2:A$9,Parcela!B$2:B$9)</f>
        <v>Campo do poço</v>
      </c>
      <c r="D6" t="s">
        <v>161</v>
      </c>
      <c r="E6" s="6">
        <v>45005</v>
      </c>
      <c r="F6">
        <v>1.3</v>
      </c>
      <c r="G6" t="s">
        <v>419</v>
      </c>
      <c r="H6" t="s">
        <v>421</v>
      </c>
      <c r="I6" t="str">
        <f t="shared" si="0"/>
        <v>INSERT INTO IncorporacaoSolo (IDOPERACAO, DESIGNACAOPARCELA, VARIEDADECULTURA, DATA, QUANTIDADE, INSTANTE, ESTADO) VALUES (132, 'Campo do poço', 'Amarelo', to_date('20/03/2023', 'DD/MM/YYYY'), 1.3,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6"/>
  <sheetViews>
    <sheetView topLeftCell="D1" zoomScale="95" zoomScaleNormal="95" workbookViewId="0">
      <selection activeCell="I2" sqref="I2"/>
    </sheetView>
  </sheetViews>
  <sheetFormatPr baseColWidth="10" defaultColWidth="9.1640625" defaultRowHeight="15" x14ac:dyDescent="0.2"/>
  <cols>
    <col min="1" max="1" width="10.5" bestFit="1" customWidth="1"/>
    <col min="3" max="3" width="17.83203125" customWidth="1"/>
    <col min="4" max="4" width="20.6640625" customWidth="1"/>
    <col min="5" max="5" width="11.1640625" style="6" bestFit="1" customWidth="1"/>
    <col min="6" max="6" width="15" customWidth="1"/>
    <col min="7" max="7" width="13.83203125" bestFit="1" customWidth="1"/>
  </cols>
  <sheetData>
    <row r="1" spans="1:9" x14ac:dyDescent="0.2">
      <c r="A1" s="11" t="s">
        <v>374</v>
      </c>
      <c r="B1" s="1" t="s">
        <v>308</v>
      </c>
      <c r="C1" s="1" t="s">
        <v>309</v>
      </c>
      <c r="D1" s="1" t="s">
        <v>1</v>
      </c>
      <c r="E1" s="8" t="s">
        <v>328</v>
      </c>
      <c r="F1" s="1" t="s">
        <v>323</v>
      </c>
      <c r="G1" s="11" t="s">
        <v>365</v>
      </c>
      <c r="H1" s="1" t="s">
        <v>420</v>
      </c>
    </row>
    <row r="2" spans="1:9" x14ac:dyDescent="0.2">
      <c r="A2">
        <v>133</v>
      </c>
      <c r="B2">
        <v>102</v>
      </c>
      <c r="C2" t="str">
        <f>_xlfn.XLOOKUP(B2,Parcela!A$2:A$9,Parcela!B$2:B$9)</f>
        <v>Campo grande</v>
      </c>
      <c r="D2" t="s">
        <v>324</v>
      </c>
      <c r="E2" s="6">
        <v>42649</v>
      </c>
      <c r="F2">
        <v>30</v>
      </c>
      <c r="G2" t="s">
        <v>419</v>
      </c>
      <c r="H2" t="s">
        <v>421</v>
      </c>
      <c r="I2" t="str">
        <f>"INSERT INTO Plantacao (IDOPERACAO, DESIGNACAOPARCELA, VARIEDADECULTURA, DATA, QUANTIDADE, INSTANTE, ESTADO) VALUES ("&amp;A2&amp;", '"&amp;C2&amp;"', '"&amp;D2&amp;"', to_date('"&amp;TEXT(E2, "dd/mm/aaaa")&amp;"', 'DD/MM/YYYY'), "&amp;SUBSTITUTE(F2,",",".")&amp;", "&amp;G2&amp;", '"&amp;H2&amp;"');"</f>
        <v>INSERT INTO Plantacao (IDOPERACAO, DESIGNACAOPARCELA, VARIEDADECULTURA, DATA, QUANTIDADE, INSTANTE, ESTADO) VALUES (133, 'Campo grande', 'Galega', to_date('06/10/2016', 'DD/MM/YYYY'), 30, SYSTIMESTAMP, 'ativa');</v>
      </c>
    </row>
    <row r="3" spans="1:9" x14ac:dyDescent="0.2">
      <c r="A3">
        <v>134</v>
      </c>
      <c r="B3">
        <v>102</v>
      </c>
      <c r="C3" t="str">
        <f>_xlfn.XLOOKUP(B3,Parcela!A$2:A$9,Parcela!B$2:B$9)</f>
        <v>Campo grande</v>
      </c>
      <c r="D3" t="s">
        <v>179</v>
      </c>
      <c r="E3" s="6">
        <v>42653</v>
      </c>
      <c r="F3">
        <v>20</v>
      </c>
      <c r="G3" t="s">
        <v>419</v>
      </c>
      <c r="H3" t="s">
        <v>421</v>
      </c>
      <c r="I3" t="str">
        <f t="shared" ref="I3:I16" si="0">"INSERT INTO Plantacao (IDOPERACAO, DESIGNACAOPARCELA, VARIEDADECULTURA, DATA, QUANTIDADE, INSTANTE, ESTADO) VALUES ("&amp;A3&amp;", '"&amp;C3&amp;"', '"&amp;D3&amp;"', to_date('"&amp;TEXT(E3, "dd/mm/aaaa")&amp;"', 'DD/MM/YYYY'), "&amp;SUBSTITUTE(F3,",",".")&amp;", "&amp;G3&amp;", '"&amp;H3&amp;"');"</f>
        <v>INSERT INTO Plantacao (IDOPERACAO, DESIGNACAOPARCELA, VARIEDADECULTURA, DATA, QUANTIDADE, INSTANTE, ESTADO) VALUES (134, 'Campo grande', 'Picual', to_date('10/10/2016', 'DD/MM/YYYY'), 20, SYSTIMESTAMP, 'ativa');</v>
      </c>
    </row>
    <row r="4" spans="1:9" x14ac:dyDescent="0.2">
      <c r="A4">
        <v>135</v>
      </c>
      <c r="B4">
        <v>104</v>
      </c>
      <c r="C4" t="str">
        <f>_xlfn.XLOOKUP(B4,Parcela!A$2:A$9,Parcela!B$2:B$9)</f>
        <v>Lameiro da ponte</v>
      </c>
      <c r="D4" t="s">
        <v>83</v>
      </c>
      <c r="E4" s="6">
        <v>42742</v>
      </c>
      <c r="F4">
        <v>90</v>
      </c>
      <c r="G4" t="s">
        <v>419</v>
      </c>
      <c r="H4" t="s">
        <v>421</v>
      </c>
      <c r="I4" t="str">
        <f t="shared" si="0"/>
        <v>INSERT INTO Plantacao (IDOPERACAO, DESIGNACAOPARCELA, VARIEDADECULTURA, DATA, QUANTIDADE, INSTANTE, ESTADO) VALUES (135, 'Lameiro da ponte', 'Jonagored', to_date('07/01/2017', 'DD/MM/YYYY'), 90, SYSTIMESTAMP, 'ativa');</v>
      </c>
    </row>
    <row r="5" spans="1:9" x14ac:dyDescent="0.2">
      <c r="A5">
        <v>136</v>
      </c>
      <c r="B5">
        <v>104</v>
      </c>
      <c r="C5" t="str">
        <f>_xlfn.XLOOKUP(B5,Parcela!A$2:A$9,Parcela!B$2:B$9)</f>
        <v>Lameiro da ponte</v>
      </c>
      <c r="D5" t="s">
        <v>75</v>
      </c>
      <c r="E5" s="6">
        <v>42743</v>
      </c>
      <c r="F5">
        <v>60</v>
      </c>
      <c r="G5" t="s">
        <v>419</v>
      </c>
      <c r="H5" t="s">
        <v>421</v>
      </c>
      <c r="I5" t="str">
        <f t="shared" si="0"/>
        <v>INSERT INTO Plantacao (IDOPERACAO, DESIGNACAOPARCELA, VARIEDADECULTURA, DATA, QUANTIDADE, INSTANTE, ESTADO) VALUES (136, 'Lameiro da ponte', 'Fuji', to_date('08/01/2017', 'DD/MM/YYYY'), 60, SYSTIMESTAMP, 'ativa');</v>
      </c>
    </row>
    <row r="6" spans="1:9" x14ac:dyDescent="0.2">
      <c r="A6">
        <v>137</v>
      </c>
      <c r="B6">
        <v>104</v>
      </c>
      <c r="C6" t="str">
        <f>_xlfn.XLOOKUP(B6,Parcela!A$2:A$9,Parcela!B$2:B$9)</f>
        <v>Lameiro da ponte</v>
      </c>
      <c r="D6" t="s">
        <v>97</v>
      </c>
      <c r="E6" s="6">
        <v>42743</v>
      </c>
      <c r="F6">
        <v>40</v>
      </c>
      <c r="G6" t="s">
        <v>419</v>
      </c>
      <c r="H6" t="s">
        <v>421</v>
      </c>
      <c r="I6" t="str">
        <f t="shared" si="0"/>
        <v>INSERT INTO Plantacao (IDOPERACAO, DESIGNACAOPARCELA, VARIEDADECULTURA, DATA, QUANTIDADE, INSTANTE, ESTADO) VALUES (137, 'Lameiro da ponte', 'Royal Gala', to_date('08/01/2017', 'DD/MM/YYYY'), 40, SYSTIMESTAMP, 'ativa');</v>
      </c>
    </row>
    <row r="7" spans="1:9" x14ac:dyDescent="0.2">
      <c r="A7">
        <v>138</v>
      </c>
      <c r="B7">
        <v>107</v>
      </c>
      <c r="C7" t="str">
        <f>_xlfn.XLOOKUP(B7,Parcela!A$2:A$9,Parcela!B$2:B$9)</f>
        <v>Vinha</v>
      </c>
      <c r="D7" t="s">
        <v>189</v>
      </c>
      <c r="E7" s="6">
        <v>43110</v>
      </c>
      <c r="F7">
        <v>500</v>
      </c>
      <c r="G7" t="s">
        <v>419</v>
      </c>
      <c r="H7" t="s">
        <v>421</v>
      </c>
      <c r="I7" t="str">
        <f t="shared" si="0"/>
        <v>INSERT INTO Plantacao (IDOPERACAO, DESIGNACAOPARCELA, VARIEDADECULTURA, DATA, QUANTIDADE, INSTANTE, ESTADO) VALUES (138, 'Vinha', 'Dona Maria', to_date('10/01/2018', 'DD/MM/YYYY'), 500, SYSTIMESTAMP, 'ativa');</v>
      </c>
    </row>
    <row r="8" spans="1:9" x14ac:dyDescent="0.2">
      <c r="A8">
        <v>139</v>
      </c>
      <c r="B8">
        <v>107</v>
      </c>
      <c r="C8" t="str">
        <f>_xlfn.XLOOKUP(B8,Parcela!A$2:A$9,Parcela!B$2:B$9)</f>
        <v>Vinha</v>
      </c>
      <c r="D8" t="s">
        <v>191</v>
      </c>
      <c r="E8" s="6">
        <v>43111</v>
      </c>
      <c r="F8">
        <v>700</v>
      </c>
      <c r="G8" t="s">
        <v>419</v>
      </c>
      <c r="H8" t="s">
        <v>421</v>
      </c>
      <c r="I8" t="str">
        <f t="shared" si="0"/>
        <v>INSERT INTO Plantacao (IDOPERACAO, DESIGNACAOPARCELA, VARIEDADECULTURA, DATA, QUANTIDADE, INSTANTE, ESTADO) VALUES (139, 'Vinha', 'Cardinal', to_date('11/01/2018', 'DD/MM/YYYY'), 700, SYSTIMESTAMP, 'ativa');</v>
      </c>
    </row>
    <row r="9" spans="1:9" x14ac:dyDescent="0.2">
      <c r="A9">
        <v>140</v>
      </c>
      <c r="B9">
        <v>104</v>
      </c>
      <c r="C9" t="str">
        <f>_xlfn.XLOOKUP(B9,Parcela!A$2:A$9,Parcela!B$2:B$9)</f>
        <v>Lameiro da ponte</v>
      </c>
      <c r="D9" t="s">
        <v>97</v>
      </c>
      <c r="E9" s="6">
        <v>43444</v>
      </c>
      <c r="F9">
        <v>30</v>
      </c>
      <c r="G9" t="s">
        <v>419</v>
      </c>
      <c r="H9" t="s">
        <v>421</v>
      </c>
      <c r="I9" t="str">
        <f t="shared" si="0"/>
        <v>INSERT INTO Plantacao (IDOPERACAO, DESIGNACAOPARCELA, VARIEDADECULTURA, DATA, QUANTIDADE, INSTANTE, ESTADO) VALUES (140, 'Lameiro da ponte', 'Royal Gala', to_date('10/12/2018', 'DD/MM/YYYY'), 30, SYSTIMESTAMP, 'ativa');</v>
      </c>
    </row>
    <row r="10" spans="1:9" x14ac:dyDescent="0.2">
      <c r="A10">
        <v>141</v>
      </c>
      <c r="B10">
        <v>105</v>
      </c>
      <c r="C10" t="str">
        <f>_xlfn.XLOOKUP(B10,Parcela!A$2:A$9,Parcela!B$2:B$9)</f>
        <v>Lameiro do moinho</v>
      </c>
      <c r="D10" t="s">
        <v>358</v>
      </c>
      <c r="E10" s="6">
        <v>43474</v>
      </c>
      <c r="F10">
        <v>50</v>
      </c>
      <c r="G10" t="s">
        <v>419</v>
      </c>
      <c r="H10" t="s">
        <v>421</v>
      </c>
      <c r="I10" t="str">
        <f t="shared" si="0"/>
        <v>INSERT INTO Plantacao (IDOPERACAO, DESIGNACAOPARCELA, VARIEDADECULTURA, DATA, QUANTIDADE, INSTANTE, ESTADO) VALUES (141, 'Lameiro do moinho', 'Porta da Loja', to_date('09/01/2019', 'DD/MM/YYYY'), 50, SYSTIMESTAMP, 'ativa');</v>
      </c>
    </row>
    <row r="11" spans="1:9" x14ac:dyDescent="0.2">
      <c r="A11">
        <v>142</v>
      </c>
      <c r="B11">
        <v>105</v>
      </c>
      <c r="C11" t="str">
        <f>_xlfn.XLOOKUP(B11,Parcela!A$2:A$9,Parcela!B$2:B$9)</f>
        <v>Lameiro do moinho</v>
      </c>
      <c r="D11" t="s">
        <v>113</v>
      </c>
      <c r="E11" s="6">
        <v>43474</v>
      </c>
      <c r="F11">
        <v>20</v>
      </c>
      <c r="G11" t="s">
        <v>419</v>
      </c>
      <c r="H11" t="s">
        <v>421</v>
      </c>
      <c r="I11" t="str">
        <f t="shared" si="0"/>
        <v>INSERT INTO Plantacao (IDOPERACAO, DESIGNACAOPARCELA, VARIEDADECULTURA, DATA, QUANTIDADE, INSTANTE, ESTADO) VALUES (142, 'Lameiro do moinho', 'Malápio', to_date('09/01/2019', 'DD/MM/YYYY'), 20, SYSTIMESTAMP, 'ativa');</v>
      </c>
    </row>
    <row r="12" spans="1:9" x14ac:dyDescent="0.2">
      <c r="A12">
        <v>143</v>
      </c>
      <c r="B12">
        <v>105</v>
      </c>
      <c r="C12" t="str">
        <f>_xlfn.XLOOKUP(B12,Parcela!A$2:A$9,Parcela!B$2:B$9)</f>
        <v>Lameiro do moinho</v>
      </c>
      <c r="D12" t="s">
        <v>333</v>
      </c>
      <c r="E12" s="6">
        <v>43475</v>
      </c>
      <c r="F12">
        <v>40</v>
      </c>
      <c r="G12" t="s">
        <v>419</v>
      </c>
      <c r="H12" t="s">
        <v>421</v>
      </c>
      <c r="I12" t="str">
        <f t="shared" si="0"/>
        <v>INSERT INTO Plantacao (IDOPERACAO, DESIGNACAOPARCELA, VARIEDADECULTURA, DATA, QUANTIDADE, INSTANTE, ESTADO) VALUES (143, 'Lameiro do moinho', 'Pipo de Basto', to_date('10/01/2019', 'DD/MM/YYYY'), 40, SYSTIMESTAMP, 'ativa');</v>
      </c>
    </row>
    <row r="13" spans="1:9" x14ac:dyDescent="0.2">
      <c r="A13">
        <v>144</v>
      </c>
      <c r="B13">
        <v>105</v>
      </c>
      <c r="C13" t="str">
        <f>_xlfn.XLOOKUP(B13,Parcela!A$2:A$9,Parcela!B$2:B$9)</f>
        <v>Lameiro do moinho</v>
      </c>
      <c r="D13" t="s">
        <v>91</v>
      </c>
      <c r="E13" s="6">
        <v>43475</v>
      </c>
      <c r="F13">
        <v>30</v>
      </c>
      <c r="G13" t="s">
        <v>419</v>
      </c>
      <c r="H13" t="s">
        <v>421</v>
      </c>
      <c r="I13" t="str">
        <f t="shared" si="0"/>
        <v>INSERT INTO Plantacao (IDOPERACAO, DESIGNACAOPARCELA, VARIEDADECULTURA, DATA, QUANTIDADE, INSTANTE, ESTADO) VALUES (144, 'Lameiro do moinho', 'Canada', to_date('10/01/2019', 'DD/MM/YYYY'), 30, SYSTIMESTAMP, 'ativa');</v>
      </c>
    </row>
    <row r="14" spans="1:9" x14ac:dyDescent="0.2">
      <c r="A14">
        <v>145</v>
      </c>
      <c r="B14">
        <v>105</v>
      </c>
      <c r="C14" t="str">
        <f>_xlfn.XLOOKUP(B14,Parcela!A$2:A$9,Parcela!B$2:B$9)</f>
        <v>Lameiro do moinho</v>
      </c>
      <c r="D14" t="s">
        <v>93</v>
      </c>
      <c r="E14" s="6">
        <v>43476</v>
      </c>
      <c r="F14">
        <v>40</v>
      </c>
      <c r="G14" t="s">
        <v>419</v>
      </c>
      <c r="H14" t="s">
        <v>421</v>
      </c>
      <c r="I14" t="str">
        <f t="shared" si="0"/>
        <v>INSERT INTO Plantacao (IDOPERACAO, DESIGNACAOPARCELA, VARIEDADECULTURA, DATA, QUANTIDADE, INSTANTE, ESTADO) VALUES (145, 'Lameiro do moinho', 'Grand Fay', to_date('11/01/2019', 'DD/MM/YYYY'), 40, SYSTIMESTAMP, 'ativa');</v>
      </c>
    </row>
    <row r="15" spans="1:9" x14ac:dyDescent="0.2">
      <c r="A15">
        <v>146</v>
      </c>
      <c r="B15">
        <v>105</v>
      </c>
      <c r="C15" t="str">
        <f>_xlfn.XLOOKUP(B15,Parcela!A$2:A$9,Parcela!B$2:B$9)</f>
        <v>Lameiro do moinho</v>
      </c>
      <c r="D15" t="s">
        <v>115</v>
      </c>
      <c r="E15" s="6">
        <v>43476</v>
      </c>
      <c r="F15">
        <v>50</v>
      </c>
      <c r="G15" t="s">
        <v>419</v>
      </c>
      <c r="H15" t="s">
        <v>421</v>
      </c>
      <c r="I15" t="str">
        <f t="shared" si="0"/>
        <v>INSERT INTO Plantacao (IDOPERACAO, DESIGNACAOPARCELA, VARIEDADECULTURA, DATA, QUANTIDADE, INSTANTE, ESTADO) VALUES (146, 'Lameiro do moinho', 'Gronho Doce', to_date('11/01/2019', 'DD/MM/YYYY'), 50, SYSTIMESTAMP, 'ativa');</v>
      </c>
    </row>
    <row r="16" spans="1:9" x14ac:dyDescent="0.2">
      <c r="A16">
        <v>147</v>
      </c>
      <c r="B16">
        <v>102</v>
      </c>
      <c r="C16" t="str">
        <f>_xlfn.XLOOKUP(B16,Parcela!A$2:A$9,Parcela!B$2:B$9)</f>
        <v>Campo grande</v>
      </c>
      <c r="D16" t="s">
        <v>327</v>
      </c>
      <c r="E16" s="6">
        <v>42714</v>
      </c>
      <c r="F16">
        <v>40</v>
      </c>
      <c r="G16" t="s">
        <v>419</v>
      </c>
      <c r="H16" t="s">
        <v>421</v>
      </c>
      <c r="I16" t="str">
        <f t="shared" si="0"/>
        <v>INSERT INTO Plantacao (IDOPERACAO, DESIGNACAOPARCELA, VARIEDADECULTURA, DATA, QUANTIDADE, INSTANTE, ESTADO) VALUES (147, 'Campo grande', 'Arbquina', to_date('10/12/2016', 'DD/MM/YYYY'), 40,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9"/>
  <sheetViews>
    <sheetView topLeftCell="C14" zoomScale="95" zoomScaleNormal="95" workbookViewId="0">
      <selection activeCell="I2" sqref="I2:I39"/>
    </sheetView>
  </sheetViews>
  <sheetFormatPr baseColWidth="10" defaultColWidth="9.1640625" defaultRowHeight="15" x14ac:dyDescent="0.2"/>
  <cols>
    <col min="1" max="1" width="10.5" bestFit="1" customWidth="1"/>
    <col min="3" max="3" width="17.1640625" customWidth="1"/>
    <col min="4" max="4" width="15.5" bestFit="1" customWidth="1"/>
    <col min="5" max="5" width="11.1640625" style="6" bestFit="1" customWidth="1"/>
    <col min="6" max="6" width="10.6640625" bestFit="1" customWidth="1"/>
    <col min="7" max="7" width="13.83203125" bestFit="1" customWidth="1"/>
  </cols>
  <sheetData>
    <row r="1" spans="1:11" x14ac:dyDescent="0.2">
      <c r="A1" s="11" t="s">
        <v>374</v>
      </c>
      <c r="B1" s="1" t="s">
        <v>308</v>
      </c>
      <c r="C1" s="1" t="s">
        <v>309</v>
      </c>
      <c r="D1" s="1" t="s">
        <v>1</v>
      </c>
      <c r="E1" s="8" t="s">
        <v>328</v>
      </c>
      <c r="F1" s="1" t="s">
        <v>323</v>
      </c>
      <c r="G1" s="1" t="s">
        <v>365</v>
      </c>
      <c r="H1" s="1" t="s">
        <v>420</v>
      </c>
      <c r="K1" s="1"/>
    </row>
    <row r="2" spans="1:11" x14ac:dyDescent="0.2">
      <c r="A2">
        <v>148</v>
      </c>
      <c r="B2">
        <v>102</v>
      </c>
      <c r="C2" t="str">
        <f>_xlfn.XLOOKUP(B2,Parcela!A$2:A$9,Parcela!B$2:B$9)</f>
        <v>Campo grande</v>
      </c>
      <c r="D2" t="s">
        <v>324</v>
      </c>
      <c r="E2" s="6">
        <v>43043</v>
      </c>
      <c r="F2">
        <v>30</v>
      </c>
      <c r="G2" t="s">
        <v>419</v>
      </c>
      <c r="H2" t="s">
        <v>421</v>
      </c>
      <c r="I2" t="str">
        <f>"INSERT INTO Poda (IDOPERACAO, DESIGNACAOPARCELA, VARIEDADECULTURA, DATA, QUANTIDADE, INSTANTE, ESTADO) VALUES ("&amp;A2&amp;", '"&amp;C2&amp;"', '"&amp;D2&amp;"', to_date('"&amp;TEXT(E2, "dd/mm/aaaa")&amp;"', 'DD/MM/YYYY'), "&amp;SUBSTITUTE(F2,",",".")&amp;", "&amp;G2&amp;", '"&amp;H2&amp;"');"</f>
        <v>INSERT INTO Poda (IDOPERACAO, DESIGNACAOPARCELA, VARIEDADECULTURA, DATA, QUANTIDADE, INSTANTE, ESTADO) VALUES (148, 'Campo grande', 'Galega', to_date('04/11/2017', 'DD/MM/YYYY'), 30, SYSTIMESTAMP, 'ativa');</v>
      </c>
    </row>
    <row r="3" spans="1:11" x14ac:dyDescent="0.2">
      <c r="A3">
        <v>149</v>
      </c>
      <c r="B3">
        <v>102</v>
      </c>
      <c r="C3" t="str">
        <f>_xlfn.XLOOKUP(B3,Parcela!A$2:A$9,Parcela!B$2:B$9)</f>
        <v>Campo grande</v>
      </c>
      <c r="D3" t="s">
        <v>179</v>
      </c>
      <c r="E3" s="6">
        <v>43043</v>
      </c>
      <c r="F3">
        <v>20</v>
      </c>
      <c r="G3" t="s">
        <v>419</v>
      </c>
      <c r="H3" t="s">
        <v>421</v>
      </c>
      <c r="I3" t="str">
        <f t="shared" ref="I3:I39" si="0">"INSERT INTO Poda (IDOPERACAO, DESIGNACAOPARCELA, VARIEDADECULTURA, DATA, QUANTIDADE, INSTANTE, ESTADO) VALUES ("&amp;A3&amp;", '"&amp;C3&amp;"', '"&amp;D3&amp;"', to_date('"&amp;TEXT(E3, "dd/mm/aaaa")&amp;"', 'DD/MM/YYYY'), "&amp;SUBSTITUTE(F3,",",".")&amp;", "&amp;G3&amp;", '"&amp;H3&amp;"');"</f>
        <v>INSERT INTO Poda (IDOPERACAO, DESIGNACAOPARCELA, VARIEDADECULTURA, DATA, QUANTIDADE, INSTANTE, ESTADO) VALUES (149, 'Campo grande', 'Picual', to_date('04/11/2017', 'DD/MM/YYYY'), 20, SYSTIMESTAMP, 'ativa');</v>
      </c>
    </row>
    <row r="4" spans="1:11" x14ac:dyDescent="0.2">
      <c r="A4">
        <v>150</v>
      </c>
      <c r="B4">
        <v>104</v>
      </c>
      <c r="C4" t="str">
        <f>_xlfn.XLOOKUP(B4,Parcela!A$2:A$9,Parcela!B$2:B$9)</f>
        <v>Lameiro da ponte</v>
      </c>
      <c r="D4" t="s">
        <v>83</v>
      </c>
      <c r="E4" s="6">
        <v>43107</v>
      </c>
      <c r="F4">
        <v>90</v>
      </c>
      <c r="G4" t="s">
        <v>419</v>
      </c>
      <c r="H4" t="s">
        <v>421</v>
      </c>
      <c r="I4" t="str">
        <f t="shared" si="0"/>
        <v>INSERT INTO Poda (IDOPERACAO, DESIGNACAOPARCELA, VARIEDADECULTURA, DATA, QUANTIDADE, INSTANTE, ESTADO) VALUES (150, 'Lameiro da ponte', 'Jonagored', to_date('07/01/2018', 'DD/MM/YYYY'), 90, SYSTIMESTAMP, 'ativa');</v>
      </c>
    </row>
    <row r="5" spans="1:11" x14ac:dyDescent="0.2">
      <c r="A5">
        <v>151</v>
      </c>
      <c r="B5">
        <v>104</v>
      </c>
      <c r="C5" t="str">
        <f>_xlfn.XLOOKUP(B5,Parcela!A$2:A$9,Parcela!B$2:B$9)</f>
        <v>Lameiro da ponte</v>
      </c>
      <c r="D5" t="s">
        <v>75</v>
      </c>
      <c r="E5" s="6">
        <v>43108</v>
      </c>
      <c r="F5">
        <v>60</v>
      </c>
      <c r="G5" t="s">
        <v>419</v>
      </c>
      <c r="H5" t="s">
        <v>421</v>
      </c>
      <c r="I5" t="str">
        <f t="shared" si="0"/>
        <v>INSERT INTO Poda (IDOPERACAO, DESIGNACAOPARCELA, VARIEDADECULTURA, DATA, QUANTIDADE, INSTANTE, ESTADO) VALUES (151, 'Lameiro da ponte', 'Fuji', to_date('08/01/2018', 'DD/MM/YYYY'), 60, SYSTIMESTAMP, 'ativa');</v>
      </c>
    </row>
    <row r="6" spans="1:11" x14ac:dyDescent="0.2">
      <c r="A6">
        <v>152</v>
      </c>
      <c r="B6">
        <v>104</v>
      </c>
      <c r="C6" t="str">
        <f>_xlfn.XLOOKUP(B6,Parcela!A$2:A$9,Parcela!B$2:B$9)</f>
        <v>Lameiro da ponte</v>
      </c>
      <c r="D6" t="s">
        <v>97</v>
      </c>
      <c r="E6" s="6">
        <v>43108</v>
      </c>
      <c r="F6">
        <v>40</v>
      </c>
      <c r="G6" t="s">
        <v>419</v>
      </c>
      <c r="H6" t="s">
        <v>421</v>
      </c>
      <c r="I6" t="str">
        <f t="shared" si="0"/>
        <v>INSERT INTO Poda (IDOPERACAO, DESIGNACAOPARCELA, VARIEDADECULTURA, DATA, QUANTIDADE, INSTANTE, ESTADO) VALUES (152, 'Lameiro da ponte', 'Royal Gala', to_date('08/01/2018', 'DD/MM/YYYY'), 40, SYSTIMESTAMP, 'ativa');</v>
      </c>
    </row>
    <row r="7" spans="1:11" x14ac:dyDescent="0.2">
      <c r="A7">
        <v>153</v>
      </c>
      <c r="B7">
        <v>102</v>
      </c>
      <c r="C7" t="str">
        <f>_xlfn.XLOOKUP(B7,Parcela!A$2:A$9,Parcela!B$2:B$9)</f>
        <v>Campo grande</v>
      </c>
      <c r="D7" t="s">
        <v>324</v>
      </c>
      <c r="E7" s="6">
        <v>43421</v>
      </c>
      <c r="F7">
        <v>30</v>
      </c>
      <c r="G7" t="s">
        <v>419</v>
      </c>
      <c r="H7" t="s">
        <v>421</v>
      </c>
      <c r="I7" t="str">
        <f t="shared" si="0"/>
        <v>INSERT INTO Poda (IDOPERACAO, DESIGNACAOPARCELA, VARIEDADECULTURA, DATA, QUANTIDADE, INSTANTE, ESTADO) VALUES (153, 'Campo grande', 'Galega', to_date('17/11/2018', 'DD/MM/YYYY'), 30, SYSTIMESTAMP, 'ativa');</v>
      </c>
    </row>
    <row r="8" spans="1:11" x14ac:dyDescent="0.2">
      <c r="A8">
        <v>154</v>
      </c>
      <c r="B8">
        <v>102</v>
      </c>
      <c r="C8" t="str">
        <f>_xlfn.XLOOKUP(B8,Parcela!A$2:A$9,Parcela!B$2:B$9)</f>
        <v>Campo grande</v>
      </c>
      <c r="D8" t="s">
        <v>179</v>
      </c>
      <c r="E8" s="6">
        <v>43421</v>
      </c>
      <c r="F8">
        <v>20</v>
      </c>
      <c r="G8" t="s">
        <v>419</v>
      </c>
      <c r="H8" t="s">
        <v>421</v>
      </c>
      <c r="I8" t="str">
        <f t="shared" si="0"/>
        <v>INSERT INTO Poda (IDOPERACAO, DESIGNACAOPARCELA, VARIEDADECULTURA, DATA, QUANTIDADE, INSTANTE, ESTADO) VALUES (154, 'Campo grande', 'Picual', to_date('17/11/2018', 'DD/MM/YYYY'), 20, SYSTIMESTAMP, 'ativa');</v>
      </c>
    </row>
    <row r="9" spans="1:11" x14ac:dyDescent="0.2">
      <c r="A9">
        <v>155</v>
      </c>
      <c r="B9">
        <v>107</v>
      </c>
      <c r="C9" t="str">
        <f>_xlfn.XLOOKUP(B9,Parcela!A$2:A$9,Parcela!B$2:B$9)</f>
        <v>Vinha</v>
      </c>
      <c r="D9" t="s">
        <v>189</v>
      </c>
      <c r="E9" s="6">
        <v>43450</v>
      </c>
      <c r="F9">
        <v>500</v>
      </c>
      <c r="G9" t="s">
        <v>419</v>
      </c>
      <c r="H9" t="s">
        <v>421</v>
      </c>
      <c r="I9" t="str">
        <f t="shared" si="0"/>
        <v>INSERT INTO Poda (IDOPERACAO, DESIGNACAOPARCELA, VARIEDADECULTURA, DATA, QUANTIDADE, INSTANTE, ESTADO) VALUES (155, 'Vinha', 'Dona Maria', to_date('16/12/2018', 'DD/MM/YYYY'), 500, SYSTIMESTAMP, 'ativa');</v>
      </c>
    </row>
    <row r="10" spans="1:11" x14ac:dyDescent="0.2">
      <c r="A10">
        <v>156</v>
      </c>
      <c r="B10">
        <v>107</v>
      </c>
      <c r="C10" t="str">
        <f>_xlfn.XLOOKUP(B10,Parcela!A$2:A$9,Parcela!B$2:B$9)</f>
        <v>Vinha</v>
      </c>
      <c r="D10" t="s">
        <v>191</v>
      </c>
      <c r="E10" s="6">
        <v>43452</v>
      </c>
      <c r="F10">
        <v>700</v>
      </c>
      <c r="G10" t="s">
        <v>419</v>
      </c>
      <c r="H10" t="s">
        <v>421</v>
      </c>
      <c r="I10" t="str">
        <f t="shared" si="0"/>
        <v>INSERT INTO Poda (IDOPERACAO, DESIGNACAOPARCELA, VARIEDADECULTURA, DATA, QUANTIDADE, INSTANTE, ESTADO) VALUES (156, 'Vinha', 'Cardinal', to_date('18/12/2018', 'DD/MM/YYYY'), 700, SYSTIMESTAMP, 'ativa');</v>
      </c>
    </row>
    <row r="11" spans="1:11" x14ac:dyDescent="0.2">
      <c r="A11">
        <v>157</v>
      </c>
      <c r="B11">
        <v>104</v>
      </c>
      <c r="C11" t="str">
        <f>_xlfn.XLOOKUP(B11,Parcela!A$2:A$9,Parcela!B$2:B$9)</f>
        <v>Lameiro da ponte</v>
      </c>
      <c r="D11" t="s">
        <v>83</v>
      </c>
      <c r="E11" s="6">
        <v>43472</v>
      </c>
      <c r="F11">
        <v>90</v>
      </c>
      <c r="G11" t="s">
        <v>419</v>
      </c>
      <c r="H11" t="s">
        <v>421</v>
      </c>
      <c r="I11" t="str">
        <f t="shared" si="0"/>
        <v>INSERT INTO Poda (IDOPERACAO, DESIGNACAOPARCELA, VARIEDADECULTURA, DATA, QUANTIDADE, INSTANTE, ESTADO) VALUES (157, 'Lameiro da ponte', 'Jonagored', to_date('07/01/2019', 'DD/MM/YYYY'), 90, SYSTIMESTAMP, 'ativa');</v>
      </c>
    </row>
    <row r="12" spans="1:11" x14ac:dyDescent="0.2">
      <c r="A12">
        <v>158</v>
      </c>
      <c r="B12">
        <v>104</v>
      </c>
      <c r="C12" t="str">
        <f>_xlfn.XLOOKUP(B12,Parcela!A$2:A$9,Parcela!B$2:B$9)</f>
        <v>Lameiro da ponte</v>
      </c>
      <c r="D12" t="s">
        <v>75</v>
      </c>
      <c r="E12" s="6">
        <v>43473</v>
      </c>
      <c r="F12">
        <v>60</v>
      </c>
      <c r="G12" t="s">
        <v>419</v>
      </c>
      <c r="H12" t="s">
        <v>421</v>
      </c>
      <c r="I12" t="str">
        <f t="shared" si="0"/>
        <v>INSERT INTO Poda (IDOPERACAO, DESIGNACAOPARCELA, VARIEDADECULTURA, DATA, QUANTIDADE, INSTANTE, ESTADO) VALUES (158, 'Lameiro da ponte', 'Fuji', to_date('08/01/2019', 'DD/MM/YYYY'), 60, SYSTIMESTAMP, 'ativa');</v>
      </c>
    </row>
    <row r="13" spans="1:11" x14ac:dyDescent="0.2">
      <c r="A13">
        <v>159</v>
      </c>
      <c r="B13">
        <v>104</v>
      </c>
      <c r="C13" t="str">
        <f>_xlfn.XLOOKUP(B13,Parcela!A$2:A$9,Parcela!B$2:B$9)</f>
        <v>Lameiro da ponte</v>
      </c>
      <c r="D13" t="s">
        <v>97</v>
      </c>
      <c r="E13" s="6">
        <v>43473</v>
      </c>
      <c r="F13">
        <v>40</v>
      </c>
      <c r="G13" t="s">
        <v>419</v>
      </c>
      <c r="H13" t="s">
        <v>421</v>
      </c>
      <c r="I13" t="str">
        <f t="shared" si="0"/>
        <v>INSERT INTO Poda (IDOPERACAO, DESIGNACAOPARCELA, VARIEDADECULTURA, DATA, QUANTIDADE, INSTANTE, ESTADO) VALUES (159, 'Lameiro da ponte', 'Royal Gala', to_date('08/01/2019', 'DD/MM/YYYY'), 40, SYSTIMESTAMP, 'ativa');</v>
      </c>
    </row>
    <row r="14" spans="1:11" x14ac:dyDescent="0.2">
      <c r="A14">
        <v>160</v>
      </c>
      <c r="B14">
        <v>102</v>
      </c>
      <c r="C14" t="str">
        <f>_xlfn.XLOOKUP(B14,Parcela!A$2:A$9,Parcela!B$2:B$9)</f>
        <v>Campo grande</v>
      </c>
      <c r="D14" t="s">
        <v>324</v>
      </c>
      <c r="E14" s="6">
        <v>43784</v>
      </c>
      <c r="F14">
        <v>30</v>
      </c>
      <c r="G14" t="s">
        <v>419</v>
      </c>
      <c r="H14" t="s">
        <v>421</v>
      </c>
      <c r="I14" t="str">
        <f t="shared" si="0"/>
        <v>INSERT INTO Poda (IDOPERACAO, DESIGNACAOPARCELA, VARIEDADECULTURA, DATA, QUANTIDADE, INSTANTE, ESTADO) VALUES (160, 'Campo grande', 'Galega', to_date('15/11/2019', 'DD/MM/YYYY'), 30, SYSTIMESTAMP, 'ativa');</v>
      </c>
    </row>
    <row r="15" spans="1:11" x14ac:dyDescent="0.2">
      <c r="A15">
        <v>161</v>
      </c>
      <c r="B15">
        <v>102</v>
      </c>
      <c r="C15" t="str">
        <f>_xlfn.XLOOKUP(B15,Parcela!A$2:A$9,Parcela!B$2:B$9)</f>
        <v>Campo grande</v>
      </c>
      <c r="D15" t="s">
        <v>179</v>
      </c>
      <c r="E15" s="6">
        <v>43784</v>
      </c>
      <c r="F15">
        <v>20</v>
      </c>
      <c r="G15" t="s">
        <v>419</v>
      </c>
      <c r="H15" t="s">
        <v>421</v>
      </c>
      <c r="I15" t="str">
        <f t="shared" si="0"/>
        <v>INSERT INTO Poda (IDOPERACAO, DESIGNACAOPARCELA, VARIEDADECULTURA, DATA, QUANTIDADE, INSTANTE, ESTADO) VALUES (161, 'Campo grande', 'Picual', to_date('15/11/2019', 'DD/MM/YYYY'), 20, SYSTIMESTAMP, 'ativa');</v>
      </c>
    </row>
    <row r="16" spans="1:11" x14ac:dyDescent="0.2">
      <c r="A16">
        <v>162</v>
      </c>
      <c r="B16">
        <v>107</v>
      </c>
      <c r="C16" t="str">
        <f>_xlfn.XLOOKUP(B16,Parcela!A$2:A$9,Parcela!B$2:B$9)</f>
        <v>Vinha</v>
      </c>
      <c r="D16" t="s">
        <v>189</v>
      </c>
      <c r="E16" s="6">
        <v>43815</v>
      </c>
      <c r="F16">
        <v>500</v>
      </c>
      <c r="G16" t="s">
        <v>419</v>
      </c>
      <c r="H16" t="s">
        <v>421</v>
      </c>
      <c r="I16" t="str">
        <f t="shared" si="0"/>
        <v>INSERT INTO Poda (IDOPERACAO, DESIGNACAOPARCELA, VARIEDADECULTURA, DATA, QUANTIDADE, INSTANTE, ESTADO) VALUES (162, 'Vinha', 'Dona Maria', to_date('16/12/2019', 'DD/MM/YYYY'), 500, SYSTIMESTAMP, 'ativa');</v>
      </c>
    </row>
    <row r="17" spans="1:9" x14ac:dyDescent="0.2">
      <c r="A17">
        <v>163</v>
      </c>
      <c r="B17">
        <v>107</v>
      </c>
      <c r="C17" t="str">
        <f>_xlfn.XLOOKUP(B17,Parcela!A$2:A$9,Parcela!B$2:B$9)</f>
        <v>Vinha</v>
      </c>
      <c r="D17" t="s">
        <v>191</v>
      </c>
      <c r="E17" s="6">
        <v>43817</v>
      </c>
      <c r="F17">
        <v>700</v>
      </c>
      <c r="G17" t="s">
        <v>419</v>
      </c>
      <c r="H17" t="s">
        <v>421</v>
      </c>
      <c r="I17" t="str">
        <f t="shared" si="0"/>
        <v>INSERT INTO Poda (IDOPERACAO, DESIGNACAOPARCELA, VARIEDADECULTURA, DATA, QUANTIDADE, INSTANTE, ESTADO) VALUES (163, 'Vinha', 'Cardinal', to_date('18/12/2019', 'DD/MM/YYYY'), 700, SYSTIMESTAMP, 'ativa');</v>
      </c>
    </row>
    <row r="18" spans="1:9" x14ac:dyDescent="0.2">
      <c r="A18">
        <v>164</v>
      </c>
      <c r="B18">
        <v>102</v>
      </c>
      <c r="C18" t="str">
        <f>_xlfn.XLOOKUP(B18,Parcela!A$2:A$9,Parcela!B$2:B$9)</f>
        <v>Campo grande</v>
      </c>
      <c r="D18" t="s">
        <v>324</v>
      </c>
      <c r="E18" s="6">
        <v>44145</v>
      </c>
      <c r="F18">
        <v>30</v>
      </c>
      <c r="G18" t="s">
        <v>419</v>
      </c>
      <c r="H18" t="s">
        <v>421</v>
      </c>
      <c r="I18" t="str">
        <f t="shared" si="0"/>
        <v>INSERT INTO Poda (IDOPERACAO, DESIGNACAOPARCELA, VARIEDADECULTURA, DATA, QUANTIDADE, INSTANTE, ESTADO) VALUES (164, 'Campo grande', 'Galega', to_date('10/11/2020', 'DD/MM/YYYY'), 30, SYSTIMESTAMP, 'ativa');</v>
      </c>
    </row>
    <row r="19" spans="1:9" x14ac:dyDescent="0.2">
      <c r="A19">
        <v>165</v>
      </c>
      <c r="B19">
        <v>102</v>
      </c>
      <c r="C19" t="str">
        <f>_xlfn.XLOOKUP(B19,Parcela!A$2:A$9,Parcela!B$2:B$9)</f>
        <v>Campo grande</v>
      </c>
      <c r="D19" t="s">
        <v>179</v>
      </c>
      <c r="E19" s="6">
        <v>44145</v>
      </c>
      <c r="F19">
        <v>20</v>
      </c>
      <c r="G19" t="s">
        <v>419</v>
      </c>
      <c r="H19" t="s">
        <v>421</v>
      </c>
      <c r="I19" t="str">
        <f t="shared" si="0"/>
        <v>INSERT INTO Poda (IDOPERACAO, DESIGNACAOPARCELA, VARIEDADECULTURA, DATA, QUANTIDADE, INSTANTE, ESTADO) VALUES (165, 'Campo grande', 'Picual', to_date('10/11/2020', 'DD/MM/YYYY'), 20, SYSTIMESTAMP, 'ativa');</v>
      </c>
    </row>
    <row r="20" spans="1:9" x14ac:dyDescent="0.2">
      <c r="A20">
        <v>166</v>
      </c>
      <c r="B20">
        <v>104</v>
      </c>
      <c r="C20" t="str">
        <f>_xlfn.XLOOKUP(B20,Parcela!A$2:A$9,Parcela!B$2:B$9)</f>
        <v>Lameiro da ponte</v>
      </c>
      <c r="D20" t="s">
        <v>97</v>
      </c>
      <c r="E20" s="6">
        <v>44170</v>
      </c>
      <c r="F20">
        <v>70</v>
      </c>
      <c r="G20" t="s">
        <v>419</v>
      </c>
      <c r="H20" t="s">
        <v>421</v>
      </c>
      <c r="I20" t="str">
        <f t="shared" si="0"/>
        <v>INSERT INTO Poda (IDOPERACAO, DESIGNACAOPARCELA, VARIEDADECULTURA, DATA, QUANTIDADE, INSTANTE, ESTADO) VALUES (166, 'Lameiro da ponte', 'Royal Gala', to_date('05/12/2020', 'DD/MM/YYYY'), 70, SYSTIMESTAMP, 'ativa');</v>
      </c>
    </row>
    <row r="21" spans="1:9" x14ac:dyDescent="0.2">
      <c r="A21">
        <v>167</v>
      </c>
      <c r="B21">
        <v>104</v>
      </c>
      <c r="C21" t="str">
        <f>_xlfn.XLOOKUP(B21,Parcela!A$2:A$9,Parcela!B$2:B$9)</f>
        <v>Lameiro da ponte</v>
      </c>
      <c r="D21" t="s">
        <v>83</v>
      </c>
      <c r="E21" s="6">
        <v>44170</v>
      </c>
      <c r="F21">
        <v>50</v>
      </c>
      <c r="G21" t="s">
        <v>419</v>
      </c>
      <c r="H21" t="s">
        <v>421</v>
      </c>
      <c r="I21" t="str">
        <f t="shared" si="0"/>
        <v>INSERT INTO Poda (IDOPERACAO, DESIGNACAOPARCELA, VARIEDADECULTURA, DATA, QUANTIDADE, INSTANTE, ESTADO) VALUES (167, 'Lameiro da ponte', 'Jonagored', to_date('05/12/2020', 'DD/MM/YYYY'), 50, SYSTIMESTAMP, 'ativa');</v>
      </c>
    </row>
    <row r="22" spans="1:9" x14ac:dyDescent="0.2">
      <c r="A22">
        <v>168</v>
      </c>
      <c r="B22">
        <v>104</v>
      </c>
      <c r="C22" t="str">
        <f>_xlfn.XLOOKUP(B22,Parcela!A$2:A$9,Parcela!B$2:B$9)</f>
        <v>Lameiro da ponte</v>
      </c>
      <c r="D22" t="s">
        <v>83</v>
      </c>
      <c r="E22" s="6">
        <v>44180</v>
      </c>
      <c r="F22">
        <v>40</v>
      </c>
      <c r="G22" t="s">
        <v>419</v>
      </c>
      <c r="H22" t="s">
        <v>421</v>
      </c>
      <c r="I22" t="str">
        <f t="shared" si="0"/>
        <v>INSERT INTO Poda (IDOPERACAO, DESIGNACAOPARCELA, VARIEDADECULTURA, DATA, QUANTIDADE, INSTANTE, ESTADO) VALUES (168, 'Lameiro da ponte', 'Jonagored', to_date('15/12/2020', 'DD/MM/YYYY'), 40, SYSTIMESTAMP, 'ativa');</v>
      </c>
    </row>
    <row r="23" spans="1:9" x14ac:dyDescent="0.2">
      <c r="A23">
        <v>169</v>
      </c>
      <c r="B23">
        <v>104</v>
      </c>
      <c r="C23" t="str">
        <f>_xlfn.XLOOKUP(B23,Parcela!A$2:A$9,Parcela!B$2:B$9)</f>
        <v>Lameiro da ponte</v>
      </c>
      <c r="D23" t="s">
        <v>75</v>
      </c>
      <c r="E23" s="6">
        <v>44180</v>
      </c>
      <c r="F23">
        <v>60</v>
      </c>
      <c r="G23" t="s">
        <v>419</v>
      </c>
      <c r="H23" t="s">
        <v>421</v>
      </c>
      <c r="I23" t="str">
        <f t="shared" si="0"/>
        <v>INSERT INTO Poda (IDOPERACAO, DESIGNACAOPARCELA, VARIEDADECULTURA, DATA, QUANTIDADE, INSTANTE, ESTADO) VALUES (169, 'Lameiro da ponte', 'Fuji', to_date('15/12/2020', 'DD/MM/YYYY'), 60, SYSTIMESTAMP, 'ativa');</v>
      </c>
    </row>
    <row r="24" spans="1:9" x14ac:dyDescent="0.2">
      <c r="A24">
        <v>170</v>
      </c>
      <c r="B24">
        <v>107</v>
      </c>
      <c r="C24" t="str">
        <f>_xlfn.XLOOKUP(B24,Parcela!A$2:A$9,Parcela!B$2:B$9)</f>
        <v>Vinha</v>
      </c>
      <c r="D24" t="s">
        <v>189</v>
      </c>
      <c r="E24" s="6">
        <v>44181</v>
      </c>
      <c r="F24">
        <v>500</v>
      </c>
      <c r="G24" t="s">
        <v>419</v>
      </c>
      <c r="H24" t="s">
        <v>421</v>
      </c>
      <c r="I24" t="str">
        <f t="shared" si="0"/>
        <v>INSERT INTO Poda (IDOPERACAO, DESIGNACAOPARCELA, VARIEDADECULTURA, DATA, QUANTIDADE, INSTANTE, ESTADO) VALUES (170, 'Vinha', 'Dona Maria', to_date('16/12/2020', 'DD/MM/YYYY'), 500, SYSTIMESTAMP, 'ativa');</v>
      </c>
    </row>
    <row r="25" spans="1:9" x14ac:dyDescent="0.2">
      <c r="A25">
        <v>171</v>
      </c>
      <c r="B25">
        <v>107</v>
      </c>
      <c r="C25" t="str">
        <f>_xlfn.XLOOKUP(B25,Parcela!A$2:A$9,Parcela!B$2:B$9)</f>
        <v>Vinha</v>
      </c>
      <c r="D25" t="s">
        <v>191</v>
      </c>
      <c r="E25" s="6">
        <v>44183</v>
      </c>
      <c r="F25">
        <v>700</v>
      </c>
      <c r="G25" t="s">
        <v>419</v>
      </c>
      <c r="H25" t="s">
        <v>421</v>
      </c>
      <c r="I25" t="str">
        <f t="shared" si="0"/>
        <v>INSERT INTO Poda (IDOPERACAO, DESIGNACAOPARCELA, VARIEDADECULTURA, DATA, QUANTIDADE, INSTANTE, ESTADO) VALUES (171, 'Vinha', 'Cardinal', to_date('18/12/2020', 'DD/MM/YYYY'), 700, SYSTIMESTAMP, 'ativa');</v>
      </c>
    </row>
    <row r="26" spans="1:9" x14ac:dyDescent="0.2">
      <c r="A26">
        <v>172</v>
      </c>
      <c r="B26">
        <v>102</v>
      </c>
      <c r="C26" t="str">
        <f>_xlfn.XLOOKUP(B26,Parcela!A$2:A$9,Parcela!B$2:B$9)</f>
        <v>Campo grande</v>
      </c>
      <c r="D26" t="s">
        <v>324</v>
      </c>
      <c r="E26" s="6">
        <v>44517</v>
      </c>
      <c r="F26">
        <v>30</v>
      </c>
      <c r="G26" t="s">
        <v>419</v>
      </c>
      <c r="H26" t="s">
        <v>421</v>
      </c>
      <c r="I26" t="str">
        <f t="shared" si="0"/>
        <v>INSERT INTO Poda (IDOPERACAO, DESIGNACAOPARCELA, VARIEDADECULTURA, DATA, QUANTIDADE, INSTANTE, ESTADO) VALUES (172, 'Campo grande', 'Galega', to_date('17/11/2021', 'DD/MM/YYYY'), 30, SYSTIMESTAMP, 'ativa');</v>
      </c>
    </row>
    <row r="27" spans="1:9" x14ac:dyDescent="0.2">
      <c r="A27">
        <v>173</v>
      </c>
      <c r="B27">
        <v>102</v>
      </c>
      <c r="C27" t="str">
        <f>_xlfn.XLOOKUP(B27,Parcela!A$2:A$9,Parcela!B$2:B$9)</f>
        <v>Campo grande</v>
      </c>
      <c r="D27" t="s">
        <v>179</v>
      </c>
      <c r="E27" s="6">
        <v>44517</v>
      </c>
      <c r="F27">
        <v>20</v>
      </c>
      <c r="G27" t="s">
        <v>419</v>
      </c>
      <c r="H27" t="s">
        <v>421</v>
      </c>
      <c r="I27" t="str">
        <f t="shared" si="0"/>
        <v>INSERT INTO Poda (IDOPERACAO, DESIGNACAOPARCELA, VARIEDADECULTURA, DATA, QUANTIDADE, INSTANTE, ESTADO) VALUES (173, 'Campo grande', 'Picual', to_date('17/11/2021', 'DD/MM/YYYY'), 20, SYSTIMESTAMP, 'ativa');</v>
      </c>
    </row>
    <row r="28" spans="1:9" x14ac:dyDescent="0.2">
      <c r="A28">
        <v>174</v>
      </c>
      <c r="B28">
        <v>104</v>
      </c>
      <c r="C28" t="str">
        <f>_xlfn.XLOOKUP(B28,Parcela!A$2:A$9,Parcela!B$2:B$9)</f>
        <v>Lameiro da ponte</v>
      </c>
      <c r="D28" t="s">
        <v>97</v>
      </c>
      <c r="E28" s="6">
        <v>44528</v>
      </c>
      <c r="F28">
        <v>70</v>
      </c>
      <c r="G28" t="s">
        <v>419</v>
      </c>
      <c r="H28" t="s">
        <v>421</v>
      </c>
      <c r="I28" t="str">
        <f t="shared" si="0"/>
        <v>INSERT INTO Poda (IDOPERACAO, DESIGNACAOPARCELA, VARIEDADECULTURA, DATA, QUANTIDADE, INSTANTE, ESTADO) VALUES (174, 'Lameiro da ponte', 'Royal Gala', to_date('28/11/2021', 'DD/MM/YYYY'), 70, SYSTIMESTAMP, 'ativa');</v>
      </c>
    </row>
    <row r="29" spans="1:9" x14ac:dyDescent="0.2">
      <c r="A29">
        <v>175</v>
      </c>
      <c r="B29">
        <v>104</v>
      </c>
      <c r="C29" t="str">
        <f>_xlfn.XLOOKUP(B29,Parcela!A$2:A$9,Parcela!B$2:B$9)</f>
        <v>Lameiro da ponte</v>
      </c>
      <c r="D29" t="s">
        <v>83</v>
      </c>
      <c r="E29" s="6">
        <v>44533</v>
      </c>
      <c r="F29">
        <v>90</v>
      </c>
      <c r="G29" t="s">
        <v>419</v>
      </c>
      <c r="H29" t="s">
        <v>421</v>
      </c>
      <c r="I29" t="str">
        <f t="shared" si="0"/>
        <v>INSERT INTO Poda (IDOPERACAO, DESIGNACAOPARCELA, VARIEDADECULTURA, DATA, QUANTIDADE, INSTANTE, ESTADO) VALUES (175, 'Lameiro da ponte', 'Jonagored', to_date('03/12/2021', 'DD/MM/YYYY'), 90, SYSTIMESTAMP, 'ativa');</v>
      </c>
    </row>
    <row r="30" spans="1:9" x14ac:dyDescent="0.2">
      <c r="A30">
        <v>176</v>
      </c>
      <c r="B30">
        <v>107</v>
      </c>
      <c r="C30" t="str">
        <f>_xlfn.XLOOKUP(B30,Parcela!A$2:A$9,Parcela!B$2:B$9)</f>
        <v>Vinha</v>
      </c>
      <c r="D30" t="s">
        <v>189</v>
      </c>
      <c r="E30" s="6">
        <v>44546</v>
      </c>
      <c r="F30">
        <v>500</v>
      </c>
      <c r="G30" t="s">
        <v>419</v>
      </c>
      <c r="H30" t="s">
        <v>421</v>
      </c>
      <c r="I30" t="str">
        <f t="shared" si="0"/>
        <v>INSERT INTO Poda (IDOPERACAO, DESIGNACAOPARCELA, VARIEDADECULTURA, DATA, QUANTIDADE, INSTANTE, ESTADO) VALUES (176, 'Vinha', 'Dona Maria', to_date('16/12/2021', 'DD/MM/YYYY'), 500, SYSTIMESTAMP, 'ativa');</v>
      </c>
    </row>
    <row r="31" spans="1:9" x14ac:dyDescent="0.2">
      <c r="A31">
        <v>177</v>
      </c>
      <c r="B31">
        <v>104</v>
      </c>
      <c r="C31" t="str">
        <f>_xlfn.XLOOKUP(B31,Parcela!A$2:A$9,Parcela!B$2:B$9)</f>
        <v>Lameiro da ponte</v>
      </c>
      <c r="D31" t="s">
        <v>75</v>
      </c>
      <c r="E31" s="6">
        <v>44548</v>
      </c>
      <c r="F31">
        <v>60</v>
      </c>
      <c r="G31" t="s">
        <v>419</v>
      </c>
      <c r="H31" t="s">
        <v>421</v>
      </c>
      <c r="I31" t="str">
        <f t="shared" si="0"/>
        <v>INSERT INTO Poda (IDOPERACAO, DESIGNACAOPARCELA, VARIEDADECULTURA, DATA, QUANTIDADE, INSTANTE, ESTADO) VALUES (177, 'Lameiro da ponte', 'Fuji', to_date('18/12/2021', 'DD/MM/YYYY'), 60, SYSTIMESTAMP, 'ativa');</v>
      </c>
    </row>
    <row r="32" spans="1:9" x14ac:dyDescent="0.2">
      <c r="A32">
        <v>178</v>
      </c>
      <c r="B32">
        <v>107</v>
      </c>
      <c r="C32" t="str">
        <f>_xlfn.XLOOKUP(B32,Parcela!A$2:A$9,Parcela!B$2:B$9)</f>
        <v>Vinha</v>
      </c>
      <c r="D32" t="s">
        <v>191</v>
      </c>
      <c r="E32" s="6">
        <v>44548</v>
      </c>
      <c r="F32">
        <v>700</v>
      </c>
      <c r="G32" t="s">
        <v>419</v>
      </c>
      <c r="H32" t="s">
        <v>421</v>
      </c>
      <c r="I32" t="str">
        <f t="shared" si="0"/>
        <v>INSERT INTO Poda (IDOPERACAO, DESIGNACAOPARCELA, VARIEDADECULTURA, DATA, QUANTIDADE, INSTANTE, ESTADO) VALUES (178, 'Vinha', 'Cardinal', to_date('18/12/2021', 'DD/MM/YYYY'), 700, SYSTIMESTAMP, 'ativa');</v>
      </c>
    </row>
    <row r="33" spans="1:9" x14ac:dyDescent="0.2">
      <c r="A33">
        <v>179</v>
      </c>
      <c r="B33">
        <v>102</v>
      </c>
      <c r="C33" t="str">
        <f>_xlfn.XLOOKUP(B33,Parcela!A$2:A$9,Parcela!B$2:B$9)</f>
        <v>Campo grande</v>
      </c>
      <c r="D33" t="s">
        <v>324</v>
      </c>
      <c r="E33" s="6">
        <v>44875</v>
      </c>
      <c r="F33">
        <v>30</v>
      </c>
      <c r="G33" t="s">
        <v>419</v>
      </c>
      <c r="H33" t="s">
        <v>421</v>
      </c>
      <c r="I33" t="str">
        <f t="shared" si="0"/>
        <v>INSERT INTO Poda (IDOPERACAO, DESIGNACAOPARCELA, VARIEDADECULTURA, DATA, QUANTIDADE, INSTANTE, ESTADO) VALUES (179, 'Campo grande', 'Galega', to_date('10/11/2022', 'DD/MM/YYYY'), 30, SYSTIMESTAMP, 'ativa');</v>
      </c>
    </row>
    <row r="34" spans="1:9" x14ac:dyDescent="0.2">
      <c r="A34">
        <v>180</v>
      </c>
      <c r="B34">
        <v>102</v>
      </c>
      <c r="C34" t="str">
        <f>_xlfn.XLOOKUP(B34,Parcela!A$2:A$9,Parcela!B$2:B$9)</f>
        <v>Campo grande</v>
      </c>
      <c r="D34" t="s">
        <v>179</v>
      </c>
      <c r="E34" s="6">
        <v>44875</v>
      </c>
      <c r="F34">
        <v>20</v>
      </c>
      <c r="G34" t="s">
        <v>419</v>
      </c>
      <c r="H34" t="s">
        <v>421</v>
      </c>
      <c r="I34" t="str">
        <f t="shared" si="0"/>
        <v>INSERT INTO Poda (IDOPERACAO, DESIGNACAOPARCELA, VARIEDADECULTURA, DATA, QUANTIDADE, INSTANTE, ESTADO) VALUES (180, 'Campo grande', 'Picual', to_date('10/11/2022', 'DD/MM/YYYY'), 20, SYSTIMESTAMP, 'ativa');</v>
      </c>
    </row>
    <row r="35" spans="1:9" x14ac:dyDescent="0.2">
      <c r="A35">
        <v>181</v>
      </c>
      <c r="B35">
        <v>104</v>
      </c>
      <c r="C35" t="str">
        <f>_xlfn.XLOOKUP(B35,Parcela!A$2:A$9,Parcela!B$2:B$9)</f>
        <v>Lameiro da ponte</v>
      </c>
      <c r="D35" t="s">
        <v>97</v>
      </c>
      <c r="E35" s="6">
        <v>44899</v>
      </c>
      <c r="F35">
        <v>70</v>
      </c>
      <c r="G35" t="s">
        <v>419</v>
      </c>
      <c r="H35" t="s">
        <v>421</v>
      </c>
      <c r="I35" t="str">
        <f t="shared" si="0"/>
        <v>INSERT INTO Poda (IDOPERACAO, DESIGNACAOPARCELA, VARIEDADECULTURA, DATA, QUANTIDADE, INSTANTE, ESTADO) VALUES (181, 'Lameiro da ponte', 'Royal Gala', to_date('04/12/2022', 'DD/MM/YYYY'), 70, SYSTIMESTAMP, 'ativa');</v>
      </c>
    </row>
    <row r="36" spans="1:9" x14ac:dyDescent="0.2">
      <c r="A36">
        <v>182</v>
      </c>
      <c r="B36">
        <v>104</v>
      </c>
      <c r="C36" t="str">
        <f>_xlfn.XLOOKUP(B36,Parcela!A$2:A$9,Parcela!B$2:B$9)</f>
        <v>Lameiro da ponte</v>
      </c>
      <c r="D36" t="s">
        <v>83</v>
      </c>
      <c r="E36" s="6">
        <v>44902</v>
      </c>
      <c r="F36">
        <v>90</v>
      </c>
      <c r="G36" t="s">
        <v>419</v>
      </c>
      <c r="H36" t="s">
        <v>421</v>
      </c>
      <c r="I36" t="str">
        <f t="shared" si="0"/>
        <v>INSERT INTO Poda (IDOPERACAO, DESIGNACAOPARCELA, VARIEDADECULTURA, DATA, QUANTIDADE, INSTANTE, ESTADO) VALUES (182, 'Lameiro da ponte', 'Jonagored', to_date('07/12/2022', 'DD/MM/YYYY'), 90, SYSTIMESTAMP, 'ativa');</v>
      </c>
    </row>
    <row r="37" spans="1:9" x14ac:dyDescent="0.2">
      <c r="A37">
        <v>183</v>
      </c>
      <c r="B37">
        <v>107</v>
      </c>
      <c r="C37" t="str">
        <f>_xlfn.XLOOKUP(B37,Parcela!A$2:A$9,Parcela!B$2:B$9)</f>
        <v>Vinha</v>
      </c>
      <c r="D37" t="s">
        <v>189</v>
      </c>
      <c r="E37" s="6">
        <v>44911</v>
      </c>
      <c r="F37">
        <v>500</v>
      </c>
      <c r="G37" t="s">
        <v>419</v>
      </c>
      <c r="H37" t="s">
        <v>421</v>
      </c>
      <c r="I37" t="str">
        <f t="shared" si="0"/>
        <v>INSERT INTO Poda (IDOPERACAO, DESIGNACAOPARCELA, VARIEDADECULTURA, DATA, QUANTIDADE, INSTANTE, ESTADO) VALUES (183, 'Vinha', 'Dona Maria', to_date('16/12/2022', 'DD/MM/YYYY'), 500, SYSTIMESTAMP, 'ativa');</v>
      </c>
    </row>
    <row r="38" spans="1:9" x14ac:dyDescent="0.2">
      <c r="A38">
        <v>184</v>
      </c>
      <c r="B38">
        <v>107</v>
      </c>
      <c r="C38" t="str">
        <f>_xlfn.XLOOKUP(B38,Parcela!A$2:A$9,Parcela!B$2:B$9)</f>
        <v>Vinha</v>
      </c>
      <c r="D38" t="s">
        <v>191</v>
      </c>
      <c r="E38" s="6">
        <v>44913</v>
      </c>
      <c r="F38">
        <v>700</v>
      </c>
      <c r="G38" t="s">
        <v>419</v>
      </c>
      <c r="H38" t="s">
        <v>421</v>
      </c>
      <c r="I38" t="str">
        <f t="shared" si="0"/>
        <v>INSERT INTO Poda (IDOPERACAO, DESIGNACAOPARCELA, VARIEDADECULTURA, DATA, QUANTIDADE, INSTANTE, ESTADO) VALUES (184, 'Vinha', 'Cardinal', to_date('18/12/2022', 'DD/MM/YYYY'), 700, SYSTIMESTAMP, 'ativa');</v>
      </c>
    </row>
    <row r="39" spans="1:9" x14ac:dyDescent="0.2">
      <c r="A39">
        <v>185</v>
      </c>
      <c r="B39">
        <v>104</v>
      </c>
      <c r="C39" t="str">
        <f>_xlfn.XLOOKUP(B39,Parcela!A$2:A$9,Parcela!B$2:B$9)</f>
        <v>Lameiro da ponte</v>
      </c>
      <c r="D39" t="s">
        <v>75</v>
      </c>
      <c r="E39" s="6">
        <v>44938</v>
      </c>
      <c r="F39">
        <v>60</v>
      </c>
      <c r="G39" t="s">
        <v>419</v>
      </c>
      <c r="H39" t="s">
        <v>421</v>
      </c>
      <c r="I39" t="str">
        <f t="shared" si="0"/>
        <v>INSERT INTO Poda (IDOPERACAO, DESIGNACAOPARCELA, VARIEDADECULTURA, DATA, QUANTIDADE, INSTANTE, ESTADO) VALUES (185, 'Lameiro da ponte', 'Fuji', to_date('12/01/2023', 'DD/MM/YYYY'), 60,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4"/>
  <sheetViews>
    <sheetView topLeftCell="C1" zoomScale="95" zoomScaleNormal="95" workbookViewId="0">
      <selection activeCell="J2" sqref="J2:J24"/>
    </sheetView>
  </sheetViews>
  <sheetFormatPr baseColWidth="10" defaultColWidth="8.5" defaultRowHeight="15" x14ac:dyDescent="0.2"/>
  <cols>
    <col min="1" max="1" width="10.6640625" bestFit="1" customWidth="1"/>
    <col min="2" max="2" width="9.1640625" customWidth="1"/>
    <col min="3" max="3" width="19.83203125" customWidth="1"/>
    <col min="4" max="4" width="28.6640625" customWidth="1"/>
    <col min="5" max="5" width="15.5" style="6" customWidth="1"/>
    <col min="6" max="6" width="10.6640625" customWidth="1"/>
    <col min="7" max="7" width="10.1640625" bestFit="1" customWidth="1"/>
    <col min="8" max="8" width="13.83203125" bestFit="1" customWidth="1"/>
    <col min="9" max="9" width="10.6640625" customWidth="1"/>
    <col min="11" max="11" width="16.33203125" customWidth="1"/>
  </cols>
  <sheetData>
    <row r="1" spans="1:11" x14ac:dyDescent="0.2">
      <c r="A1" s="11" t="s">
        <v>374</v>
      </c>
      <c r="B1" s="1" t="s">
        <v>308</v>
      </c>
      <c r="C1" s="1" t="s">
        <v>309</v>
      </c>
      <c r="D1" s="1" t="s">
        <v>1</v>
      </c>
      <c r="E1" s="8" t="s">
        <v>328</v>
      </c>
      <c r="F1" s="1" t="s">
        <v>323</v>
      </c>
      <c r="G1" s="1" t="s">
        <v>245</v>
      </c>
      <c r="H1" s="1" t="s">
        <v>365</v>
      </c>
      <c r="I1" s="1" t="s">
        <v>420</v>
      </c>
      <c r="K1" s="1"/>
    </row>
    <row r="2" spans="1:11" x14ac:dyDescent="0.2">
      <c r="A2">
        <v>186</v>
      </c>
      <c r="B2">
        <v>106</v>
      </c>
      <c r="C2" t="str">
        <f>_xlfn.XLOOKUP(B2,Parcela!A$2:A$9,Parcela!B$2:B$9)</f>
        <v>Horta nova</v>
      </c>
      <c r="D2" t="s">
        <v>159</v>
      </c>
      <c r="E2" s="6">
        <v>43902</v>
      </c>
      <c r="F2">
        <v>0.9</v>
      </c>
      <c r="G2" t="s">
        <v>361</v>
      </c>
      <c r="H2" t="s">
        <v>419</v>
      </c>
      <c r="I2" t="s">
        <v>421</v>
      </c>
      <c r="J2" t="str">
        <f>"INSERT INTO Semeadura (IDOPERACAO, DESIGNACAOPARCELA, VARIEDADECULTURA, DATA, QUANTIDADE, UNIDADE, INSTANTE, ESTADO) VALUES ("&amp;A2&amp;", '"&amp;C2&amp;"', '"&amp;D2&amp;"', to_date('"&amp;TEXT(E2, "dd/mm/aaaa")&amp;"', 'DD/MM/YYYY'), "&amp;SUBSTITUTE(F2,",",".")&amp;", '"&amp;G2&amp;"', "&amp;H2&amp;", '"&amp;I2&amp;"');"</f>
        <v>INSERT INTO Semeadura (IDOPERACAO, DESIGNACAOPARCELA, VARIEDADECULTURA, DATA, QUANTIDADE, UNIDADE, INSTANTE, ESTADO) VALUES (186, 'Horta nova', 'Scarlet Nantes', to_date('12/03/2020', 'DD/MM/YYYY'), 0.9, 'kg', SYSTIMESTAMP, 'ativa');</v>
      </c>
    </row>
    <row r="3" spans="1:11" x14ac:dyDescent="0.2">
      <c r="A3">
        <v>187</v>
      </c>
      <c r="B3">
        <v>103</v>
      </c>
      <c r="C3" t="str">
        <f>_xlfn.XLOOKUP(B3,Parcela!A$2:A$9,Parcela!B$2:B$9)</f>
        <v>Campo do poço</v>
      </c>
      <c r="D3" t="s">
        <v>325</v>
      </c>
      <c r="E3" s="6">
        <v>43926</v>
      </c>
      <c r="F3">
        <v>1.2</v>
      </c>
      <c r="G3" t="s">
        <v>249</v>
      </c>
      <c r="H3" t="s">
        <v>419</v>
      </c>
      <c r="I3" t="s">
        <v>421</v>
      </c>
      <c r="J3" t="str">
        <f t="shared" ref="J3:J24" si="0">"INSERT INTO Semeadura (IDOPERACAO, DESIGNACAOPARCELA, VARIEDADECULTURA, DATA, QUANTIDADE, UNIDADE, INSTANTE, ESTADO) VALUES ("&amp;A3&amp;", '"&amp;C3&amp;"', '"&amp;D3&amp;"', to_date('"&amp;TEXT(E3, "dd/mm/aaaa")&amp;"', 'DD/MM/YYYY'), "&amp;SUBSTITUTE(F3,",",".")&amp;", '"&amp;G3&amp;"', "&amp;H3&amp;", '"&amp;I3&amp;"');"</f>
        <v>INSERT INTO Semeadura (IDOPERACAO, DESIGNACAOPARCELA, VARIEDADECULTURA, DATA, QUANTIDADE, UNIDADE, INSTANTE, ESTADO) VALUES (187, 'Campo do poço', 'MAS 24.C', to_date('05/04/2020', 'DD/MM/YYYY'), 1.2, 'ha', SYSTIMESTAMP, 'ativa');</v>
      </c>
    </row>
    <row r="4" spans="1:11" x14ac:dyDescent="0.2">
      <c r="A4">
        <v>188</v>
      </c>
      <c r="B4">
        <v>106</v>
      </c>
      <c r="C4" t="str">
        <f>_xlfn.XLOOKUP(B4,Parcela!A$2:A$9,Parcela!B$2:B$9)</f>
        <v>Horta nova</v>
      </c>
      <c r="D4" t="s">
        <v>157</v>
      </c>
      <c r="E4" s="6">
        <v>43984</v>
      </c>
      <c r="F4">
        <v>0.6</v>
      </c>
      <c r="G4" t="s">
        <v>361</v>
      </c>
      <c r="H4" t="s">
        <v>419</v>
      </c>
      <c r="I4" t="s">
        <v>421</v>
      </c>
      <c r="J4" t="str">
        <f t="shared" si="0"/>
        <v>INSERT INTO Semeadura (IDOPERACAO, DESIGNACAOPARCELA, VARIEDADECULTURA, DATA, QUANTIDADE, UNIDADE, INSTANTE, ESTADO) VALUES (188, 'Horta nova', 'Nelson Hybrid', to_date('02/06/2020', 'DD/MM/YYYY'), 0.6, 'kg', SYSTIMESTAMP, 'ativa');</v>
      </c>
    </row>
    <row r="5" spans="1:11" x14ac:dyDescent="0.2">
      <c r="A5">
        <v>189</v>
      </c>
      <c r="B5">
        <v>106</v>
      </c>
      <c r="C5" t="str">
        <f>_xlfn.XLOOKUP(B5,Parcela!A$2:A$9,Parcela!B$2:B$9)</f>
        <v>Horta nova</v>
      </c>
      <c r="D5" t="s">
        <v>187</v>
      </c>
      <c r="E5" s="6">
        <v>44094</v>
      </c>
      <c r="F5">
        <v>0.6</v>
      </c>
      <c r="G5" t="s">
        <v>361</v>
      </c>
      <c r="H5" t="s">
        <v>419</v>
      </c>
      <c r="I5" t="s">
        <v>421</v>
      </c>
      <c r="J5" t="str">
        <f t="shared" si="0"/>
        <v>INSERT INTO Semeadura (IDOPERACAO, DESIGNACAOPARCELA, VARIEDADECULTURA, DATA, QUANTIDADE, UNIDADE, INSTANTE, ESTADO) VALUES (189, 'Horta nova', 'S. Cosme', to_date('20/09/2020', 'DD/MM/YYYY'), 0.6, 'kg', SYSTIMESTAMP, 'ativa');</v>
      </c>
    </row>
    <row r="6" spans="1:11" x14ac:dyDescent="0.2">
      <c r="A6">
        <v>190</v>
      </c>
      <c r="B6">
        <v>101</v>
      </c>
      <c r="C6" t="str">
        <f>_xlfn.XLOOKUP(B6,Parcela!A$2:A$9,Parcela!B$2:B$9)</f>
        <v>Campo da bouça</v>
      </c>
      <c r="D6" t="s">
        <v>161</v>
      </c>
      <c r="E6" s="6">
        <v>44114</v>
      </c>
      <c r="F6">
        <v>36</v>
      </c>
      <c r="G6" t="s">
        <v>361</v>
      </c>
      <c r="H6" t="s">
        <v>419</v>
      </c>
      <c r="I6" t="s">
        <v>421</v>
      </c>
      <c r="J6" t="str">
        <f t="shared" si="0"/>
        <v>INSERT INTO Semeadura (IDOPERACAO, DESIGNACAOPARCELA, VARIEDADECULTURA, DATA, QUANTIDADE, UNIDADE, INSTANTE, ESTADO) VALUES (190, 'Campo da bouça', 'Amarelo', to_date('10/10/2020', 'DD/MM/YYYY'), 36, 'kg', SYSTIMESTAMP, 'ativa');</v>
      </c>
    </row>
    <row r="7" spans="1:11" x14ac:dyDescent="0.2">
      <c r="A7">
        <v>191</v>
      </c>
      <c r="B7">
        <v>103</v>
      </c>
      <c r="C7" t="str">
        <f>_xlfn.XLOOKUP(B7,Parcela!A$2:A$9,Parcela!B$2:B$9)</f>
        <v>Campo do poço</v>
      </c>
      <c r="D7" t="s">
        <v>161</v>
      </c>
      <c r="E7" s="6">
        <v>44116</v>
      </c>
      <c r="F7">
        <v>1.3</v>
      </c>
      <c r="G7" t="s">
        <v>249</v>
      </c>
      <c r="H7" t="s">
        <v>419</v>
      </c>
      <c r="I7" t="s">
        <v>421</v>
      </c>
      <c r="J7" t="str">
        <f t="shared" si="0"/>
        <v>INSERT INTO Semeadura (IDOPERACAO, DESIGNACAOPARCELA, VARIEDADECULTURA, DATA, QUANTIDADE, UNIDADE, INSTANTE, ESTADO) VALUES (191, 'Campo do poço', 'Amarelo', to_date('12/10/2020', 'DD/MM/YYYY'), 1.3, 'ha', SYSTIMESTAMP, 'ativa');</v>
      </c>
    </row>
    <row r="8" spans="1:11" x14ac:dyDescent="0.2">
      <c r="A8">
        <v>192</v>
      </c>
      <c r="B8">
        <v>106</v>
      </c>
      <c r="C8" t="str">
        <f>_xlfn.XLOOKUP(B8,Parcela!A$2:A$9,Parcela!B$2:B$9)</f>
        <v>Horta nova</v>
      </c>
      <c r="D8" t="s">
        <v>155</v>
      </c>
      <c r="E8" s="6">
        <v>44265</v>
      </c>
      <c r="F8">
        <v>0.9</v>
      </c>
      <c r="G8" t="s">
        <v>361</v>
      </c>
      <c r="H8" t="s">
        <v>419</v>
      </c>
      <c r="I8" t="s">
        <v>421</v>
      </c>
      <c r="J8" t="str">
        <f t="shared" si="0"/>
        <v>INSERT INTO Semeadura (IDOPERACAO, DESIGNACAOPARCELA, VARIEDADECULTURA, DATA, QUANTIDADE, UNIDADE, INSTANTE, ESTADO) VALUES (192, 'Horta nova', 'Sugarsnax Hybrid', to_date('10/03/2021', 'DD/MM/YYYY'), 0.9, 'kg', SYSTIMESTAMP, 'ativa');</v>
      </c>
    </row>
    <row r="9" spans="1:11" x14ac:dyDescent="0.2">
      <c r="A9">
        <v>193</v>
      </c>
      <c r="B9">
        <v>103</v>
      </c>
      <c r="C9" t="str">
        <f>_xlfn.XLOOKUP(B9,Parcela!A$2:A$9,Parcela!B$2:B$9)</f>
        <v>Campo do poço</v>
      </c>
      <c r="D9" t="s">
        <v>325</v>
      </c>
      <c r="E9" s="6">
        <v>44289</v>
      </c>
      <c r="F9">
        <v>1.2</v>
      </c>
      <c r="G9" t="s">
        <v>249</v>
      </c>
      <c r="H9" t="s">
        <v>419</v>
      </c>
      <c r="I9" t="s">
        <v>421</v>
      </c>
      <c r="J9" t="str">
        <f t="shared" si="0"/>
        <v>INSERT INTO Semeadura (IDOPERACAO, DESIGNACAOPARCELA, VARIEDADECULTURA, DATA, QUANTIDADE, UNIDADE, INSTANTE, ESTADO) VALUES (193, 'Campo do poço', 'MAS 24.C', to_date('03/04/2021', 'DD/MM/YYYY'), 1.2, 'ha', SYSTIMESTAMP, 'ativa');</v>
      </c>
    </row>
    <row r="10" spans="1:11" x14ac:dyDescent="0.2">
      <c r="A10">
        <v>194</v>
      </c>
      <c r="B10">
        <v>101</v>
      </c>
      <c r="C10" t="str">
        <f>_xlfn.XLOOKUP(B10,Parcela!A$2:A$9,Parcela!B$2:B$9)</f>
        <v>Campo da bouça</v>
      </c>
      <c r="D10" t="s">
        <v>167</v>
      </c>
      <c r="E10" s="6">
        <v>44301</v>
      </c>
      <c r="F10">
        <v>30</v>
      </c>
      <c r="G10" t="s">
        <v>361</v>
      </c>
      <c r="H10" t="s">
        <v>419</v>
      </c>
      <c r="I10" t="s">
        <v>421</v>
      </c>
      <c r="J10" t="str">
        <f t="shared" si="0"/>
        <v>INSERT INTO Semeadura (IDOPERACAO, DESIGNACAOPARCELA, VARIEDADECULTURA, DATA, QUANTIDADE, UNIDADE, INSTANTE, ESTADO) VALUES (194, 'Campo da bouça', 'Doce Golden Bantam', to_date('15/04/2021', 'DD/MM/YYYY'), 30, 'kg', SYSTIMESTAMP, 'ativa');</v>
      </c>
    </row>
    <row r="11" spans="1:11" x14ac:dyDescent="0.2">
      <c r="A11">
        <v>195</v>
      </c>
      <c r="B11">
        <v>106</v>
      </c>
      <c r="C11" t="str">
        <f>_xlfn.XLOOKUP(B11,Parcela!A$2:A$9,Parcela!B$2:B$9)</f>
        <v>Horta nova</v>
      </c>
      <c r="D11" t="s">
        <v>151</v>
      </c>
      <c r="E11" s="6">
        <v>44349</v>
      </c>
      <c r="F11">
        <v>0.6</v>
      </c>
      <c r="G11" t="s">
        <v>361</v>
      </c>
      <c r="H11" t="s">
        <v>419</v>
      </c>
      <c r="I11" t="s">
        <v>421</v>
      </c>
      <c r="J11" t="str">
        <f t="shared" si="0"/>
        <v>INSERT INTO Semeadura (IDOPERACAO, DESIGNACAOPARCELA, VARIEDADECULTURA, DATA, QUANTIDADE, UNIDADE, INSTANTE, ESTADO) VALUES (195, 'Horta nova', 'Danvers Half Long', to_date('02/06/2021', 'DD/MM/YYYY'), 0.6, 'kg', SYSTIMESTAMP, 'ativa');</v>
      </c>
    </row>
    <row r="12" spans="1:11" x14ac:dyDescent="0.2">
      <c r="A12">
        <v>196</v>
      </c>
      <c r="B12">
        <v>106</v>
      </c>
      <c r="C12" t="str">
        <f>_xlfn.XLOOKUP(B12,Parcela!A$2:A$9,Parcela!B$2:B$9)</f>
        <v>Horta nova</v>
      </c>
      <c r="D12" t="s">
        <v>187</v>
      </c>
      <c r="E12" s="6">
        <v>44459</v>
      </c>
      <c r="F12">
        <v>0.6</v>
      </c>
      <c r="G12" t="s">
        <v>361</v>
      </c>
      <c r="H12" t="s">
        <v>419</v>
      </c>
      <c r="I12" t="s">
        <v>421</v>
      </c>
      <c r="J12" t="str">
        <f t="shared" si="0"/>
        <v>INSERT INTO Semeadura (IDOPERACAO, DESIGNACAOPARCELA, VARIEDADECULTURA, DATA, QUANTIDADE, UNIDADE, INSTANTE, ESTADO) VALUES (196, 'Horta nova', 'S. Cosme', to_date('20/09/2021', 'DD/MM/YYYY'), 0.6, 'kg', SYSTIMESTAMP, 'ativa');</v>
      </c>
    </row>
    <row r="13" spans="1:11" x14ac:dyDescent="0.2">
      <c r="A13">
        <v>197</v>
      </c>
      <c r="B13">
        <v>101</v>
      </c>
      <c r="C13" t="str">
        <f>_xlfn.XLOOKUP(B13,Parcela!A$2:A$9,Parcela!B$2:B$9)</f>
        <v>Campo da bouça</v>
      </c>
      <c r="D13" t="s">
        <v>161</v>
      </c>
      <c r="E13" s="6">
        <v>44472</v>
      </c>
      <c r="F13">
        <v>36</v>
      </c>
      <c r="G13" t="s">
        <v>361</v>
      </c>
      <c r="H13" t="s">
        <v>419</v>
      </c>
      <c r="I13" t="s">
        <v>421</v>
      </c>
      <c r="J13" t="str">
        <f t="shared" si="0"/>
        <v>INSERT INTO Semeadura (IDOPERACAO, DESIGNACAOPARCELA, VARIEDADECULTURA, DATA, QUANTIDADE, UNIDADE, INSTANTE, ESTADO) VALUES (197, 'Campo da bouça', 'Amarelo', to_date('03/10/2021', 'DD/MM/YYYY'), 36, 'kg', SYSTIMESTAMP, 'ativa');</v>
      </c>
    </row>
    <row r="14" spans="1:11" x14ac:dyDescent="0.2">
      <c r="A14">
        <v>198</v>
      </c>
      <c r="B14">
        <v>103</v>
      </c>
      <c r="C14" t="str">
        <f>_xlfn.XLOOKUP(B14,Parcela!A$2:A$9,Parcela!B$2:B$9)</f>
        <v>Campo do poço</v>
      </c>
      <c r="D14" t="s">
        <v>161</v>
      </c>
      <c r="E14" s="6">
        <v>44475</v>
      </c>
      <c r="F14">
        <v>1.3</v>
      </c>
      <c r="G14" t="s">
        <v>249</v>
      </c>
      <c r="H14" t="s">
        <v>419</v>
      </c>
      <c r="I14" t="s">
        <v>421</v>
      </c>
      <c r="J14" t="str">
        <f t="shared" si="0"/>
        <v>INSERT INTO Semeadura (IDOPERACAO, DESIGNACAOPARCELA, VARIEDADECULTURA, DATA, QUANTIDADE, UNIDADE, INSTANTE, ESTADO) VALUES (198, 'Campo do poço', 'Amarelo', to_date('06/10/2021', 'DD/MM/YYYY'), 1.3, 'ha', SYSTIMESTAMP, 'ativa');</v>
      </c>
    </row>
    <row r="15" spans="1:11" x14ac:dyDescent="0.2">
      <c r="A15">
        <v>199</v>
      </c>
      <c r="B15">
        <v>106</v>
      </c>
      <c r="C15" t="str">
        <f>_xlfn.XLOOKUP(B15,Parcela!A$2:A$9,Parcela!B$2:B$9)</f>
        <v>Horta nova</v>
      </c>
      <c r="D15" t="s">
        <v>155</v>
      </c>
      <c r="E15" s="6">
        <v>44626</v>
      </c>
      <c r="F15">
        <v>0.9</v>
      </c>
      <c r="G15" t="s">
        <v>361</v>
      </c>
      <c r="H15" t="s">
        <v>419</v>
      </c>
      <c r="I15" t="s">
        <v>421</v>
      </c>
      <c r="J15" t="str">
        <f t="shared" si="0"/>
        <v>INSERT INTO Semeadura (IDOPERACAO, DESIGNACAOPARCELA, VARIEDADECULTURA, DATA, QUANTIDADE, UNIDADE, INSTANTE, ESTADO) VALUES (199, 'Horta nova', 'Sugarsnax Hybrid', to_date('06/03/2022', 'DD/MM/YYYY'), 0.9, 'kg', SYSTIMESTAMP, 'ativa');</v>
      </c>
    </row>
    <row r="16" spans="1:11" x14ac:dyDescent="0.2">
      <c r="A16">
        <v>200</v>
      </c>
      <c r="B16">
        <v>103</v>
      </c>
      <c r="C16" t="str">
        <f>_xlfn.XLOOKUP(B16,Parcela!A$2:A$9,Parcela!B$2:B$9)</f>
        <v>Campo do poço</v>
      </c>
      <c r="D16" t="s">
        <v>325</v>
      </c>
      <c r="E16" s="6">
        <v>44659</v>
      </c>
      <c r="F16">
        <v>1.2</v>
      </c>
      <c r="G16" t="s">
        <v>249</v>
      </c>
      <c r="H16" t="s">
        <v>419</v>
      </c>
      <c r="I16" t="s">
        <v>421</v>
      </c>
      <c r="J16" t="str">
        <f t="shared" si="0"/>
        <v>INSERT INTO Semeadura (IDOPERACAO, DESIGNACAOPARCELA, VARIEDADECULTURA, DATA, QUANTIDADE, UNIDADE, INSTANTE, ESTADO) VALUES (200, 'Campo do poço', 'MAS 24.C', to_date('08/04/2022', 'DD/MM/YYYY'), 1.2, 'ha', SYSTIMESTAMP, 'ativa');</v>
      </c>
    </row>
    <row r="17" spans="1:10" x14ac:dyDescent="0.2">
      <c r="A17">
        <v>201</v>
      </c>
      <c r="B17">
        <v>101</v>
      </c>
      <c r="C17" t="str">
        <f>_xlfn.XLOOKUP(B17,Parcela!A$2:A$9,Parcela!B$2:B$9)</f>
        <v>Campo da bouça</v>
      </c>
      <c r="D17" t="s">
        <v>167</v>
      </c>
      <c r="E17" s="6">
        <v>44666</v>
      </c>
      <c r="F17">
        <v>30</v>
      </c>
      <c r="G17" t="s">
        <v>361</v>
      </c>
      <c r="H17" t="s">
        <v>419</v>
      </c>
      <c r="I17" t="s">
        <v>421</v>
      </c>
      <c r="J17" t="str">
        <f t="shared" si="0"/>
        <v>INSERT INTO Semeadura (IDOPERACAO, DESIGNACAOPARCELA, VARIEDADECULTURA, DATA, QUANTIDADE, UNIDADE, INSTANTE, ESTADO) VALUES (201, 'Campo da bouça', 'Doce Golden Bantam', to_date('15/04/2022', 'DD/MM/YYYY'), 30, 'kg', SYSTIMESTAMP, 'ativa');</v>
      </c>
    </row>
    <row r="18" spans="1:10" x14ac:dyDescent="0.2">
      <c r="A18">
        <v>202</v>
      </c>
      <c r="B18">
        <v>106</v>
      </c>
      <c r="C18" t="str">
        <f>_xlfn.XLOOKUP(B18,Parcela!A$2:A$9,Parcela!B$2:B$9)</f>
        <v>Horta nova</v>
      </c>
      <c r="D18" t="s">
        <v>157</v>
      </c>
      <c r="E18" s="6">
        <v>44711</v>
      </c>
      <c r="F18">
        <v>0.6</v>
      </c>
      <c r="G18" t="s">
        <v>361</v>
      </c>
      <c r="H18" t="s">
        <v>419</v>
      </c>
      <c r="I18" t="s">
        <v>421</v>
      </c>
      <c r="J18" t="str">
        <f t="shared" si="0"/>
        <v>INSERT INTO Semeadura (IDOPERACAO, DESIGNACAOPARCELA, VARIEDADECULTURA, DATA, QUANTIDADE, UNIDADE, INSTANTE, ESTADO) VALUES (202, 'Horta nova', 'Nelson Hybrid', to_date('30/05/2022', 'DD/MM/YYYY'), 0.6, 'kg', SYSTIMESTAMP, 'ativa');</v>
      </c>
    </row>
    <row r="19" spans="1:10" x14ac:dyDescent="0.2">
      <c r="A19">
        <v>203</v>
      </c>
      <c r="B19">
        <v>106</v>
      </c>
      <c r="C19" t="str">
        <f>_xlfn.XLOOKUP(B19,Parcela!A$2:A$9,Parcela!B$2:B$9)</f>
        <v>Horta nova</v>
      </c>
      <c r="D19" t="s">
        <v>362</v>
      </c>
      <c r="E19" s="6">
        <v>44824</v>
      </c>
      <c r="F19">
        <v>0.6</v>
      </c>
      <c r="G19" t="s">
        <v>361</v>
      </c>
      <c r="H19" t="s">
        <v>419</v>
      </c>
      <c r="I19" t="s">
        <v>421</v>
      </c>
      <c r="J19" t="str">
        <f t="shared" si="0"/>
        <v>INSERT INTO Semeadura (IDOPERACAO, DESIGNACAOPARCELA, VARIEDADECULTURA, DATA, QUANTIDADE, UNIDADE, INSTANTE, ESTADO) VALUES (203, 'Horta nova', 'Greleiro Senhora Conceição', to_date('20/09/2022', 'DD/MM/YYYY'), 0.6, 'kg', SYSTIMESTAMP, 'ativa');</v>
      </c>
    </row>
    <row r="20" spans="1:10" x14ac:dyDescent="0.2">
      <c r="A20">
        <v>204</v>
      </c>
      <c r="B20">
        <v>103</v>
      </c>
      <c r="C20" t="str">
        <f>_xlfn.XLOOKUP(B20,Parcela!A$2:A$9,Parcela!B$2:B$9)</f>
        <v>Campo do poço</v>
      </c>
      <c r="D20" t="s">
        <v>161</v>
      </c>
      <c r="E20" s="6">
        <v>44846</v>
      </c>
      <c r="F20">
        <v>1.3</v>
      </c>
      <c r="G20" t="s">
        <v>249</v>
      </c>
      <c r="H20" t="s">
        <v>419</v>
      </c>
      <c r="I20" t="s">
        <v>421</v>
      </c>
      <c r="J20" t="str">
        <f t="shared" si="0"/>
        <v>INSERT INTO Semeadura (IDOPERACAO, DESIGNACAOPARCELA, VARIEDADECULTURA, DATA, QUANTIDADE, UNIDADE, INSTANTE, ESTADO) VALUES (204, 'Campo do poço', 'Amarelo', to_date('12/10/2022', 'DD/MM/YYYY'), 1.3, 'ha', SYSTIMESTAMP, 'ativa');</v>
      </c>
    </row>
    <row r="21" spans="1:10" x14ac:dyDescent="0.2">
      <c r="A21">
        <v>205</v>
      </c>
      <c r="B21">
        <v>108</v>
      </c>
      <c r="C21" t="str">
        <f>_xlfn.XLOOKUP(B21,Parcela!A$2:A$9,Parcela!B$2:B$9)</f>
        <v>Campo Novo</v>
      </c>
      <c r="D21" t="s">
        <v>155</v>
      </c>
      <c r="E21" s="6">
        <v>45050</v>
      </c>
      <c r="F21">
        <v>1.2</v>
      </c>
      <c r="G21" t="s">
        <v>361</v>
      </c>
      <c r="H21" t="s">
        <v>419</v>
      </c>
      <c r="I21" t="s">
        <v>421</v>
      </c>
      <c r="J21" t="str">
        <f t="shared" si="0"/>
        <v>INSERT INTO Semeadura (IDOPERACAO, DESIGNACAOPARCELA, VARIEDADECULTURA, DATA, QUANTIDADE, UNIDADE, INSTANTE, ESTADO) VALUES (205, 'Campo Novo', 'Sugarsnax Hybrid', to_date('04/05/2023', 'DD/MM/YYYY'), 1.2, 'kg', SYSTIMESTAMP, 'ativa');</v>
      </c>
    </row>
    <row r="22" spans="1:10" x14ac:dyDescent="0.2">
      <c r="A22">
        <v>206</v>
      </c>
      <c r="B22">
        <v>108</v>
      </c>
      <c r="C22" t="str">
        <f>_xlfn.XLOOKUP(B22,Parcela!A$2:A$9,Parcela!B$2:B$9)</f>
        <v>Campo Novo</v>
      </c>
      <c r="D22" t="s">
        <v>193</v>
      </c>
      <c r="E22" s="6">
        <v>45081</v>
      </c>
      <c r="F22">
        <v>1.5</v>
      </c>
      <c r="G22" t="s">
        <v>361</v>
      </c>
      <c r="H22" t="s">
        <v>419</v>
      </c>
      <c r="I22" t="s">
        <v>421</v>
      </c>
      <c r="J22" t="str">
        <f t="shared" si="0"/>
        <v>INSERT INTO Semeadura (IDOPERACAO, DESIGNACAOPARCELA, VARIEDADECULTURA, DATA, QUANTIDADE, UNIDADE, INSTANTE, ESTADO) VALUES (206, 'Campo Novo', 'Manteiga', to_date('04/06/2023', 'DD/MM/YYYY'), 1.5, 'kg', SYSTIMESTAMP, 'ativa');</v>
      </c>
    </row>
    <row r="23" spans="1:10" x14ac:dyDescent="0.2">
      <c r="A23">
        <v>207</v>
      </c>
      <c r="B23">
        <v>108</v>
      </c>
      <c r="C23" t="str">
        <f>_xlfn.XLOOKUP(B23,Parcela!A$2:A$9,Parcela!B$2:B$9)</f>
        <v>Campo Novo</v>
      </c>
      <c r="D23" t="s">
        <v>151</v>
      </c>
      <c r="E23" s="6">
        <v>45053</v>
      </c>
      <c r="F23">
        <v>1.2</v>
      </c>
      <c r="G23" t="s">
        <v>361</v>
      </c>
      <c r="H23" t="s">
        <v>419</v>
      </c>
      <c r="I23" t="s">
        <v>421</v>
      </c>
      <c r="J23" t="str">
        <f t="shared" si="0"/>
        <v>INSERT INTO Semeadura (IDOPERACAO, DESIGNACAOPARCELA, VARIEDADECULTURA, DATA, QUANTIDADE, UNIDADE, INSTANTE, ESTADO) VALUES (207, 'Campo Novo', 'Danvers Half Long', to_date('07/05/2023', 'DD/MM/YYYY'), 1.2, 'kg', SYSTIMESTAMP, 'ativa');</v>
      </c>
    </row>
    <row r="24" spans="1:10" x14ac:dyDescent="0.2">
      <c r="A24">
        <v>208</v>
      </c>
      <c r="B24">
        <v>108</v>
      </c>
      <c r="C24" t="str">
        <f>_xlfn.XLOOKUP(B24,Parcela!A$2:A$9,Parcela!B$2:B$9)</f>
        <v>Campo Novo</v>
      </c>
      <c r="D24" t="s">
        <v>161</v>
      </c>
      <c r="E24" s="6">
        <v>45270</v>
      </c>
      <c r="F24">
        <v>32</v>
      </c>
      <c r="G24" t="s">
        <v>361</v>
      </c>
      <c r="H24" t="s">
        <v>419</v>
      </c>
      <c r="I24" t="s">
        <v>421</v>
      </c>
      <c r="J24" t="str">
        <f t="shared" si="0"/>
        <v>INSERT INTO Semeadura (IDOPERACAO, DESIGNACAOPARCELA, VARIEDADECULTURA, DATA, QUANTIDADE, UNIDADE, INSTANTE, ESTADO) VALUES (208, 'Campo Novo', 'Amarelo', to_date('10/12/2023', 'DD/MM/YYYY'), 32, 'kg', SYSTIMESTAMP, 'ativa');</v>
      </c>
    </row>
  </sheetData>
  <autoFilter ref="B1:K209" xr:uid="{00000000-0009-0000-0000-000012000000}">
    <sortState xmlns:xlrd2="http://schemas.microsoft.com/office/spreadsheetml/2017/richdata2" ref="B2:K209">
      <sortCondition ref="B2:B209"/>
    </sortState>
  </autoFilter>
  <pageMargins left="0.7" right="0.7" top="0.75" bottom="0.75" header="0.511811023622047" footer="0.511811023622047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"/>
  <sheetViews>
    <sheetView tabSelected="1" zoomScale="95" zoomScaleNormal="95" workbookViewId="0">
      <selection activeCell="I2" sqref="I2:I5"/>
    </sheetView>
  </sheetViews>
  <sheetFormatPr baseColWidth="10" defaultColWidth="9.1640625" defaultRowHeight="15" x14ac:dyDescent="0.2"/>
  <cols>
    <col min="1" max="1" width="10.5" bestFit="1" customWidth="1"/>
    <col min="3" max="3" width="17.1640625" customWidth="1"/>
    <col min="4" max="4" width="17.83203125" customWidth="1"/>
    <col min="5" max="5" width="12.33203125" style="9" customWidth="1"/>
    <col min="6" max="6" width="20.5" customWidth="1"/>
    <col min="7" max="7" width="13.83203125" bestFit="1" customWidth="1"/>
  </cols>
  <sheetData>
    <row r="1" spans="1:9" x14ac:dyDescent="0.2">
      <c r="A1" s="11" t="s">
        <v>374</v>
      </c>
      <c r="B1" s="1" t="s">
        <v>308</v>
      </c>
      <c r="C1" s="1" t="s">
        <v>309</v>
      </c>
      <c r="D1" s="1" t="s">
        <v>1</v>
      </c>
      <c r="E1" s="10" t="s">
        <v>328</v>
      </c>
      <c r="F1" s="1" t="s">
        <v>360</v>
      </c>
      <c r="G1" s="1" t="s">
        <v>365</v>
      </c>
      <c r="H1" s="1" t="s">
        <v>420</v>
      </c>
    </row>
    <row r="2" spans="1:9" x14ac:dyDescent="0.2">
      <c r="A2">
        <v>209</v>
      </c>
      <c r="B2">
        <v>108</v>
      </c>
      <c r="C2" t="str">
        <f>_xlfn.XLOOKUP(B2,Parcela!A$2:A$9,Parcela!B$2:B$9)</f>
        <v>Campo Novo</v>
      </c>
      <c r="D2" t="s">
        <v>155</v>
      </c>
      <c r="E2" s="9">
        <v>45143</v>
      </c>
      <c r="F2">
        <v>0.5</v>
      </c>
      <c r="G2" t="s">
        <v>419</v>
      </c>
      <c r="H2" t="s">
        <v>421</v>
      </c>
      <c r="I2" t="str">
        <f>"INSERT INTO Monda (IDOPERACAO, DESIGNACAOPARCELA, VARIEDADECULTURA, DATA, QUANTIDADE, INSTANTE, ESTADO) VALUES ("&amp;A2&amp;", '"&amp;C2&amp;"', '"&amp;D2&amp;"', to_date('"&amp;TEXT(E2, "dd/mm/aaaa")&amp;"', 'DD/MM/YYYY'), "&amp;SUBSTITUTE(F2,",",".")&amp;", "&amp;G2&amp;", '"&amp;H2&amp;"');"</f>
        <v>INSERT INTO Monda (IDOPERACAO, DESIGNACAOPARCELA, VARIEDADECULTURA, DATA, QUANTIDADE, INSTANTE, ESTADO) VALUES (209, 'Campo Novo', 'Sugarsnax Hybrid', to_date('05/08/2023', 'DD/MM/YYYY'), 0.5, SYSTIMESTAMP, 'ativa');</v>
      </c>
    </row>
    <row r="3" spans="1:9" x14ac:dyDescent="0.2">
      <c r="A3">
        <v>210</v>
      </c>
      <c r="B3">
        <v>108</v>
      </c>
      <c r="C3" t="str">
        <f>_xlfn.XLOOKUP(B3,Parcela!A$2:A$9,Parcela!B$2:B$9)</f>
        <v>Campo Novo</v>
      </c>
      <c r="D3" t="s">
        <v>193</v>
      </c>
      <c r="E3" s="9" t="s">
        <v>363</v>
      </c>
      <c r="F3">
        <v>0.6</v>
      </c>
      <c r="G3" t="s">
        <v>419</v>
      </c>
      <c r="H3" t="s">
        <v>421</v>
      </c>
      <c r="I3" t="str">
        <f t="shared" ref="I3:I5" si="0">"INSERT INTO Monda (IDOPERACAO, DESIGNACAOPARCELA, VARIEDADECULTURA, DATA, QUANTIDADE, INSTANTE, ESTADO) VALUES ("&amp;A3&amp;", '"&amp;C3&amp;"', '"&amp;D3&amp;"', to_date('"&amp;TEXT(E3, "dd/mm/aaaa")&amp;"', 'DD/MM/YYYY'), "&amp;SUBSTITUTE(F3,",",".")&amp;", "&amp;G3&amp;", '"&amp;H3&amp;"');"</f>
        <v>INSERT INTO Monda (IDOPERACAO, DESIGNACAOPARCELA, VARIEDADECULTURA, DATA, QUANTIDADE, INSTANTE, ESTADO) VALUES (210, 'Campo Novo', 'Manteiga', to_date('20/05/2023', 'DD/MM/YYYY'), 0.6, SYSTIMESTAMP, 'ativa');</v>
      </c>
    </row>
    <row r="4" spans="1:9" x14ac:dyDescent="0.2">
      <c r="A4">
        <v>211</v>
      </c>
      <c r="B4">
        <v>108</v>
      </c>
      <c r="C4" t="str">
        <f>_xlfn.XLOOKUP(B4,Parcela!A$2:A$9,Parcela!B$2:B$9)</f>
        <v>Campo Novo</v>
      </c>
      <c r="D4" t="s">
        <v>193</v>
      </c>
      <c r="E4" s="9" t="s">
        <v>364</v>
      </c>
      <c r="F4">
        <v>0.6</v>
      </c>
      <c r="G4" t="s">
        <v>419</v>
      </c>
      <c r="H4" t="s">
        <v>421</v>
      </c>
      <c r="I4" t="str">
        <f t="shared" si="0"/>
        <v>INSERT INTO Monda (IDOPERACAO, DESIGNACAOPARCELA, VARIEDADECULTURA, DATA, QUANTIDADE, INSTANTE, ESTADO) VALUES (211, 'Campo Novo', 'Manteiga', to_date('20/06/2023', 'DD/MM/YYYY'), 0.6, SYSTIMESTAMP, 'ativa');</v>
      </c>
    </row>
    <row r="5" spans="1:9" x14ac:dyDescent="0.2">
      <c r="A5">
        <v>212</v>
      </c>
      <c r="B5">
        <v>108</v>
      </c>
      <c r="C5" t="str">
        <f>_xlfn.XLOOKUP(B5,Parcela!A$2:A$9,Parcela!B$2:B$9)</f>
        <v>Campo Novo</v>
      </c>
      <c r="D5" t="s">
        <v>151</v>
      </c>
      <c r="E5" s="9">
        <v>45146</v>
      </c>
      <c r="F5">
        <v>0.5</v>
      </c>
      <c r="G5" t="s">
        <v>419</v>
      </c>
      <c r="H5" t="s">
        <v>421</v>
      </c>
      <c r="I5" t="str">
        <f t="shared" si="0"/>
        <v>INSERT INTO Monda (IDOPERACAO, DESIGNACAOPARCELA, VARIEDADECULTURA, DATA, QUANTIDADE, INSTANTE, ESTADO) VALUES (212, 'Campo Novo', 'Danvers Half Long', to_date('08/08/2023', 'DD/MM/YYYY'), 0.5, SYSTIMESTAMP, 'ativa');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topLeftCell="A70" zoomScale="95" zoomScaleNormal="95" workbookViewId="0">
      <selection activeCell="C81" sqref="C81"/>
    </sheetView>
  </sheetViews>
  <sheetFormatPr baseColWidth="10" defaultColWidth="8.5" defaultRowHeight="15" x14ac:dyDescent="0.2"/>
  <cols>
    <col min="1" max="2" width="25.33203125" customWidth="1"/>
    <col min="3" max="3" width="29.83203125" customWidth="1"/>
    <col min="4" max="4" width="13.1640625" customWidth="1"/>
    <col min="5" max="5" width="19.33203125" customWidth="1"/>
    <col min="6" max="6" width="20.33203125" customWidth="1"/>
    <col min="7" max="7" width="15.83203125" customWidth="1"/>
    <col min="8" max="8" width="19.83203125" customWidth="1"/>
    <col min="9" max="9" width="10.33203125" customWidth="1"/>
  </cols>
  <sheetData>
    <row r="1" spans="1:8" x14ac:dyDescent="0.2">
      <c r="A1" s="1" t="s">
        <v>194</v>
      </c>
      <c r="B1" s="1" t="s">
        <v>195</v>
      </c>
      <c r="C1" s="1" t="s">
        <v>1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spans="1:8" x14ac:dyDescent="0.2">
      <c r="A2" t="s">
        <v>201</v>
      </c>
      <c r="B2" t="s">
        <v>202</v>
      </c>
      <c r="C2" t="s">
        <v>3</v>
      </c>
      <c r="D2" t="s">
        <v>203</v>
      </c>
      <c r="F2" t="s">
        <v>204</v>
      </c>
      <c r="G2" t="s">
        <v>205</v>
      </c>
      <c r="H2" t="s">
        <v>206</v>
      </c>
    </row>
    <row r="3" spans="1:8" x14ac:dyDescent="0.2">
      <c r="A3" t="s">
        <v>201</v>
      </c>
      <c r="B3" t="s">
        <v>202</v>
      </c>
      <c r="C3" t="s">
        <v>5</v>
      </c>
      <c r="D3" t="s">
        <v>203</v>
      </c>
      <c r="F3" t="s">
        <v>204</v>
      </c>
      <c r="G3" t="s">
        <v>205</v>
      </c>
      <c r="H3" t="s">
        <v>206</v>
      </c>
    </row>
    <row r="4" spans="1:8" x14ac:dyDescent="0.2">
      <c r="A4" t="s">
        <v>201</v>
      </c>
      <c r="B4" t="s">
        <v>202</v>
      </c>
      <c r="C4" t="s">
        <v>7</v>
      </c>
      <c r="D4" t="s">
        <v>203</v>
      </c>
      <c r="F4" t="s">
        <v>204</v>
      </c>
      <c r="G4" t="s">
        <v>205</v>
      </c>
      <c r="H4" t="s">
        <v>206</v>
      </c>
    </row>
    <row r="5" spans="1:8" x14ac:dyDescent="0.2">
      <c r="A5" t="s">
        <v>201</v>
      </c>
      <c r="B5" t="s">
        <v>202</v>
      </c>
      <c r="C5" t="s">
        <v>9</v>
      </c>
      <c r="D5" t="s">
        <v>203</v>
      </c>
      <c r="F5" t="s">
        <v>204</v>
      </c>
      <c r="G5" t="s">
        <v>205</v>
      </c>
      <c r="H5" t="s">
        <v>206</v>
      </c>
    </row>
    <row r="6" spans="1:8" x14ac:dyDescent="0.2">
      <c r="A6" t="s">
        <v>201</v>
      </c>
      <c r="B6" t="s">
        <v>202</v>
      </c>
      <c r="C6" t="s">
        <v>11</v>
      </c>
      <c r="D6" t="s">
        <v>203</v>
      </c>
      <c r="F6" t="s">
        <v>204</v>
      </c>
      <c r="G6" t="s">
        <v>205</v>
      </c>
      <c r="H6" t="s">
        <v>206</v>
      </c>
    </row>
    <row r="7" spans="1:8" x14ac:dyDescent="0.2">
      <c r="A7" t="s">
        <v>201</v>
      </c>
      <c r="B7" t="s">
        <v>202</v>
      </c>
      <c r="C7" t="s">
        <v>13</v>
      </c>
      <c r="D7" t="s">
        <v>203</v>
      </c>
      <c r="F7" t="s">
        <v>204</v>
      </c>
      <c r="G7" t="s">
        <v>205</v>
      </c>
      <c r="H7" t="s">
        <v>206</v>
      </c>
    </row>
    <row r="8" spans="1:8" x14ac:dyDescent="0.2">
      <c r="A8" t="s">
        <v>201</v>
      </c>
      <c r="B8" t="s">
        <v>202</v>
      </c>
      <c r="C8" t="s">
        <v>15</v>
      </c>
      <c r="D8" t="s">
        <v>203</v>
      </c>
      <c r="F8" t="s">
        <v>204</v>
      </c>
      <c r="G8" t="s">
        <v>205</v>
      </c>
      <c r="H8" t="s">
        <v>206</v>
      </c>
    </row>
    <row r="9" spans="1:8" x14ac:dyDescent="0.2">
      <c r="A9" t="s">
        <v>201</v>
      </c>
      <c r="B9" t="s">
        <v>202</v>
      </c>
      <c r="C9" t="s">
        <v>17</v>
      </c>
      <c r="D9" t="s">
        <v>203</v>
      </c>
      <c r="F9" t="s">
        <v>204</v>
      </c>
      <c r="G9" t="s">
        <v>205</v>
      </c>
      <c r="H9" t="s">
        <v>206</v>
      </c>
    </row>
    <row r="10" spans="1:8" x14ac:dyDescent="0.2">
      <c r="A10" t="s">
        <v>201</v>
      </c>
      <c r="B10" t="s">
        <v>202</v>
      </c>
      <c r="C10" t="s">
        <v>19</v>
      </c>
      <c r="D10" t="s">
        <v>203</v>
      </c>
      <c r="F10" t="s">
        <v>204</v>
      </c>
      <c r="G10" t="s">
        <v>205</v>
      </c>
      <c r="H10" t="s">
        <v>206</v>
      </c>
    </row>
    <row r="11" spans="1:8" x14ac:dyDescent="0.2">
      <c r="A11" t="s">
        <v>201</v>
      </c>
      <c r="B11" t="s">
        <v>202</v>
      </c>
      <c r="C11" t="s">
        <v>21</v>
      </c>
      <c r="D11" t="s">
        <v>203</v>
      </c>
      <c r="F11" t="s">
        <v>204</v>
      </c>
      <c r="G11" t="s">
        <v>205</v>
      </c>
      <c r="H11" t="s">
        <v>206</v>
      </c>
    </row>
    <row r="12" spans="1:8" x14ac:dyDescent="0.2">
      <c r="A12" t="s">
        <v>201</v>
      </c>
      <c r="B12" t="s">
        <v>202</v>
      </c>
      <c r="C12" t="s">
        <v>23</v>
      </c>
      <c r="D12" t="s">
        <v>203</v>
      </c>
      <c r="F12" t="s">
        <v>204</v>
      </c>
      <c r="G12" t="s">
        <v>205</v>
      </c>
      <c r="H12" t="s">
        <v>206</v>
      </c>
    </row>
    <row r="13" spans="1:8" x14ac:dyDescent="0.2">
      <c r="A13" t="s">
        <v>201</v>
      </c>
      <c r="B13" t="s">
        <v>202</v>
      </c>
      <c r="C13" t="s">
        <v>25</v>
      </c>
      <c r="D13" t="s">
        <v>203</v>
      </c>
      <c r="F13" t="s">
        <v>204</v>
      </c>
      <c r="G13" t="s">
        <v>205</v>
      </c>
      <c r="H13" t="s">
        <v>206</v>
      </c>
    </row>
    <row r="14" spans="1:8" x14ac:dyDescent="0.2">
      <c r="A14" t="s">
        <v>201</v>
      </c>
      <c r="B14" t="s">
        <v>202</v>
      </c>
      <c r="C14" t="s">
        <v>27</v>
      </c>
      <c r="D14" t="s">
        <v>203</v>
      </c>
      <c r="F14" t="s">
        <v>204</v>
      </c>
      <c r="G14" t="s">
        <v>205</v>
      </c>
      <c r="H14" t="s">
        <v>206</v>
      </c>
    </row>
    <row r="15" spans="1:8" x14ac:dyDescent="0.2">
      <c r="A15" t="s">
        <v>201</v>
      </c>
      <c r="B15" t="s">
        <v>202</v>
      </c>
      <c r="C15" t="s">
        <v>29</v>
      </c>
      <c r="D15" t="s">
        <v>203</v>
      </c>
      <c r="F15" t="s">
        <v>204</v>
      </c>
      <c r="G15" t="s">
        <v>205</v>
      </c>
      <c r="H15" t="s">
        <v>206</v>
      </c>
    </row>
    <row r="16" spans="1:8" x14ac:dyDescent="0.2">
      <c r="A16" t="s">
        <v>201</v>
      </c>
      <c r="B16" t="s">
        <v>202</v>
      </c>
      <c r="C16" t="s">
        <v>31</v>
      </c>
      <c r="D16" t="s">
        <v>203</v>
      </c>
      <c r="F16" t="s">
        <v>204</v>
      </c>
      <c r="G16" t="s">
        <v>205</v>
      </c>
      <c r="H16" t="s">
        <v>206</v>
      </c>
    </row>
    <row r="17" spans="1:8" x14ac:dyDescent="0.2">
      <c r="A17" t="s">
        <v>201</v>
      </c>
      <c r="B17" t="s">
        <v>202</v>
      </c>
      <c r="C17" t="s">
        <v>33</v>
      </c>
      <c r="D17" t="s">
        <v>203</v>
      </c>
      <c r="F17" t="s">
        <v>204</v>
      </c>
      <c r="G17" t="s">
        <v>205</v>
      </c>
      <c r="H17" t="s">
        <v>206</v>
      </c>
    </row>
    <row r="18" spans="1:8" x14ac:dyDescent="0.2">
      <c r="A18" t="s">
        <v>201</v>
      </c>
      <c r="B18" t="s">
        <v>202</v>
      </c>
      <c r="C18" t="s">
        <v>35</v>
      </c>
      <c r="D18" t="s">
        <v>203</v>
      </c>
      <c r="F18" t="s">
        <v>204</v>
      </c>
      <c r="G18" t="s">
        <v>205</v>
      </c>
      <c r="H18" t="s">
        <v>206</v>
      </c>
    </row>
    <row r="19" spans="1:8" x14ac:dyDescent="0.2">
      <c r="A19" t="s">
        <v>201</v>
      </c>
      <c r="B19" t="s">
        <v>202</v>
      </c>
      <c r="C19" t="s">
        <v>37</v>
      </c>
      <c r="D19" t="s">
        <v>203</v>
      </c>
      <c r="F19" t="s">
        <v>204</v>
      </c>
      <c r="G19" t="s">
        <v>205</v>
      </c>
      <c r="H19" t="s">
        <v>206</v>
      </c>
    </row>
    <row r="20" spans="1:8" x14ac:dyDescent="0.2">
      <c r="A20" t="s">
        <v>201</v>
      </c>
      <c r="B20" t="s">
        <v>202</v>
      </c>
      <c r="C20" t="s">
        <v>39</v>
      </c>
      <c r="D20" t="s">
        <v>203</v>
      </c>
      <c r="F20" t="s">
        <v>204</v>
      </c>
      <c r="G20" t="s">
        <v>205</v>
      </c>
      <c r="H20" t="s">
        <v>206</v>
      </c>
    </row>
    <row r="21" spans="1:8" x14ac:dyDescent="0.2">
      <c r="A21" t="s">
        <v>201</v>
      </c>
      <c r="B21" t="s">
        <v>202</v>
      </c>
      <c r="C21" t="s">
        <v>41</v>
      </c>
      <c r="D21" t="s">
        <v>203</v>
      </c>
      <c r="F21" t="s">
        <v>204</v>
      </c>
      <c r="G21" t="s">
        <v>205</v>
      </c>
      <c r="H21" t="s">
        <v>206</v>
      </c>
    </row>
    <row r="22" spans="1:8" x14ac:dyDescent="0.2">
      <c r="A22" t="s">
        <v>201</v>
      </c>
      <c r="B22" t="s">
        <v>202</v>
      </c>
      <c r="C22" t="s">
        <v>43</v>
      </c>
      <c r="D22" t="s">
        <v>203</v>
      </c>
      <c r="F22" t="s">
        <v>204</v>
      </c>
      <c r="G22" t="s">
        <v>205</v>
      </c>
      <c r="H22" t="s">
        <v>206</v>
      </c>
    </row>
    <row r="23" spans="1:8" x14ac:dyDescent="0.2">
      <c r="A23" t="s">
        <v>201</v>
      </c>
      <c r="B23" t="s">
        <v>202</v>
      </c>
      <c r="C23" t="s">
        <v>45</v>
      </c>
      <c r="D23" t="s">
        <v>203</v>
      </c>
      <c r="F23" t="s">
        <v>204</v>
      </c>
      <c r="G23" t="s">
        <v>205</v>
      </c>
      <c r="H23" t="s">
        <v>206</v>
      </c>
    </row>
    <row r="24" spans="1:8" x14ac:dyDescent="0.2">
      <c r="A24" t="s">
        <v>201</v>
      </c>
      <c r="B24" t="s">
        <v>202</v>
      </c>
      <c r="C24" t="s">
        <v>47</v>
      </c>
      <c r="D24" t="s">
        <v>203</v>
      </c>
      <c r="F24" t="s">
        <v>204</v>
      </c>
      <c r="G24" t="s">
        <v>205</v>
      </c>
      <c r="H24" t="s">
        <v>206</v>
      </c>
    </row>
    <row r="25" spans="1:8" x14ac:dyDescent="0.2">
      <c r="A25" t="s">
        <v>201</v>
      </c>
      <c r="B25" t="s">
        <v>202</v>
      </c>
      <c r="C25" t="s">
        <v>49</v>
      </c>
      <c r="D25" t="s">
        <v>203</v>
      </c>
      <c r="F25" t="s">
        <v>204</v>
      </c>
      <c r="G25" t="s">
        <v>205</v>
      </c>
      <c r="H25" t="s">
        <v>206</v>
      </c>
    </row>
    <row r="26" spans="1:8" x14ac:dyDescent="0.2">
      <c r="A26" t="s">
        <v>201</v>
      </c>
      <c r="B26" t="s">
        <v>202</v>
      </c>
      <c r="C26" t="s">
        <v>51</v>
      </c>
      <c r="D26" t="s">
        <v>203</v>
      </c>
      <c r="F26" t="s">
        <v>204</v>
      </c>
      <c r="G26" t="s">
        <v>205</v>
      </c>
      <c r="H26" t="s">
        <v>206</v>
      </c>
    </row>
    <row r="27" spans="1:8" x14ac:dyDescent="0.2">
      <c r="A27" t="s">
        <v>201</v>
      </c>
      <c r="B27" t="s">
        <v>202</v>
      </c>
      <c r="C27" t="s">
        <v>53</v>
      </c>
      <c r="D27" t="s">
        <v>203</v>
      </c>
      <c r="F27" t="s">
        <v>204</v>
      </c>
      <c r="G27" t="s">
        <v>205</v>
      </c>
      <c r="H27" t="s">
        <v>206</v>
      </c>
    </row>
    <row r="28" spans="1:8" x14ac:dyDescent="0.2">
      <c r="A28" t="s">
        <v>207</v>
      </c>
      <c r="B28" t="s">
        <v>208</v>
      </c>
      <c r="C28" t="s">
        <v>55</v>
      </c>
      <c r="D28" t="s">
        <v>203</v>
      </c>
      <c r="F28" t="s">
        <v>204</v>
      </c>
      <c r="G28" t="s">
        <v>205</v>
      </c>
      <c r="H28" t="s">
        <v>206</v>
      </c>
    </row>
    <row r="29" spans="1:8" x14ac:dyDescent="0.2">
      <c r="A29" t="s">
        <v>207</v>
      </c>
      <c r="B29" t="s">
        <v>208</v>
      </c>
      <c r="C29" t="s">
        <v>57</v>
      </c>
      <c r="D29" t="s">
        <v>203</v>
      </c>
      <c r="F29" t="s">
        <v>204</v>
      </c>
      <c r="G29" t="s">
        <v>205</v>
      </c>
      <c r="H29" t="s">
        <v>206</v>
      </c>
    </row>
    <row r="30" spans="1:8" x14ac:dyDescent="0.2">
      <c r="A30" t="s">
        <v>207</v>
      </c>
      <c r="B30" t="s">
        <v>208</v>
      </c>
      <c r="C30" t="s">
        <v>59</v>
      </c>
      <c r="D30" t="s">
        <v>203</v>
      </c>
      <c r="F30" t="s">
        <v>204</v>
      </c>
      <c r="G30" t="s">
        <v>205</v>
      </c>
      <c r="H30" t="s">
        <v>206</v>
      </c>
    </row>
    <row r="31" spans="1:8" x14ac:dyDescent="0.2">
      <c r="A31" t="s">
        <v>207</v>
      </c>
      <c r="B31" t="s">
        <v>208</v>
      </c>
      <c r="C31" t="s">
        <v>61</v>
      </c>
      <c r="D31" t="s">
        <v>203</v>
      </c>
      <c r="F31" t="s">
        <v>204</v>
      </c>
      <c r="G31" t="s">
        <v>205</v>
      </c>
      <c r="H31" t="s">
        <v>206</v>
      </c>
    </row>
    <row r="32" spans="1:8" x14ac:dyDescent="0.2">
      <c r="A32" t="s">
        <v>207</v>
      </c>
      <c r="B32" t="s">
        <v>208</v>
      </c>
      <c r="C32" t="s">
        <v>63</v>
      </c>
      <c r="D32" t="s">
        <v>203</v>
      </c>
      <c r="F32" t="s">
        <v>204</v>
      </c>
      <c r="G32" t="s">
        <v>205</v>
      </c>
      <c r="H32" t="s">
        <v>206</v>
      </c>
    </row>
    <row r="33" spans="1:8" x14ac:dyDescent="0.2">
      <c r="A33" t="s">
        <v>209</v>
      </c>
      <c r="B33" t="s">
        <v>210</v>
      </c>
      <c r="C33" t="s">
        <v>65</v>
      </c>
      <c r="D33" t="s">
        <v>203</v>
      </c>
      <c r="F33" t="s">
        <v>204</v>
      </c>
      <c r="G33" t="s">
        <v>211</v>
      </c>
      <c r="H33" t="s">
        <v>212</v>
      </c>
    </row>
    <row r="34" spans="1:8" x14ac:dyDescent="0.2">
      <c r="A34" t="s">
        <v>209</v>
      </c>
      <c r="B34" t="s">
        <v>210</v>
      </c>
      <c r="C34" t="s">
        <v>67</v>
      </c>
      <c r="D34" t="s">
        <v>203</v>
      </c>
      <c r="F34" t="s">
        <v>204</v>
      </c>
      <c r="G34" t="s">
        <v>211</v>
      </c>
      <c r="H34" t="s">
        <v>212</v>
      </c>
    </row>
    <row r="35" spans="1:8" x14ac:dyDescent="0.2">
      <c r="A35" t="s">
        <v>209</v>
      </c>
      <c r="B35" t="s">
        <v>210</v>
      </c>
      <c r="C35" t="s">
        <v>69</v>
      </c>
      <c r="D35" t="s">
        <v>203</v>
      </c>
      <c r="F35" t="s">
        <v>204</v>
      </c>
      <c r="G35" t="s">
        <v>211</v>
      </c>
      <c r="H35" t="s">
        <v>212</v>
      </c>
    </row>
    <row r="36" spans="1:8" x14ac:dyDescent="0.2">
      <c r="A36" t="s">
        <v>209</v>
      </c>
      <c r="B36" t="s">
        <v>210</v>
      </c>
      <c r="C36" t="s">
        <v>71</v>
      </c>
      <c r="D36" t="s">
        <v>203</v>
      </c>
      <c r="F36" t="s">
        <v>204</v>
      </c>
      <c r="G36" t="s">
        <v>211</v>
      </c>
      <c r="H36" t="s">
        <v>212</v>
      </c>
    </row>
    <row r="37" spans="1:8" x14ac:dyDescent="0.2">
      <c r="A37" t="s">
        <v>209</v>
      </c>
      <c r="B37" t="s">
        <v>210</v>
      </c>
      <c r="C37" t="s">
        <v>73</v>
      </c>
      <c r="D37" t="s">
        <v>203</v>
      </c>
      <c r="F37" t="s">
        <v>204</v>
      </c>
      <c r="G37" t="s">
        <v>211</v>
      </c>
      <c r="H37" t="s">
        <v>212</v>
      </c>
    </row>
    <row r="38" spans="1:8" x14ac:dyDescent="0.2">
      <c r="A38" t="s">
        <v>209</v>
      </c>
      <c r="B38" t="s">
        <v>210</v>
      </c>
      <c r="C38" t="s">
        <v>75</v>
      </c>
      <c r="D38" t="s">
        <v>203</v>
      </c>
      <c r="F38" t="s">
        <v>204</v>
      </c>
      <c r="G38" t="s">
        <v>211</v>
      </c>
      <c r="H38" t="s">
        <v>212</v>
      </c>
    </row>
    <row r="39" spans="1:8" x14ac:dyDescent="0.2">
      <c r="A39" t="s">
        <v>209</v>
      </c>
      <c r="B39" t="s">
        <v>210</v>
      </c>
      <c r="C39" t="s">
        <v>77</v>
      </c>
      <c r="D39" t="s">
        <v>203</v>
      </c>
      <c r="F39" t="s">
        <v>204</v>
      </c>
      <c r="G39" t="s">
        <v>211</v>
      </c>
      <c r="H39" t="s">
        <v>212</v>
      </c>
    </row>
    <row r="40" spans="1:8" x14ac:dyDescent="0.2">
      <c r="A40" t="s">
        <v>209</v>
      </c>
      <c r="B40" t="s">
        <v>210</v>
      </c>
      <c r="C40" t="s">
        <v>79</v>
      </c>
      <c r="D40" t="s">
        <v>203</v>
      </c>
      <c r="F40" t="s">
        <v>204</v>
      </c>
      <c r="G40" t="s">
        <v>211</v>
      </c>
      <c r="H40" t="s">
        <v>212</v>
      </c>
    </row>
    <row r="41" spans="1:8" x14ac:dyDescent="0.2">
      <c r="A41" t="s">
        <v>209</v>
      </c>
      <c r="B41" t="s">
        <v>210</v>
      </c>
      <c r="C41" t="s">
        <v>81</v>
      </c>
      <c r="D41" t="s">
        <v>203</v>
      </c>
      <c r="F41" t="s">
        <v>204</v>
      </c>
      <c r="G41" t="s">
        <v>211</v>
      </c>
      <c r="H41" t="s">
        <v>212</v>
      </c>
    </row>
    <row r="42" spans="1:8" x14ac:dyDescent="0.2">
      <c r="A42" t="s">
        <v>209</v>
      </c>
      <c r="B42" t="s">
        <v>210</v>
      </c>
      <c r="C42" t="s">
        <v>83</v>
      </c>
      <c r="D42" t="s">
        <v>203</v>
      </c>
      <c r="F42" t="s">
        <v>204</v>
      </c>
      <c r="G42" t="s">
        <v>211</v>
      </c>
      <c r="H42" t="s">
        <v>212</v>
      </c>
    </row>
    <row r="43" spans="1:8" x14ac:dyDescent="0.2">
      <c r="A43" t="s">
        <v>209</v>
      </c>
      <c r="B43" t="s">
        <v>210</v>
      </c>
      <c r="C43" t="s">
        <v>85</v>
      </c>
      <c r="D43" t="s">
        <v>203</v>
      </c>
      <c r="F43" t="s">
        <v>204</v>
      </c>
      <c r="G43" t="s">
        <v>211</v>
      </c>
      <c r="H43" t="s">
        <v>212</v>
      </c>
    </row>
    <row r="44" spans="1:8" x14ac:dyDescent="0.2">
      <c r="A44" t="s">
        <v>209</v>
      </c>
      <c r="B44" t="s">
        <v>210</v>
      </c>
      <c r="C44" t="s">
        <v>87</v>
      </c>
      <c r="D44" t="s">
        <v>203</v>
      </c>
      <c r="F44" t="s">
        <v>204</v>
      </c>
      <c r="G44" t="s">
        <v>211</v>
      </c>
      <c r="H44" t="s">
        <v>212</v>
      </c>
    </row>
    <row r="45" spans="1:8" x14ac:dyDescent="0.2">
      <c r="A45" t="s">
        <v>209</v>
      </c>
      <c r="B45" t="s">
        <v>210</v>
      </c>
      <c r="C45" t="s">
        <v>89</v>
      </c>
      <c r="D45" t="s">
        <v>203</v>
      </c>
      <c r="F45" t="s">
        <v>213</v>
      </c>
      <c r="G45" t="s">
        <v>214</v>
      </c>
      <c r="H45" t="s">
        <v>204</v>
      </c>
    </row>
    <row r="46" spans="1:8" x14ac:dyDescent="0.2">
      <c r="A46" t="s">
        <v>209</v>
      </c>
      <c r="B46" t="s">
        <v>210</v>
      </c>
      <c r="C46" t="s">
        <v>91</v>
      </c>
      <c r="D46" t="s">
        <v>203</v>
      </c>
      <c r="F46" t="s">
        <v>204</v>
      </c>
      <c r="G46" t="s">
        <v>211</v>
      </c>
      <c r="H46" t="s">
        <v>212</v>
      </c>
    </row>
    <row r="47" spans="1:8" x14ac:dyDescent="0.2">
      <c r="A47" t="s">
        <v>209</v>
      </c>
      <c r="B47" t="s">
        <v>210</v>
      </c>
      <c r="C47" t="s">
        <v>93</v>
      </c>
      <c r="D47" t="s">
        <v>203</v>
      </c>
      <c r="F47" t="s">
        <v>204</v>
      </c>
      <c r="G47" t="s">
        <v>211</v>
      </c>
      <c r="H47" t="s">
        <v>212</v>
      </c>
    </row>
    <row r="48" spans="1:8" x14ac:dyDescent="0.2">
      <c r="A48" t="s">
        <v>209</v>
      </c>
      <c r="B48" t="s">
        <v>210</v>
      </c>
      <c r="C48" t="s">
        <v>95</v>
      </c>
      <c r="D48" t="s">
        <v>203</v>
      </c>
      <c r="F48" t="s">
        <v>204</v>
      </c>
      <c r="G48" t="s">
        <v>211</v>
      </c>
      <c r="H48" t="s">
        <v>212</v>
      </c>
    </row>
    <row r="49" spans="1:8" x14ac:dyDescent="0.2">
      <c r="A49" t="s">
        <v>209</v>
      </c>
      <c r="B49" t="s">
        <v>210</v>
      </c>
      <c r="C49" t="s">
        <v>97</v>
      </c>
      <c r="D49" t="s">
        <v>203</v>
      </c>
      <c r="F49" t="s">
        <v>204</v>
      </c>
      <c r="G49" t="s">
        <v>211</v>
      </c>
      <c r="H49" t="s">
        <v>212</v>
      </c>
    </row>
    <row r="50" spans="1:8" x14ac:dyDescent="0.2">
      <c r="A50" t="s">
        <v>209</v>
      </c>
      <c r="B50" t="s">
        <v>210</v>
      </c>
      <c r="C50" t="s">
        <v>99</v>
      </c>
      <c r="D50" t="s">
        <v>203</v>
      </c>
      <c r="F50" t="s">
        <v>204</v>
      </c>
      <c r="G50" t="s">
        <v>211</v>
      </c>
      <c r="H50" t="s">
        <v>212</v>
      </c>
    </row>
    <row r="51" spans="1:8" x14ac:dyDescent="0.2">
      <c r="A51" t="s">
        <v>209</v>
      </c>
      <c r="B51" t="s">
        <v>210</v>
      </c>
      <c r="C51" t="s">
        <v>101</v>
      </c>
      <c r="D51" t="s">
        <v>203</v>
      </c>
      <c r="F51" t="s">
        <v>204</v>
      </c>
      <c r="G51" t="s">
        <v>211</v>
      </c>
      <c r="H51" t="s">
        <v>212</v>
      </c>
    </row>
    <row r="52" spans="1:8" x14ac:dyDescent="0.2">
      <c r="A52" t="s">
        <v>209</v>
      </c>
      <c r="B52" t="s">
        <v>210</v>
      </c>
      <c r="C52" t="s">
        <v>103</v>
      </c>
      <c r="D52" t="s">
        <v>203</v>
      </c>
      <c r="F52" t="s">
        <v>204</v>
      </c>
      <c r="G52" t="s">
        <v>211</v>
      </c>
      <c r="H52" t="s">
        <v>212</v>
      </c>
    </row>
    <row r="53" spans="1:8" x14ac:dyDescent="0.2">
      <c r="A53" t="s">
        <v>209</v>
      </c>
      <c r="B53" t="s">
        <v>210</v>
      </c>
      <c r="C53" t="s">
        <v>105</v>
      </c>
      <c r="D53" t="s">
        <v>203</v>
      </c>
      <c r="F53" t="s">
        <v>204</v>
      </c>
      <c r="G53" t="s">
        <v>211</v>
      </c>
      <c r="H53" t="s">
        <v>212</v>
      </c>
    </row>
    <row r="54" spans="1:8" x14ac:dyDescent="0.2">
      <c r="A54" t="s">
        <v>209</v>
      </c>
      <c r="B54" t="s">
        <v>210</v>
      </c>
      <c r="C54" t="s">
        <v>107</v>
      </c>
      <c r="D54" t="s">
        <v>203</v>
      </c>
      <c r="F54" t="s">
        <v>204</v>
      </c>
      <c r="G54" t="s">
        <v>211</v>
      </c>
      <c r="H54" t="s">
        <v>212</v>
      </c>
    </row>
    <row r="55" spans="1:8" x14ac:dyDescent="0.2">
      <c r="A55" t="s">
        <v>209</v>
      </c>
      <c r="B55" t="s">
        <v>210</v>
      </c>
      <c r="C55" t="s">
        <v>109</v>
      </c>
      <c r="D55" t="s">
        <v>203</v>
      </c>
      <c r="F55" t="s">
        <v>204</v>
      </c>
      <c r="G55" t="s">
        <v>211</v>
      </c>
      <c r="H55" t="s">
        <v>212</v>
      </c>
    </row>
    <row r="56" spans="1:8" x14ac:dyDescent="0.2">
      <c r="A56" t="s">
        <v>209</v>
      </c>
      <c r="B56" t="s">
        <v>210</v>
      </c>
      <c r="C56" t="s">
        <v>111</v>
      </c>
      <c r="D56" t="s">
        <v>203</v>
      </c>
      <c r="F56" t="s">
        <v>204</v>
      </c>
      <c r="G56" t="s">
        <v>211</v>
      </c>
      <c r="H56" t="s">
        <v>212</v>
      </c>
    </row>
    <row r="57" spans="1:8" x14ac:dyDescent="0.2">
      <c r="A57" t="s">
        <v>209</v>
      </c>
      <c r="B57" t="s">
        <v>210</v>
      </c>
      <c r="C57" t="s">
        <v>113</v>
      </c>
      <c r="D57" t="s">
        <v>203</v>
      </c>
      <c r="F57" t="s">
        <v>204</v>
      </c>
      <c r="G57" t="s">
        <v>211</v>
      </c>
      <c r="H57" t="s">
        <v>212</v>
      </c>
    </row>
    <row r="58" spans="1:8" x14ac:dyDescent="0.2">
      <c r="A58" t="s">
        <v>209</v>
      </c>
      <c r="B58" t="s">
        <v>210</v>
      </c>
      <c r="C58" t="s">
        <v>115</v>
      </c>
      <c r="D58" t="s">
        <v>203</v>
      </c>
      <c r="F58" t="s">
        <v>204</v>
      </c>
      <c r="G58" t="s">
        <v>211</v>
      </c>
      <c r="H58" t="s">
        <v>212</v>
      </c>
    </row>
    <row r="59" spans="1:8" x14ac:dyDescent="0.2">
      <c r="A59" t="s">
        <v>209</v>
      </c>
      <c r="B59" t="s">
        <v>210</v>
      </c>
      <c r="C59" t="s">
        <v>117</v>
      </c>
      <c r="D59" t="s">
        <v>203</v>
      </c>
      <c r="F59" t="s">
        <v>204</v>
      </c>
      <c r="G59" t="s">
        <v>211</v>
      </c>
      <c r="H59" t="s">
        <v>212</v>
      </c>
    </row>
    <row r="60" spans="1:8" x14ac:dyDescent="0.2">
      <c r="A60" t="s">
        <v>209</v>
      </c>
      <c r="B60" t="s">
        <v>210</v>
      </c>
      <c r="C60" t="s">
        <v>119</v>
      </c>
      <c r="D60" t="s">
        <v>203</v>
      </c>
      <c r="F60" t="s">
        <v>204</v>
      </c>
      <c r="G60" t="s">
        <v>211</v>
      </c>
      <c r="H60" t="s">
        <v>212</v>
      </c>
    </row>
    <row r="61" spans="1:8" x14ac:dyDescent="0.2">
      <c r="A61" t="s">
        <v>209</v>
      </c>
      <c r="B61" t="s">
        <v>210</v>
      </c>
      <c r="C61" t="s">
        <v>121</v>
      </c>
      <c r="D61" t="s">
        <v>203</v>
      </c>
      <c r="F61" t="s">
        <v>204</v>
      </c>
      <c r="G61" t="s">
        <v>211</v>
      </c>
      <c r="H61" t="s">
        <v>212</v>
      </c>
    </row>
    <row r="62" spans="1:8" x14ac:dyDescent="0.2">
      <c r="A62" t="s">
        <v>209</v>
      </c>
      <c r="B62" t="s">
        <v>210</v>
      </c>
      <c r="C62" t="s">
        <v>123</v>
      </c>
      <c r="D62" t="s">
        <v>203</v>
      </c>
      <c r="F62" t="s">
        <v>204</v>
      </c>
      <c r="G62" t="s">
        <v>211</v>
      </c>
      <c r="H62" t="s">
        <v>212</v>
      </c>
    </row>
    <row r="63" spans="1:8" x14ac:dyDescent="0.2">
      <c r="A63" t="s">
        <v>209</v>
      </c>
      <c r="B63" t="s">
        <v>210</v>
      </c>
      <c r="C63" t="s">
        <v>125</v>
      </c>
      <c r="D63" t="s">
        <v>203</v>
      </c>
      <c r="F63" t="s">
        <v>204</v>
      </c>
      <c r="G63" t="s">
        <v>211</v>
      </c>
      <c r="H63" t="s">
        <v>212</v>
      </c>
    </row>
    <row r="64" spans="1:8" x14ac:dyDescent="0.2">
      <c r="A64" t="s">
        <v>209</v>
      </c>
      <c r="B64" t="s">
        <v>210</v>
      </c>
      <c r="C64" t="s">
        <v>127</v>
      </c>
      <c r="D64" t="s">
        <v>203</v>
      </c>
      <c r="F64" t="s">
        <v>204</v>
      </c>
      <c r="G64" t="s">
        <v>211</v>
      </c>
      <c r="H64" t="s">
        <v>212</v>
      </c>
    </row>
    <row r="65" spans="1:8" x14ac:dyDescent="0.2">
      <c r="A65" t="s">
        <v>209</v>
      </c>
      <c r="B65" t="s">
        <v>210</v>
      </c>
      <c r="C65" t="s">
        <v>129</v>
      </c>
      <c r="D65" t="s">
        <v>203</v>
      </c>
      <c r="F65" t="s">
        <v>204</v>
      </c>
      <c r="G65" t="s">
        <v>211</v>
      </c>
      <c r="H65" t="s">
        <v>212</v>
      </c>
    </row>
    <row r="66" spans="1:8" x14ac:dyDescent="0.2">
      <c r="A66" t="s">
        <v>209</v>
      </c>
      <c r="B66" t="s">
        <v>210</v>
      </c>
      <c r="C66" t="s">
        <v>131</v>
      </c>
      <c r="D66" t="s">
        <v>203</v>
      </c>
      <c r="F66" t="s">
        <v>204</v>
      </c>
      <c r="G66" t="s">
        <v>211</v>
      </c>
      <c r="H66" t="s">
        <v>212</v>
      </c>
    </row>
    <row r="67" spans="1:8" x14ac:dyDescent="0.2">
      <c r="A67" t="s">
        <v>209</v>
      </c>
      <c r="B67" t="s">
        <v>210</v>
      </c>
      <c r="C67" t="s">
        <v>133</v>
      </c>
      <c r="D67" t="s">
        <v>203</v>
      </c>
      <c r="F67" t="s">
        <v>204</v>
      </c>
      <c r="G67" t="s">
        <v>211</v>
      </c>
      <c r="H67" t="s">
        <v>212</v>
      </c>
    </row>
    <row r="68" spans="1:8" x14ac:dyDescent="0.2">
      <c r="A68" t="s">
        <v>209</v>
      </c>
      <c r="B68" t="s">
        <v>210</v>
      </c>
      <c r="C68" t="s">
        <v>135</v>
      </c>
      <c r="D68" t="s">
        <v>203</v>
      </c>
      <c r="F68" t="s">
        <v>204</v>
      </c>
      <c r="G68" t="s">
        <v>211</v>
      </c>
      <c r="H68" t="s">
        <v>212</v>
      </c>
    </row>
    <row r="69" spans="1:8" x14ac:dyDescent="0.2">
      <c r="A69" t="s">
        <v>209</v>
      </c>
      <c r="B69" t="s">
        <v>210</v>
      </c>
      <c r="C69" t="s">
        <v>137</v>
      </c>
      <c r="D69" t="s">
        <v>203</v>
      </c>
      <c r="F69" t="s">
        <v>204</v>
      </c>
      <c r="G69" t="s">
        <v>211</v>
      </c>
      <c r="H69" t="s">
        <v>212</v>
      </c>
    </row>
    <row r="70" spans="1:8" x14ac:dyDescent="0.2">
      <c r="A70" t="s">
        <v>215</v>
      </c>
      <c r="B70" t="s">
        <v>216</v>
      </c>
      <c r="C70" t="s">
        <v>139</v>
      </c>
      <c r="D70" t="s">
        <v>203</v>
      </c>
    </row>
    <row r="71" spans="1:8" x14ac:dyDescent="0.2">
      <c r="A71" t="s">
        <v>215</v>
      </c>
      <c r="B71" t="s">
        <v>216</v>
      </c>
      <c r="C71" t="s">
        <v>141</v>
      </c>
      <c r="D71" t="s">
        <v>203</v>
      </c>
    </row>
    <row r="72" spans="1:8" x14ac:dyDescent="0.2">
      <c r="A72" t="s">
        <v>215</v>
      </c>
      <c r="B72" t="s">
        <v>216</v>
      </c>
      <c r="C72" t="s">
        <v>143</v>
      </c>
      <c r="D72" t="s">
        <v>203</v>
      </c>
    </row>
    <row r="73" spans="1:8" x14ac:dyDescent="0.2">
      <c r="A73" t="s">
        <v>215</v>
      </c>
      <c r="B73" t="s">
        <v>216</v>
      </c>
      <c r="C73" t="s">
        <v>145</v>
      </c>
      <c r="D73" t="s">
        <v>203</v>
      </c>
    </row>
    <row r="74" spans="1:8" x14ac:dyDescent="0.2">
      <c r="A74" t="s">
        <v>217</v>
      </c>
      <c r="B74" t="s">
        <v>218</v>
      </c>
      <c r="C74" t="s">
        <v>147</v>
      </c>
      <c r="D74" t="s">
        <v>219</v>
      </c>
      <c r="H74" t="s">
        <v>220</v>
      </c>
    </row>
    <row r="75" spans="1:8" x14ac:dyDescent="0.2">
      <c r="A75" t="s">
        <v>217</v>
      </c>
      <c r="B75" t="s">
        <v>218</v>
      </c>
      <c r="C75" t="s">
        <v>149</v>
      </c>
      <c r="D75" t="s">
        <v>219</v>
      </c>
      <c r="H75" t="s">
        <v>220</v>
      </c>
    </row>
    <row r="76" spans="1:8" x14ac:dyDescent="0.2">
      <c r="A76" t="s">
        <v>217</v>
      </c>
      <c r="B76" t="s">
        <v>218</v>
      </c>
      <c r="C76" t="s">
        <v>151</v>
      </c>
      <c r="D76" t="s">
        <v>219</v>
      </c>
      <c r="H76" t="s">
        <v>220</v>
      </c>
    </row>
    <row r="77" spans="1:8" x14ac:dyDescent="0.2">
      <c r="A77" t="s">
        <v>217</v>
      </c>
      <c r="B77" t="s">
        <v>218</v>
      </c>
      <c r="C77" t="s">
        <v>153</v>
      </c>
      <c r="D77" t="s">
        <v>219</v>
      </c>
      <c r="H77" t="s">
        <v>220</v>
      </c>
    </row>
    <row r="78" spans="1:8" x14ac:dyDescent="0.2">
      <c r="A78" t="s">
        <v>217</v>
      </c>
      <c r="B78" t="s">
        <v>218</v>
      </c>
      <c r="C78" t="s">
        <v>155</v>
      </c>
      <c r="D78" t="s">
        <v>219</v>
      </c>
      <c r="H78" t="s">
        <v>220</v>
      </c>
    </row>
    <row r="79" spans="1:8" x14ac:dyDescent="0.2">
      <c r="A79" t="s">
        <v>217</v>
      </c>
      <c r="B79" t="s">
        <v>218</v>
      </c>
      <c r="C79" t="s">
        <v>157</v>
      </c>
      <c r="D79" t="s">
        <v>219</v>
      </c>
      <c r="H79" t="s">
        <v>220</v>
      </c>
    </row>
    <row r="80" spans="1:8" x14ac:dyDescent="0.2">
      <c r="A80" t="s">
        <v>217</v>
      </c>
      <c r="B80" t="s">
        <v>218</v>
      </c>
      <c r="C80" t="s">
        <v>159</v>
      </c>
      <c r="D80" t="s">
        <v>219</v>
      </c>
      <c r="H80" t="s">
        <v>220</v>
      </c>
    </row>
    <row r="81" spans="1:8" x14ac:dyDescent="0.2">
      <c r="A81" t="s">
        <v>221</v>
      </c>
      <c r="B81" t="s">
        <v>222</v>
      </c>
      <c r="C81" t="s">
        <v>161</v>
      </c>
      <c r="D81" t="s">
        <v>219</v>
      </c>
    </row>
    <row r="82" spans="1:8" x14ac:dyDescent="0.2">
      <c r="A82" t="s">
        <v>223</v>
      </c>
      <c r="B82" t="s">
        <v>222</v>
      </c>
      <c r="C82" t="s">
        <v>163</v>
      </c>
      <c r="D82" t="s">
        <v>219</v>
      </c>
    </row>
    <row r="83" spans="1:8" x14ac:dyDescent="0.2">
      <c r="A83" t="s">
        <v>224</v>
      </c>
      <c r="B83" t="s">
        <v>225</v>
      </c>
      <c r="C83" t="s">
        <v>165</v>
      </c>
      <c r="D83" t="s">
        <v>219</v>
      </c>
      <c r="E83" t="s">
        <v>226</v>
      </c>
      <c r="H83" t="s">
        <v>227</v>
      </c>
    </row>
    <row r="84" spans="1:8" x14ac:dyDescent="0.2">
      <c r="A84" t="s">
        <v>224</v>
      </c>
      <c r="B84" t="s">
        <v>225</v>
      </c>
      <c r="C84" t="s">
        <v>167</v>
      </c>
      <c r="D84" t="s">
        <v>219</v>
      </c>
      <c r="E84" t="s">
        <v>226</v>
      </c>
      <c r="H84" t="s">
        <v>227</v>
      </c>
    </row>
    <row r="85" spans="1:8" x14ac:dyDescent="0.2">
      <c r="A85" t="s">
        <v>228</v>
      </c>
      <c r="B85" t="s">
        <v>229</v>
      </c>
      <c r="C85" t="s">
        <v>169</v>
      </c>
      <c r="D85" t="s">
        <v>219</v>
      </c>
      <c r="E85" t="s">
        <v>230</v>
      </c>
      <c r="H85" t="s">
        <v>231</v>
      </c>
    </row>
    <row r="86" spans="1:8" x14ac:dyDescent="0.2">
      <c r="A86" t="s">
        <v>232</v>
      </c>
      <c r="B86" t="s">
        <v>233</v>
      </c>
      <c r="C86" t="s">
        <v>171</v>
      </c>
      <c r="D86" t="s">
        <v>203</v>
      </c>
      <c r="H86" t="s">
        <v>234</v>
      </c>
    </row>
    <row r="87" spans="1:8" x14ac:dyDescent="0.2">
      <c r="A87" t="s">
        <v>232</v>
      </c>
      <c r="B87" t="s">
        <v>233</v>
      </c>
      <c r="C87" t="s">
        <v>173</v>
      </c>
      <c r="D87" t="s">
        <v>203</v>
      </c>
      <c r="H87" t="s">
        <v>234</v>
      </c>
    </row>
    <row r="88" spans="1:8" x14ac:dyDescent="0.2">
      <c r="A88" t="s">
        <v>232</v>
      </c>
      <c r="B88" t="s">
        <v>233</v>
      </c>
      <c r="C88" t="s">
        <v>175</v>
      </c>
      <c r="D88" t="s">
        <v>203</v>
      </c>
      <c r="H88" t="s">
        <v>234</v>
      </c>
    </row>
    <row r="89" spans="1:8" x14ac:dyDescent="0.2">
      <c r="A89" t="s">
        <v>232</v>
      </c>
      <c r="B89" t="s">
        <v>233</v>
      </c>
      <c r="C89" t="s">
        <v>177</v>
      </c>
      <c r="D89" t="s">
        <v>203</v>
      </c>
      <c r="H89" t="s">
        <v>234</v>
      </c>
    </row>
    <row r="90" spans="1:8" x14ac:dyDescent="0.2">
      <c r="A90" t="s">
        <v>232</v>
      </c>
      <c r="B90" t="s">
        <v>233</v>
      </c>
      <c r="C90" t="s">
        <v>179</v>
      </c>
      <c r="D90" t="s">
        <v>203</v>
      </c>
      <c r="H90" t="s">
        <v>234</v>
      </c>
    </row>
    <row r="91" spans="1:8" x14ac:dyDescent="0.2">
      <c r="A91" t="s">
        <v>232</v>
      </c>
      <c r="B91" t="s">
        <v>233</v>
      </c>
      <c r="C91" t="s">
        <v>181</v>
      </c>
      <c r="D91" t="s">
        <v>203</v>
      </c>
      <c r="H91" t="s">
        <v>234</v>
      </c>
    </row>
    <row r="92" spans="1:8" x14ac:dyDescent="0.2">
      <c r="A92" t="s">
        <v>232</v>
      </c>
      <c r="B92" t="s">
        <v>233</v>
      </c>
      <c r="C92" t="s">
        <v>183</v>
      </c>
      <c r="D92" t="s">
        <v>203</v>
      </c>
      <c r="H92" t="s">
        <v>234</v>
      </c>
    </row>
    <row r="93" spans="1:8" x14ac:dyDescent="0.2">
      <c r="A93" t="s">
        <v>232</v>
      </c>
      <c r="B93" t="s">
        <v>233</v>
      </c>
      <c r="C93" t="s">
        <v>185</v>
      </c>
      <c r="D93" t="s">
        <v>203</v>
      </c>
      <c r="H93" t="s">
        <v>234</v>
      </c>
    </row>
    <row r="94" spans="1:8" x14ac:dyDescent="0.2">
      <c r="A94" t="s">
        <v>228</v>
      </c>
      <c r="B94" t="s">
        <v>235</v>
      </c>
      <c r="C94" t="s">
        <v>187</v>
      </c>
      <c r="D94" t="s">
        <v>219</v>
      </c>
      <c r="E94" t="s">
        <v>236</v>
      </c>
      <c r="H94" t="s">
        <v>237</v>
      </c>
    </row>
    <row r="95" spans="1:8" x14ac:dyDescent="0.2">
      <c r="A95" t="s">
        <v>238</v>
      </c>
      <c r="B95" t="s">
        <v>239</v>
      </c>
      <c r="C95" t="s">
        <v>189</v>
      </c>
      <c r="D95" t="s">
        <v>203</v>
      </c>
      <c r="F95" t="s">
        <v>240</v>
      </c>
      <c r="G95" t="s">
        <v>241</v>
      </c>
      <c r="H95" t="s">
        <v>242</v>
      </c>
    </row>
    <row r="96" spans="1:8" x14ac:dyDescent="0.2">
      <c r="A96" t="s">
        <v>238</v>
      </c>
      <c r="B96" t="s">
        <v>239</v>
      </c>
      <c r="C96" t="s">
        <v>191</v>
      </c>
      <c r="D96" t="s">
        <v>203</v>
      </c>
      <c r="F96" t="s">
        <v>240</v>
      </c>
      <c r="G96" t="s">
        <v>241</v>
      </c>
      <c r="H96" t="s">
        <v>242</v>
      </c>
    </row>
    <row r="97" spans="1:4" x14ac:dyDescent="0.2">
      <c r="A97" t="s">
        <v>243</v>
      </c>
      <c r="B97" t="s">
        <v>244</v>
      </c>
      <c r="C97" t="s">
        <v>193</v>
      </c>
      <c r="D97" t="s">
        <v>219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95" zoomScaleNormal="95" workbookViewId="0">
      <selection activeCell="B4" sqref="B4"/>
    </sheetView>
  </sheetViews>
  <sheetFormatPr baseColWidth="10" defaultColWidth="9.1640625" defaultRowHeight="15" x14ac:dyDescent="0.2"/>
  <cols>
    <col min="1" max="1" width="14.83203125" customWidth="1"/>
  </cols>
  <sheetData>
    <row r="1" spans="1:2" x14ac:dyDescent="0.2">
      <c r="A1" s="1" t="s">
        <v>196</v>
      </c>
      <c r="B1" s="1" t="s">
        <v>245</v>
      </c>
    </row>
    <row r="2" spans="1:2" x14ac:dyDescent="0.2">
      <c r="A2" t="s">
        <v>246</v>
      </c>
      <c r="B2" t="s">
        <v>247</v>
      </c>
    </row>
    <row r="3" spans="1:2" x14ac:dyDescent="0.2">
      <c r="A3" t="s">
        <v>248</v>
      </c>
      <c r="B3" t="s">
        <v>249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5"/>
  <sheetViews>
    <sheetView zoomScale="95" zoomScaleNormal="95" workbookViewId="0">
      <selection activeCell="A26" sqref="A26"/>
    </sheetView>
  </sheetViews>
  <sheetFormatPr baseColWidth="10" defaultColWidth="9.1640625" defaultRowHeight="15" x14ac:dyDescent="0.2"/>
  <cols>
    <col min="1" max="1" width="43.83203125" customWidth="1"/>
  </cols>
  <sheetData>
    <row r="1" spans="1:1" x14ac:dyDescent="0.2">
      <c r="A1" s="1" t="s">
        <v>251</v>
      </c>
    </row>
    <row r="2" spans="1:1" x14ac:dyDescent="0.2">
      <c r="A2" t="s">
        <v>273</v>
      </c>
    </row>
    <row r="3" spans="1:1" x14ac:dyDescent="0.2">
      <c r="A3" t="s">
        <v>262</v>
      </c>
    </row>
    <row r="4" spans="1:1" x14ac:dyDescent="0.2">
      <c r="A4" t="s">
        <v>271</v>
      </c>
    </row>
    <row r="5" spans="1:1" x14ac:dyDescent="0.2">
      <c r="A5" t="s">
        <v>283</v>
      </c>
    </row>
    <row r="6" spans="1:1" x14ac:dyDescent="0.2">
      <c r="A6" t="s">
        <v>266</v>
      </c>
    </row>
    <row r="7" spans="1:1" x14ac:dyDescent="0.2">
      <c r="A7" t="s">
        <v>254</v>
      </c>
    </row>
    <row r="8" spans="1:1" x14ac:dyDescent="0.2">
      <c r="A8" t="s">
        <v>258</v>
      </c>
    </row>
    <row r="9" spans="1:1" x14ac:dyDescent="0.2">
      <c r="A9" t="s">
        <v>280</v>
      </c>
    </row>
    <row r="10" spans="1:1" x14ac:dyDescent="0.2">
      <c r="A10" t="s">
        <v>277</v>
      </c>
    </row>
    <row r="11" spans="1:1" x14ac:dyDescent="0.2">
      <c r="A11" t="s">
        <v>259</v>
      </c>
    </row>
    <row r="12" spans="1:1" x14ac:dyDescent="0.2">
      <c r="A12" t="s">
        <v>267</v>
      </c>
    </row>
    <row r="13" spans="1:1" x14ac:dyDescent="0.2">
      <c r="A13" t="s">
        <v>269</v>
      </c>
    </row>
    <row r="14" spans="1:1" x14ac:dyDescent="0.2">
      <c r="A14" t="s">
        <v>263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256</v>
      </c>
    </row>
    <row r="18" spans="1:1" x14ac:dyDescent="0.2">
      <c r="A18" t="s">
        <v>275</v>
      </c>
    </row>
    <row r="19" spans="1:1" x14ac:dyDescent="0.2">
      <c r="A19" t="s">
        <v>384</v>
      </c>
    </row>
    <row r="20" spans="1:1" x14ac:dyDescent="0.2">
      <c r="A20" t="s">
        <v>385</v>
      </c>
    </row>
    <row r="21" spans="1:1" x14ac:dyDescent="0.2">
      <c r="A21" t="s">
        <v>386</v>
      </c>
    </row>
    <row r="22" spans="1:1" x14ac:dyDescent="0.2">
      <c r="A22" t="s">
        <v>387</v>
      </c>
    </row>
    <row r="23" spans="1:1" x14ac:dyDescent="0.2">
      <c r="A23" t="s">
        <v>390</v>
      </c>
    </row>
    <row r="24" spans="1:1" x14ac:dyDescent="0.2">
      <c r="A24" t="s">
        <v>395</v>
      </c>
    </row>
    <row r="25" spans="1:1" x14ac:dyDescent="0.2">
      <c r="A25" t="s">
        <v>399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"/>
  <sheetViews>
    <sheetView zoomScale="106" zoomScaleNormal="95" workbookViewId="0">
      <selection activeCell="B16" sqref="B16"/>
    </sheetView>
  </sheetViews>
  <sheetFormatPr baseColWidth="10" defaultColWidth="8.5" defaultRowHeight="15" x14ac:dyDescent="0.2"/>
  <cols>
    <col min="1" max="1" width="28.83203125" customWidth="1"/>
    <col min="2" max="2" width="15" customWidth="1"/>
    <col min="3" max="3" width="22.1640625" customWidth="1"/>
    <col min="4" max="4" width="16.83203125" bestFit="1" customWidth="1"/>
    <col min="5" max="5" width="22.83203125" bestFit="1" customWidth="1"/>
    <col min="6" max="6" width="5.1640625" customWidth="1"/>
    <col min="7" max="7" width="9.6640625" bestFit="1" customWidth="1"/>
    <col min="8" max="9" width="7" customWidth="1"/>
    <col min="10" max="10" width="4.83203125" customWidth="1"/>
    <col min="11" max="11" width="7" customWidth="1"/>
    <col min="12" max="12" width="3.6640625" customWidth="1"/>
    <col min="13" max="13" width="5.1640625" customWidth="1"/>
  </cols>
  <sheetData>
    <row r="1" spans="1:13" x14ac:dyDescent="0.2">
      <c r="A1" s="1" t="s">
        <v>250</v>
      </c>
      <c r="B1" s="1" t="s">
        <v>284</v>
      </c>
      <c r="C1" s="1" t="s">
        <v>285</v>
      </c>
      <c r="D1" s="1" t="s">
        <v>286</v>
      </c>
      <c r="E1" s="1" t="s">
        <v>287</v>
      </c>
      <c r="F1" s="11" t="s">
        <v>391</v>
      </c>
      <c r="G1" s="1" t="s">
        <v>415</v>
      </c>
      <c r="H1" s="1"/>
      <c r="I1" s="1"/>
      <c r="J1" s="1"/>
      <c r="K1" s="1"/>
      <c r="L1" s="1"/>
      <c r="M1" s="1"/>
    </row>
    <row r="2" spans="1:13" x14ac:dyDescent="0.2">
      <c r="A2" t="s">
        <v>253</v>
      </c>
      <c r="B2" t="s">
        <v>288</v>
      </c>
      <c r="C2" t="s">
        <v>289</v>
      </c>
      <c r="D2" t="s">
        <v>290</v>
      </c>
      <c r="E2" t="s">
        <v>291</v>
      </c>
      <c r="G2" s="3"/>
    </row>
    <row r="3" spans="1:13" x14ac:dyDescent="0.2">
      <c r="A3" t="s">
        <v>255</v>
      </c>
      <c r="B3" t="s">
        <v>292</v>
      </c>
      <c r="C3" t="s">
        <v>289</v>
      </c>
      <c r="D3" t="s">
        <v>290</v>
      </c>
      <c r="E3" t="s">
        <v>291</v>
      </c>
      <c r="G3" s="3"/>
    </row>
    <row r="4" spans="1:13" x14ac:dyDescent="0.2">
      <c r="A4" t="s">
        <v>257</v>
      </c>
      <c r="B4" t="s">
        <v>293</v>
      </c>
      <c r="C4" t="s">
        <v>294</v>
      </c>
      <c r="D4" t="s">
        <v>295</v>
      </c>
      <c r="E4" t="s">
        <v>296</v>
      </c>
      <c r="G4" s="3"/>
      <c r="I4" s="4"/>
      <c r="K4" s="2"/>
    </row>
    <row r="5" spans="1:13" x14ac:dyDescent="0.2">
      <c r="A5" t="s">
        <v>260</v>
      </c>
      <c r="B5" t="s">
        <v>293</v>
      </c>
      <c r="C5" t="s">
        <v>294</v>
      </c>
      <c r="D5" t="s">
        <v>295</v>
      </c>
      <c r="E5" t="s">
        <v>296</v>
      </c>
      <c r="G5" s="3"/>
      <c r="I5" s="2"/>
    </row>
    <row r="6" spans="1:13" x14ac:dyDescent="0.2">
      <c r="A6" t="s">
        <v>261</v>
      </c>
      <c r="B6" t="s">
        <v>293</v>
      </c>
      <c r="C6" t="s">
        <v>294</v>
      </c>
      <c r="D6" t="s">
        <v>295</v>
      </c>
      <c r="E6" t="s">
        <v>297</v>
      </c>
      <c r="G6" s="3"/>
      <c r="I6" s="2"/>
      <c r="K6" s="2"/>
      <c r="M6" s="4"/>
    </row>
    <row r="7" spans="1:13" x14ac:dyDescent="0.2">
      <c r="A7" t="s">
        <v>264</v>
      </c>
      <c r="B7" t="s">
        <v>293</v>
      </c>
      <c r="C7" t="s">
        <v>294</v>
      </c>
      <c r="D7" t="s">
        <v>295</v>
      </c>
      <c r="E7" t="s">
        <v>298</v>
      </c>
      <c r="I7" s="4"/>
    </row>
    <row r="8" spans="1:13" x14ac:dyDescent="0.2">
      <c r="A8" t="s">
        <v>265</v>
      </c>
      <c r="B8" t="s">
        <v>299</v>
      </c>
      <c r="C8" t="s">
        <v>294</v>
      </c>
      <c r="D8" t="s">
        <v>300</v>
      </c>
      <c r="E8" t="s">
        <v>301</v>
      </c>
      <c r="I8" s="2"/>
    </row>
    <row r="9" spans="1:13" x14ac:dyDescent="0.2">
      <c r="A9" t="s">
        <v>268</v>
      </c>
      <c r="B9" t="s">
        <v>299</v>
      </c>
      <c r="C9" t="s">
        <v>302</v>
      </c>
      <c r="D9" t="s">
        <v>300</v>
      </c>
      <c r="E9" t="s">
        <v>301</v>
      </c>
      <c r="I9" s="2"/>
      <c r="K9" s="2"/>
    </row>
    <row r="10" spans="1:13" x14ac:dyDescent="0.2">
      <c r="A10" t="s">
        <v>270</v>
      </c>
      <c r="B10" t="s">
        <v>292</v>
      </c>
      <c r="C10" t="s">
        <v>303</v>
      </c>
      <c r="D10" t="s">
        <v>290</v>
      </c>
      <c r="E10" t="s">
        <v>291</v>
      </c>
      <c r="G10" s="3"/>
    </row>
    <row r="11" spans="1:13" x14ac:dyDescent="0.2">
      <c r="A11" t="s">
        <v>272</v>
      </c>
      <c r="B11" t="s">
        <v>292</v>
      </c>
      <c r="C11" t="s">
        <v>304</v>
      </c>
      <c r="D11" t="s">
        <v>290</v>
      </c>
      <c r="E11" t="s">
        <v>305</v>
      </c>
      <c r="G11" s="3"/>
    </row>
    <row r="12" spans="1:13" x14ac:dyDescent="0.2">
      <c r="A12" t="s">
        <v>274</v>
      </c>
      <c r="B12" t="s">
        <v>292</v>
      </c>
      <c r="C12" t="s">
        <v>303</v>
      </c>
      <c r="D12" t="s">
        <v>290</v>
      </c>
      <c r="E12" t="s">
        <v>305</v>
      </c>
      <c r="G12" s="3"/>
    </row>
    <row r="13" spans="1:13" x14ac:dyDescent="0.2">
      <c r="A13" t="s">
        <v>276</v>
      </c>
      <c r="B13" t="s">
        <v>306</v>
      </c>
      <c r="C13" t="s">
        <v>294</v>
      </c>
      <c r="D13" t="s">
        <v>295</v>
      </c>
      <c r="E13" t="s">
        <v>307</v>
      </c>
      <c r="F13">
        <v>6.7</v>
      </c>
      <c r="G13" s="2"/>
    </row>
    <row r="14" spans="1:13" x14ac:dyDescent="0.2">
      <c r="A14" t="s">
        <v>282</v>
      </c>
      <c r="B14" t="s">
        <v>306</v>
      </c>
      <c r="C14" t="s">
        <v>294</v>
      </c>
      <c r="D14" t="s">
        <v>295</v>
      </c>
      <c r="E14" t="s">
        <v>307</v>
      </c>
      <c r="F14">
        <v>6.5</v>
      </c>
      <c r="G14" s="2"/>
    </row>
    <row r="15" spans="1:13" x14ac:dyDescent="0.2">
      <c r="A15" t="s">
        <v>381</v>
      </c>
      <c r="B15" t="s">
        <v>417</v>
      </c>
      <c r="C15" t="s">
        <v>303</v>
      </c>
      <c r="D15" t="s">
        <v>382</v>
      </c>
      <c r="E15" t="s">
        <v>383</v>
      </c>
    </row>
    <row r="16" spans="1:13" x14ac:dyDescent="0.2">
      <c r="A16" t="s">
        <v>388</v>
      </c>
      <c r="B16" t="s">
        <v>293</v>
      </c>
      <c r="C16" t="s">
        <v>289</v>
      </c>
      <c r="D16" t="s">
        <v>295</v>
      </c>
      <c r="E16" t="s">
        <v>389</v>
      </c>
      <c r="F16">
        <v>7</v>
      </c>
    </row>
    <row r="17" spans="1:7" x14ac:dyDescent="0.2">
      <c r="A17" t="s">
        <v>392</v>
      </c>
      <c r="B17" t="s">
        <v>393</v>
      </c>
      <c r="C17" t="s">
        <v>303</v>
      </c>
      <c r="D17" t="s">
        <v>295</v>
      </c>
      <c r="E17" t="s">
        <v>394</v>
      </c>
      <c r="F17">
        <v>7.8</v>
      </c>
      <c r="G17">
        <v>1.6</v>
      </c>
    </row>
    <row r="18" spans="1:7" x14ac:dyDescent="0.2">
      <c r="A18" t="s">
        <v>396</v>
      </c>
      <c r="B18" t="s">
        <v>397</v>
      </c>
      <c r="C18" t="s">
        <v>303</v>
      </c>
      <c r="D18" t="s">
        <v>295</v>
      </c>
      <c r="E18" t="s">
        <v>394</v>
      </c>
    </row>
    <row r="19" spans="1:7" x14ac:dyDescent="0.2">
      <c r="A19" t="s">
        <v>398</v>
      </c>
      <c r="B19" t="s">
        <v>397</v>
      </c>
      <c r="C19" t="s">
        <v>303</v>
      </c>
      <c r="D19" t="s">
        <v>295</v>
      </c>
      <c r="E19" t="s">
        <v>394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95" zoomScaleNormal="95" workbookViewId="0">
      <selection activeCell="D8" sqref="D8"/>
    </sheetView>
  </sheetViews>
  <sheetFormatPr baseColWidth="10" defaultColWidth="9.1640625" defaultRowHeight="15" x14ac:dyDescent="0.2"/>
  <cols>
    <col min="1" max="1" width="15" bestFit="1" customWidth="1"/>
    <col min="2" max="2" width="17.83203125" bestFit="1" customWidth="1"/>
    <col min="3" max="3" width="13.83203125" customWidth="1"/>
    <col min="4" max="4" width="11.1640625" bestFit="1" customWidth="1"/>
  </cols>
  <sheetData>
    <row r="1" spans="1:4" ht="18" customHeight="1" x14ac:dyDescent="0.2">
      <c r="A1" s="1" t="s">
        <v>320</v>
      </c>
      <c r="B1" s="1" t="s">
        <v>406</v>
      </c>
      <c r="C1" s="11" t="s">
        <v>407</v>
      </c>
      <c r="D1" s="11" t="s">
        <v>408</v>
      </c>
    </row>
    <row r="2" spans="1:4" x14ac:dyDescent="0.2">
      <c r="A2" t="s">
        <v>400</v>
      </c>
      <c r="B2" s="5">
        <v>2500</v>
      </c>
      <c r="C2" s="33">
        <v>42856</v>
      </c>
      <c r="D2" s="33"/>
    </row>
    <row r="3" spans="1:4" x14ac:dyDescent="0.2">
      <c r="A3" t="s">
        <v>401</v>
      </c>
      <c r="B3" s="5">
        <v>1500</v>
      </c>
      <c r="C3" s="33">
        <v>42856</v>
      </c>
      <c r="D3" s="33"/>
    </row>
    <row r="4" spans="1:4" x14ac:dyDescent="0.2">
      <c r="A4" t="s">
        <v>402</v>
      </c>
      <c r="B4" s="5">
        <v>3500</v>
      </c>
      <c r="C4" s="33">
        <v>42856</v>
      </c>
      <c r="D4" s="33"/>
    </row>
    <row r="5" spans="1:4" x14ac:dyDescent="0.2">
      <c r="A5" t="s">
        <v>403</v>
      </c>
      <c r="B5" s="5">
        <v>3500</v>
      </c>
      <c r="C5" s="33">
        <v>43586</v>
      </c>
      <c r="D5" s="33"/>
    </row>
    <row r="6" spans="1:4" x14ac:dyDescent="0.2">
      <c r="A6" t="s">
        <v>404</v>
      </c>
      <c r="B6" s="5">
        <v>2500</v>
      </c>
      <c r="C6" s="33">
        <v>45017</v>
      </c>
      <c r="D6" s="33">
        <v>45209</v>
      </c>
    </row>
    <row r="7" spans="1:4" x14ac:dyDescent="0.2">
      <c r="A7" t="s">
        <v>405</v>
      </c>
      <c r="B7" s="5">
        <v>3500</v>
      </c>
      <c r="C7" s="33">
        <v>45017</v>
      </c>
      <c r="D7" s="33">
        <v>45209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zoomScale="95" zoomScaleNormal="95" workbookViewId="0">
      <selection activeCell="B2" sqref="B2"/>
    </sheetView>
  </sheetViews>
  <sheetFormatPr baseColWidth="10" defaultColWidth="8.5" defaultRowHeight="15" x14ac:dyDescent="0.2"/>
  <cols>
    <col min="2" max="2" width="22.83203125" customWidth="1"/>
    <col min="3" max="4" width="9.33203125" customWidth="1"/>
  </cols>
  <sheetData>
    <row r="1" spans="1:5" x14ac:dyDescent="0.2">
      <c r="A1" s="1" t="s">
        <v>308</v>
      </c>
      <c r="B1" s="1" t="s">
        <v>309</v>
      </c>
      <c r="C1" s="1" t="s">
        <v>310</v>
      </c>
      <c r="E1" s="1"/>
    </row>
    <row r="2" spans="1:5" x14ac:dyDescent="0.2">
      <c r="A2">
        <v>101</v>
      </c>
      <c r="B2" t="s">
        <v>311</v>
      </c>
      <c r="C2">
        <v>1.2</v>
      </c>
    </row>
    <row r="3" spans="1:5" x14ac:dyDescent="0.2">
      <c r="A3">
        <v>102</v>
      </c>
      <c r="B3" t="s">
        <v>312</v>
      </c>
      <c r="C3">
        <v>3</v>
      </c>
    </row>
    <row r="4" spans="1:5" x14ac:dyDescent="0.2">
      <c r="A4">
        <v>103</v>
      </c>
      <c r="B4" t="s">
        <v>313</v>
      </c>
      <c r="C4">
        <v>1.5</v>
      </c>
    </row>
    <row r="5" spans="1:5" x14ac:dyDescent="0.2">
      <c r="A5">
        <v>104</v>
      </c>
      <c r="B5" t="s">
        <v>314</v>
      </c>
      <c r="C5">
        <v>0.8</v>
      </c>
    </row>
    <row r="6" spans="1:5" x14ac:dyDescent="0.2">
      <c r="A6">
        <v>105</v>
      </c>
      <c r="B6" t="s">
        <v>315</v>
      </c>
      <c r="C6">
        <v>1.1000000000000001</v>
      </c>
    </row>
    <row r="7" spans="1:5" x14ac:dyDescent="0.2">
      <c r="A7">
        <v>106</v>
      </c>
      <c r="B7" t="s">
        <v>316</v>
      </c>
      <c r="C7">
        <v>0.3</v>
      </c>
    </row>
    <row r="8" spans="1:5" x14ac:dyDescent="0.2">
      <c r="A8">
        <v>107</v>
      </c>
      <c r="B8" t="s">
        <v>317</v>
      </c>
      <c r="C8">
        <v>2</v>
      </c>
    </row>
    <row r="9" spans="1:5" x14ac:dyDescent="0.2">
      <c r="A9">
        <v>108</v>
      </c>
      <c r="B9" t="s">
        <v>318</v>
      </c>
      <c r="C9">
        <v>1.1000000000000001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zoomScale="95" zoomScaleNormal="95" workbookViewId="0">
      <selection activeCell="C5" sqref="C5"/>
    </sheetView>
  </sheetViews>
  <sheetFormatPr baseColWidth="10" defaultColWidth="9.1640625" defaultRowHeight="15" x14ac:dyDescent="0.2"/>
  <cols>
    <col min="1" max="1" width="15" bestFit="1" customWidth="1"/>
    <col min="2" max="2" width="8.6640625" bestFit="1" customWidth="1"/>
    <col min="3" max="3" width="17.1640625" bestFit="1" customWidth="1"/>
    <col min="4" max="4" width="17.83203125" customWidth="1"/>
  </cols>
  <sheetData>
    <row r="1" spans="1:3" x14ac:dyDescent="0.2">
      <c r="A1" s="1" t="s">
        <v>320</v>
      </c>
      <c r="B1" s="1" t="s">
        <v>308</v>
      </c>
      <c r="C1" s="1" t="s">
        <v>309</v>
      </c>
    </row>
    <row r="2" spans="1:3" x14ac:dyDescent="0.2">
      <c r="A2" t="s">
        <v>400</v>
      </c>
      <c r="B2">
        <v>102</v>
      </c>
      <c r="C2" t="str">
        <f>_xlfn.XLOOKUP(B2,Parcela!A$2:A$9,Parcela!B$2:B$9)</f>
        <v>Campo grande</v>
      </c>
    </row>
    <row r="3" spans="1:3" x14ac:dyDescent="0.2">
      <c r="A3" t="s">
        <v>401</v>
      </c>
      <c r="B3">
        <v>102</v>
      </c>
      <c r="C3" t="str">
        <f>_xlfn.XLOOKUP(B3,Parcela!A$2:A$9,Parcela!B$2:B$9)</f>
        <v>Campo grande</v>
      </c>
    </row>
    <row r="4" spans="1:3" x14ac:dyDescent="0.2">
      <c r="A4" t="s">
        <v>402</v>
      </c>
      <c r="B4">
        <v>104</v>
      </c>
      <c r="C4" t="str">
        <f>_xlfn.XLOOKUP(B4,Parcela!A$2:A$9,Parcela!B$2:B$9)</f>
        <v>Lameiro da ponte</v>
      </c>
    </row>
    <row r="5" spans="1:3" x14ac:dyDescent="0.2">
      <c r="A5" t="s">
        <v>402</v>
      </c>
      <c r="B5">
        <v>105</v>
      </c>
      <c r="C5" t="str">
        <f>_xlfn.XLOOKUP(B5,Parcela!A$2:A$9,Parcela!B$2:B$9)</f>
        <v>Lameiro do moinho</v>
      </c>
    </row>
    <row r="6" spans="1:3" x14ac:dyDescent="0.2">
      <c r="A6" t="s">
        <v>403</v>
      </c>
      <c r="B6">
        <v>105</v>
      </c>
      <c r="C6" t="str">
        <f>_xlfn.XLOOKUP(B6,Parcela!A$2:A$9,Parcela!B$2:B$9)</f>
        <v>Lameiro do moinho</v>
      </c>
    </row>
    <row r="7" spans="1:3" x14ac:dyDescent="0.2">
      <c r="A7" t="s">
        <v>404</v>
      </c>
      <c r="B7">
        <v>108</v>
      </c>
      <c r="C7" t="str">
        <f>_xlfn.XLOOKUP(B7,Parcela!A$2:A$9,Parcela!B$2:B$9)</f>
        <v>Campo Novo</v>
      </c>
    </row>
    <row r="8" spans="1:3" x14ac:dyDescent="0.2">
      <c r="A8" t="s">
        <v>405</v>
      </c>
      <c r="B8">
        <v>108</v>
      </c>
      <c r="C8" t="str">
        <f>_xlfn.XLOOKUP(B8,Parcela!A$2:A$9,Parcela!B$2:B$9)</f>
        <v>Campo Novo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25</vt:i4>
      </vt:variant>
    </vt:vector>
  </HeadingPairs>
  <TitlesOfParts>
    <vt:vector size="25" baseType="lpstr">
      <vt:lpstr>FatorProducaoQuimico</vt:lpstr>
      <vt:lpstr>ProdutoAgricola</vt:lpstr>
      <vt:lpstr>Cultura</vt:lpstr>
      <vt:lpstr>UnidadeCultura</vt:lpstr>
      <vt:lpstr>Quimico</vt:lpstr>
      <vt:lpstr>FatorProducao</vt:lpstr>
      <vt:lpstr>Setor</vt:lpstr>
      <vt:lpstr>Parcela</vt:lpstr>
      <vt:lpstr>ParcelaSetor</vt:lpstr>
      <vt:lpstr>CulturaParcela</vt:lpstr>
      <vt:lpstr>Rega</vt:lpstr>
      <vt:lpstr>NovaRega</vt:lpstr>
      <vt:lpstr>Fertirrega</vt:lpstr>
      <vt:lpstr>Operação</vt:lpstr>
      <vt:lpstr>AplicacaoFitofarmaco</vt:lpstr>
      <vt:lpstr>ReceitaFertirrega</vt:lpstr>
      <vt:lpstr>ReceitaFertirregaFator</vt:lpstr>
      <vt:lpstr>Colheita</vt:lpstr>
      <vt:lpstr>FertilizacaoCultura</vt:lpstr>
      <vt:lpstr>FertilizacaoSolo</vt:lpstr>
      <vt:lpstr>IncorporacaoSolo</vt:lpstr>
      <vt:lpstr>Plantacao</vt:lpstr>
      <vt:lpstr>Poda</vt:lpstr>
      <vt:lpstr>Sementeira</vt:lpstr>
      <vt:lpstr>Monda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dc:description/>
  <cp:lastModifiedBy>Bernardo Giao Santos Silva Barbosa</cp:lastModifiedBy>
  <cp:revision>35</cp:revision>
  <dcterms:created xsi:type="dcterms:W3CDTF">2023-10-06T20:31:40Z</dcterms:created>
  <dcterms:modified xsi:type="dcterms:W3CDTF">2023-12-19T22:04:27Z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