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" i="1"/>
  <c r="B4" s="1"/>
  <c r="B5" s="1"/>
  <c r="B6" s="1"/>
  <c r="B7" s="1"/>
  <c r="B13" s="1"/>
  <c r="D13"/>
  <c r="A13"/>
  <c r="B9" l="1"/>
  <c r="C13" s="1"/>
  <c r="E13" s="1"/>
  <c r="E14" l="1"/>
  <c r="E15" s="1"/>
  <c r="E16" s="1"/>
</calcChain>
</file>

<file path=xl/sharedStrings.xml><?xml version="1.0" encoding="utf-8"?>
<sst xmlns="http://schemas.openxmlformats.org/spreadsheetml/2006/main" count="26" uniqueCount="24">
  <si>
    <t>n2</t>
  </si>
  <si>
    <t>FS</t>
  </si>
  <si>
    <t>C</t>
  </si>
  <si>
    <t>Fref</t>
  </si>
  <si>
    <t>DIV_SELECT</t>
  </si>
  <si>
    <t>NUM</t>
  </si>
  <si>
    <t>DENOM</t>
  </si>
  <si>
    <t>Result</t>
  </si>
  <si>
    <t>n1 (const)</t>
  </si>
  <si>
    <t>fRef (const)</t>
  </si>
  <si>
    <t>(i2s)</t>
  </si>
  <si>
    <t>(pll)</t>
  </si>
  <si>
    <t>CCM_ANALOG_PLL_VIDEO_NUM</t>
  </si>
  <si>
    <t>POST DIV SELECT (PLL)(const)</t>
  </si>
  <si>
    <t xml:space="preserve"> afterPLL</t>
  </si>
  <si>
    <t>MCLK</t>
  </si>
  <si>
    <t>PLL</t>
  </si>
  <si>
    <t>MLCK - target</t>
  </si>
  <si>
    <t>I2S Input</t>
  </si>
  <si>
    <t>Hz</t>
  </si>
  <si>
    <t>PLL NUM</t>
  </si>
  <si>
    <t>DENOM(PLL, const)</t>
  </si>
  <si>
    <t>(const)</t>
  </si>
  <si>
    <t>See Rerence Manual: Clock Tree, PLL, I2S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</si>
</sst>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  <xf numFmtId="4" fontId="0" fillId="2" borderId="0" xfId="0" applyNumberFormat="1" applyFill="1"/>
    <xf numFmtId="0" fontId="0" fillId="2" borderId="0" xfId="0" applyFill="1"/>
    <xf numFmtId="3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A18" sqref="A18"/>
    </sheetView>
  </sheetViews>
  <sheetFormatPr baseColWidth="10" defaultRowHeight="15"/>
  <cols>
    <col min="1" max="1" width="36.140625" customWidth="1"/>
    <col min="2" max="2" width="14.7109375" bestFit="1" customWidth="1"/>
    <col min="3" max="3" width="17.85546875" customWidth="1"/>
    <col min="5" max="5" width="20.7109375" customWidth="1"/>
  </cols>
  <sheetData>
    <row r="1" spans="1:6">
      <c r="A1" t="s">
        <v>17</v>
      </c>
      <c r="B1" s="3">
        <f>91000000-75000</f>
        <v>90925000</v>
      </c>
      <c r="C1" t="s">
        <v>19</v>
      </c>
    </row>
    <row r="2" spans="1:6">
      <c r="A2" t="s">
        <v>8</v>
      </c>
      <c r="B2" s="4">
        <v>2</v>
      </c>
      <c r="C2" t="s">
        <v>10</v>
      </c>
      <c r="E2" s="7">
        <v>24000000</v>
      </c>
      <c r="F2" t="s">
        <v>9</v>
      </c>
    </row>
    <row r="3" spans="1:6">
      <c r="A3" s="1" t="s">
        <v>21</v>
      </c>
      <c r="B3" s="3">
        <v>16777215</v>
      </c>
      <c r="C3" t="s">
        <v>11</v>
      </c>
      <c r="E3">
        <v>27</v>
      </c>
      <c r="F3" t="s">
        <v>22</v>
      </c>
    </row>
    <row r="4" spans="1:6">
      <c r="A4" s="1" t="s">
        <v>1</v>
      </c>
      <c r="B4" s="2">
        <f>B1*B8</f>
        <v>181850000</v>
      </c>
      <c r="C4" t="s">
        <v>19</v>
      </c>
    </row>
    <row r="5" spans="1:6">
      <c r="A5" t="s">
        <v>0</v>
      </c>
      <c r="B5" s="6">
        <f>INT(1+(E2*E3)/(B4*B2))</f>
        <v>2</v>
      </c>
      <c r="C5" t="s">
        <v>10</v>
      </c>
    </row>
    <row r="6" spans="1:6">
      <c r="A6" t="s">
        <v>2</v>
      </c>
      <c r="B6" s="5">
        <f>B4 * B2 * B5 / E2</f>
        <v>30.308333333333334</v>
      </c>
      <c r="C6" s="1"/>
    </row>
    <row r="7" spans="1:6">
      <c r="A7" t="s">
        <v>12</v>
      </c>
      <c r="B7" s="2">
        <f>INT(B6)</f>
        <v>30</v>
      </c>
    </row>
    <row r="8" spans="1:6">
      <c r="A8" t="s">
        <v>13</v>
      </c>
      <c r="B8" s="4">
        <v>2</v>
      </c>
    </row>
    <row r="9" spans="1:6">
      <c r="A9" t="s">
        <v>20</v>
      </c>
      <c r="B9" s="2">
        <f>B6*B3 - (B7*B3)</f>
        <v>5172974.625</v>
      </c>
    </row>
    <row r="12" spans="1:6">
      <c r="A12" t="s">
        <v>3</v>
      </c>
      <c r="B12" t="s">
        <v>4</v>
      </c>
      <c r="C12" t="s">
        <v>5</v>
      </c>
      <c r="D12" t="s">
        <v>6</v>
      </c>
      <c r="E12" t="s">
        <v>7</v>
      </c>
    </row>
    <row r="13" spans="1:6">
      <c r="A13" s="1">
        <f>E2</f>
        <v>24000000</v>
      </c>
      <c r="B13" s="2">
        <f>B7</f>
        <v>30</v>
      </c>
      <c r="C13" s="2">
        <f>B9</f>
        <v>5172974.625</v>
      </c>
      <c r="D13" s="2">
        <f>B3</f>
        <v>16777215</v>
      </c>
      <c r="E13" s="5">
        <f>A13*(B13+C13/D13)</f>
        <v>727400000</v>
      </c>
      <c r="F13" t="s">
        <v>16</v>
      </c>
    </row>
    <row r="14" spans="1:6">
      <c r="E14" s="5">
        <f>E13 / B8</f>
        <v>363700000</v>
      </c>
      <c r="F14" t="s">
        <v>14</v>
      </c>
    </row>
    <row r="15" spans="1:6">
      <c r="E15" s="5">
        <f>E14/B2</f>
        <v>181850000</v>
      </c>
      <c r="F15" t="s">
        <v>18</v>
      </c>
    </row>
    <row r="16" spans="1:6">
      <c r="E16" s="5">
        <f>E15/B5</f>
        <v>90925000</v>
      </c>
      <c r="F16" t="s">
        <v>15</v>
      </c>
    </row>
    <row r="18" spans="1:1">
      <c r="A18" s="1" t="s">
        <v>23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2021-01-24T17:44:22Z</dcterms:created>
  <dcterms:modified xsi:type="dcterms:W3CDTF">2021-01-26T21:11:57Z</dcterms:modified>
</cp:coreProperties>
</file>