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defaultThemeVersion="124226"/>
  <mc:AlternateContent xmlns:mc="http://schemas.openxmlformats.org/markup-compatibility/2006">
    <mc:Choice Requires="x15">
      <x15ac:absPath xmlns:x15ac="http://schemas.microsoft.com/office/spreadsheetml/2010/11/ac" url="https://darpagcchigh.sharepoint.us/teams/I2OBAACoordination-SABERRFI/Shared Documents/SABER Solicitation/2 - Solicitation/2 - BAA/3 - Proposal Attachments/"/>
    </mc:Choice>
  </mc:AlternateContent>
  <xr:revisionPtr revIDLastSave="0" documentId="8_{5EFFD1EF-DF81-4C7A-984A-B6121378C5FA}" xr6:coauthVersionLast="47" xr6:coauthVersionMax="47" xr10:uidLastSave="{00000000-0000-0000-0000-000000000000}"/>
  <bookViews>
    <workbookView xWindow="-28920" yWindow="90" windowWidth="29040" windowHeight="15510" tabRatio="751" xr2:uid="{00000000-000D-0000-FFFF-FFFF00000000}"/>
  </bookViews>
  <sheets>
    <sheet name="General" sheetId="18" r:id="rId1"/>
    <sheet name="Instructions" sheetId="46" r:id="rId2"/>
    <sheet name="Change Notes" sheetId="40" state="hidden" r:id="rId3"/>
    <sheet name="Constants" sheetId="34" state="hidden" r:id="rId4"/>
    <sheet name="Proposer Constants" sheetId="35" r:id="rId5"/>
    <sheet name="Labor Rates" sheetId="33" r:id="rId6"/>
    <sheet name="Summary Cost Table" sheetId="37" state="hidden" r:id="rId7"/>
    <sheet name="Indirect Rates and Profit_Fee" sheetId="36" r:id="rId8"/>
    <sheet name="Total Amount" sheetId="21" r:id="rId9"/>
    <sheet name="Base" sheetId="1" r:id="rId10"/>
    <sheet name="O-I" sheetId="22" r:id="rId11"/>
    <sheet name="O-II" sheetId="26" r:id="rId12"/>
    <sheet name="O-III" sheetId="27" r:id="rId13"/>
    <sheet name="O-IV" sheetId="28" r:id="rId14"/>
    <sheet name="O-V" sheetId="29" r:id="rId15"/>
    <sheet name="Subcontractor" sheetId="7" r:id="rId16"/>
    <sheet name="Consultants" sheetId="17" r:id="rId17"/>
    <sheet name="Materials-Supplies" sheetId="16" r:id="rId18"/>
    <sheet name="Equipment" sheetId="14" r:id="rId19"/>
    <sheet name="Travel" sheetId="47" r:id="rId20"/>
    <sheet name="ODC Details" sheetId="12" r:id="rId21"/>
    <sheet name="Animal-Human Use Y-N" sheetId="41" r:id="rId22"/>
    <sheet name="Animal Related" sheetId="42" r:id="rId23"/>
    <sheet name="Human Subjects Research" sheetId="43" r:id="rId24"/>
    <sheet name="Expenditures by Month" sheetId="44" r:id="rId25"/>
    <sheet name="Milestones and Deliverables" sheetId="45" r:id="rId26"/>
    <sheet name="Task 1" sheetId="23" r:id="rId27"/>
    <sheet name="Task 2" sheetId="38" r:id="rId28"/>
  </sheets>
  <externalReferences>
    <externalReference r:id="rId29"/>
    <externalReference r:id="rId30"/>
  </externalReferences>
  <definedNames>
    <definedName name="AcademiaAdministrativeSupportCategories">Constants!$A$58:$A$59</definedName>
    <definedName name="AcademiaConsultantCategories">Constants!$A$55</definedName>
    <definedName name="AcademiaLaborGroups">Constants!$A$21:$A$24</definedName>
    <definedName name="AcademiaProjectManagementCategories">Constants!$A$35:$A$38</definedName>
    <definedName name="AcademiaResearchCategories">Constants!$A$41:$A$52</definedName>
    <definedName name="ff.dlrs.Base">'Total Amount'!$F$72</definedName>
    <definedName name="ff.dlrs.Op1">'Total Amount'!$I$72</definedName>
    <definedName name="ff.dlrs.Op2">'Total Amount'!$L$72</definedName>
    <definedName name="ff.dlrs.Op3">'Total Amount'!$O$72</definedName>
    <definedName name="ff.dlrs.Op4">'Total Amount'!$R$72</definedName>
    <definedName name="ff.dlrs.Op5">'Total Amount'!$U$72</definedName>
    <definedName name="GeneralConsultantCategories">Constants!$A$107</definedName>
    <definedName name="GeneralLaborGroups">Constants!$A$27:$A$32</definedName>
    <definedName name="GeneralManufacturingCategories">Constants!$A$92:$A$103</definedName>
    <definedName name="GeneralProjectManagementCategories">Constants!$A$68:$A$73</definedName>
    <definedName name="GeneralScienceandEngineeringCategories">Constants!$A$76:$A$81</definedName>
    <definedName name="GeneralSoftwareDevelopmentCategories">Constants!$A$84:$A$89</definedName>
    <definedName name="GeneralSupportCategories">Constants!$A$62:$A$65</definedName>
    <definedName name="Indirect.Rate.Table">'Indirect Rates and Profit_Fee'!$A$4:$L$11</definedName>
    <definedName name="IndirectRateCategories">Constants!$A$113:$A$129</definedName>
    <definedName name="Labor.Rates.Table">'Labor Rates'!$A$7:$AN$32</definedName>
    <definedName name="Labor_Cats_Sorted_Table">Constants!$A$111:$A$156</definedName>
    <definedName name="LaborCollection">Constants!$A$15</definedName>
    <definedName name="NoBusinessTypeSelected">Constants!$A$18</definedName>
    <definedName name="Offeror.Bus.Type">'Proposer Constants'!$A$4</definedName>
    <definedName name="OfferorBusinessTypes">Constants!$A$8:$A$12</definedName>
    <definedName name="OfferorBusType">'Proposer Constants'!$A$4</definedName>
    <definedName name="Period1_Label">'Proposer Constants'!$B$9</definedName>
    <definedName name="Period2_Label">'Proposer Constants'!$C$9</definedName>
    <definedName name="Period3_Label">'Proposer Constants'!$D$9</definedName>
    <definedName name="Period4_Label">'Proposer Constants'!$E$9</definedName>
    <definedName name="Period5_Label">'Proposer Constants'!$F$9</definedName>
    <definedName name="Period6_Label">'Proposer Constants'!$G$9</definedName>
    <definedName name="SBIRSTTRPhaseChoices" localSheetId="1">[1]Constants!$A$144:$A$147</definedName>
    <definedName name="SBIRSTTRPhaseChoices" localSheetId="19">[2]Constants!$A$134:$A$137</definedName>
    <definedName name="SBIRSTTRPhaseChoices">Constants!$A$135:$A$138</definedName>
    <definedName name="sc.dlrs.Base">'Total Amount'!$F$61</definedName>
    <definedName name="sc.dlrs.Op1">'Total Amount'!$I$61</definedName>
    <definedName name="sc.dlrs.Op2">'Total Amount'!$L$61</definedName>
    <definedName name="sc.dlrs.Op3">'Total Amount'!$O$61</definedName>
    <definedName name="sc.dlrs.Op4">'Total Amount'!$R$61</definedName>
    <definedName name="sc.dlrs.Op5">'Total Amount'!$U$61</definedName>
    <definedName name="SmallBusinessSizeChoices">Constants!$A$143:$A$146</definedName>
    <definedName name="SpecificAnnouncementNumber">Constants!$A$5</definedName>
    <definedName name="SpreadsheetVersionNumber">Constants!$A$2</definedName>
    <definedName name="tcc.dlrs.Base">'Total Amount'!$F$50</definedName>
    <definedName name="tcc.dlrs.Op1">'Total Amount'!$I$50</definedName>
    <definedName name="tcc.dlrs.Op2">'Total Amount'!$L$50</definedName>
    <definedName name="tcc.dlrs.Op3">'Total Amount'!$O$50</definedName>
    <definedName name="tcc.dlrs.Op4">'Total Amount'!$R$50</definedName>
    <definedName name="tcc.dlrs.Op5">'Total Amount'!$U$50</definedName>
    <definedName name="tcm.dlrs.Base">'Total Amount'!$F$70</definedName>
    <definedName name="tcm.dlrs.Op1">'Total Amount'!$I$70</definedName>
    <definedName name="tcm.dlrs.Op2">'Total Amount'!$L$70</definedName>
    <definedName name="tcm.dlrs.Op3">'Total Amount'!$O$70</definedName>
    <definedName name="tcm.dlrs.Op4">'Total Amount'!$R$70</definedName>
    <definedName name="tcm.dlrs.Op5">'Total Amount'!$U$70</definedName>
    <definedName name="tdlc.dlrs.Base">'Total Amount'!$F$32</definedName>
    <definedName name="tdlc.dlrs.Op1">'Total Amount'!$I$32</definedName>
    <definedName name="tdlc.dlrs.Op2">'Total Amount'!$L$32</definedName>
    <definedName name="tdlc.dlrs.Op3">'Total Amount'!$O$32</definedName>
    <definedName name="tdlc.dlrs.Op4">'Total Amount'!$R$32</definedName>
    <definedName name="tdlc.dlrs.Op5">'Total Amount'!$U$32</definedName>
    <definedName name="tdlc.hrs.Base">'Total Amount'!$D$32</definedName>
    <definedName name="tdlc.hrs.Op1">'Total Amount'!$G$32</definedName>
    <definedName name="tdlc.hrs.Op2">'Total Amount'!$J$32</definedName>
    <definedName name="tdlc.hrs.Op3">'Total Amount'!$M$32</definedName>
    <definedName name="tdlc.hrs.Op4">'Total Amount'!$P$32</definedName>
    <definedName name="tdlc.hrs.Op5">'Total Amount'!$S$32</definedName>
    <definedName name="tecpff.dlrs.Base">'Total Amount'!$F$73</definedName>
    <definedName name="tecpff.dlrs.Op1">'Total Amount'!$I$73</definedName>
    <definedName name="tecpff.dlrs.Op2">'Total Amount'!$L$73</definedName>
    <definedName name="tecpff.dlrs.Op3">'Total Amount'!$O$73</definedName>
    <definedName name="tecpff.dlrs.Op4">'Total Amount'!$R$73</definedName>
    <definedName name="tecpff.dlrs.Op5">'Total Amount'!$U$73</definedName>
    <definedName name="tfbc.dlrs.Base">'Total Amount'!$F$35</definedName>
    <definedName name="tfbc.dlrs.Op1">'Total Amount'!$I$35</definedName>
    <definedName name="tfbc.dlrs.Op2">'Total Amount'!$L$35</definedName>
    <definedName name="tfbc.dlrs.Op3">'Total Amount'!$O$35</definedName>
    <definedName name="tfbc.dlrs.Op4">'Total Amount'!$R$35</definedName>
    <definedName name="tfbc.dlrs.Op5">'Total Amount'!$U$35</definedName>
    <definedName name="tgac.dlrs.Base">'Total Amount'!$F$65</definedName>
    <definedName name="tgac.dlrs.Op1">'Total Amount'!$I$65</definedName>
    <definedName name="tgac.dlrs.Op2">'Total Amount'!$L$65</definedName>
    <definedName name="tgac.dlrs.Op3">'Total Amount'!$O$65</definedName>
    <definedName name="tgac.dlrs.Op4">'Total Amount'!$R$65</definedName>
    <definedName name="tgac.dlrs.Op5">'Total Amount'!$U$65</definedName>
    <definedName name="tloc.dlrs.Base">'Total Amount'!$F$38</definedName>
    <definedName name="tloc.dlrs.Op1">'Total Amount'!$I$38</definedName>
    <definedName name="tloc.dlrs.Op2">'Total Amount'!$L$38</definedName>
    <definedName name="tloc.dlrs.Op3">'Total Amount'!$O$38</definedName>
    <definedName name="tloc.dlrs.Op4">'Total Amount'!$R$38</definedName>
    <definedName name="tloc.dlrs.Op5">'Total Amount'!$U$38</definedName>
    <definedName name="tmhc.dlrs.Base">'Total Amount'!$F$60</definedName>
    <definedName name="tmhc.dlrs.Op1">'Total Amount'!$I$60</definedName>
    <definedName name="tmhc.dlrs.Op2">'Total Amount'!$L$60</definedName>
    <definedName name="tmhc.dlrs.Op3">'Total Amount'!$O$60</definedName>
    <definedName name="tmhc.dlrs.Op4">'Total Amount'!$R$60</definedName>
    <definedName name="tmhc.dlrs.Op5">'Total Amount'!$U$60</definedName>
    <definedName name="tmmc.dlrs.Base">'Total Amount'!$F$60</definedName>
    <definedName name="tmmc.dlrs.Op1">'Total Amount'!$I$60</definedName>
    <definedName name="tmmc.dlrs.Op2">'Total Amount'!$L$60</definedName>
    <definedName name="tmmc.dlrs.Op3">'Total Amount'!$O$60</definedName>
    <definedName name="tmmc.dlrs.Op4">'Total Amount'!$R$60</definedName>
    <definedName name="tmmc.dlrs.Op5">'Total Amount'!$U$60</definedName>
    <definedName name="todc.dlrs.Base">'Total Amount'!$F$56</definedName>
    <definedName name="todc.dlrs.Op1">'Total Amount'!$I$56</definedName>
    <definedName name="todc.dlrs.Op2">'Total Amount'!$L$56</definedName>
    <definedName name="todc.dlrs.Op3">'Total Amount'!$O$56</definedName>
    <definedName name="todc.dlrs.Op4">'Total Amount'!$R$56</definedName>
    <definedName name="todc.dlrs.Op5">'Total Amount'!$U$56</definedName>
    <definedName name="tsc.dlrs.Base">'Total Amount'!$F$44</definedName>
    <definedName name="tsc.dlrs.Op1">'Total Amount'!$I$44</definedName>
    <definedName name="tsc.dlrs.Op2">'Total Amount'!$L$44</definedName>
    <definedName name="tsc.dlrs.Op3">'Total Amount'!$O$44</definedName>
    <definedName name="tsc.dlrs.Op4">'Total Amount'!$R$44</definedName>
    <definedName name="tsc.dlrs.Op5">'Total Amount'!$U$44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9" i="33" l="1"/>
  <c r="AL9" i="33"/>
  <c r="AM9" i="33"/>
  <c r="AK10" i="33"/>
  <c r="AL10" i="33"/>
  <c r="AM10" i="33"/>
  <c r="AK11" i="33"/>
  <c r="AL11" i="33"/>
  <c r="AM11" i="33"/>
  <c r="AK12" i="33"/>
  <c r="AL12" i="33"/>
  <c r="AM12" i="33"/>
  <c r="AK13" i="33"/>
  <c r="AL13" i="33"/>
  <c r="AM13" i="33"/>
  <c r="AK14" i="33"/>
  <c r="AL14" i="33"/>
  <c r="AM14" i="33"/>
  <c r="AK15" i="33"/>
  <c r="AL15" i="33"/>
  <c r="AM15" i="33"/>
  <c r="AK16" i="33"/>
  <c r="AL16" i="33"/>
  <c r="AM16" i="33"/>
  <c r="AK17" i="33"/>
  <c r="AL17" i="33"/>
  <c r="AM17" i="33"/>
  <c r="AK18" i="33"/>
  <c r="AL18" i="33"/>
  <c r="AM18" i="33"/>
  <c r="AK19" i="33"/>
  <c r="AL19" i="33"/>
  <c r="AM19" i="33"/>
  <c r="AK20" i="33"/>
  <c r="AL20" i="33"/>
  <c r="AM20" i="33"/>
  <c r="AK21" i="33"/>
  <c r="AL21" i="33"/>
  <c r="AM21" i="33"/>
  <c r="AK22" i="33"/>
  <c r="AL22" i="33"/>
  <c r="AM22" i="33"/>
  <c r="AK23" i="33"/>
  <c r="AL23" i="33"/>
  <c r="AM23" i="33"/>
  <c r="AK24" i="33"/>
  <c r="AL24" i="33"/>
  <c r="AM24" i="33"/>
  <c r="AK25" i="33"/>
  <c r="AL25" i="33"/>
  <c r="AM25" i="33"/>
  <c r="AK26" i="33"/>
  <c r="AL26" i="33"/>
  <c r="AM26" i="33"/>
  <c r="AK27" i="33"/>
  <c r="AL27" i="33"/>
  <c r="AM27" i="33"/>
  <c r="AK28" i="33"/>
  <c r="AL28" i="33"/>
  <c r="AM28" i="33"/>
  <c r="AK29" i="33"/>
  <c r="AL29" i="33"/>
  <c r="AM29" i="33"/>
  <c r="AK30" i="33"/>
  <c r="AL30" i="33"/>
  <c r="AM30" i="33"/>
  <c r="AK31" i="33"/>
  <c r="AL31" i="33"/>
  <c r="AM31" i="33"/>
  <c r="AM8" i="33"/>
  <c r="AL8" i="33"/>
  <c r="AK8" i="33"/>
  <c r="Y9" i="33"/>
  <c r="Z9" i="33"/>
  <c r="AA9" i="33"/>
  <c r="Y10" i="33"/>
  <c r="Z10" i="33"/>
  <c r="AA10" i="33"/>
  <c r="Y11" i="33"/>
  <c r="Z11" i="33"/>
  <c r="AA11" i="33"/>
  <c r="Y12" i="33"/>
  <c r="Z12" i="33"/>
  <c r="AA12" i="33"/>
  <c r="Y13" i="33"/>
  <c r="Z13" i="33"/>
  <c r="AA13" i="33"/>
  <c r="Y14" i="33"/>
  <c r="Z14" i="33"/>
  <c r="AA14" i="33"/>
  <c r="Y15" i="33"/>
  <c r="Z15" i="33"/>
  <c r="AA15" i="33"/>
  <c r="Y16" i="33"/>
  <c r="Z16" i="33"/>
  <c r="AA16" i="33"/>
  <c r="Y17" i="33"/>
  <c r="Z17" i="33"/>
  <c r="AA17" i="33"/>
  <c r="Y18" i="33"/>
  <c r="Z18" i="33"/>
  <c r="AA18" i="33"/>
  <c r="Y19" i="33"/>
  <c r="Z19" i="33"/>
  <c r="AA19" i="33"/>
  <c r="Y20" i="33"/>
  <c r="Z20" i="33"/>
  <c r="AA20" i="33"/>
  <c r="Y21" i="33"/>
  <c r="Z21" i="33"/>
  <c r="AA21" i="33"/>
  <c r="Y22" i="33"/>
  <c r="Z22" i="33"/>
  <c r="AA22" i="33"/>
  <c r="Y23" i="33"/>
  <c r="Z23" i="33"/>
  <c r="AA23" i="33"/>
  <c r="Y24" i="33"/>
  <c r="Z24" i="33"/>
  <c r="AA24" i="33"/>
  <c r="Y25" i="33"/>
  <c r="Z25" i="33"/>
  <c r="AA25" i="33"/>
  <c r="Y26" i="33"/>
  <c r="Z26" i="33"/>
  <c r="AA26" i="33"/>
  <c r="Y27" i="33"/>
  <c r="Z27" i="33"/>
  <c r="AA27" i="33"/>
  <c r="Y28" i="33"/>
  <c r="Z28" i="33"/>
  <c r="AA28" i="33"/>
  <c r="Y29" i="33"/>
  <c r="Z29" i="33"/>
  <c r="AA29" i="33"/>
  <c r="Y30" i="33"/>
  <c r="Z30" i="33"/>
  <c r="AA30" i="33"/>
  <c r="Y31" i="33"/>
  <c r="Z31" i="33"/>
  <c r="AA31" i="33"/>
  <c r="AE9" i="33"/>
  <c r="AF9" i="33"/>
  <c r="AG9" i="33"/>
  <c r="AE10" i="33"/>
  <c r="AF10" i="33"/>
  <c r="AG10" i="33"/>
  <c r="AE11" i="33"/>
  <c r="AF11" i="33"/>
  <c r="AG11" i="33"/>
  <c r="AE12" i="33"/>
  <c r="AF12" i="33"/>
  <c r="AG12" i="33"/>
  <c r="AE13" i="33"/>
  <c r="AF13" i="33"/>
  <c r="AG13" i="33"/>
  <c r="AE14" i="33"/>
  <c r="AF14" i="33"/>
  <c r="AG14" i="33"/>
  <c r="AE15" i="33"/>
  <c r="AF15" i="33"/>
  <c r="AG15" i="33"/>
  <c r="AE16" i="33"/>
  <c r="AF16" i="33"/>
  <c r="AG16" i="33"/>
  <c r="AE17" i="33"/>
  <c r="AF17" i="33"/>
  <c r="AG17" i="33"/>
  <c r="AE18" i="33"/>
  <c r="AF18" i="33"/>
  <c r="AG18" i="33"/>
  <c r="AE19" i="33"/>
  <c r="AF19" i="33"/>
  <c r="AG19" i="33"/>
  <c r="AE20" i="33"/>
  <c r="AF20" i="33"/>
  <c r="AG20" i="33"/>
  <c r="AE21" i="33"/>
  <c r="AF21" i="33"/>
  <c r="AG21" i="33"/>
  <c r="AE22" i="33"/>
  <c r="AF22" i="33"/>
  <c r="AG22" i="33"/>
  <c r="AE23" i="33"/>
  <c r="AF23" i="33"/>
  <c r="AG23" i="33"/>
  <c r="AE24" i="33"/>
  <c r="AF24" i="33"/>
  <c r="AG24" i="33"/>
  <c r="AE25" i="33"/>
  <c r="AF25" i="33"/>
  <c r="AG25" i="33"/>
  <c r="AE26" i="33"/>
  <c r="AF26" i="33"/>
  <c r="AG26" i="33"/>
  <c r="AE27" i="33"/>
  <c r="AF27" i="33"/>
  <c r="AG27" i="33"/>
  <c r="AE28" i="33"/>
  <c r="AF28" i="33"/>
  <c r="AG28" i="33"/>
  <c r="AE29" i="33"/>
  <c r="AF29" i="33"/>
  <c r="AG29" i="33"/>
  <c r="AE30" i="33"/>
  <c r="AF30" i="33"/>
  <c r="AG30" i="33"/>
  <c r="AE31" i="33"/>
  <c r="AF31" i="33"/>
  <c r="AG31" i="33"/>
  <c r="AG8" i="33"/>
  <c r="AF8" i="33"/>
  <c r="AE8" i="33"/>
  <c r="AA8" i="33"/>
  <c r="Z8" i="33"/>
  <c r="Y8" i="33"/>
  <c r="S9" i="33"/>
  <c r="T9" i="33"/>
  <c r="U9" i="33"/>
  <c r="S10" i="33"/>
  <c r="T10" i="33"/>
  <c r="U10" i="33"/>
  <c r="S11" i="33"/>
  <c r="T11" i="33"/>
  <c r="U11" i="33"/>
  <c r="S12" i="33"/>
  <c r="T12" i="33"/>
  <c r="U12" i="33"/>
  <c r="S13" i="33"/>
  <c r="T13" i="33"/>
  <c r="U13" i="33"/>
  <c r="S14" i="33"/>
  <c r="T14" i="33"/>
  <c r="U14" i="33"/>
  <c r="S15" i="33"/>
  <c r="T15" i="33"/>
  <c r="U15" i="33"/>
  <c r="S16" i="33"/>
  <c r="T16" i="33"/>
  <c r="U16" i="33"/>
  <c r="S17" i="33"/>
  <c r="T17" i="33"/>
  <c r="U17" i="33"/>
  <c r="S18" i="33"/>
  <c r="T18" i="33"/>
  <c r="U18" i="33"/>
  <c r="S19" i="33"/>
  <c r="T19" i="33"/>
  <c r="U19" i="33"/>
  <c r="S20" i="33"/>
  <c r="T20" i="33"/>
  <c r="U20" i="33"/>
  <c r="S21" i="33"/>
  <c r="T21" i="33"/>
  <c r="U21" i="33"/>
  <c r="S22" i="33"/>
  <c r="T22" i="33"/>
  <c r="U22" i="33"/>
  <c r="S23" i="33"/>
  <c r="T23" i="33"/>
  <c r="U23" i="33"/>
  <c r="S24" i="33"/>
  <c r="T24" i="33"/>
  <c r="U24" i="33"/>
  <c r="S25" i="33"/>
  <c r="T25" i="33"/>
  <c r="U25" i="33"/>
  <c r="S26" i="33"/>
  <c r="T26" i="33"/>
  <c r="U26" i="33"/>
  <c r="S27" i="33"/>
  <c r="T27" i="33"/>
  <c r="U27" i="33"/>
  <c r="S28" i="33"/>
  <c r="T28" i="33"/>
  <c r="U28" i="33"/>
  <c r="S29" i="33"/>
  <c r="T29" i="33"/>
  <c r="U29" i="33"/>
  <c r="S30" i="33"/>
  <c r="T30" i="33"/>
  <c r="U30" i="33"/>
  <c r="S31" i="33"/>
  <c r="T31" i="33"/>
  <c r="U31" i="33"/>
  <c r="T8" i="33"/>
  <c r="S8" i="33"/>
  <c r="U8" i="33"/>
  <c r="M9" i="33"/>
  <c r="N9" i="33"/>
  <c r="O9" i="33"/>
  <c r="M10" i="33"/>
  <c r="N10" i="33"/>
  <c r="O10" i="33"/>
  <c r="M11" i="33"/>
  <c r="N11" i="33"/>
  <c r="O11" i="33"/>
  <c r="M12" i="33"/>
  <c r="N12" i="33"/>
  <c r="O12" i="33"/>
  <c r="M13" i="33"/>
  <c r="N13" i="33"/>
  <c r="O13" i="33"/>
  <c r="M14" i="33"/>
  <c r="N14" i="33"/>
  <c r="O14" i="33"/>
  <c r="M15" i="33"/>
  <c r="N15" i="33"/>
  <c r="O15" i="33"/>
  <c r="M16" i="33"/>
  <c r="N16" i="33"/>
  <c r="O16" i="33"/>
  <c r="M17" i="33"/>
  <c r="N17" i="33"/>
  <c r="O17" i="33"/>
  <c r="M18" i="33"/>
  <c r="N18" i="33"/>
  <c r="O18" i="33"/>
  <c r="M19" i="33"/>
  <c r="N19" i="33"/>
  <c r="O19" i="33"/>
  <c r="M20" i="33"/>
  <c r="N20" i="33"/>
  <c r="O20" i="33"/>
  <c r="M21" i="33"/>
  <c r="N21" i="33"/>
  <c r="O21" i="33"/>
  <c r="M22" i="33"/>
  <c r="N22" i="33"/>
  <c r="O22" i="33"/>
  <c r="M23" i="33"/>
  <c r="N23" i="33"/>
  <c r="O23" i="33"/>
  <c r="M24" i="33"/>
  <c r="N24" i="33"/>
  <c r="O24" i="33"/>
  <c r="M25" i="33"/>
  <c r="N25" i="33"/>
  <c r="O25" i="33"/>
  <c r="M26" i="33"/>
  <c r="N26" i="33"/>
  <c r="O26" i="33"/>
  <c r="M27" i="33"/>
  <c r="N27" i="33"/>
  <c r="O27" i="33"/>
  <c r="M28" i="33"/>
  <c r="N28" i="33"/>
  <c r="O28" i="33"/>
  <c r="M29" i="33"/>
  <c r="N29" i="33"/>
  <c r="O29" i="33"/>
  <c r="M30" i="33"/>
  <c r="N30" i="33"/>
  <c r="O30" i="33"/>
  <c r="M31" i="33"/>
  <c r="N31" i="33"/>
  <c r="O31" i="33"/>
  <c r="O8" i="33"/>
  <c r="N8" i="33"/>
  <c r="M8" i="33"/>
  <c r="I9" i="33"/>
  <c r="I10" i="33"/>
  <c r="I11" i="33"/>
  <c r="I12" i="33"/>
  <c r="I13" i="33"/>
  <c r="I14" i="33"/>
  <c r="I15" i="33"/>
  <c r="I16" i="33"/>
  <c r="I17" i="33"/>
  <c r="I18" i="33"/>
  <c r="I19" i="33"/>
  <c r="I20" i="33"/>
  <c r="I21" i="33"/>
  <c r="I22" i="33"/>
  <c r="I23" i="33"/>
  <c r="I24" i="33"/>
  <c r="I25" i="33"/>
  <c r="I26" i="33"/>
  <c r="I27" i="33"/>
  <c r="I28" i="33"/>
  <c r="I29" i="33"/>
  <c r="I30" i="33"/>
  <c r="I31" i="33"/>
  <c r="I8" i="33"/>
  <c r="H9" i="33"/>
  <c r="H10" i="33"/>
  <c r="H11" i="33"/>
  <c r="H12" i="33"/>
  <c r="H13" i="33"/>
  <c r="H14" i="33"/>
  <c r="H15" i="33"/>
  <c r="H16" i="33"/>
  <c r="H17" i="33"/>
  <c r="H18" i="33"/>
  <c r="H19" i="33"/>
  <c r="H20" i="33"/>
  <c r="H21" i="33"/>
  <c r="H22" i="33"/>
  <c r="H23" i="33"/>
  <c r="H24" i="33"/>
  <c r="H25" i="33"/>
  <c r="H26" i="33"/>
  <c r="H27" i="33"/>
  <c r="H28" i="33"/>
  <c r="H29" i="33"/>
  <c r="H30" i="33"/>
  <c r="H31" i="33"/>
  <c r="H8" i="33"/>
  <c r="G9" i="33"/>
  <c r="G10" i="33"/>
  <c r="G11" i="33"/>
  <c r="G12" i="33"/>
  <c r="G13" i="33"/>
  <c r="G14" i="33"/>
  <c r="G15" i="33"/>
  <c r="G16" i="33"/>
  <c r="G17" i="33"/>
  <c r="G18" i="33"/>
  <c r="G19" i="33"/>
  <c r="G20" i="33"/>
  <c r="G21" i="33"/>
  <c r="G22" i="33"/>
  <c r="G23" i="33"/>
  <c r="G24" i="33"/>
  <c r="G25" i="33"/>
  <c r="G26" i="33"/>
  <c r="G27" i="33"/>
  <c r="G28" i="33"/>
  <c r="G29" i="33"/>
  <c r="G30" i="33"/>
  <c r="G31" i="33"/>
  <c r="G8" i="33"/>
  <c r="C1" i="47" l="1"/>
  <c r="Y13" i="47"/>
  <c r="L13" i="47"/>
  <c r="J13" i="47"/>
  <c r="Q13" i="47" s="1"/>
  <c r="I13" i="47"/>
  <c r="P13" i="47" s="1"/>
  <c r="R13" i="47" s="1"/>
  <c r="H13" i="47"/>
  <c r="U13" i="47" s="1"/>
  <c r="Y12" i="47"/>
  <c r="L12" i="47"/>
  <c r="J12" i="47"/>
  <c r="Q12" i="47" s="1"/>
  <c r="I12" i="47"/>
  <c r="P12" i="47" s="1"/>
  <c r="R12" i="47" s="1"/>
  <c r="H12" i="47"/>
  <c r="U12" i="47" s="1"/>
  <c r="Y11" i="47"/>
  <c r="L11" i="47"/>
  <c r="J11" i="47"/>
  <c r="Q11" i="47" s="1"/>
  <c r="I11" i="47"/>
  <c r="P11" i="47" s="1"/>
  <c r="R11" i="47" s="1"/>
  <c r="H11" i="47"/>
  <c r="U11" i="47" s="1"/>
  <c r="Y10" i="47"/>
  <c r="L10" i="47"/>
  <c r="J10" i="47"/>
  <c r="Q10" i="47" s="1"/>
  <c r="I10" i="47"/>
  <c r="P10" i="47" s="1"/>
  <c r="R10" i="47" s="1"/>
  <c r="H10" i="47"/>
  <c r="N10" i="47" s="1"/>
  <c r="Y8" i="47"/>
  <c r="L8" i="47"/>
  <c r="J8" i="47"/>
  <c r="Q8" i="47" s="1"/>
  <c r="I8" i="47"/>
  <c r="P8" i="47" s="1"/>
  <c r="H8" i="47"/>
  <c r="N8" i="47" s="1"/>
  <c r="Y7" i="47"/>
  <c r="L7" i="47"/>
  <c r="I7" i="47"/>
  <c r="P7" i="47" s="1"/>
  <c r="H7" i="47"/>
  <c r="N7" i="47" s="1"/>
  <c r="Y6" i="47"/>
  <c r="L6" i="47"/>
  <c r="I6" i="47"/>
  <c r="P6" i="47" s="1"/>
  <c r="H6" i="47"/>
  <c r="N6" i="47" s="1"/>
  <c r="Y5" i="47"/>
  <c r="L5" i="47"/>
  <c r="I5" i="47"/>
  <c r="P5" i="47" s="1"/>
  <c r="H5" i="47"/>
  <c r="N5" i="47" s="1"/>
  <c r="U7" i="47" l="1"/>
  <c r="U10" i="47"/>
  <c r="R8" i="47"/>
  <c r="AB10" i="47"/>
  <c r="AC10" i="47" s="1"/>
  <c r="U5" i="47"/>
  <c r="U8" i="47"/>
  <c r="AB8" i="47" s="1"/>
  <c r="AC8" i="47" s="1"/>
  <c r="U6" i="47"/>
  <c r="N13" i="47"/>
  <c r="AB13" i="47" s="1"/>
  <c r="AC13" i="47" s="1"/>
  <c r="J5" i="47"/>
  <c r="Q5" i="47" s="1"/>
  <c r="R5" i="47" s="1"/>
  <c r="N12" i="47"/>
  <c r="AB12" i="47" s="1"/>
  <c r="AC12" i="47" s="1"/>
  <c r="J7" i="47"/>
  <c r="Q7" i="47" s="1"/>
  <c r="R7" i="47" s="1"/>
  <c r="AB7" i="47" s="1"/>
  <c r="AC7" i="47" s="1"/>
  <c r="N11" i="47"/>
  <c r="AB11" i="47" s="1"/>
  <c r="AC11" i="47" s="1"/>
  <c r="J6" i="47"/>
  <c r="Q6" i="47" s="1"/>
  <c r="R6" i="47" s="1"/>
  <c r="D1" i="43"/>
  <c r="D1" i="42"/>
  <c r="AB6" i="47" l="1"/>
  <c r="AC6" i="47" s="1"/>
  <c r="AC14" i="47"/>
  <c r="AB5" i="47"/>
  <c r="AC5" i="47" s="1"/>
  <c r="AC9" i="47" s="1"/>
  <c r="AC15" i="47" s="1"/>
  <c r="AJ31" i="33"/>
  <c r="AJ30" i="33"/>
  <c r="AJ29" i="33"/>
  <c r="AJ28" i="33"/>
  <c r="AJ27" i="33"/>
  <c r="AJ26" i="33"/>
  <c r="AJ25" i="33"/>
  <c r="AJ24" i="33"/>
  <c r="AJ23" i="33"/>
  <c r="AJ22" i="33"/>
  <c r="AJ21" i="33"/>
  <c r="AJ20" i="33"/>
  <c r="AJ19" i="33"/>
  <c r="AJ18" i="33"/>
  <c r="AJ17" i="33"/>
  <c r="AJ16" i="33"/>
  <c r="AJ15" i="33"/>
  <c r="AJ14" i="33"/>
  <c r="AJ13" i="33"/>
  <c r="AJ12" i="33"/>
  <c r="AJ11" i="33"/>
  <c r="AJ10" i="33"/>
  <c r="AJ9" i="33"/>
  <c r="AJ8" i="33"/>
  <c r="AD31" i="33"/>
  <c r="AD30" i="33"/>
  <c r="AD29" i="33"/>
  <c r="AD28" i="33"/>
  <c r="AD27" i="33"/>
  <c r="AD26" i="33"/>
  <c r="AD25" i="33"/>
  <c r="AD24" i="33"/>
  <c r="AD23" i="33"/>
  <c r="AD22" i="33"/>
  <c r="AD21" i="33"/>
  <c r="AD20" i="33"/>
  <c r="AD19" i="33"/>
  <c r="AD18" i="33"/>
  <c r="AD17" i="33"/>
  <c r="AD16" i="33"/>
  <c r="AD15" i="33"/>
  <c r="AD14" i="33"/>
  <c r="AD13" i="33"/>
  <c r="AD12" i="33"/>
  <c r="AD11" i="33"/>
  <c r="AD10" i="33"/>
  <c r="AD9" i="33"/>
  <c r="AD8" i="33"/>
  <c r="X31" i="33"/>
  <c r="X30" i="33"/>
  <c r="X29" i="33"/>
  <c r="X28" i="33"/>
  <c r="X27" i="33"/>
  <c r="X26" i="33"/>
  <c r="X25" i="33"/>
  <c r="X24" i="33"/>
  <c r="X23" i="33"/>
  <c r="X22" i="33"/>
  <c r="X21" i="33"/>
  <c r="X20" i="33"/>
  <c r="X19" i="33"/>
  <c r="X18" i="33"/>
  <c r="X17" i="33"/>
  <c r="X16" i="33"/>
  <c r="X15" i="33"/>
  <c r="X14" i="33"/>
  <c r="X13" i="33"/>
  <c r="X12" i="33"/>
  <c r="X11" i="33"/>
  <c r="X10" i="33"/>
  <c r="X9" i="33"/>
  <c r="X8" i="33"/>
  <c r="R31" i="33"/>
  <c r="R30" i="33"/>
  <c r="R29" i="33"/>
  <c r="R28" i="33"/>
  <c r="R27" i="33"/>
  <c r="R26" i="33"/>
  <c r="R25" i="33"/>
  <c r="R24" i="33"/>
  <c r="R23" i="33"/>
  <c r="R22" i="33"/>
  <c r="R21" i="33"/>
  <c r="R20" i="33"/>
  <c r="R19" i="33"/>
  <c r="R18" i="33"/>
  <c r="R17" i="33"/>
  <c r="R16" i="33"/>
  <c r="R15" i="33"/>
  <c r="R14" i="33"/>
  <c r="R13" i="33"/>
  <c r="R12" i="33"/>
  <c r="R11" i="33"/>
  <c r="R10" i="33"/>
  <c r="R9" i="33"/>
  <c r="R8" i="33"/>
  <c r="L9" i="33"/>
  <c r="L10" i="33"/>
  <c r="L11" i="33"/>
  <c r="L12" i="33"/>
  <c r="L13" i="33"/>
  <c r="L14" i="33"/>
  <c r="L15" i="33"/>
  <c r="L16" i="33"/>
  <c r="L17" i="33"/>
  <c r="L18" i="33"/>
  <c r="L19" i="33"/>
  <c r="L20" i="33"/>
  <c r="L21" i="33"/>
  <c r="L22" i="33"/>
  <c r="L23" i="33"/>
  <c r="L24" i="33"/>
  <c r="L25" i="33"/>
  <c r="L26" i="33"/>
  <c r="L27" i="33"/>
  <c r="L28" i="33"/>
  <c r="L29" i="33"/>
  <c r="L30" i="33"/>
  <c r="L31" i="33"/>
  <c r="L8" i="33"/>
  <c r="D62" i="45" l="1"/>
  <c r="D51" i="45"/>
  <c r="D39" i="45"/>
  <c r="D28" i="45"/>
  <c r="D16" i="45"/>
  <c r="D5" i="45"/>
  <c r="D27" i="45" s="1"/>
  <c r="N8" i="44"/>
  <c r="N9" i="44"/>
  <c r="N10" i="44"/>
  <c r="N11" i="44"/>
  <c r="N16" i="44"/>
  <c r="N17" i="44"/>
  <c r="N18" i="44"/>
  <c r="N24" i="44"/>
  <c r="N25" i="44"/>
  <c r="N26" i="44"/>
  <c r="N27" i="44"/>
  <c r="F18" i="43"/>
  <c r="F17" i="43"/>
  <c r="F16" i="43"/>
  <c r="F15" i="43"/>
  <c r="F14" i="43"/>
  <c r="F13" i="43"/>
  <c r="F12" i="43"/>
  <c r="F11" i="43"/>
  <c r="F10" i="43"/>
  <c r="F9" i="43"/>
  <c r="F8" i="43"/>
  <c r="F7" i="43"/>
  <c r="F6" i="43"/>
  <c r="F5" i="43"/>
  <c r="F4" i="43"/>
  <c r="F18" i="42"/>
  <c r="F17" i="42"/>
  <c r="F16" i="42"/>
  <c r="F15" i="42"/>
  <c r="F14" i="42"/>
  <c r="F13" i="42"/>
  <c r="F12" i="42"/>
  <c r="F11" i="42"/>
  <c r="F10" i="42"/>
  <c r="F9" i="42"/>
  <c r="F8" i="42"/>
  <c r="F7" i="42"/>
  <c r="F6" i="42"/>
  <c r="F5" i="42"/>
  <c r="F4" i="42"/>
  <c r="F19" i="42" s="1"/>
  <c r="N19" i="44" l="1"/>
  <c r="F19" i="43"/>
  <c r="D50" i="45"/>
  <c r="D73" i="45"/>
  <c r="D74" i="45" s="1"/>
  <c r="H1" i="37" l="1"/>
  <c r="G1" i="37"/>
  <c r="F1" i="37"/>
  <c r="E1" i="37"/>
  <c r="D1" i="37"/>
  <c r="C1" i="37"/>
  <c r="C10" i="35" l="1"/>
  <c r="D10" i="35" s="1"/>
  <c r="E10" i="35" s="1"/>
  <c r="F10" i="35" s="1"/>
  <c r="G10" i="35" s="1"/>
  <c r="C11" i="35" l="1"/>
  <c r="D11" i="35" s="1"/>
  <c r="E11" i="35" s="1"/>
  <c r="F11" i="35" s="1"/>
  <c r="G11" i="35" s="1"/>
  <c r="AZ47" i="26" l="1"/>
  <c r="AZ48" i="26"/>
  <c r="AZ49" i="26"/>
  <c r="AZ47" i="27"/>
  <c r="AZ48" i="27"/>
  <c r="AZ49" i="27"/>
  <c r="AZ47" i="28"/>
  <c r="AZ48" i="28"/>
  <c r="AZ49" i="28"/>
  <c r="AZ47" i="29"/>
  <c r="AZ48" i="29"/>
  <c r="AZ49" i="29"/>
  <c r="AZ47" i="22"/>
  <c r="AZ48" i="22"/>
  <c r="AZ49" i="22"/>
  <c r="AZ46" i="26"/>
  <c r="AZ50" i="26" s="1"/>
  <c r="AZ46" i="27"/>
  <c r="AZ50" i="27" s="1"/>
  <c r="AZ46" i="28"/>
  <c r="AZ46" i="29"/>
  <c r="AZ46" i="22"/>
  <c r="AZ50" i="22" s="1"/>
  <c r="AZ47" i="1"/>
  <c r="AZ48" i="1"/>
  <c r="AZ49" i="1"/>
  <c r="AZ46" i="1"/>
  <c r="AZ50" i="29" l="1"/>
  <c r="AZ50" i="28"/>
  <c r="AZ50" i="1"/>
  <c r="Q9" i="38"/>
  <c r="Q10" i="38"/>
  <c r="Q11" i="38"/>
  <c r="Q12" i="38"/>
  <c r="Q13" i="38"/>
  <c r="Q14" i="38"/>
  <c r="Q15" i="38"/>
  <c r="Q16" i="38"/>
  <c r="Q17" i="38"/>
  <c r="Q18" i="38"/>
  <c r="Q19" i="38"/>
  <c r="Q20" i="38"/>
  <c r="Q21" i="38"/>
  <c r="Q22" i="38"/>
  <c r="Q23" i="38"/>
  <c r="Q24" i="38"/>
  <c r="Q25" i="38"/>
  <c r="Q26" i="38"/>
  <c r="Q27" i="38"/>
  <c r="Q28" i="38"/>
  <c r="Q29" i="38"/>
  <c r="Q30" i="38"/>
  <c r="Q31" i="38"/>
  <c r="Q8" i="38"/>
  <c r="Q9" i="23"/>
  <c r="Q10" i="23"/>
  <c r="Q11" i="23"/>
  <c r="Q12" i="23"/>
  <c r="Q13" i="23"/>
  <c r="Q14" i="23"/>
  <c r="Q15" i="23"/>
  <c r="Q16" i="23"/>
  <c r="Q17" i="23"/>
  <c r="Q18" i="23"/>
  <c r="Q19" i="23"/>
  <c r="Q20" i="23"/>
  <c r="Q21" i="23"/>
  <c r="Q22" i="23"/>
  <c r="Q23" i="23"/>
  <c r="Q24" i="23"/>
  <c r="Q25" i="23"/>
  <c r="Q26" i="23"/>
  <c r="Q27" i="23"/>
  <c r="Q28" i="23"/>
  <c r="Q29" i="23"/>
  <c r="Q30" i="23"/>
  <c r="Q31" i="23"/>
  <c r="Q8" i="23"/>
  <c r="Q9" i="29"/>
  <c r="Q10" i="29"/>
  <c r="Q11" i="29"/>
  <c r="Q12" i="29"/>
  <c r="Q13" i="29"/>
  <c r="Q14" i="29"/>
  <c r="Q15" i="29"/>
  <c r="Q16" i="29"/>
  <c r="Q17" i="29"/>
  <c r="Q18" i="29"/>
  <c r="Q19" i="29"/>
  <c r="Q20" i="29"/>
  <c r="Q21" i="29"/>
  <c r="Q22" i="29"/>
  <c r="Q23" i="29"/>
  <c r="Q24" i="29"/>
  <c r="Q25" i="29"/>
  <c r="Q26" i="29"/>
  <c r="Q27" i="29"/>
  <c r="Q28" i="29"/>
  <c r="Q29" i="29"/>
  <c r="Q30" i="29"/>
  <c r="Q31" i="29"/>
  <c r="Q8" i="29"/>
  <c r="Q9" i="28"/>
  <c r="Q10" i="28"/>
  <c r="Q11" i="28"/>
  <c r="Q12" i="28"/>
  <c r="Q13" i="28"/>
  <c r="Q14" i="28"/>
  <c r="Q15" i="28"/>
  <c r="Q16" i="28"/>
  <c r="Q17" i="28"/>
  <c r="Q18" i="28"/>
  <c r="Q19" i="28"/>
  <c r="Q20" i="28"/>
  <c r="Q21" i="28"/>
  <c r="Q22" i="28"/>
  <c r="Q23" i="28"/>
  <c r="Q24" i="28"/>
  <c r="Q25" i="28"/>
  <c r="Q26" i="28"/>
  <c r="Q27" i="28"/>
  <c r="Q28" i="28"/>
  <c r="Q29" i="28"/>
  <c r="Q30" i="28"/>
  <c r="Q31" i="28"/>
  <c r="Q8" i="28"/>
  <c r="Q9" i="27"/>
  <c r="Q10" i="27"/>
  <c r="Q11" i="27"/>
  <c r="Q12" i="27"/>
  <c r="Q13" i="27"/>
  <c r="Q14" i="27"/>
  <c r="Q15" i="27"/>
  <c r="Q16" i="27"/>
  <c r="Q17" i="27"/>
  <c r="Q18" i="27"/>
  <c r="Q19" i="27"/>
  <c r="Q20" i="27"/>
  <c r="Q21" i="27"/>
  <c r="Q22" i="27"/>
  <c r="Q23" i="27"/>
  <c r="Q24" i="27"/>
  <c r="Q25" i="27"/>
  <c r="Q26" i="27"/>
  <c r="Q27" i="27"/>
  <c r="Q28" i="27"/>
  <c r="Q29" i="27"/>
  <c r="Q30" i="27"/>
  <c r="Q31" i="27"/>
  <c r="Q8" i="27"/>
  <c r="Q9" i="26"/>
  <c r="Q10" i="26"/>
  <c r="Q11" i="26"/>
  <c r="Q12" i="26"/>
  <c r="Q13" i="26"/>
  <c r="Q14" i="26"/>
  <c r="Q15" i="26"/>
  <c r="Q16" i="26"/>
  <c r="Q17" i="26"/>
  <c r="Q18" i="26"/>
  <c r="Q19" i="26"/>
  <c r="Q20" i="26"/>
  <c r="Q21" i="26"/>
  <c r="Q22" i="26"/>
  <c r="Q23" i="26"/>
  <c r="Q24" i="26"/>
  <c r="Q25" i="26"/>
  <c r="Q26" i="26"/>
  <c r="Q27" i="26"/>
  <c r="Q28" i="26"/>
  <c r="Q29" i="26"/>
  <c r="Q30" i="26"/>
  <c r="Q31" i="26"/>
  <c r="Q8" i="26"/>
  <c r="Q9" i="22"/>
  <c r="Q10" i="22"/>
  <c r="Q11" i="22"/>
  <c r="Q12" i="22"/>
  <c r="Q13" i="22"/>
  <c r="Q14" i="22"/>
  <c r="Q15" i="22"/>
  <c r="Q16" i="22"/>
  <c r="Q17" i="22"/>
  <c r="Q18" i="22"/>
  <c r="Q19" i="22"/>
  <c r="Q20" i="22"/>
  <c r="Q21" i="22"/>
  <c r="Q22" i="22"/>
  <c r="Q23" i="22"/>
  <c r="Q24" i="22"/>
  <c r="Q25" i="22"/>
  <c r="Q26" i="22"/>
  <c r="Q27" i="22"/>
  <c r="Q28" i="22"/>
  <c r="Q29" i="22"/>
  <c r="Q30" i="22"/>
  <c r="Q31" i="22"/>
  <c r="Q8" i="22"/>
  <c r="Q9" i="1"/>
  <c r="Q10" i="1"/>
  <c r="Q11" i="1"/>
  <c r="Q12" i="1"/>
  <c r="Q13" i="1"/>
  <c r="Q14" i="1"/>
  <c r="Q15" i="1"/>
  <c r="Q16" i="1"/>
  <c r="Q17" i="1"/>
  <c r="Q18" i="1"/>
  <c r="Q19" i="1"/>
  <c r="Q20" i="1"/>
  <c r="Q21" i="1"/>
  <c r="Q22" i="1"/>
  <c r="Q23" i="1"/>
  <c r="Q24" i="1"/>
  <c r="Q25" i="1"/>
  <c r="Q26" i="1"/>
  <c r="Q27" i="1"/>
  <c r="Q28" i="1"/>
  <c r="Q29" i="1"/>
  <c r="Q30" i="1"/>
  <c r="Q31" i="1"/>
  <c r="Q8" i="1"/>
  <c r="B9" i="33" l="1"/>
  <c r="B10" i="33"/>
  <c r="B11" i="33"/>
  <c r="B12" i="33"/>
  <c r="B13" i="33"/>
  <c r="B14" i="33"/>
  <c r="B15" i="33"/>
  <c r="B16" i="33"/>
  <c r="B17" i="33"/>
  <c r="B18" i="33"/>
  <c r="B19" i="33"/>
  <c r="B20" i="33"/>
  <c r="B21" i="33"/>
  <c r="B22" i="33"/>
  <c r="B23" i="33"/>
  <c r="B24" i="33"/>
  <c r="B25" i="33"/>
  <c r="B26" i="33"/>
  <c r="B27" i="33"/>
  <c r="B28" i="33"/>
  <c r="B29" i="33"/>
  <c r="B30" i="33"/>
  <c r="B31" i="33"/>
  <c r="B8" i="33"/>
  <c r="AY69" i="38" l="1"/>
  <c r="AQ69" i="38"/>
  <c r="AI69" i="38"/>
  <c r="AA69" i="38"/>
  <c r="S69" i="38"/>
  <c r="K69" i="38"/>
  <c r="B69" i="38"/>
  <c r="AY68" i="38"/>
  <c r="AY70" i="38" s="1"/>
  <c r="AQ68" i="38"/>
  <c r="AQ70" i="38" s="1"/>
  <c r="AI68" i="38"/>
  <c r="AI70" i="38" s="1"/>
  <c r="AA68" i="38"/>
  <c r="AA70" i="38" s="1"/>
  <c r="S68" i="38"/>
  <c r="K68" i="38"/>
  <c r="B68" i="38"/>
  <c r="AY64" i="38"/>
  <c r="AQ64" i="38"/>
  <c r="AI64" i="38"/>
  <c r="AA64" i="38"/>
  <c r="S64" i="38"/>
  <c r="K64" i="38"/>
  <c r="B64" i="38"/>
  <c r="AQ60" i="38"/>
  <c r="AA60" i="38"/>
  <c r="AY59" i="38"/>
  <c r="AQ59" i="38"/>
  <c r="AI59" i="38"/>
  <c r="AA59" i="38"/>
  <c r="S59" i="38"/>
  <c r="K59" i="38"/>
  <c r="B59" i="38"/>
  <c r="AY58" i="38"/>
  <c r="AQ58" i="38"/>
  <c r="AI58" i="38"/>
  <c r="AI60" i="38" s="1"/>
  <c r="AA58" i="38"/>
  <c r="S58" i="38"/>
  <c r="K58" i="38"/>
  <c r="K60" i="38" s="1"/>
  <c r="B58" i="38"/>
  <c r="AY56" i="38"/>
  <c r="AQ56" i="38"/>
  <c r="AI56" i="38"/>
  <c r="AA56" i="38"/>
  <c r="S56" i="38"/>
  <c r="K56" i="38"/>
  <c r="BA55" i="38"/>
  <c r="B55" i="38"/>
  <c r="BA54" i="38"/>
  <c r="B54" i="38"/>
  <c r="BA53" i="38"/>
  <c r="B53" i="38"/>
  <c r="BA52" i="38"/>
  <c r="B52" i="38"/>
  <c r="AY49" i="38"/>
  <c r="AQ49" i="38"/>
  <c r="AI49" i="38"/>
  <c r="AA49" i="38"/>
  <c r="S49" i="38"/>
  <c r="K49" i="38"/>
  <c r="B49" i="38"/>
  <c r="AY48" i="38"/>
  <c r="AQ48" i="38"/>
  <c r="AI48" i="38"/>
  <c r="AA48" i="38"/>
  <c r="S48" i="38"/>
  <c r="K48" i="38"/>
  <c r="B48" i="38"/>
  <c r="AY47" i="38"/>
  <c r="AQ47" i="38"/>
  <c r="AI47" i="38"/>
  <c r="AA47" i="38"/>
  <c r="AA50" i="38" s="1"/>
  <c r="S47" i="38"/>
  <c r="K47" i="38"/>
  <c r="B47" i="38"/>
  <c r="AY46" i="38"/>
  <c r="AQ46" i="38"/>
  <c r="AI46" i="38"/>
  <c r="AA46" i="38"/>
  <c r="S46" i="38"/>
  <c r="K46" i="38"/>
  <c r="B46" i="38"/>
  <c r="AY44" i="38"/>
  <c r="AQ44" i="38"/>
  <c r="AI44" i="38"/>
  <c r="AA44" i="38"/>
  <c r="S44" i="38"/>
  <c r="K44" i="38"/>
  <c r="BA43" i="38"/>
  <c r="B43" i="38"/>
  <c r="BA42" i="38"/>
  <c r="B42" i="38"/>
  <c r="BA41" i="38"/>
  <c r="B41" i="38"/>
  <c r="BA40" i="38"/>
  <c r="B40" i="38"/>
  <c r="B37" i="38"/>
  <c r="B34" i="38"/>
  <c r="AR32" i="38"/>
  <c r="AJ32" i="38"/>
  <c r="AB32" i="38"/>
  <c r="T32" i="38"/>
  <c r="L32" i="38"/>
  <c r="D32" i="38"/>
  <c r="AZ31" i="38"/>
  <c r="AW31" i="38"/>
  <c r="AU31" i="38"/>
  <c r="AS31" i="38"/>
  <c r="AT31" i="38" s="1"/>
  <c r="AO31" i="38"/>
  <c r="AM31" i="38"/>
  <c r="AK31" i="38"/>
  <c r="AG31" i="38"/>
  <c r="AE31" i="38"/>
  <c r="AC31" i="38"/>
  <c r="Y31" i="38"/>
  <c r="W31" i="38"/>
  <c r="U31" i="38"/>
  <c r="V31" i="38" s="1"/>
  <c r="O31" i="38"/>
  <c r="M31" i="38"/>
  <c r="N31" i="38" s="1"/>
  <c r="I31" i="38"/>
  <c r="G31" i="38"/>
  <c r="E31" i="38"/>
  <c r="F31" i="38" s="1"/>
  <c r="C31" i="38"/>
  <c r="B31" i="38"/>
  <c r="AZ30" i="38"/>
  <c r="AW30" i="38"/>
  <c r="AU30" i="38"/>
  <c r="AS30" i="38"/>
  <c r="AT30" i="38" s="1"/>
  <c r="AO30" i="38"/>
  <c r="AM30" i="38"/>
  <c r="AK30" i="38"/>
  <c r="AG30" i="38"/>
  <c r="AE30" i="38"/>
  <c r="AC30" i="38"/>
  <c r="Y30" i="38"/>
  <c r="W30" i="38"/>
  <c r="U30" i="38"/>
  <c r="V30" i="38" s="1"/>
  <c r="O30" i="38"/>
  <c r="M30" i="38"/>
  <c r="N30" i="38" s="1"/>
  <c r="I30" i="38"/>
  <c r="G30" i="38"/>
  <c r="E30" i="38"/>
  <c r="F30" i="38" s="1"/>
  <c r="C30" i="38"/>
  <c r="B30" i="38"/>
  <c r="AZ29" i="38"/>
  <c r="AW29" i="38"/>
  <c r="AU29" i="38"/>
  <c r="AS29" i="38"/>
  <c r="AO29" i="38"/>
  <c r="AM29" i="38"/>
  <c r="AK29" i="38"/>
  <c r="AL29" i="38" s="1"/>
  <c r="AG29" i="38"/>
  <c r="AE29" i="38"/>
  <c r="AC29" i="38"/>
  <c r="AD29" i="38" s="1"/>
  <c r="Y29" i="38"/>
  <c r="W29" i="38"/>
  <c r="U29" i="38"/>
  <c r="O29" i="38"/>
  <c r="M29" i="38"/>
  <c r="I29" i="38"/>
  <c r="G29" i="38"/>
  <c r="E29" i="38"/>
  <c r="F29" i="38" s="1"/>
  <c r="C29" i="38"/>
  <c r="B29" i="38"/>
  <c r="AZ28" i="38"/>
  <c r="AW28" i="38"/>
  <c r="AU28" i="38"/>
  <c r="AS28" i="38"/>
  <c r="AT28" i="38" s="1"/>
  <c r="AO28" i="38"/>
  <c r="AM28" i="38"/>
  <c r="AK28" i="38"/>
  <c r="AL28" i="38" s="1"/>
  <c r="AG28" i="38"/>
  <c r="AE28" i="38"/>
  <c r="AC28" i="38"/>
  <c r="Y28" i="38"/>
  <c r="W28" i="38"/>
  <c r="U28" i="38"/>
  <c r="O28" i="38"/>
  <c r="M28" i="38"/>
  <c r="N28" i="38" s="1"/>
  <c r="I28" i="38"/>
  <c r="G28" i="38"/>
  <c r="E28" i="38"/>
  <c r="F28" i="38" s="1"/>
  <c r="C28" i="38"/>
  <c r="B28" i="38"/>
  <c r="AZ27" i="38"/>
  <c r="AW27" i="38"/>
  <c r="AU27" i="38"/>
  <c r="AS27" i="38"/>
  <c r="AT27" i="38" s="1"/>
  <c r="AO27" i="38"/>
  <c r="AM27" i="38"/>
  <c r="AK27" i="38"/>
  <c r="AG27" i="38"/>
  <c r="AE27" i="38"/>
  <c r="AC27" i="38"/>
  <c r="Y27" i="38"/>
  <c r="W27" i="38"/>
  <c r="U27" i="38"/>
  <c r="V27" i="38" s="1"/>
  <c r="O27" i="38"/>
  <c r="M27" i="38"/>
  <c r="N27" i="38" s="1"/>
  <c r="I27" i="38"/>
  <c r="G27" i="38"/>
  <c r="E27" i="38"/>
  <c r="F27" i="38" s="1"/>
  <c r="C27" i="38"/>
  <c r="B27" i="38"/>
  <c r="AZ26" i="38"/>
  <c r="AW26" i="38"/>
  <c r="AU26" i="38"/>
  <c r="AS26" i="38"/>
  <c r="AT26" i="38" s="1"/>
  <c r="AO26" i="38"/>
  <c r="AM26" i="38"/>
  <c r="AK26" i="38"/>
  <c r="AG26" i="38"/>
  <c r="AE26" i="38"/>
  <c r="AC26" i="38"/>
  <c r="AD26" i="38" s="1"/>
  <c r="Y26" i="38"/>
  <c r="W26" i="38"/>
  <c r="U26" i="38"/>
  <c r="V26" i="38" s="1"/>
  <c r="O26" i="38"/>
  <c r="M26" i="38"/>
  <c r="I26" i="38"/>
  <c r="G26" i="38"/>
  <c r="E26" i="38"/>
  <c r="F26" i="38" s="1"/>
  <c r="C26" i="38"/>
  <c r="B26" i="38"/>
  <c r="AZ25" i="38"/>
  <c r="AW25" i="38"/>
  <c r="AU25" i="38"/>
  <c r="AS25" i="38"/>
  <c r="AO25" i="38"/>
  <c r="AM25" i="38"/>
  <c r="AK25" i="38"/>
  <c r="AL25" i="38" s="1"/>
  <c r="AG25" i="38"/>
  <c r="AE25" i="38"/>
  <c r="AC25" i="38"/>
  <c r="AD25" i="38" s="1"/>
  <c r="Y25" i="38"/>
  <c r="W25" i="38"/>
  <c r="U25" i="38"/>
  <c r="V25" i="38" s="1"/>
  <c r="O25" i="38"/>
  <c r="M25" i="38"/>
  <c r="I25" i="38"/>
  <c r="G25" i="38"/>
  <c r="E25" i="38"/>
  <c r="F25" i="38" s="1"/>
  <c r="C25" i="38"/>
  <c r="B25" i="38"/>
  <c r="AZ24" i="38"/>
  <c r="AW24" i="38"/>
  <c r="AU24" i="38"/>
  <c r="AS24" i="38"/>
  <c r="AO24" i="38"/>
  <c r="AM24" i="38"/>
  <c r="AK24" i="38"/>
  <c r="AL24" i="38" s="1"/>
  <c r="AG24" i="38"/>
  <c r="AE24" i="38"/>
  <c r="AC24" i="38"/>
  <c r="AD24" i="38" s="1"/>
  <c r="Y24" i="38"/>
  <c r="W24" i="38"/>
  <c r="U24" i="38"/>
  <c r="O24" i="38"/>
  <c r="M24" i="38"/>
  <c r="I24" i="38"/>
  <c r="G24" i="38"/>
  <c r="E24" i="38"/>
  <c r="F24" i="38" s="1"/>
  <c r="C24" i="38"/>
  <c r="B24" i="38"/>
  <c r="AZ23" i="38"/>
  <c r="AW23" i="38"/>
  <c r="AU23" i="38"/>
  <c r="AS23" i="38"/>
  <c r="AT23" i="38" s="1"/>
  <c r="AO23" i="38"/>
  <c r="AM23" i="38"/>
  <c r="AK23" i="38"/>
  <c r="AL23" i="38" s="1"/>
  <c r="AG23" i="38"/>
  <c r="AE23" i="38"/>
  <c r="AC23" i="38"/>
  <c r="Y23" i="38"/>
  <c r="W23" i="38"/>
  <c r="U23" i="38"/>
  <c r="O23" i="38"/>
  <c r="M23" i="38"/>
  <c r="N23" i="38" s="1"/>
  <c r="I23" i="38"/>
  <c r="G23" i="38"/>
  <c r="E23" i="38"/>
  <c r="F23" i="38" s="1"/>
  <c r="C23" i="38"/>
  <c r="B23" i="38"/>
  <c r="AZ22" i="38"/>
  <c r="AW22" i="38"/>
  <c r="AU22" i="38"/>
  <c r="AS22" i="38"/>
  <c r="AT22" i="38" s="1"/>
  <c r="AO22" i="38"/>
  <c r="AM22" i="38"/>
  <c r="AK22" i="38"/>
  <c r="AG22" i="38"/>
  <c r="AE22" i="38"/>
  <c r="AC22" i="38"/>
  <c r="Y22" i="38"/>
  <c r="W22" i="38"/>
  <c r="U22" i="38"/>
  <c r="V22" i="38" s="1"/>
  <c r="O22" i="38"/>
  <c r="M22" i="38"/>
  <c r="N22" i="38" s="1"/>
  <c r="I22" i="38"/>
  <c r="G22" i="38"/>
  <c r="E22" i="38"/>
  <c r="F22" i="38" s="1"/>
  <c r="C22" i="38"/>
  <c r="B22" i="38"/>
  <c r="AZ21" i="38"/>
  <c r="AW21" i="38"/>
  <c r="AU21" i="38"/>
  <c r="AS21" i="38"/>
  <c r="AO21" i="38"/>
  <c r="AM21" i="38"/>
  <c r="AK21" i="38"/>
  <c r="AG21" i="38"/>
  <c r="AE21" i="38"/>
  <c r="AC21" i="38"/>
  <c r="AD21" i="38" s="1"/>
  <c r="Y21" i="38"/>
  <c r="W21" i="38"/>
  <c r="U21" i="38"/>
  <c r="V21" i="38" s="1"/>
  <c r="O21" i="38"/>
  <c r="M21" i="38"/>
  <c r="I21" i="38"/>
  <c r="G21" i="38"/>
  <c r="E21" i="38"/>
  <c r="F21" i="38" s="1"/>
  <c r="C21" i="38"/>
  <c r="B21" i="38"/>
  <c r="AZ20" i="38"/>
  <c r="AW20" i="38"/>
  <c r="AU20" i="38"/>
  <c r="AS20" i="38"/>
  <c r="AO20" i="38"/>
  <c r="AM20" i="38"/>
  <c r="AK20" i="38"/>
  <c r="AL20" i="38" s="1"/>
  <c r="AG20" i="38"/>
  <c r="AE20" i="38"/>
  <c r="AC20" i="38"/>
  <c r="AD20" i="38" s="1"/>
  <c r="Y20" i="38"/>
  <c r="W20" i="38"/>
  <c r="U20" i="38"/>
  <c r="O20" i="38"/>
  <c r="M20" i="38"/>
  <c r="I20" i="38"/>
  <c r="G20" i="38"/>
  <c r="E20" i="38"/>
  <c r="F20" i="38" s="1"/>
  <c r="C20" i="38"/>
  <c r="B20" i="38"/>
  <c r="AZ19" i="38"/>
  <c r="AW19" i="38"/>
  <c r="AU19" i="38"/>
  <c r="AS19" i="38"/>
  <c r="AT19" i="38" s="1"/>
  <c r="AO19" i="38"/>
  <c r="AM19" i="38"/>
  <c r="AK19" i="38"/>
  <c r="AL19" i="38" s="1"/>
  <c r="AG19" i="38"/>
  <c r="AE19" i="38"/>
  <c r="AC19" i="38"/>
  <c r="Y19" i="38"/>
  <c r="W19" i="38"/>
  <c r="U19" i="38"/>
  <c r="O19" i="38"/>
  <c r="M19" i="38"/>
  <c r="N19" i="38" s="1"/>
  <c r="I19" i="38"/>
  <c r="G19" i="38"/>
  <c r="E19" i="38"/>
  <c r="F19" i="38" s="1"/>
  <c r="C19" i="38"/>
  <c r="B19" i="38"/>
  <c r="AZ18" i="38"/>
  <c r="AW18" i="38"/>
  <c r="AU18" i="38"/>
  <c r="AS18" i="38"/>
  <c r="AT18" i="38" s="1"/>
  <c r="AO18" i="38"/>
  <c r="AM18" i="38"/>
  <c r="AK18" i="38"/>
  <c r="AG18" i="38"/>
  <c r="AE18" i="38"/>
  <c r="AC18" i="38"/>
  <c r="Y18" i="38"/>
  <c r="W18" i="38"/>
  <c r="U18" i="38"/>
  <c r="V18" i="38" s="1"/>
  <c r="O18" i="38"/>
  <c r="M18" i="38"/>
  <c r="N18" i="38" s="1"/>
  <c r="I18" i="38"/>
  <c r="G18" i="38"/>
  <c r="E18" i="38"/>
  <c r="F18" i="38" s="1"/>
  <c r="C18" i="38"/>
  <c r="B18" i="38"/>
  <c r="AZ17" i="38"/>
  <c r="AW17" i="38"/>
  <c r="AU17" i="38"/>
  <c r="AS17" i="38"/>
  <c r="AO17" i="38"/>
  <c r="AM17" i="38"/>
  <c r="AK17" i="38"/>
  <c r="AL17" i="38" s="1"/>
  <c r="AG17" i="38"/>
  <c r="AE17" i="38"/>
  <c r="AC17" i="38"/>
  <c r="AD17" i="38" s="1"/>
  <c r="Y17" i="38"/>
  <c r="W17" i="38"/>
  <c r="U17" i="38"/>
  <c r="O17" i="38"/>
  <c r="M17" i="38"/>
  <c r="N17" i="38" s="1"/>
  <c r="I17" i="38"/>
  <c r="G17" i="38"/>
  <c r="E17" i="38"/>
  <c r="F17" i="38" s="1"/>
  <c r="C17" i="38"/>
  <c r="B17" i="38"/>
  <c r="AZ16" i="38"/>
  <c r="AW16" i="38"/>
  <c r="AU16" i="38"/>
  <c r="AS16" i="38"/>
  <c r="AO16" i="38"/>
  <c r="AM16" i="38"/>
  <c r="AK16" i="38"/>
  <c r="AL16" i="38" s="1"/>
  <c r="AG16" i="38"/>
  <c r="AE16" i="38"/>
  <c r="AC16" i="38"/>
  <c r="AD16" i="38" s="1"/>
  <c r="Y16" i="38"/>
  <c r="W16" i="38"/>
  <c r="U16" i="38"/>
  <c r="V16" i="38" s="1"/>
  <c r="O16" i="38"/>
  <c r="M16" i="38"/>
  <c r="I16" i="38"/>
  <c r="G16" i="38"/>
  <c r="E16" i="38"/>
  <c r="F16" i="38" s="1"/>
  <c r="C16" i="38"/>
  <c r="B16" i="38"/>
  <c r="AZ15" i="38"/>
  <c r="AW15" i="38"/>
  <c r="AU15" i="38"/>
  <c r="AS15" i="38"/>
  <c r="AT15" i="38" s="1"/>
  <c r="AO15" i="38"/>
  <c r="AM15" i="38"/>
  <c r="AK15" i="38"/>
  <c r="AL15" i="38" s="1"/>
  <c r="AG15" i="38"/>
  <c r="AE15" i="38"/>
  <c r="AC15" i="38"/>
  <c r="Y15" i="38"/>
  <c r="W15" i="38"/>
  <c r="U15" i="38"/>
  <c r="O15" i="38"/>
  <c r="M15" i="38"/>
  <c r="N15" i="38" s="1"/>
  <c r="I15" i="38"/>
  <c r="G15" i="38"/>
  <c r="E15" i="38"/>
  <c r="F15" i="38" s="1"/>
  <c r="C15" i="38"/>
  <c r="B15" i="38"/>
  <c r="AZ14" i="38"/>
  <c r="AW14" i="38"/>
  <c r="AU14" i="38"/>
  <c r="AS14" i="38"/>
  <c r="AT14" i="38" s="1"/>
  <c r="AO14" i="38"/>
  <c r="AM14" i="38"/>
  <c r="AK14" i="38"/>
  <c r="AL14" i="38" s="1"/>
  <c r="AG14" i="38"/>
  <c r="AE14" i="38"/>
  <c r="AC14" i="38"/>
  <c r="Y14" i="38"/>
  <c r="W14" i="38"/>
  <c r="U14" i="38"/>
  <c r="O14" i="38"/>
  <c r="M14" i="38"/>
  <c r="N14" i="38" s="1"/>
  <c r="I14" i="38"/>
  <c r="G14" i="38"/>
  <c r="E14" i="38"/>
  <c r="F14" i="38" s="1"/>
  <c r="C14" i="38"/>
  <c r="B14" i="38"/>
  <c r="AZ13" i="38"/>
  <c r="AW13" i="38"/>
  <c r="AU13" i="38"/>
  <c r="AS13" i="38"/>
  <c r="AO13" i="38"/>
  <c r="AM13" i="38"/>
  <c r="AK13" i="38"/>
  <c r="AG13" i="38"/>
  <c r="AE13" i="38"/>
  <c r="AC13" i="38"/>
  <c r="Y13" i="38"/>
  <c r="W13" i="38"/>
  <c r="U13" i="38"/>
  <c r="V13" i="38" s="1"/>
  <c r="O13" i="38"/>
  <c r="M13" i="38"/>
  <c r="N13" i="38" s="1"/>
  <c r="I13" i="38"/>
  <c r="G13" i="38"/>
  <c r="E13" i="38"/>
  <c r="F13" i="38" s="1"/>
  <c r="C13" i="38"/>
  <c r="B13" i="38"/>
  <c r="AZ12" i="38"/>
  <c r="AW12" i="38"/>
  <c r="AU12" i="38"/>
  <c r="AS12" i="38"/>
  <c r="AO12" i="38"/>
  <c r="AM12" i="38"/>
  <c r="AK12" i="38"/>
  <c r="AL12" i="38" s="1"/>
  <c r="AG12" i="38"/>
  <c r="AE12" i="38"/>
  <c r="AC12" i="38"/>
  <c r="AD12" i="38" s="1"/>
  <c r="Y12" i="38"/>
  <c r="W12" i="38"/>
  <c r="U12" i="38"/>
  <c r="O12" i="38"/>
  <c r="M12" i="38"/>
  <c r="I12" i="38"/>
  <c r="G12" i="38"/>
  <c r="E12" i="38"/>
  <c r="F12" i="38" s="1"/>
  <c r="C12" i="38"/>
  <c r="B12" i="38"/>
  <c r="AZ11" i="38"/>
  <c r="AW11" i="38"/>
  <c r="AU11" i="38"/>
  <c r="AS11" i="38"/>
  <c r="AT11" i="38" s="1"/>
  <c r="AO11" i="38"/>
  <c r="AM11" i="38"/>
  <c r="AK11" i="38"/>
  <c r="AL11" i="38" s="1"/>
  <c r="AG11" i="38"/>
  <c r="AE11" i="38"/>
  <c r="AC11" i="38"/>
  <c r="AD11" i="38" s="1"/>
  <c r="Y11" i="38"/>
  <c r="W11" i="38"/>
  <c r="U11" i="38"/>
  <c r="O11" i="38"/>
  <c r="M11" i="38"/>
  <c r="N11" i="38" s="1"/>
  <c r="I11" i="38"/>
  <c r="G11" i="38"/>
  <c r="E11" i="38"/>
  <c r="F11" i="38" s="1"/>
  <c r="C11" i="38"/>
  <c r="B11" i="38"/>
  <c r="AZ10" i="38"/>
  <c r="AW10" i="38"/>
  <c r="AU10" i="38"/>
  <c r="AS10" i="38"/>
  <c r="AT10" i="38" s="1"/>
  <c r="AO10" i="38"/>
  <c r="AM10" i="38"/>
  <c r="AK10" i="38"/>
  <c r="AG10" i="38"/>
  <c r="AE10" i="38"/>
  <c r="AC10" i="38"/>
  <c r="Y10" i="38"/>
  <c r="W10" i="38"/>
  <c r="U10" i="38"/>
  <c r="V10" i="38" s="1"/>
  <c r="O10" i="38"/>
  <c r="M10" i="38"/>
  <c r="N10" i="38" s="1"/>
  <c r="I10" i="38"/>
  <c r="G10" i="38"/>
  <c r="E10" i="38"/>
  <c r="F10" i="38" s="1"/>
  <c r="C10" i="38"/>
  <c r="B10" i="38"/>
  <c r="AZ9" i="38"/>
  <c r="AW9" i="38"/>
  <c r="AU9" i="38"/>
  <c r="AS9" i="38"/>
  <c r="AO9" i="38"/>
  <c r="AM9" i="38"/>
  <c r="AK9" i="38"/>
  <c r="AG9" i="38"/>
  <c r="AE9" i="38"/>
  <c r="AC9" i="38"/>
  <c r="AD9" i="38" s="1"/>
  <c r="Y9" i="38"/>
  <c r="W9" i="38"/>
  <c r="U9" i="38"/>
  <c r="V9" i="38" s="1"/>
  <c r="O9" i="38"/>
  <c r="M9" i="38"/>
  <c r="I9" i="38"/>
  <c r="G9" i="38"/>
  <c r="E9" i="38"/>
  <c r="F9" i="38" s="1"/>
  <c r="C9" i="38"/>
  <c r="B9" i="38"/>
  <c r="AZ8" i="38"/>
  <c r="AW8" i="38"/>
  <c r="AU8" i="38"/>
  <c r="AS8" i="38"/>
  <c r="AO8" i="38"/>
  <c r="AM8" i="38"/>
  <c r="AK8" i="38"/>
  <c r="AL8" i="38" s="1"/>
  <c r="AG8" i="38"/>
  <c r="AE8" i="38"/>
  <c r="AC8" i="38"/>
  <c r="AD8" i="38" s="1"/>
  <c r="Y8" i="38"/>
  <c r="W8" i="38"/>
  <c r="U8" i="38"/>
  <c r="V8" i="38" s="1"/>
  <c r="O8" i="38"/>
  <c r="M8" i="38"/>
  <c r="I8" i="38"/>
  <c r="G8" i="38"/>
  <c r="E8" i="38"/>
  <c r="F8" i="38" s="1"/>
  <c r="C8" i="38"/>
  <c r="B8" i="38"/>
  <c r="AV6" i="38"/>
  <c r="AM6" i="38"/>
  <c r="AE6" i="38"/>
  <c r="W6" i="38"/>
  <c r="O6" i="38"/>
  <c r="G6" i="38"/>
  <c r="AV5" i="38"/>
  <c r="AM5" i="38"/>
  <c r="AE5" i="38"/>
  <c r="W5" i="38"/>
  <c r="O5" i="38"/>
  <c r="G5" i="38"/>
  <c r="B3" i="38"/>
  <c r="B2" i="38"/>
  <c r="AI70" i="23"/>
  <c r="AA70" i="23"/>
  <c r="AY69" i="23"/>
  <c r="AQ69" i="23"/>
  <c r="AI69" i="23"/>
  <c r="AA69" i="23"/>
  <c r="S69" i="23"/>
  <c r="K69" i="23"/>
  <c r="B69" i="23"/>
  <c r="AY68" i="23"/>
  <c r="AQ68" i="23"/>
  <c r="AI68" i="23"/>
  <c r="AA68" i="23"/>
  <c r="S68" i="23"/>
  <c r="S70" i="23" s="1"/>
  <c r="K68" i="23"/>
  <c r="K70" i="23" s="1"/>
  <c r="B68" i="23"/>
  <c r="AY64" i="23"/>
  <c r="AQ64" i="23"/>
  <c r="AI64" i="23"/>
  <c r="AA64" i="23"/>
  <c r="S64" i="23"/>
  <c r="K64" i="23"/>
  <c r="B64" i="23"/>
  <c r="AY59" i="23"/>
  <c r="AY60" i="23" s="1"/>
  <c r="AQ59" i="23"/>
  <c r="AI59" i="23"/>
  <c r="AA59" i="23"/>
  <c r="S59" i="23"/>
  <c r="K59" i="23"/>
  <c r="B59" i="23"/>
  <c r="AY58" i="23"/>
  <c r="AQ58" i="23"/>
  <c r="AI58" i="23"/>
  <c r="AA58" i="23"/>
  <c r="S58" i="23"/>
  <c r="K58" i="23"/>
  <c r="B58" i="23"/>
  <c r="AY56" i="23"/>
  <c r="AQ56" i="23"/>
  <c r="AI56" i="23"/>
  <c r="AA56" i="23"/>
  <c r="S56" i="23"/>
  <c r="K56" i="23"/>
  <c r="BA55" i="23"/>
  <c r="B55" i="23"/>
  <c r="BA54" i="23"/>
  <c r="B54" i="23"/>
  <c r="BA53" i="23"/>
  <c r="B53" i="23"/>
  <c r="BA52" i="23"/>
  <c r="B52" i="23"/>
  <c r="AY49" i="23"/>
  <c r="AQ49" i="23"/>
  <c r="AI49" i="23"/>
  <c r="AA49" i="23"/>
  <c r="S49" i="23"/>
  <c r="K49" i="23"/>
  <c r="B49" i="23"/>
  <c r="AY48" i="23"/>
  <c r="AQ48" i="23"/>
  <c r="AI48" i="23"/>
  <c r="AA48" i="23"/>
  <c r="S48" i="23"/>
  <c r="K48" i="23"/>
  <c r="B48" i="23"/>
  <c r="AY47" i="23"/>
  <c r="AQ47" i="23"/>
  <c r="AI47" i="23"/>
  <c r="AA47" i="23"/>
  <c r="S47" i="23"/>
  <c r="K47" i="23"/>
  <c r="B47" i="23"/>
  <c r="AY46" i="23"/>
  <c r="AQ46" i="23"/>
  <c r="AI46" i="23"/>
  <c r="AI50" i="23" s="1"/>
  <c r="AA46" i="23"/>
  <c r="S46" i="23"/>
  <c r="K46" i="23"/>
  <c r="B46" i="23"/>
  <c r="AY44" i="23"/>
  <c r="AQ44" i="23"/>
  <c r="AI44" i="23"/>
  <c r="AA44" i="23"/>
  <c r="S44" i="23"/>
  <c r="K44" i="23"/>
  <c r="BA43" i="23"/>
  <c r="B43" i="23"/>
  <c r="BA42" i="23"/>
  <c r="B42" i="23"/>
  <c r="BA41" i="23"/>
  <c r="B41" i="23"/>
  <c r="BA40" i="23"/>
  <c r="B40" i="23"/>
  <c r="B37" i="23"/>
  <c r="B34" i="23"/>
  <c r="AR32" i="23"/>
  <c r="AJ32" i="23"/>
  <c r="AB32" i="23"/>
  <c r="T32" i="23"/>
  <c r="L32" i="23"/>
  <c r="D32" i="23"/>
  <c r="AZ31" i="23"/>
  <c r="AW31" i="23"/>
  <c r="AU31" i="23"/>
  <c r="AS31" i="23"/>
  <c r="AT31" i="23" s="1"/>
  <c r="AO31" i="23"/>
  <c r="AM31" i="23"/>
  <c r="AK31" i="23"/>
  <c r="AG31" i="23"/>
  <c r="AE31" i="23"/>
  <c r="AC31" i="23"/>
  <c r="AD31" i="23" s="1"/>
  <c r="Y31" i="23"/>
  <c r="W31" i="23"/>
  <c r="U31" i="23"/>
  <c r="O31" i="23"/>
  <c r="M31" i="23"/>
  <c r="N31" i="23" s="1"/>
  <c r="I31" i="23"/>
  <c r="G31" i="23"/>
  <c r="E31" i="23"/>
  <c r="F31" i="23" s="1"/>
  <c r="C31" i="23"/>
  <c r="B31" i="23"/>
  <c r="AZ30" i="23"/>
  <c r="AW30" i="23"/>
  <c r="AU30" i="23"/>
  <c r="AS30" i="23"/>
  <c r="AT30" i="23" s="1"/>
  <c r="AO30" i="23"/>
  <c r="AM30" i="23"/>
  <c r="AK30" i="23"/>
  <c r="AG30" i="23"/>
  <c r="AE30" i="23"/>
  <c r="AC30" i="23"/>
  <c r="Y30" i="23"/>
  <c r="W30" i="23"/>
  <c r="U30" i="23"/>
  <c r="V30" i="23" s="1"/>
  <c r="O30" i="23"/>
  <c r="M30" i="23"/>
  <c r="N30" i="23" s="1"/>
  <c r="I30" i="23"/>
  <c r="G30" i="23"/>
  <c r="E30" i="23"/>
  <c r="F30" i="23" s="1"/>
  <c r="C30" i="23"/>
  <c r="B30" i="23"/>
  <c r="AZ29" i="23"/>
  <c r="AW29" i="23"/>
  <c r="AU29" i="23"/>
  <c r="AS29" i="23"/>
  <c r="AO29" i="23"/>
  <c r="AM29" i="23"/>
  <c r="AK29" i="23"/>
  <c r="AG29" i="23"/>
  <c r="AE29" i="23"/>
  <c r="AC29" i="23"/>
  <c r="AD29" i="23" s="1"/>
  <c r="Y29" i="23"/>
  <c r="W29" i="23"/>
  <c r="U29" i="23"/>
  <c r="O29" i="23"/>
  <c r="M29" i="23"/>
  <c r="I29" i="23"/>
  <c r="G29" i="23"/>
  <c r="E29" i="23"/>
  <c r="F29" i="23" s="1"/>
  <c r="H29" i="23" s="1"/>
  <c r="C29" i="23"/>
  <c r="B29" i="23"/>
  <c r="AZ28" i="23"/>
  <c r="AW28" i="23"/>
  <c r="AU28" i="23"/>
  <c r="AS28" i="23"/>
  <c r="AO28" i="23"/>
  <c r="AM28" i="23"/>
  <c r="AK28" i="23"/>
  <c r="AL28" i="23" s="1"/>
  <c r="AG28" i="23"/>
  <c r="AE28" i="23"/>
  <c r="AC28" i="23"/>
  <c r="Y28" i="23"/>
  <c r="W28" i="23"/>
  <c r="U28" i="23"/>
  <c r="O28" i="23"/>
  <c r="M28" i="23"/>
  <c r="I28" i="23"/>
  <c r="G28" i="23"/>
  <c r="E28" i="23"/>
  <c r="F28" i="23" s="1"/>
  <c r="C28" i="23"/>
  <c r="B28" i="23"/>
  <c r="AZ27" i="23"/>
  <c r="AW27" i="23"/>
  <c r="AU27" i="23"/>
  <c r="AS27" i="23"/>
  <c r="AT27" i="23" s="1"/>
  <c r="AO27" i="23"/>
  <c r="AM27" i="23"/>
  <c r="AK27" i="23"/>
  <c r="AL27" i="23" s="1"/>
  <c r="AG27" i="23"/>
  <c r="AE27" i="23"/>
  <c r="AC27" i="23"/>
  <c r="Y27" i="23"/>
  <c r="W27" i="23"/>
  <c r="U27" i="23"/>
  <c r="O27" i="23"/>
  <c r="M27" i="23"/>
  <c r="N27" i="23" s="1"/>
  <c r="I27" i="23"/>
  <c r="G27" i="23"/>
  <c r="E27" i="23"/>
  <c r="F27" i="23" s="1"/>
  <c r="C27" i="23"/>
  <c r="B27" i="23"/>
  <c r="AZ26" i="23"/>
  <c r="AW26" i="23"/>
  <c r="AU26" i="23"/>
  <c r="AS26" i="23"/>
  <c r="AT26" i="23" s="1"/>
  <c r="AO26" i="23"/>
  <c r="AM26" i="23"/>
  <c r="AK26" i="23"/>
  <c r="AG26" i="23"/>
  <c r="AE26" i="23"/>
  <c r="AC26" i="23"/>
  <c r="Y26" i="23"/>
  <c r="W26" i="23"/>
  <c r="U26" i="23"/>
  <c r="V26" i="23" s="1"/>
  <c r="O26" i="23"/>
  <c r="M26" i="23"/>
  <c r="N26" i="23" s="1"/>
  <c r="I26" i="23"/>
  <c r="G26" i="23"/>
  <c r="E26" i="23"/>
  <c r="F26" i="23" s="1"/>
  <c r="C26" i="23"/>
  <c r="B26" i="23"/>
  <c r="AZ25" i="23"/>
  <c r="AW25" i="23"/>
  <c r="AU25" i="23"/>
  <c r="AS25" i="23"/>
  <c r="AT25" i="23" s="1"/>
  <c r="AO25" i="23"/>
  <c r="AM25" i="23"/>
  <c r="AK25" i="23"/>
  <c r="AL25" i="23" s="1"/>
  <c r="AG25" i="23"/>
  <c r="AE25" i="23"/>
  <c r="AC25" i="23"/>
  <c r="Y25" i="23"/>
  <c r="W25" i="23"/>
  <c r="U25" i="23"/>
  <c r="V25" i="23" s="1"/>
  <c r="O25" i="23"/>
  <c r="M25" i="23"/>
  <c r="N25" i="23" s="1"/>
  <c r="I25" i="23"/>
  <c r="G25" i="23"/>
  <c r="E25" i="23"/>
  <c r="F25" i="23" s="1"/>
  <c r="C25" i="23"/>
  <c r="B25" i="23"/>
  <c r="AZ24" i="23"/>
  <c r="AW24" i="23"/>
  <c r="AU24" i="23"/>
  <c r="AS24" i="23"/>
  <c r="AO24" i="23"/>
  <c r="AM24" i="23"/>
  <c r="AK24" i="23"/>
  <c r="AG24" i="23"/>
  <c r="AE24" i="23"/>
  <c r="AC24" i="23"/>
  <c r="AD24" i="23" s="1"/>
  <c r="Y24" i="23"/>
  <c r="W24" i="23"/>
  <c r="U24" i="23"/>
  <c r="V24" i="23" s="1"/>
  <c r="O24" i="23"/>
  <c r="M24" i="23"/>
  <c r="I24" i="23"/>
  <c r="G24" i="23"/>
  <c r="E24" i="23"/>
  <c r="F24" i="23" s="1"/>
  <c r="C24" i="23"/>
  <c r="B24" i="23"/>
  <c r="AZ23" i="23"/>
  <c r="AW23" i="23"/>
  <c r="AU23" i="23"/>
  <c r="AS23" i="23"/>
  <c r="AO23" i="23"/>
  <c r="AM23" i="23"/>
  <c r="AK23" i="23"/>
  <c r="AL23" i="23" s="1"/>
  <c r="AG23" i="23"/>
  <c r="AE23" i="23"/>
  <c r="AC23" i="23"/>
  <c r="AD23" i="23" s="1"/>
  <c r="Y23" i="23"/>
  <c r="W23" i="23"/>
  <c r="U23" i="23"/>
  <c r="O23" i="23"/>
  <c r="M23" i="23"/>
  <c r="N23" i="23" s="1"/>
  <c r="I23" i="23"/>
  <c r="G23" i="23"/>
  <c r="E23" i="23"/>
  <c r="F23" i="23" s="1"/>
  <c r="C23" i="23"/>
  <c r="B23" i="23"/>
  <c r="AZ22" i="23"/>
  <c r="AW22" i="23"/>
  <c r="AU22" i="23"/>
  <c r="AS22" i="23"/>
  <c r="AT22" i="23" s="1"/>
  <c r="AO22" i="23"/>
  <c r="AM22" i="23"/>
  <c r="AK22" i="23"/>
  <c r="AL22" i="23" s="1"/>
  <c r="AG22" i="23"/>
  <c r="AE22" i="23"/>
  <c r="AC22" i="23"/>
  <c r="Y22" i="23"/>
  <c r="W22" i="23"/>
  <c r="U22" i="23"/>
  <c r="O22" i="23"/>
  <c r="M22" i="23"/>
  <c r="N22" i="23" s="1"/>
  <c r="I22" i="23"/>
  <c r="G22" i="23"/>
  <c r="E22" i="23"/>
  <c r="F22" i="23" s="1"/>
  <c r="C22" i="23"/>
  <c r="B22" i="23"/>
  <c r="AZ21" i="23"/>
  <c r="AW21" i="23"/>
  <c r="AU21" i="23"/>
  <c r="AS21" i="23"/>
  <c r="AT21" i="23" s="1"/>
  <c r="AO21" i="23"/>
  <c r="AM21" i="23"/>
  <c r="AK21" i="23"/>
  <c r="AG21" i="23"/>
  <c r="AE21" i="23"/>
  <c r="AC21" i="23"/>
  <c r="Y21" i="23"/>
  <c r="W21" i="23"/>
  <c r="U21" i="23"/>
  <c r="V21" i="23" s="1"/>
  <c r="O21" i="23"/>
  <c r="M21" i="23"/>
  <c r="N21" i="23" s="1"/>
  <c r="I21" i="23"/>
  <c r="G21" i="23"/>
  <c r="E21" i="23"/>
  <c r="F21" i="23" s="1"/>
  <c r="C21" i="23"/>
  <c r="B21" i="23"/>
  <c r="AZ20" i="23"/>
  <c r="AW20" i="23"/>
  <c r="AU20" i="23"/>
  <c r="AS20" i="23"/>
  <c r="AO20" i="23"/>
  <c r="AM20" i="23"/>
  <c r="AK20" i="23"/>
  <c r="AG20" i="23"/>
  <c r="AE20" i="23"/>
  <c r="AC20" i="23"/>
  <c r="AD20" i="23" s="1"/>
  <c r="Y20" i="23"/>
  <c r="W20" i="23"/>
  <c r="U20" i="23"/>
  <c r="V20" i="23" s="1"/>
  <c r="O20" i="23"/>
  <c r="M20" i="23"/>
  <c r="I20" i="23"/>
  <c r="G20" i="23"/>
  <c r="E20" i="23"/>
  <c r="F20" i="23" s="1"/>
  <c r="C20" i="23"/>
  <c r="B20" i="23"/>
  <c r="AZ19" i="23"/>
  <c r="AW19" i="23"/>
  <c r="AU19" i="23"/>
  <c r="AS19" i="23"/>
  <c r="AO19" i="23"/>
  <c r="AM19" i="23"/>
  <c r="AK19" i="23"/>
  <c r="AL19" i="23" s="1"/>
  <c r="AG19" i="23"/>
  <c r="AE19" i="23"/>
  <c r="AC19" i="23"/>
  <c r="AD19" i="23" s="1"/>
  <c r="Y19" i="23"/>
  <c r="W19" i="23"/>
  <c r="U19" i="23"/>
  <c r="V19" i="23" s="1"/>
  <c r="O19" i="23"/>
  <c r="M19" i="23"/>
  <c r="I19" i="23"/>
  <c r="G19" i="23"/>
  <c r="E19" i="23"/>
  <c r="F19" i="23" s="1"/>
  <c r="C19" i="23"/>
  <c r="B19" i="23"/>
  <c r="AZ18" i="23"/>
  <c r="AW18" i="23"/>
  <c r="AU18" i="23"/>
  <c r="AS18" i="23"/>
  <c r="AT18" i="23" s="1"/>
  <c r="AO18" i="23"/>
  <c r="AM18" i="23"/>
  <c r="AK18" i="23"/>
  <c r="AL18" i="23" s="1"/>
  <c r="AG18" i="23"/>
  <c r="AE18" i="23"/>
  <c r="AC18" i="23"/>
  <c r="Y18" i="23"/>
  <c r="W18" i="23"/>
  <c r="U18" i="23"/>
  <c r="O18" i="23"/>
  <c r="M18" i="23"/>
  <c r="N18" i="23" s="1"/>
  <c r="I18" i="23"/>
  <c r="G18" i="23"/>
  <c r="E18" i="23"/>
  <c r="F18" i="23" s="1"/>
  <c r="C18" i="23"/>
  <c r="B18" i="23"/>
  <c r="AZ17" i="23"/>
  <c r="AW17" i="23"/>
  <c r="AU17" i="23"/>
  <c r="AS17" i="23"/>
  <c r="AT17" i="23" s="1"/>
  <c r="AO17" i="23"/>
  <c r="AM17" i="23"/>
  <c r="AK17" i="23"/>
  <c r="AL17" i="23" s="1"/>
  <c r="AG17" i="23"/>
  <c r="AE17" i="23"/>
  <c r="AC17" i="23"/>
  <c r="Y17" i="23"/>
  <c r="W17" i="23"/>
  <c r="U17" i="23"/>
  <c r="V17" i="23" s="1"/>
  <c r="O17" i="23"/>
  <c r="M17" i="23"/>
  <c r="N17" i="23" s="1"/>
  <c r="I17" i="23"/>
  <c r="G17" i="23"/>
  <c r="E17" i="23"/>
  <c r="F17" i="23" s="1"/>
  <c r="C17" i="23"/>
  <c r="B17" i="23"/>
  <c r="AZ16" i="23"/>
  <c r="AW16" i="23"/>
  <c r="AU16" i="23"/>
  <c r="AS16" i="23"/>
  <c r="AO16" i="23"/>
  <c r="AM16" i="23"/>
  <c r="AK16" i="23"/>
  <c r="AG16" i="23"/>
  <c r="AE16" i="23"/>
  <c r="AC16" i="23"/>
  <c r="AD16" i="23" s="1"/>
  <c r="Y16" i="23"/>
  <c r="W16" i="23"/>
  <c r="U16" i="23"/>
  <c r="V16" i="23" s="1"/>
  <c r="O16" i="23"/>
  <c r="M16" i="23"/>
  <c r="I16" i="23"/>
  <c r="G16" i="23"/>
  <c r="E16" i="23"/>
  <c r="F16" i="23" s="1"/>
  <c r="C16" i="23"/>
  <c r="B16" i="23"/>
  <c r="AZ15" i="23"/>
  <c r="AW15" i="23"/>
  <c r="AU15" i="23"/>
  <c r="AS15" i="23"/>
  <c r="AT15" i="23" s="1"/>
  <c r="AO15" i="23"/>
  <c r="AM15" i="23"/>
  <c r="AK15" i="23"/>
  <c r="AL15" i="23" s="1"/>
  <c r="AG15" i="23"/>
  <c r="AE15" i="23"/>
  <c r="AC15" i="23"/>
  <c r="AD15" i="23" s="1"/>
  <c r="Y15" i="23"/>
  <c r="W15" i="23"/>
  <c r="U15" i="23"/>
  <c r="O15" i="23"/>
  <c r="M15" i="23"/>
  <c r="N15" i="23" s="1"/>
  <c r="I15" i="23"/>
  <c r="G15" i="23"/>
  <c r="E15" i="23"/>
  <c r="F15" i="23" s="1"/>
  <c r="C15" i="23"/>
  <c r="B15" i="23"/>
  <c r="AZ14" i="23"/>
  <c r="AW14" i="23"/>
  <c r="AU14" i="23"/>
  <c r="AS14" i="23"/>
  <c r="AT14" i="23" s="1"/>
  <c r="AO14" i="23"/>
  <c r="AM14" i="23"/>
  <c r="AK14" i="23"/>
  <c r="AL14" i="23" s="1"/>
  <c r="AG14" i="23"/>
  <c r="AE14" i="23"/>
  <c r="AC14" i="23"/>
  <c r="Y14" i="23"/>
  <c r="W14" i="23"/>
  <c r="U14" i="23"/>
  <c r="O14" i="23"/>
  <c r="M14" i="23"/>
  <c r="N14" i="23" s="1"/>
  <c r="I14" i="23"/>
  <c r="G14" i="23"/>
  <c r="E14" i="23"/>
  <c r="F14" i="23" s="1"/>
  <c r="C14" i="23"/>
  <c r="B14" i="23"/>
  <c r="AZ13" i="23"/>
  <c r="AW13" i="23"/>
  <c r="AU13" i="23"/>
  <c r="AS13" i="23"/>
  <c r="AT13" i="23" s="1"/>
  <c r="AO13" i="23"/>
  <c r="AM13" i="23"/>
  <c r="AK13" i="23"/>
  <c r="AG13" i="23"/>
  <c r="AE13" i="23"/>
  <c r="AC13" i="23"/>
  <c r="Y13" i="23"/>
  <c r="W13" i="23"/>
  <c r="U13" i="23"/>
  <c r="V13" i="23" s="1"/>
  <c r="O13" i="23"/>
  <c r="M13" i="23"/>
  <c r="N13" i="23" s="1"/>
  <c r="I13" i="23"/>
  <c r="G13" i="23"/>
  <c r="E13" i="23"/>
  <c r="F13" i="23" s="1"/>
  <c r="C13" i="23"/>
  <c r="B13" i="23"/>
  <c r="AZ12" i="23"/>
  <c r="AW12" i="23"/>
  <c r="AU12" i="23"/>
  <c r="AS12" i="23"/>
  <c r="AO12" i="23"/>
  <c r="AM12" i="23"/>
  <c r="AK12" i="23"/>
  <c r="AG12" i="23"/>
  <c r="AE12" i="23"/>
  <c r="AC12" i="23"/>
  <c r="AD12" i="23" s="1"/>
  <c r="Y12" i="23"/>
  <c r="W12" i="23"/>
  <c r="U12" i="23"/>
  <c r="V12" i="23" s="1"/>
  <c r="O12" i="23"/>
  <c r="M12" i="23"/>
  <c r="I12" i="23"/>
  <c r="G12" i="23"/>
  <c r="E12" i="23"/>
  <c r="F12" i="23" s="1"/>
  <c r="C12" i="23"/>
  <c r="B12" i="23"/>
  <c r="AZ11" i="23"/>
  <c r="AW11" i="23"/>
  <c r="AU11" i="23"/>
  <c r="AS11" i="23"/>
  <c r="AO11" i="23"/>
  <c r="AM11" i="23"/>
  <c r="AK11" i="23"/>
  <c r="AL11" i="23" s="1"/>
  <c r="AG11" i="23"/>
  <c r="AE11" i="23"/>
  <c r="AC11" i="23"/>
  <c r="AD11" i="23" s="1"/>
  <c r="Y11" i="23"/>
  <c r="W11" i="23"/>
  <c r="U11" i="23"/>
  <c r="O11" i="23"/>
  <c r="M11" i="23"/>
  <c r="I11" i="23"/>
  <c r="G11" i="23"/>
  <c r="E11" i="23"/>
  <c r="F11" i="23" s="1"/>
  <c r="C11" i="23"/>
  <c r="B11" i="23"/>
  <c r="AZ10" i="23"/>
  <c r="AW10" i="23"/>
  <c r="AU10" i="23"/>
  <c r="AS10" i="23"/>
  <c r="AT10" i="23" s="1"/>
  <c r="AO10" i="23"/>
  <c r="AM10" i="23"/>
  <c r="AK10" i="23"/>
  <c r="AL10" i="23" s="1"/>
  <c r="AG10" i="23"/>
  <c r="AE10" i="23"/>
  <c r="AC10" i="23"/>
  <c r="Y10" i="23"/>
  <c r="W10" i="23"/>
  <c r="U10" i="23"/>
  <c r="O10" i="23"/>
  <c r="M10" i="23"/>
  <c r="N10" i="23" s="1"/>
  <c r="I10" i="23"/>
  <c r="G10" i="23"/>
  <c r="E10" i="23"/>
  <c r="F10" i="23" s="1"/>
  <c r="C10" i="23"/>
  <c r="B10" i="23"/>
  <c r="AZ9" i="23"/>
  <c r="AW9" i="23"/>
  <c r="AU9" i="23"/>
  <c r="AS9" i="23"/>
  <c r="AT9" i="23" s="1"/>
  <c r="AO9" i="23"/>
  <c r="AM9" i="23"/>
  <c r="AK9" i="23"/>
  <c r="AL9" i="23" s="1"/>
  <c r="AG9" i="23"/>
  <c r="AE9" i="23"/>
  <c r="AC9" i="23"/>
  <c r="Y9" i="23"/>
  <c r="W9" i="23"/>
  <c r="U9" i="23"/>
  <c r="V9" i="23" s="1"/>
  <c r="O9" i="23"/>
  <c r="M9" i="23"/>
  <c r="N9" i="23" s="1"/>
  <c r="I9" i="23"/>
  <c r="G9" i="23"/>
  <c r="E9" i="23"/>
  <c r="F9" i="23" s="1"/>
  <c r="C9" i="23"/>
  <c r="B9" i="23"/>
  <c r="AZ8" i="23"/>
  <c r="AW8" i="23"/>
  <c r="AU8" i="23"/>
  <c r="AS8" i="23"/>
  <c r="AO8" i="23"/>
  <c r="AM8" i="23"/>
  <c r="AK8" i="23"/>
  <c r="AG8" i="23"/>
  <c r="AE8" i="23"/>
  <c r="AC8" i="23"/>
  <c r="AD8" i="23" s="1"/>
  <c r="Y8" i="23"/>
  <c r="W8" i="23"/>
  <c r="U8" i="23"/>
  <c r="V8" i="23" s="1"/>
  <c r="O8" i="23"/>
  <c r="M8" i="23"/>
  <c r="I8" i="23"/>
  <c r="G8" i="23"/>
  <c r="E8" i="23"/>
  <c r="F8" i="23" s="1"/>
  <c r="C8" i="23"/>
  <c r="B8" i="23"/>
  <c r="AV6" i="23"/>
  <c r="AM6" i="23"/>
  <c r="AE6" i="23"/>
  <c r="W6" i="23"/>
  <c r="O6" i="23"/>
  <c r="G6" i="23"/>
  <c r="AV5" i="23"/>
  <c r="AM5" i="23"/>
  <c r="AE5" i="23"/>
  <c r="W5" i="23"/>
  <c r="O5" i="23"/>
  <c r="G5" i="23"/>
  <c r="B3" i="23"/>
  <c r="B2" i="23"/>
  <c r="B69" i="29"/>
  <c r="B68" i="29"/>
  <c r="B64" i="29"/>
  <c r="B59" i="29"/>
  <c r="B58" i="29"/>
  <c r="B55" i="29"/>
  <c r="B54" i="29"/>
  <c r="B53" i="29"/>
  <c r="B52" i="29"/>
  <c r="B49" i="29"/>
  <c r="B48" i="29"/>
  <c r="B47" i="29"/>
  <c r="B46" i="29"/>
  <c r="B43" i="29"/>
  <c r="B42" i="29"/>
  <c r="B41" i="29"/>
  <c r="B40" i="29"/>
  <c r="B69" i="28"/>
  <c r="B68" i="28"/>
  <c r="B64" i="28"/>
  <c r="B59" i="28"/>
  <c r="B58" i="28"/>
  <c r="B55" i="28"/>
  <c r="B54" i="28"/>
  <c r="B53" i="28"/>
  <c r="B52" i="28"/>
  <c r="B49" i="28"/>
  <c r="B48" i="28"/>
  <c r="B47" i="28"/>
  <c r="B46" i="28"/>
  <c r="B43" i="28"/>
  <c r="B42" i="28"/>
  <c r="B41" i="28"/>
  <c r="B40" i="28"/>
  <c r="B69" i="27"/>
  <c r="B68" i="27"/>
  <c r="B64" i="27"/>
  <c r="B59" i="27"/>
  <c r="B58" i="27"/>
  <c r="B55" i="27"/>
  <c r="B54" i="27"/>
  <c r="B53" i="27"/>
  <c r="B52" i="27"/>
  <c r="B49" i="27"/>
  <c r="B48" i="27"/>
  <c r="B47" i="27"/>
  <c r="B46" i="27"/>
  <c r="B41" i="27"/>
  <c r="B42" i="27"/>
  <c r="B43" i="27"/>
  <c r="B40" i="27"/>
  <c r="AY60" i="38" l="1"/>
  <c r="BA47" i="23"/>
  <c r="AA60" i="23"/>
  <c r="BA64" i="23"/>
  <c r="AN14" i="38"/>
  <c r="S60" i="23"/>
  <c r="H25" i="38"/>
  <c r="K50" i="38"/>
  <c r="BA64" i="38"/>
  <c r="BA49" i="23"/>
  <c r="AQ60" i="23"/>
  <c r="K50" i="23"/>
  <c r="AY70" i="23"/>
  <c r="AQ70" i="23"/>
  <c r="S50" i="23"/>
  <c r="AA50" i="23"/>
  <c r="AI50" i="38"/>
  <c r="BA48" i="23"/>
  <c r="BA69" i="23"/>
  <c r="AQ50" i="38"/>
  <c r="AQ50" i="23"/>
  <c r="AY50" i="23"/>
  <c r="BA44" i="23"/>
  <c r="BA47" i="38"/>
  <c r="K70" i="38"/>
  <c r="BA58" i="23"/>
  <c r="AZ32" i="38"/>
  <c r="S60" i="38"/>
  <c r="S70" i="38"/>
  <c r="H23" i="23"/>
  <c r="AI14" i="38"/>
  <c r="X27" i="38"/>
  <c r="AQ31" i="38"/>
  <c r="H22" i="23"/>
  <c r="AI23" i="38"/>
  <c r="AA11" i="23"/>
  <c r="H18" i="23"/>
  <c r="J18" i="23" s="1"/>
  <c r="AQ21" i="23"/>
  <c r="AV21" i="23"/>
  <c r="AX21" i="23" s="1"/>
  <c r="AI22" i="23"/>
  <c r="AF23" i="23"/>
  <c r="X24" i="23"/>
  <c r="Z24" i="23" s="1"/>
  <c r="AY24" i="23"/>
  <c r="S25" i="23"/>
  <c r="AN25" i="23"/>
  <c r="AV31" i="23"/>
  <c r="AX31" i="23" s="1"/>
  <c r="AQ10" i="38"/>
  <c r="AV28" i="38"/>
  <c r="AX28" i="38" s="1"/>
  <c r="AI29" i="38"/>
  <c r="AQ29" i="38"/>
  <c r="AY14" i="38"/>
  <c r="AY23" i="38"/>
  <c r="S24" i="38"/>
  <c r="AY24" i="38"/>
  <c r="H15" i="23"/>
  <c r="P10" i="23"/>
  <c r="R10" i="23" s="1"/>
  <c r="AN10" i="23"/>
  <c r="AP10" i="23" s="1"/>
  <c r="P17" i="23"/>
  <c r="AY30" i="23"/>
  <c r="AQ31" i="23"/>
  <c r="AI10" i="38"/>
  <c r="AA14" i="38"/>
  <c r="S21" i="38"/>
  <c r="AI21" i="38"/>
  <c r="S22" i="38"/>
  <c r="AQ22" i="38"/>
  <c r="H29" i="38"/>
  <c r="AQ8" i="23"/>
  <c r="P9" i="23"/>
  <c r="R9" i="23" s="1"/>
  <c r="X13" i="23"/>
  <c r="Z13" i="23" s="1"/>
  <c r="AY25" i="23"/>
  <c r="AA29" i="23"/>
  <c r="AI29" i="23"/>
  <c r="S30" i="23"/>
  <c r="P18" i="38"/>
  <c r="AN15" i="23"/>
  <c r="AP15" i="23" s="1"/>
  <c r="AQ25" i="23"/>
  <c r="S29" i="23"/>
  <c r="H8" i="38"/>
  <c r="J8" i="38" s="1"/>
  <c r="AI8" i="38"/>
  <c r="AQ8" i="38"/>
  <c r="P10" i="38"/>
  <c r="R10" i="38" s="1"/>
  <c r="AV10" i="38"/>
  <c r="S11" i="38"/>
  <c r="AA17" i="38"/>
  <c r="AA30" i="38"/>
  <c r="AY9" i="23"/>
  <c r="AQ11" i="23"/>
  <c r="AV13" i="23"/>
  <c r="AX13" i="23" s="1"/>
  <c r="AI17" i="23"/>
  <c r="AA20" i="23"/>
  <c r="AY20" i="23"/>
  <c r="X21" i="23"/>
  <c r="Z21" i="23" s="1"/>
  <c r="S27" i="23"/>
  <c r="AQ27" i="23"/>
  <c r="AN8" i="38"/>
  <c r="AP8" i="38" s="1"/>
  <c r="S9" i="38"/>
  <c r="AY9" i="38"/>
  <c r="AQ14" i="38"/>
  <c r="S16" i="38"/>
  <c r="X16" i="38"/>
  <c r="Z16" i="38" s="1"/>
  <c r="AI16" i="38"/>
  <c r="AQ16" i="38"/>
  <c r="S25" i="38"/>
  <c r="AI25" i="38"/>
  <c r="AQ27" i="38"/>
  <c r="AN29" i="38"/>
  <c r="AP29" i="38" s="1"/>
  <c r="AL31" i="38"/>
  <c r="AN31" i="38" s="1"/>
  <c r="X12" i="23"/>
  <c r="Z12" i="23" s="1"/>
  <c r="AN18" i="23"/>
  <c r="AP18" i="23" s="1"/>
  <c r="AI19" i="23"/>
  <c r="AQ20" i="23"/>
  <c r="P21" i="23"/>
  <c r="R21" i="23" s="1"/>
  <c r="AN23" i="23"/>
  <c r="AA26" i="23"/>
  <c r="S31" i="23"/>
  <c r="AA9" i="23"/>
  <c r="AF29" i="23"/>
  <c r="AL10" i="38"/>
  <c r="AN10" i="38" s="1"/>
  <c r="AP10" i="38" s="1"/>
  <c r="V14" i="38"/>
  <c r="X14" i="38" s="1"/>
  <c r="Z14" i="38" s="1"/>
  <c r="AT24" i="38"/>
  <c r="AV24" i="38" s="1"/>
  <c r="AX24" i="38" s="1"/>
  <c r="AY28" i="38"/>
  <c r="S9" i="23"/>
  <c r="AI10" i="23"/>
  <c r="AV10" i="23"/>
  <c r="AX10" i="23" s="1"/>
  <c r="S11" i="23"/>
  <c r="V11" i="23"/>
  <c r="AF15" i="23"/>
  <c r="AA16" i="23"/>
  <c r="AQ17" i="23"/>
  <c r="AF20" i="23"/>
  <c r="AQ24" i="23"/>
  <c r="P27" i="23"/>
  <c r="R27" i="23" s="1"/>
  <c r="AI28" i="23"/>
  <c r="AQ28" i="23"/>
  <c r="AL31" i="23"/>
  <c r="AY31" i="23"/>
  <c r="X9" i="38"/>
  <c r="Z9" i="38" s="1"/>
  <c r="AY11" i="38"/>
  <c r="AI15" i="38"/>
  <c r="AA16" i="38"/>
  <c r="P17" i="38"/>
  <c r="R17" i="38" s="1"/>
  <c r="AI26" i="38"/>
  <c r="AI28" i="38"/>
  <c r="AF11" i="23"/>
  <c r="AH11" i="23" s="1"/>
  <c r="P13" i="23"/>
  <c r="R13" i="23" s="1"/>
  <c r="AV17" i="23"/>
  <c r="AX17" i="23" s="1"/>
  <c r="X8" i="23"/>
  <c r="Z8" i="23" s="1"/>
  <c r="H10" i="23"/>
  <c r="J10" i="23" s="1"/>
  <c r="K10" i="23" s="1"/>
  <c r="AA12" i="23"/>
  <c r="P15" i="23"/>
  <c r="AI15" i="23"/>
  <c r="AQ16" i="23"/>
  <c r="AQ18" i="23"/>
  <c r="S20" i="23"/>
  <c r="X20" i="23"/>
  <c r="Z20" i="23" s="1"/>
  <c r="S21" i="23"/>
  <c r="H12" i="38"/>
  <c r="J12" i="38" s="1"/>
  <c r="K12" i="38" s="1"/>
  <c r="AN12" i="38"/>
  <c r="AP12" i="38" s="1"/>
  <c r="P30" i="38"/>
  <c r="R30" i="38" s="1"/>
  <c r="P15" i="38"/>
  <c r="R15" i="38" s="1"/>
  <c r="P28" i="38"/>
  <c r="R28" i="38" s="1"/>
  <c r="AV30" i="38"/>
  <c r="AX30" i="38" s="1"/>
  <c r="X31" i="38"/>
  <c r="Z31" i="38" s="1"/>
  <c r="AQ9" i="23"/>
  <c r="AV9" i="23"/>
  <c r="AX9" i="23" s="1"/>
  <c r="AQ10" i="23"/>
  <c r="AY11" i="23"/>
  <c r="AI13" i="23"/>
  <c r="AQ13" i="23"/>
  <c r="H14" i="23"/>
  <c r="AY15" i="23"/>
  <c r="X16" i="23"/>
  <c r="Z16" i="23" s="1"/>
  <c r="P18" i="23"/>
  <c r="AA19" i="23"/>
  <c r="AF19" i="23"/>
  <c r="AH19" i="23" s="1"/>
  <c r="AI21" i="23"/>
  <c r="AD21" i="23"/>
  <c r="AF21" i="23" s="1"/>
  <c r="P25" i="23"/>
  <c r="AF9" i="38"/>
  <c r="AH9" i="38" s="1"/>
  <c r="AV11" i="38"/>
  <c r="AX11" i="38" s="1"/>
  <c r="AI9" i="23"/>
  <c r="AI11" i="23"/>
  <c r="S12" i="23"/>
  <c r="AF12" i="23"/>
  <c r="AH12" i="23" s="1"/>
  <c r="S13" i="23"/>
  <c r="AD13" i="23"/>
  <c r="AF13" i="23" s="1"/>
  <c r="AH13" i="23" s="1"/>
  <c r="AY13" i="23"/>
  <c r="AA14" i="23"/>
  <c r="AN14" i="23"/>
  <c r="S15" i="23"/>
  <c r="AV15" i="23"/>
  <c r="AX15" i="23" s="1"/>
  <c r="S17" i="23"/>
  <c r="AY17" i="23"/>
  <c r="AV18" i="23"/>
  <c r="AX18" i="23" s="1"/>
  <c r="S19" i="23"/>
  <c r="AY19" i="23"/>
  <c r="P23" i="23"/>
  <c r="AY23" i="23"/>
  <c r="AT23" i="23"/>
  <c r="AV23" i="23" s="1"/>
  <c r="AY27" i="23"/>
  <c r="AA30" i="23"/>
  <c r="S8" i="38"/>
  <c r="AY8" i="38"/>
  <c r="AA11" i="38"/>
  <c r="AF11" i="38"/>
  <c r="AH11" i="38" s="1"/>
  <c r="AQ11" i="38"/>
  <c r="P13" i="38"/>
  <c r="R13" i="38" s="1"/>
  <c r="AA13" i="38"/>
  <c r="AY16" i="38"/>
  <c r="AI18" i="38"/>
  <c r="AY18" i="38"/>
  <c r="AA19" i="38"/>
  <c r="AQ19" i="38"/>
  <c r="AY20" i="38"/>
  <c r="AA22" i="38"/>
  <c r="S23" i="38"/>
  <c r="AY25" i="38"/>
  <c r="AF26" i="38"/>
  <c r="AY27" i="38"/>
  <c r="AY30" i="38"/>
  <c r="S27" i="38"/>
  <c r="AQ28" i="38"/>
  <c r="AY31" i="38"/>
  <c r="AY21" i="23"/>
  <c r="AA22" i="23"/>
  <c r="AQ22" i="23"/>
  <c r="S23" i="23"/>
  <c r="AA23" i="23"/>
  <c r="AI25" i="23"/>
  <c r="S26" i="23"/>
  <c r="H28" i="23"/>
  <c r="J28" i="23" s="1"/>
  <c r="K28" i="23" s="1"/>
  <c r="N29" i="23"/>
  <c r="P29" i="23" s="1"/>
  <c r="V29" i="23"/>
  <c r="AY29" i="23"/>
  <c r="AI31" i="23"/>
  <c r="N9" i="38"/>
  <c r="P9" i="38" s="1"/>
  <c r="AQ9" i="38"/>
  <c r="AT9" i="38"/>
  <c r="AV9" i="38" s="1"/>
  <c r="AX9" i="38" s="1"/>
  <c r="S10" i="38"/>
  <c r="AA10" i="38"/>
  <c r="AY10" i="38"/>
  <c r="P11" i="38"/>
  <c r="R11" i="38" s="1"/>
  <c r="AA12" i="38"/>
  <c r="AY12" i="38"/>
  <c r="AI13" i="38"/>
  <c r="AY13" i="38"/>
  <c r="S14" i="38"/>
  <c r="AA15" i="38"/>
  <c r="AD15" i="38"/>
  <c r="AF15" i="38" s="1"/>
  <c r="AQ15" i="38"/>
  <c r="AY15" i="38"/>
  <c r="AN16" i="38"/>
  <c r="AP16" i="38" s="1"/>
  <c r="AN17" i="38"/>
  <c r="AP17" i="38" s="1"/>
  <c r="AA18" i="38"/>
  <c r="S19" i="38"/>
  <c r="AA20" i="38"/>
  <c r="AQ20" i="38"/>
  <c r="AA21" i="38"/>
  <c r="AY21" i="38"/>
  <c r="AI22" i="38"/>
  <c r="AY22" i="38"/>
  <c r="AA23" i="38"/>
  <c r="AQ23" i="38"/>
  <c r="N24" i="38"/>
  <c r="AA24" i="38"/>
  <c r="AQ24" i="38"/>
  <c r="AA25" i="38"/>
  <c r="AN25" i="38"/>
  <c r="AP25" i="38" s="1"/>
  <c r="AA26" i="38"/>
  <c r="AY26" i="38"/>
  <c r="AL27" i="38"/>
  <c r="AD28" i="38"/>
  <c r="AF28" i="38" s="1"/>
  <c r="AA29" i="38"/>
  <c r="AI30" i="38"/>
  <c r="AI23" i="23"/>
  <c r="S24" i="23"/>
  <c r="H25" i="23"/>
  <c r="R25" i="23"/>
  <c r="AY26" i="23"/>
  <c r="AI27" i="23"/>
  <c r="AN27" i="23"/>
  <c r="AP27" i="23" s="1"/>
  <c r="AA28" i="23"/>
  <c r="AD28" i="23"/>
  <c r="AF31" i="23"/>
  <c r="AN31" i="23"/>
  <c r="AP31" i="23" s="1"/>
  <c r="AA8" i="38"/>
  <c r="AA9" i="38"/>
  <c r="AI9" i="38"/>
  <c r="X10" i="38"/>
  <c r="Z10" i="38" s="1"/>
  <c r="AI11" i="38"/>
  <c r="S12" i="38"/>
  <c r="V12" i="38"/>
  <c r="X12" i="38" s="1"/>
  <c r="Z12" i="38" s="1"/>
  <c r="AI12" i="38"/>
  <c r="AQ12" i="38"/>
  <c r="S13" i="38"/>
  <c r="AD13" i="38"/>
  <c r="AQ13" i="38"/>
  <c r="AT13" i="38"/>
  <c r="AV13" i="38" s="1"/>
  <c r="S15" i="38"/>
  <c r="AV15" i="38"/>
  <c r="AX15" i="38" s="1"/>
  <c r="H16" i="38"/>
  <c r="J16" i="38" s="1"/>
  <c r="K16" i="38" s="1"/>
  <c r="S17" i="38"/>
  <c r="AQ17" i="38"/>
  <c r="S18" i="38"/>
  <c r="AV18" i="38"/>
  <c r="AX18" i="38" s="1"/>
  <c r="AI19" i="38"/>
  <c r="AY19" i="38"/>
  <c r="S20" i="38"/>
  <c r="AI20" i="38"/>
  <c r="AQ21" i="38"/>
  <c r="AI24" i="38"/>
  <c r="AQ25" i="38"/>
  <c r="AV26" i="38"/>
  <c r="AA27" i="38"/>
  <c r="S28" i="38"/>
  <c r="V29" i="38"/>
  <c r="S30" i="38"/>
  <c r="AD30" i="38"/>
  <c r="AF30" i="38" s="1"/>
  <c r="AH30" i="38" s="1"/>
  <c r="S31" i="38"/>
  <c r="AA31" i="38"/>
  <c r="H13" i="38"/>
  <c r="J13" i="38" s="1"/>
  <c r="K13" i="38" s="1"/>
  <c r="AV14" i="38"/>
  <c r="AX14" i="38" s="1"/>
  <c r="AF16" i="38"/>
  <c r="AH16" i="38" s="1"/>
  <c r="P14" i="38"/>
  <c r="R14" i="38" s="1"/>
  <c r="AN15" i="38"/>
  <c r="AP15" i="38" s="1"/>
  <c r="H9" i="38"/>
  <c r="J9" i="38" s="1"/>
  <c r="AF12" i="38"/>
  <c r="AH12" i="38" s="1"/>
  <c r="H15" i="38"/>
  <c r="J15" i="38" s="1"/>
  <c r="H17" i="38"/>
  <c r="J17" i="38" s="1"/>
  <c r="AN11" i="38"/>
  <c r="AP11" i="38" s="1"/>
  <c r="X13" i="38"/>
  <c r="Z13" i="38" s="1"/>
  <c r="AX10" i="38"/>
  <c r="V17" i="38"/>
  <c r="AI17" i="38"/>
  <c r="R18" i="38"/>
  <c r="H20" i="38"/>
  <c r="AF21" i="38"/>
  <c r="AH21" i="38" s="1"/>
  <c r="H22" i="38"/>
  <c r="AV23" i="38"/>
  <c r="AX23" i="38" s="1"/>
  <c r="AF25" i="38"/>
  <c r="AH25" i="38" s="1"/>
  <c r="R9" i="38"/>
  <c r="AP14" i="38"/>
  <c r="AH15" i="38"/>
  <c r="AF17" i="38"/>
  <c r="AH17" i="38" s="1"/>
  <c r="H18" i="38"/>
  <c r="J18" i="38" s="1"/>
  <c r="X18" i="38"/>
  <c r="Z18" i="38" s="1"/>
  <c r="AQ18" i="38"/>
  <c r="AL18" i="38"/>
  <c r="P19" i="38"/>
  <c r="R19" i="38" s="1"/>
  <c r="AN20" i="38"/>
  <c r="AP20" i="38" s="1"/>
  <c r="AN24" i="38"/>
  <c r="AP24" i="38" s="1"/>
  <c r="N8" i="38"/>
  <c r="AF8" i="38"/>
  <c r="AH8" i="38" s="1"/>
  <c r="AT8" i="38"/>
  <c r="AL9" i="38"/>
  <c r="AD10" i="38"/>
  <c r="H11" i="38"/>
  <c r="V11" i="38"/>
  <c r="N12" i="38"/>
  <c r="AT12" i="38"/>
  <c r="AL13" i="38"/>
  <c r="AD14" i="38"/>
  <c r="V15" i="38"/>
  <c r="N16" i="38"/>
  <c r="AT16" i="38"/>
  <c r="AY17" i="38"/>
  <c r="AT17" i="38"/>
  <c r="AV19" i="38"/>
  <c r="AX19" i="38" s="1"/>
  <c r="H21" i="38"/>
  <c r="J21" i="38" s="1"/>
  <c r="H24" i="38"/>
  <c r="J24" i="38" s="1"/>
  <c r="H26" i="38"/>
  <c r="J26" i="38" s="1"/>
  <c r="K26" i="38" s="1"/>
  <c r="F32" i="38"/>
  <c r="X8" i="38"/>
  <c r="H10" i="38"/>
  <c r="J10" i="38" s="1"/>
  <c r="H14" i="38"/>
  <c r="X22" i="38"/>
  <c r="Z22" i="38" s="1"/>
  <c r="P23" i="38"/>
  <c r="R23" i="38" s="1"/>
  <c r="AD19" i="38"/>
  <c r="V20" i="38"/>
  <c r="N21" i="38"/>
  <c r="AT21" i="38"/>
  <c r="AL22" i="38"/>
  <c r="AD23" i="38"/>
  <c r="V24" i="38"/>
  <c r="N25" i="38"/>
  <c r="AT25" i="38"/>
  <c r="H27" i="38"/>
  <c r="J27" i="38" s="1"/>
  <c r="AI31" i="38"/>
  <c r="AD31" i="38"/>
  <c r="AV31" i="38"/>
  <c r="AX31" i="38" s="1"/>
  <c r="BA59" i="38"/>
  <c r="AD18" i="38"/>
  <c r="H19" i="38"/>
  <c r="J19" i="38" s="1"/>
  <c r="K19" i="38" s="1"/>
  <c r="V19" i="38"/>
  <c r="AN19" i="38"/>
  <c r="AP19" i="38" s="1"/>
  <c r="N20" i="38"/>
  <c r="AF20" i="38"/>
  <c r="AH20" i="38" s="1"/>
  <c r="AT20" i="38"/>
  <c r="X21" i="38"/>
  <c r="Z21" i="38" s="1"/>
  <c r="AL21" i="38"/>
  <c r="P22" i="38"/>
  <c r="R22" i="38" s="1"/>
  <c r="AD22" i="38"/>
  <c r="AV22" i="38"/>
  <c r="AX22" i="38" s="1"/>
  <c r="H23" i="38"/>
  <c r="V23" i="38"/>
  <c r="AN23" i="38"/>
  <c r="AP23" i="38" s="1"/>
  <c r="AF24" i="38"/>
  <c r="AH24" i="38" s="1"/>
  <c r="J25" i="38"/>
  <c r="K25" i="38" s="1"/>
  <c r="X25" i="38"/>
  <c r="Z25" i="38" s="1"/>
  <c r="S26" i="38"/>
  <c r="Z27" i="38"/>
  <c r="AI27" i="38"/>
  <c r="AD27" i="38"/>
  <c r="S29" i="38"/>
  <c r="N29" i="38"/>
  <c r="AF29" i="38"/>
  <c r="AH29" i="38" s="1"/>
  <c r="H30" i="38"/>
  <c r="J30" i="38" s="1"/>
  <c r="X30" i="38"/>
  <c r="Z30" i="38" s="1"/>
  <c r="BA58" i="38"/>
  <c r="N26" i="38"/>
  <c r="AX26" i="38"/>
  <c r="AH28" i="38"/>
  <c r="AY29" i="38"/>
  <c r="AT29" i="38"/>
  <c r="AQ30" i="38"/>
  <c r="AL30" i="38"/>
  <c r="BA44" i="38"/>
  <c r="S50" i="38"/>
  <c r="BA50" i="38" s="1"/>
  <c r="AY50" i="38"/>
  <c r="BA49" i="38"/>
  <c r="BA56" i="38"/>
  <c r="BA60" i="38"/>
  <c r="BA69" i="38"/>
  <c r="X26" i="38"/>
  <c r="Z26" i="38" s="1"/>
  <c r="AH26" i="38"/>
  <c r="AQ26" i="38"/>
  <c r="AL26" i="38"/>
  <c r="AA28" i="38"/>
  <c r="V28" i="38"/>
  <c r="BA28" i="38" s="1"/>
  <c r="BA31" i="38"/>
  <c r="H31" i="38"/>
  <c r="J31" i="38" s="1"/>
  <c r="P31" i="38"/>
  <c r="R31" i="38" s="1"/>
  <c r="BA48" i="38"/>
  <c r="P27" i="38"/>
  <c r="R27" i="38" s="1"/>
  <c r="AV27" i="38"/>
  <c r="AX27" i="38" s="1"/>
  <c r="H28" i="38"/>
  <c r="J28" i="38" s="1"/>
  <c r="AN28" i="38"/>
  <c r="AP28" i="38" s="1"/>
  <c r="BA46" i="38"/>
  <c r="BA68" i="38"/>
  <c r="J29" i="38"/>
  <c r="K29" i="38" s="1"/>
  <c r="AT16" i="23"/>
  <c r="AY16" i="23"/>
  <c r="AY8" i="23"/>
  <c r="AT8" i="23"/>
  <c r="AZ32" i="23"/>
  <c r="AN11" i="23"/>
  <c r="AP11" i="23" s="1"/>
  <c r="H12" i="23"/>
  <c r="AY12" i="23"/>
  <c r="R15" i="23"/>
  <c r="AH15" i="23"/>
  <c r="S16" i="23"/>
  <c r="N16" i="23"/>
  <c r="H17" i="23"/>
  <c r="J17" i="23" s="1"/>
  <c r="AA17" i="23"/>
  <c r="AI18" i="23"/>
  <c r="H20" i="23"/>
  <c r="J20" i="23" s="1"/>
  <c r="H24" i="23"/>
  <c r="J24" i="23" s="1"/>
  <c r="K24" i="23" s="1"/>
  <c r="AN9" i="23"/>
  <c r="AP9" i="23" s="1"/>
  <c r="X11" i="23"/>
  <c r="Z11" i="23" s="1"/>
  <c r="AA8" i="23"/>
  <c r="AQ12" i="23"/>
  <c r="AL12" i="23"/>
  <c r="AI14" i="23"/>
  <c r="AD14" i="23"/>
  <c r="AQ14" i="23"/>
  <c r="AA15" i="23"/>
  <c r="H16" i="23"/>
  <c r="J16" i="23" s="1"/>
  <c r="K16" i="23" s="1"/>
  <c r="R17" i="23"/>
  <c r="X17" i="23"/>
  <c r="Z17" i="23" s="1"/>
  <c r="AA18" i="23"/>
  <c r="V18" i="23"/>
  <c r="H19" i="23"/>
  <c r="J19" i="23" s="1"/>
  <c r="BA50" i="23"/>
  <c r="S8" i="23"/>
  <c r="N8" i="23"/>
  <c r="H9" i="23"/>
  <c r="J9" i="23" s="1"/>
  <c r="F32" i="23"/>
  <c r="H8" i="23"/>
  <c r="X9" i="23"/>
  <c r="Z9" i="23" s="1"/>
  <c r="AA10" i="23"/>
  <c r="V10" i="23"/>
  <c r="H11" i="23"/>
  <c r="H13" i="23"/>
  <c r="J13" i="23" s="1"/>
  <c r="AP14" i="23"/>
  <c r="AN17" i="23"/>
  <c r="AP17" i="23" s="1"/>
  <c r="X19" i="23"/>
  <c r="Z19" i="23" s="1"/>
  <c r="H21" i="23"/>
  <c r="AY14" i="23"/>
  <c r="AI16" i="23"/>
  <c r="S22" i="23"/>
  <c r="AD22" i="23"/>
  <c r="AN22" i="23"/>
  <c r="AP22" i="23" s="1"/>
  <c r="AQ19" i="23"/>
  <c r="AH21" i="23"/>
  <c r="R23" i="23"/>
  <c r="AH23" i="23"/>
  <c r="AX23" i="23"/>
  <c r="AA24" i="23"/>
  <c r="AA25" i="23"/>
  <c r="AV26" i="23"/>
  <c r="AX26" i="23" s="1"/>
  <c r="S28" i="23"/>
  <c r="N28" i="23"/>
  <c r="P30" i="23"/>
  <c r="R30" i="23" s="1"/>
  <c r="X30" i="23"/>
  <c r="Z30" i="23" s="1"/>
  <c r="AI30" i="23"/>
  <c r="AD30" i="23"/>
  <c r="AQ30" i="23"/>
  <c r="AL30" i="23"/>
  <c r="AI8" i="23"/>
  <c r="S14" i="23"/>
  <c r="AL20" i="23"/>
  <c r="AY22" i="23"/>
  <c r="N24" i="23"/>
  <c r="AI24" i="23"/>
  <c r="AT24" i="23"/>
  <c r="H27" i="23"/>
  <c r="J27" i="23" s="1"/>
  <c r="V28" i="23"/>
  <c r="AN28" i="23"/>
  <c r="AP28" i="23" s="1"/>
  <c r="AV30" i="23"/>
  <c r="AX30" i="23" s="1"/>
  <c r="P31" i="23"/>
  <c r="R31" i="23" s="1"/>
  <c r="AD9" i="23"/>
  <c r="BA9" i="23" s="1"/>
  <c r="N11" i="23"/>
  <c r="AT11" i="23"/>
  <c r="AA13" i="23"/>
  <c r="AL13" i="23"/>
  <c r="BA13" i="23" s="1"/>
  <c r="J15" i="23"/>
  <c r="K15" i="23" s="1"/>
  <c r="V15" i="23"/>
  <c r="BA15" i="23" s="1"/>
  <c r="AQ15" i="23"/>
  <c r="AD17" i="23"/>
  <c r="N19" i="23"/>
  <c r="AN19" i="23"/>
  <c r="AP19" i="23" s="1"/>
  <c r="AT19" i="23"/>
  <c r="AA21" i="23"/>
  <c r="AL21" i="23"/>
  <c r="BA21" i="23" s="1"/>
  <c r="J23" i="23"/>
  <c r="K23" i="23" s="1"/>
  <c r="V23" i="23"/>
  <c r="AP23" i="23"/>
  <c r="AQ23" i="23"/>
  <c r="X25" i="23"/>
  <c r="Z25" i="23" s="1"/>
  <c r="AD25" i="23"/>
  <c r="BA25" i="23" s="1"/>
  <c r="AV25" i="23"/>
  <c r="AX25" i="23" s="1"/>
  <c r="H26" i="23"/>
  <c r="J26" i="23" s="1"/>
  <c r="AA27" i="23"/>
  <c r="V27" i="23"/>
  <c r="AQ29" i="23"/>
  <c r="AL29" i="23"/>
  <c r="H31" i="23"/>
  <c r="J31" i="23" s="1"/>
  <c r="BA46" i="23"/>
  <c r="BA56" i="23"/>
  <c r="K60" i="23"/>
  <c r="AF8" i="23"/>
  <c r="AH8" i="23" s="1"/>
  <c r="AL8" i="23"/>
  <c r="BA8" i="23" s="1"/>
  <c r="S10" i="23"/>
  <c r="AD10" i="23"/>
  <c r="AY10" i="23"/>
  <c r="N12" i="23"/>
  <c r="AI12" i="23"/>
  <c r="AT12" i="23"/>
  <c r="J14" i="23"/>
  <c r="K14" i="23" s="1"/>
  <c r="P14" i="23"/>
  <c r="R14" i="23" s="1"/>
  <c r="V14" i="23"/>
  <c r="AV14" i="23"/>
  <c r="AX14" i="23" s="1"/>
  <c r="AF16" i="23"/>
  <c r="AH16" i="23" s="1"/>
  <c r="AL16" i="23"/>
  <c r="R18" i="23"/>
  <c r="S18" i="23"/>
  <c r="AD18" i="23"/>
  <c r="AY18" i="23"/>
  <c r="N20" i="23"/>
  <c r="AH20" i="23"/>
  <c r="AI20" i="23"/>
  <c r="AT20" i="23"/>
  <c r="J22" i="23"/>
  <c r="K22" i="23" s="1"/>
  <c r="P22" i="23"/>
  <c r="R22" i="23" s="1"/>
  <c r="V22" i="23"/>
  <c r="BA22" i="23" s="1"/>
  <c r="AV22" i="23"/>
  <c r="AX22" i="23" s="1"/>
  <c r="AF24" i="23"/>
  <c r="AH24" i="23" s="1"/>
  <c r="AL24" i="23"/>
  <c r="J25" i="23"/>
  <c r="K25" i="23" s="1"/>
  <c r="AP25" i="23"/>
  <c r="P26" i="23"/>
  <c r="R26" i="23" s="1"/>
  <c r="X26" i="23"/>
  <c r="Z26" i="23" s="1"/>
  <c r="AI26" i="23"/>
  <c r="AD26" i="23"/>
  <c r="AQ26" i="23"/>
  <c r="AL26" i="23"/>
  <c r="AD27" i="23"/>
  <c r="AV27" i="23"/>
  <c r="AX27" i="23" s="1"/>
  <c r="AY28" i="23"/>
  <c r="AT28" i="23"/>
  <c r="J29" i="23"/>
  <c r="K29" i="23" s="1"/>
  <c r="AT29" i="23"/>
  <c r="H30" i="23"/>
  <c r="J30" i="23" s="1"/>
  <c r="AA31" i="23"/>
  <c r="V31" i="23"/>
  <c r="BA31" i="23" s="1"/>
  <c r="AH31" i="23"/>
  <c r="BA70" i="23"/>
  <c r="AH29" i="23"/>
  <c r="AI60" i="23"/>
  <c r="BA59" i="23"/>
  <c r="BA68" i="23"/>
  <c r="S10" i="21"/>
  <c r="T6" i="21"/>
  <c r="AY69" i="29"/>
  <c r="AQ69" i="29"/>
  <c r="AI69" i="29"/>
  <c r="AA69" i="29"/>
  <c r="S69" i="29"/>
  <c r="K69" i="29"/>
  <c r="AY68" i="29"/>
  <c r="AQ68" i="29"/>
  <c r="AI68" i="29"/>
  <c r="AI70" i="29" s="1"/>
  <c r="AA68" i="29"/>
  <c r="S68" i="29"/>
  <c r="K68" i="29"/>
  <c r="AY64" i="29"/>
  <c r="AQ64" i="29"/>
  <c r="AI64" i="29"/>
  <c r="AA64" i="29"/>
  <c r="S64" i="29"/>
  <c r="K64" i="29"/>
  <c r="AY59" i="29"/>
  <c r="AQ59" i="29"/>
  <c r="AI59" i="29"/>
  <c r="AA59" i="29"/>
  <c r="S59" i="29"/>
  <c r="K59" i="29"/>
  <c r="AY58" i="29"/>
  <c r="AQ58" i="29"/>
  <c r="AQ60" i="29" s="1"/>
  <c r="AI58" i="29"/>
  <c r="AA58" i="29"/>
  <c r="S58" i="29"/>
  <c r="K58" i="29"/>
  <c r="AY56" i="29"/>
  <c r="AQ56" i="29"/>
  <c r="AI56" i="29"/>
  <c r="AA56" i="29"/>
  <c r="S56" i="29"/>
  <c r="K56" i="29"/>
  <c r="BA55" i="29"/>
  <c r="U55" i="21" s="1"/>
  <c r="BA54" i="29"/>
  <c r="U54" i="21" s="1"/>
  <c r="BA53" i="29"/>
  <c r="U53" i="21" s="1"/>
  <c r="BA52" i="29"/>
  <c r="U52" i="21" s="1"/>
  <c r="AY49" i="29"/>
  <c r="AQ49" i="29"/>
  <c r="AI49" i="29"/>
  <c r="AA49" i="29"/>
  <c r="S49" i="29"/>
  <c r="K49" i="29"/>
  <c r="AY48" i="29"/>
  <c r="AQ48" i="29"/>
  <c r="AI48" i="29"/>
  <c r="AA48" i="29"/>
  <c r="BA48" i="29" s="1"/>
  <c r="U48" i="21" s="1"/>
  <c r="S48" i="29"/>
  <c r="K48" i="29"/>
  <c r="AY47" i="29"/>
  <c r="AQ47" i="29"/>
  <c r="AI47" i="29"/>
  <c r="AA47" i="29"/>
  <c r="S47" i="29"/>
  <c r="K47" i="29"/>
  <c r="AY46" i="29"/>
  <c r="AQ46" i="29"/>
  <c r="AI46" i="29"/>
  <c r="AA46" i="29"/>
  <c r="AA50" i="29" s="1"/>
  <c r="S46" i="29"/>
  <c r="K46" i="29"/>
  <c r="AY44" i="29"/>
  <c r="AQ44" i="29"/>
  <c r="AI44" i="29"/>
  <c r="AA44" i="29"/>
  <c r="S44" i="29"/>
  <c r="K44" i="29"/>
  <c r="BA43" i="29"/>
  <c r="U43" i="21" s="1"/>
  <c r="BA42" i="29"/>
  <c r="U42" i="21" s="1"/>
  <c r="BA41" i="29"/>
  <c r="U41" i="21" s="1"/>
  <c r="BA40" i="29"/>
  <c r="U40" i="21" s="1"/>
  <c r="AR32" i="29"/>
  <c r="AJ32" i="29"/>
  <c r="AB32" i="29"/>
  <c r="T32" i="29"/>
  <c r="L32" i="29"/>
  <c r="D32" i="29"/>
  <c r="AZ31" i="29"/>
  <c r="S31" i="21" s="1"/>
  <c r="AW31" i="29"/>
  <c r="AU31" i="29"/>
  <c r="AS31" i="29"/>
  <c r="AT31" i="29" s="1"/>
  <c r="AO31" i="29"/>
  <c r="AM31" i="29"/>
  <c r="AK31" i="29"/>
  <c r="AL31" i="29" s="1"/>
  <c r="AG31" i="29"/>
  <c r="AE31" i="29"/>
  <c r="AC31" i="29"/>
  <c r="Y31" i="29"/>
  <c r="W31" i="29"/>
  <c r="U31" i="29"/>
  <c r="V31" i="29" s="1"/>
  <c r="O31" i="29"/>
  <c r="M31" i="29"/>
  <c r="N31" i="29" s="1"/>
  <c r="I31" i="29"/>
  <c r="G31" i="29"/>
  <c r="E31" i="29"/>
  <c r="F31" i="29" s="1"/>
  <c r="C31" i="29"/>
  <c r="B31" i="29"/>
  <c r="AZ30" i="29"/>
  <c r="S30" i="21" s="1"/>
  <c r="AW30" i="29"/>
  <c r="AU30" i="29"/>
  <c r="AS30" i="29"/>
  <c r="AT30" i="29" s="1"/>
  <c r="AO30" i="29"/>
  <c r="AM30" i="29"/>
  <c r="AK30" i="29"/>
  <c r="AG30" i="29"/>
  <c r="AE30" i="29"/>
  <c r="AC30" i="29"/>
  <c r="AD30" i="29" s="1"/>
  <c r="Y30" i="29"/>
  <c r="W30" i="29"/>
  <c r="U30" i="29"/>
  <c r="O30" i="29"/>
  <c r="M30" i="29"/>
  <c r="N30" i="29" s="1"/>
  <c r="I30" i="29"/>
  <c r="G30" i="29"/>
  <c r="E30" i="29"/>
  <c r="F30" i="29" s="1"/>
  <c r="C30" i="29"/>
  <c r="B30" i="29"/>
  <c r="AZ29" i="29"/>
  <c r="S29" i="21" s="1"/>
  <c r="AW29" i="29"/>
  <c r="AU29" i="29"/>
  <c r="AS29" i="29"/>
  <c r="AO29" i="29"/>
  <c r="AM29" i="29"/>
  <c r="AK29" i="29"/>
  <c r="AG29" i="29"/>
  <c r="AE29" i="29"/>
  <c r="AC29" i="29"/>
  <c r="AD29" i="29" s="1"/>
  <c r="Y29" i="29"/>
  <c r="W29" i="29"/>
  <c r="U29" i="29"/>
  <c r="V29" i="29" s="1"/>
  <c r="O29" i="29"/>
  <c r="M29" i="29"/>
  <c r="I29" i="29"/>
  <c r="G29" i="29"/>
  <c r="E29" i="29"/>
  <c r="F29" i="29" s="1"/>
  <c r="C29" i="29"/>
  <c r="B29" i="29"/>
  <c r="AZ28" i="29"/>
  <c r="S28" i="21" s="1"/>
  <c r="AW28" i="29"/>
  <c r="AU28" i="29"/>
  <c r="AS28" i="29"/>
  <c r="AO28" i="29"/>
  <c r="AM28" i="29"/>
  <c r="AK28" i="29"/>
  <c r="AG28" i="29"/>
  <c r="AE28" i="29"/>
  <c r="AC28" i="29"/>
  <c r="AD28" i="29" s="1"/>
  <c r="Y28" i="29"/>
  <c r="W28" i="29"/>
  <c r="U28" i="29"/>
  <c r="O28" i="29"/>
  <c r="M28" i="29"/>
  <c r="I28" i="29"/>
  <c r="G28" i="29"/>
  <c r="E28" i="29"/>
  <c r="F28" i="29" s="1"/>
  <c r="C28" i="29"/>
  <c r="B28" i="29"/>
  <c r="AZ27" i="29"/>
  <c r="S27" i="21" s="1"/>
  <c r="AW27" i="29"/>
  <c r="AU27" i="29"/>
  <c r="AS27" i="29"/>
  <c r="AO27" i="29"/>
  <c r="AM27" i="29"/>
  <c r="AK27" i="29"/>
  <c r="AL27" i="29" s="1"/>
  <c r="AG27" i="29"/>
  <c r="AE27" i="29"/>
  <c r="AC27" i="29"/>
  <c r="Y27" i="29"/>
  <c r="W27" i="29"/>
  <c r="U27" i="29"/>
  <c r="O27" i="29"/>
  <c r="M27" i="29"/>
  <c r="N27" i="29" s="1"/>
  <c r="I27" i="29"/>
  <c r="G27" i="29"/>
  <c r="E27" i="29"/>
  <c r="F27" i="29" s="1"/>
  <c r="C27" i="29"/>
  <c r="B27" i="29"/>
  <c r="AZ26" i="29"/>
  <c r="S26" i="21" s="1"/>
  <c r="AW26" i="29"/>
  <c r="AU26" i="29"/>
  <c r="AS26" i="29"/>
  <c r="AT26" i="29" s="1"/>
  <c r="AO26" i="29"/>
  <c r="AM26" i="29"/>
  <c r="AK26" i="29"/>
  <c r="AG26" i="29"/>
  <c r="AE26" i="29"/>
  <c r="AC26" i="29"/>
  <c r="Y26" i="29"/>
  <c r="W26" i="29"/>
  <c r="U26" i="29"/>
  <c r="O26" i="29"/>
  <c r="M26" i="29"/>
  <c r="N26" i="29" s="1"/>
  <c r="I26" i="29"/>
  <c r="G26" i="29"/>
  <c r="E26" i="29"/>
  <c r="F26" i="29" s="1"/>
  <c r="C26" i="29"/>
  <c r="B26" i="29"/>
  <c r="AZ25" i="29"/>
  <c r="S25" i="21" s="1"/>
  <c r="AW25" i="29"/>
  <c r="AU25" i="29"/>
  <c r="AS25" i="29"/>
  <c r="AO25" i="29"/>
  <c r="AM25" i="29"/>
  <c r="AK25" i="29"/>
  <c r="AG25" i="29"/>
  <c r="AE25" i="29"/>
  <c r="AC25" i="29"/>
  <c r="Y25" i="29"/>
  <c r="W25" i="29"/>
  <c r="U25" i="29"/>
  <c r="V25" i="29" s="1"/>
  <c r="O25" i="29"/>
  <c r="M25" i="29"/>
  <c r="I25" i="29"/>
  <c r="G25" i="29"/>
  <c r="E25" i="29"/>
  <c r="F25" i="29" s="1"/>
  <c r="C25" i="29"/>
  <c r="B25" i="29"/>
  <c r="AZ24" i="29"/>
  <c r="S24" i="21" s="1"/>
  <c r="AW24" i="29"/>
  <c r="AU24" i="29"/>
  <c r="AS24" i="29"/>
  <c r="AO24" i="29"/>
  <c r="AM24" i="29"/>
  <c r="AK24" i="29"/>
  <c r="AG24" i="29"/>
  <c r="AE24" i="29"/>
  <c r="AC24" i="29"/>
  <c r="Y24" i="29"/>
  <c r="W24" i="29"/>
  <c r="U24" i="29"/>
  <c r="V24" i="29" s="1"/>
  <c r="O24" i="29"/>
  <c r="M24" i="29"/>
  <c r="N24" i="29" s="1"/>
  <c r="I24" i="29"/>
  <c r="G24" i="29"/>
  <c r="E24" i="29"/>
  <c r="F24" i="29" s="1"/>
  <c r="C24" i="29"/>
  <c r="B24" i="29"/>
  <c r="AZ23" i="29"/>
  <c r="S23" i="21" s="1"/>
  <c r="AW23" i="29"/>
  <c r="AU23" i="29"/>
  <c r="AS23" i="29"/>
  <c r="AO23" i="29"/>
  <c r="AM23" i="29"/>
  <c r="AK23" i="29"/>
  <c r="AL23" i="29" s="1"/>
  <c r="AG23" i="29"/>
  <c r="AE23" i="29"/>
  <c r="AC23" i="29"/>
  <c r="AD23" i="29" s="1"/>
  <c r="Y23" i="29"/>
  <c r="W23" i="29"/>
  <c r="U23" i="29"/>
  <c r="O23" i="29"/>
  <c r="M23" i="29"/>
  <c r="I23" i="29"/>
  <c r="G23" i="29"/>
  <c r="E23" i="29"/>
  <c r="F23" i="29" s="1"/>
  <c r="C23" i="29"/>
  <c r="B23" i="29"/>
  <c r="AZ22" i="29"/>
  <c r="S22" i="21" s="1"/>
  <c r="AW22" i="29"/>
  <c r="AU22" i="29"/>
  <c r="AS22" i="29"/>
  <c r="AT22" i="29" s="1"/>
  <c r="AO22" i="29"/>
  <c r="AM22" i="29"/>
  <c r="AK22" i="29"/>
  <c r="AL22" i="29" s="1"/>
  <c r="AG22" i="29"/>
  <c r="AE22" i="29"/>
  <c r="AC22" i="29"/>
  <c r="Y22" i="29"/>
  <c r="W22" i="29"/>
  <c r="U22" i="29"/>
  <c r="O22" i="29"/>
  <c r="M22" i="29"/>
  <c r="N22" i="29" s="1"/>
  <c r="I22" i="29"/>
  <c r="G22" i="29"/>
  <c r="E22" i="29"/>
  <c r="F22" i="29" s="1"/>
  <c r="C22" i="29"/>
  <c r="B22" i="29"/>
  <c r="AZ21" i="29"/>
  <c r="S21" i="21" s="1"/>
  <c r="AW21" i="29"/>
  <c r="AU21" i="29"/>
  <c r="AS21" i="29"/>
  <c r="AT21" i="29" s="1"/>
  <c r="AO21" i="29"/>
  <c r="AM21" i="29"/>
  <c r="AK21" i="29"/>
  <c r="AG21" i="29"/>
  <c r="AE21" i="29"/>
  <c r="AC21" i="29"/>
  <c r="Y21" i="29"/>
  <c r="W21" i="29"/>
  <c r="U21" i="29"/>
  <c r="V21" i="29" s="1"/>
  <c r="O21" i="29"/>
  <c r="M21" i="29"/>
  <c r="N21" i="29" s="1"/>
  <c r="I21" i="29"/>
  <c r="G21" i="29"/>
  <c r="E21" i="29"/>
  <c r="F21" i="29" s="1"/>
  <c r="C21" i="29"/>
  <c r="B21" i="29"/>
  <c r="AZ20" i="29"/>
  <c r="S20" i="21" s="1"/>
  <c r="AW20" i="29"/>
  <c r="AU20" i="29"/>
  <c r="AS20" i="29"/>
  <c r="AO20" i="29"/>
  <c r="AM20" i="29"/>
  <c r="AK20" i="29"/>
  <c r="AG20" i="29"/>
  <c r="AE20" i="29"/>
  <c r="AC20" i="29"/>
  <c r="AD20" i="29" s="1"/>
  <c r="Y20" i="29"/>
  <c r="W20" i="29"/>
  <c r="U20" i="29"/>
  <c r="V20" i="29" s="1"/>
  <c r="O20" i="29"/>
  <c r="M20" i="29"/>
  <c r="N20" i="29" s="1"/>
  <c r="I20" i="29"/>
  <c r="G20" i="29"/>
  <c r="E20" i="29"/>
  <c r="F20" i="29" s="1"/>
  <c r="C20" i="29"/>
  <c r="B20" i="29"/>
  <c r="AZ19" i="29"/>
  <c r="S19" i="21" s="1"/>
  <c r="AW19" i="29"/>
  <c r="AU19" i="29"/>
  <c r="AS19" i="29"/>
  <c r="AO19" i="29"/>
  <c r="AM19" i="29"/>
  <c r="AK19" i="29"/>
  <c r="AL19" i="29" s="1"/>
  <c r="AG19" i="29"/>
  <c r="AE19" i="29"/>
  <c r="AC19" i="29"/>
  <c r="AD19" i="29" s="1"/>
  <c r="Y19" i="29"/>
  <c r="W19" i="29"/>
  <c r="U19" i="29"/>
  <c r="O19" i="29"/>
  <c r="M19" i="29"/>
  <c r="I19" i="29"/>
  <c r="G19" i="29"/>
  <c r="E19" i="29"/>
  <c r="F19" i="29" s="1"/>
  <c r="C19" i="29"/>
  <c r="B19" i="29"/>
  <c r="AZ18" i="29"/>
  <c r="S18" i="21" s="1"/>
  <c r="AW18" i="29"/>
  <c r="AU18" i="29"/>
  <c r="AS18" i="29"/>
  <c r="AT18" i="29" s="1"/>
  <c r="AO18" i="29"/>
  <c r="AM18" i="29"/>
  <c r="AK18" i="29"/>
  <c r="AL18" i="29" s="1"/>
  <c r="AG18" i="29"/>
  <c r="AE18" i="29"/>
  <c r="AC18" i="29"/>
  <c r="AD18" i="29" s="1"/>
  <c r="Y18" i="29"/>
  <c r="W18" i="29"/>
  <c r="U18" i="29"/>
  <c r="O18" i="29"/>
  <c r="M18" i="29"/>
  <c r="N18" i="29" s="1"/>
  <c r="I18" i="29"/>
  <c r="G18" i="29"/>
  <c r="E18" i="29"/>
  <c r="F18" i="29" s="1"/>
  <c r="C18" i="29"/>
  <c r="B18" i="29"/>
  <c r="AZ17" i="29"/>
  <c r="S17" i="21" s="1"/>
  <c r="AW17" i="29"/>
  <c r="AU17" i="29"/>
  <c r="AS17" i="29"/>
  <c r="AT17" i="29" s="1"/>
  <c r="AO17" i="29"/>
  <c r="AM17" i="29"/>
  <c r="AK17" i="29"/>
  <c r="AG17" i="29"/>
  <c r="AE17" i="29"/>
  <c r="AC17" i="29"/>
  <c r="Y17" i="29"/>
  <c r="W17" i="29"/>
  <c r="U17" i="29"/>
  <c r="V17" i="29" s="1"/>
  <c r="O17" i="29"/>
  <c r="M17" i="29"/>
  <c r="N17" i="29" s="1"/>
  <c r="I17" i="29"/>
  <c r="G17" i="29"/>
  <c r="E17" i="29"/>
  <c r="F17" i="29" s="1"/>
  <c r="C17" i="29"/>
  <c r="B17" i="29"/>
  <c r="AZ16" i="29"/>
  <c r="S16" i="21" s="1"/>
  <c r="AW16" i="29"/>
  <c r="AU16" i="29"/>
  <c r="AS16" i="29"/>
  <c r="AT16" i="29" s="1"/>
  <c r="AO16" i="29"/>
  <c r="AM16" i="29"/>
  <c r="AK16" i="29"/>
  <c r="AG16" i="29"/>
  <c r="AE16" i="29"/>
  <c r="AC16" i="29"/>
  <c r="AD16" i="29" s="1"/>
  <c r="Y16" i="29"/>
  <c r="W16" i="29"/>
  <c r="U16" i="29"/>
  <c r="V16" i="29" s="1"/>
  <c r="O16" i="29"/>
  <c r="M16" i="29"/>
  <c r="N16" i="29" s="1"/>
  <c r="I16" i="29"/>
  <c r="G16" i="29"/>
  <c r="E16" i="29"/>
  <c r="F16" i="29" s="1"/>
  <c r="C16" i="29"/>
  <c r="B16" i="29"/>
  <c r="AZ15" i="29"/>
  <c r="S15" i="21" s="1"/>
  <c r="AW15" i="29"/>
  <c r="AU15" i="29"/>
  <c r="AS15" i="29"/>
  <c r="AT15" i="29" s="1"/>
  <c r="AO15" i="29"/>
  <c r="AM15" i="29"/>
  <c r="AK15" i="29"/>
  <c r="AL15" i="29" s="1"/>
  <c r="AG15" i="29"/>
  <c r="AE15" i="29"/>
  <c r="AC15" i="29"/>
  <c r="Y15" i="29"/>
  <c r="W15" i="29"/>
  <c r="U15" i="29"/>
  <c r="V15" i="29" s="1"/>
  <c r="O15" i="29"/>
  <c r="M15" i="29"/>
  <c r="N15" i="29" s="1"/>
  <c r="I15" i="29"/>
  <c r="G15" i="29"/>
  <c r="E15" i="29"/>
  <c r="F15" i="29" s="1"/>
  <c r="C15" i="29"/>
  <c r="B15" i="29"/>
  <c r="AZ14" i="29"/>
  <c r="S14" i="21" s="1"/>
  <c r="AW14" i="29"/>
  <c r="AU14" i="29"/>
  <c r="AS14" i="29"/>
  <c r="AT14" i="29" s="1"/>
  <c r="AO14" i="29"/>
  <c r="AM14" i="29"/>
  <c r="AK14" i="29"/>
  <c r="AL14" i="29" s="1"/>
  <c r="AG14" i="29"/>
  <c r="AE14" i="29"/>
  <c r="AC14" i="29"/>
  <c r="AD14" i="29" s="1"/>
  <c r="Y14" i="29"/>
  <c r="W14" i="29"/>
  <c r="U14" i="29"/>
  <c r="O14" i="29"/>
  <c r="M14" i="29"/>
  <c r="N14" i="29" s="1"/>
  <c r="I14" i="29"/>
  <c r="G14" i="29"/>
  <c r="E14" i="29"/>
  <c r="F14" i="29" s="1"/>
  <c r="C14" i="29"/>
  <c r="B14" i="29"/>
  <c r="AZ13" i="29"/>
  <c r="S13" i="21" s="1"/>
  <c r="AW13" i="29"/>
  <c r="AU13" i="29"/>
  <c r="AS13" i="29"/>
  <c r="AT13" i="29" s="1"/>
  <c r="AO13" i="29"/>
  <c r="AM13" i="29"/>
  <c r="AK13" i="29"/>
  <c r="AG13" i="29"/>
  <c r="AE13" i="29"/>
  <c r="AC13" i="29"/>
  <c r="Y13" i="29"/>
  <c r="W13" i="29"/>
  <c r="U13" i="29"/>
  <c r="V13" i="29" s="1"/>
  <c r="O13" i="29"/>
  <c r="M13" i="29"/>
  <c r="N13" i="29" s="1"/>
  <c r="I13" i="29"/>
  <c r="G13" i="29"/>
  <c r="E13" i="29"/>
  <c r="F13" i="29" s="1"/>
  <c r="C13" i="29"/>
  <c r="B13" i="29"/>
  <c r="AZ12" i="29"/>
  <c r="S12" i="21" s="1"/>
  <c r="AW12" i="29"/>
  <c r="AU12" i="29"/>
  <c r="AS12" i="29"/>
  <c r="AO12" i="29"/>
  <c r="AM12" i="29"/>
  <c r="AK12" i="29"/>
  <c r="AG12" i="29"/>
  <c r="AE12" i="29"/>
  <c r="AC12" i="29"/>
  <c r="AD12" i="29" s="1"/>
  <c r="Y12" i="29"/>
  <c r="W12" i="29"/>
  <c r="U12" i="29"/>
  <c r="V12" i="29" s="1"/>
  <c r="O12" i="29"/>
  <c r="M12" i="29"/>
  <c r="I12" i="29"/>
  <c r="G12" i="29"/>
  <c r="E12" i="29"/>
  <c r="F12" i="29" s="1"/>
  <c r="C12" i="29"/>
  <c r="B12" i="29"/>
  <c r="AZ11" i="29"/>
  <c r="S11" i="21" s="1"/>
  <c r="AW11" i="29"/>
  <c r="AU11" i="29"/>
  <c r="AS11" i="29"/>
  <c r="AO11" i="29"/>
  <c r="AM11" i="29"/>
  <c r="AK11" i="29"/>
  <c r="AL11" i="29" s="1"/>
  <c r="AG11" i="29"/>
  <c r="AE11" i="29"/>
  <c r="AC11" i="29"/>
  <c r="AD11" i="29" s="1"/>
  <c r="Y11" i="29"/>
  <c r="W11" i="29"/>
  <c r="U11" i="29"/>
  <c r="V11" i="29" s="1"/>
  <c r="O11" i="29"/>
  <c r="M11" i="29"/>
  <c r="I11" i="29"/>
  <c r="G11" i="29"/>
  <c r="E11" i="29"/>
  <c r="F11" i="29" s="1"/>
  <c r="C11" i="29"/>
  <c r="B11" i="29"/>
  <c r="AZ10" i="29"/>
  <c r="AW10" i="29"/>
  <c r="AU10" i="29"/>
  <c r="AS10" i="29"/>
  <c r="AT10" i="29" s="1"/>
  <c r="AO10" i="29"/>
  <c r="AM10" i="29"/>
  <c r="AK10" i="29"/>
  <c r="AL10" i="29" s="1"/>
  <c r="AG10" i="29"/>
  <c r="AE10" i="29"/>
  <c r="AC10" i="29"/>
  <c r="AD10" i="29" s="1"/>
  <c r="Y10" i="29"/>
  <c r="W10" i="29"/>
  <c r="U10" i="29"/>
  <c r="O10" i="29"/>
  <c r="M10" i="29"/>
  <c r="N10" i="29" s="1"/>
  <c r="I10" i="29"/>
  <c r="G10" i="29"/>
  <c r="E10" i="29"/>
  <c r="F10" i="29" s="1"/>
  <c r="C10" i="29"/>
  <c r="B10" i="29"/>
  <c r="AZ9" i="29"/>
  <c r="S9" i="21" s="1"/>
  <c r="AW9" i="29"/>
  <c r="AU9" i="29"/>
  <c r="AS9" i="29"/>
  <c r="AT9" i="29" s="1"/>
  <c r="AO9" i="29"/>
  <c r="AM9" i="29"/>
  <c r="AK9" i="29"/>
  <c r="AG9" i="29"/>
  <c r="AE9" i="29"/>
  <c r="AC9" i="29"/>
  <c r="Y9" i="29"/>
  <c r="W9" i="29"/>
  <c r="U9" i="29"/>
  <c r="V9" i="29" s="1"/>
  <c r="O9" i="29"/>
  <c r="N9" i="29"/>
  <c r="M9" i="29"/>
  <c r="I9" i="29"/>
  <c r="G9" i="29"/>
  <c r="E9" i="29"/>
  <c r="F9" i="29" s="1"/>
  <c r="C9" i="29"/>
  <c r="B9" i="29"/>
  <c r="AZ8" i="29"/>
  <c r="S8" i="21" s="1"/>
  <c r="AW8" i="29"/>
  <c r="AU8" i="29"/>
  <c r="AS8" i="29"/>
  <c r="AO8" i="29"/>
  <c r="AM8" i="29"/>
  <c r="AK8" i="29"/>
  <c r="AG8" i="29"/>
  <c r="AE8" i="29"/>
  <c r="AC8" i="29"/>
  <c r="AD8" i="29" s="1"/>
  <c r="Y8" i="29"/>
  <c r="W8" i="29"/>
  <c r="U8" i="29"/>
  <c r="V8" i="29" s="1"/>
  <c r="O8" i="29"/>
  <c r="M8" i="29"/>
  <c r="N8" i="29" s="1"/>
  <c r="I8" i="29"/>
  <c r="G8" i="29"/>
  <c r="E8" i="29"/>
  <c r="F8" i="29" s="1"/>
  <c r="C8" i="29"/>
  <c r="B8" i="29"/>
  <c r="AV6" i="29"/>
  <c r="AM6" i="29"/>
  <c r="AE6" i="29"/>
  <c r="W6" i="29"/>
  <c r="O6" i="29"/>
  <c r="G6" i="29"/>
  <c r="AV5" i="29"/>
  <c r="AM5" i="29"/>
  <c r="AE5" i="29"/>
  <c r="W5" i="29"/>
  <c r="O5" i="29"/>
  <c r="G5" i="29"/>
  <c r="B3" i="29"/>
  <c r="B2" i="29"/>
  <c r="R55" i="21"/>
  <c r="Q6" i="21"/>
  <c r="AY69" i="28"/>
  <c r="AQ69" i="28"/>
  <c r="AI69" i="28"/>
  <c r="AA69" i="28"/>
  <c r="S69" i="28"/>
  <c r="K69" i="28"/>
  <c r="AY68" i="28"/>
  <c r="AQ68" i="28"/>
  <c r="AI68" i="28"/>
  <c r="AA68" i="28"/>
  <c r="AA70" i="28" s="1"/>
  <c r="S68" i="28"/>
  <c r="S70" i="28" s="1"/>
  <c r="K68" i="28"/>
  <c r="AY64" i="28"/>
  <c r="AQ64" i="28"/>
  <c r="AI64" i="28"/>
  <c r="AA64" i="28"/>
  <c r="S64" i="28"/>
  <c r="K64" i="28"/>
  <c r="AY59" i="28"/>
  <c r="AQ59" i="28"/>
  <c r="AI59" i="28"/>
  <c r="AA59" i="28"/>
  <c r="S59" i="28"/>
  <c r="K59" i="28"/>
  <c r="AY58" i="28"/>
  <c r="AQ58" i="28"/>
  <c r="AI58" i="28"/>
  <c r="AA58" i="28"/>
  <c r="S58" i="28"/>
  <c r="K58" i="28"/>
  <c r="AY56" i="28"/>
  <c r="AQ56" i="28"/>
  <c r="AI56" i="28"/>
  <c r="AA56" i="28"/>
  <c r="S56" i="28"/>
  <c r="K56" i="28"/>
  <c r="BA55" i="28"/>
  <c r="BA54" i="28"/>
  <c r="R54" i="21" s="1"/>
  <c r="BA53" i="28"/>
  <c r="R53" i="21" s="1"/>
  <c r="BA52" i="28"/>
  <c r="R52" i="21" s="1"/>
  <c r="AY49" i="28"/>
  <c r="AQ49" i="28"/>
  <c r="AI49" i="28"/>
  <c r="AA49" i="28"/>
  <c r="S49" i="28"/>
  <c r="K49" i="28"/>
  <c r="AY48" i="28"/>
  <c r="AQ48" i="28"/>
  <c r="AI48" i="28"/>
  <c r="AA48" i="28"/>
  <c r="S48" i="28"/>
  <c r="K48" i="28"/>
  <c r="AY47" i="28"/>
  <c r="AQ47" i="28"/>
  <c r="AI47" i="28"/>
  <c r="AA47" i="28"/>
  <c r="S47" i="28"/>
  <c r="BA47" i="28" s="1"/>
  <c r="R47" i="21" s="1"/>
  <c r="K47" i="28"/>
  <c r="AY46" i="28"/>
  <c r="AQ46" i="28"/>
  <c r="AI46" i="28"/>
  <c r="AA46" i="28"/>
  <c r="S46" i="28"/>
  <c r="K46" i="28"/>
  <c r="AY44" i="28"/>
  <c r="AQ44" i="28"/>
  <c r="AI44" i="28"/>
  <c r="AA44" i="28"/>
  <c r="S44" i="28"/>
  <c r="K44" i="28"/>
  <c r="BA43" i="28"/>
  <c r="R43" i="21" s="1"/>
  <c r="BA42" i="28"/>
  <c r="R42" i="21" s="1"/>
  <c r="BA41" i="28"/>
  <c r="R41" i="21" s="1"/>
  <c r="BA40" i="28"/>
  <c r="R40" i="21" s="1"/>
  <c r="AR32" i="28"/>
  <c r="AJ32" i="28"/>
  <c r="AB32" i="28"/>
  <c r="T32" i="28"/>
  <c r="L32" i="28"/>
  <c r="D32" i="28"/>
  <c r="AZ31" i="28"/>
  <c r="P31" i="21" s="1"/>
  <c r="AW31" i="28"/>
  <c r="AU31" i="28"/>
  <c r="AS31" i="28"/>
  <c r="AT31" i="28" s="1"/>
  <c r="AO31" i="28"/>
  <c r="AM31" i="28"/>
  <c r="AK31" i="28"/>
  <c r="AG31" i="28"/>
  <c r="AE31" i="28"/>
  <c r="AC31" i="28"/>
  <c r="Y31" i="28"/>
  <c r="W31" i="28"/>
  <c r="U31" i="28"/>
  <c r="O31" i="28"/>
  <c r="M31" i="28"/>
  <c r="N31" i="28" s="1"/>
  <c r="I31" i="28"/>
  <c r="G31" i="28"/>
  <c r="E31" i="28"/>
  <c r="F31" i="28" s="1"/>
  <c r="C31" i="28"/>
  <c r="B31" i="28"/>
  <c r="AZ30" i="28"/>
  <c r="P30" i="21" s="1"/>
  <c r="AW30" i="28"/>
  <c r="AU30" i="28"/>
  <c r="AS30" i="28"/>
  <c r="AT30" i="28" s="1"/>
  <c r="AO30" i="28"/>
  <c r="AM30" i="28"/>
  <c r="AK30" i="28"/>
  <c r="AG30" i="28"/>
  <c r="AE30" i="28"/>
  <c r="AC30" i="28"/>
  <c r="Y30" i="28"/>
  <c r="W30" i="28"/>
  <c r="U30" i="28"/>
  <c r="O30" i="28"/>
  <c r="M30" i="28"/>
  <c r="N30" i="28" s="1"/>
  <c r="I30" i="28"/>
  <c r="G30" i="28"/>
  <c r="E30" i="28"/>
  <c r="F30" i="28" s="1"/>
  <c r="C30" i="28"/>
  <c r="B30" i="28"/>
  <c r="AZ29" i="28"/>
  <c r="P29" i="21" s="1"/>
  <c r="AW29" i="28"/>
  <c r="AU29" i="28"/>
  <c r="AS29" i="28"/>
  <c r="AO29" i="28"/>
  <c r="AM29" i="28"/>
  <c r="AK29" i="28"/>
  <c r="AG29" i="28"/>
  <c r="AE29" i="28"/>
  <c r="AC29" i="28"/>
  <c r="AD29" i="28" s="1"/>
  <c r="Y29" i="28"/>
  <c r="W29" i="28"/>
  <c r="U29" i="28"/>
  <c r="V29" i="28" s="1"/>
  <c r="O29" i="28"/>
  <c r="M29" i="28"/>
  <c r="I29" i="28"/>
  <c r="G29" i="28"/>
  <c r="E29" i="28"/>
  <c r="F29" i="28" s="1"/>
  <c r="C29" i="28"/>
  <c r="B29" i="28"/>
  <c r="AZ28" i="28"/>
  <c r="P28" i="21" s="1"/>
  <c r="AW28" i="28"/>
  <c r="AU28" i="28"/>
  <c r="AS28" i="28"/>
  <c r="AO28" i="28"/>
  <c r="AM28" i="28"/>
  <c r="AK28" i="28"/>
  <c r="AG28" i="28"/>
  <c r="AE28" i="28"/>
  <c r="AC28" i="28"/>
  <c r="Y28" i="28"/>
  <c r="W28" i="28"/>
  <c r="U28" i="28"/>
  <c r="O28" i="28"/>
  <c r="M28" i="28"/>
  <c r="I28" i="28"/>
  <c r="G28" i="28"/>
  <c r="E28" i="28"/>
  <c r="F28" i="28" s="1"/>
  <c r="C28" i="28"/>
  <c r="B28" i="28"/>
  <c r="AZ27" i="28"/>
  <c r="P27" i="21" s="1"/>
  <c r="AW27" i="28"/>
  <c r="AU27" i="28"/>
  <c r="AS27" i="28"/>
  <c r="AO27" i="28"/>
  <c r="AM27" i="28"/>
  <c r="AK27" i="28"/>
  <c r="AL27" i="28" s="1"/>
  <c r="AG27" i="28"/>
  <c r="AE27" i="28"/>
  <c r="AC27" i="28"/>
  <c r="Y27" i="28"/>
  <c r="W27" i="28"/>
  <c r="U27" i="28"/>
  <c r="O27" i="28"/>
  <c r="M27" i="28"/>
  <c r="N27" i="28" s="1"/>
  <c r="I27" i="28"/>
  <c r="G27" i="28"/>
  <c r="E27" i="28"/>
  <c r="F27" i="28" s="1"/>
  <c r="C27" i="28"/>
  <c r="B27" i="28"/>
  <c r="AZ26" i="28"/>
  <c r="P26" i="21" s="1"/>
  <c r="AW26" i="28"/>
  <c r="AU26" i="28"/>
  <c r="AS26" i="28"/>
  <c r="AT26" i="28" s="1"/>
  <c r="AO26" i="28"/>
  <c r="AM26" i="28"/>
  <c r="AK26" i="28"/>
  <c r="AG26" i="28"/>
  <c r="AE26" i="28"/>
  <c r="AC26" i="28"/>
  <c r="Y26" i="28"/>
  <c r="W26" i="28"/>
  <c r="U26" i="28"/>
  <c r="O26" i="28"/>
  <c r="M26" i="28"/>
  <c r="N26" i="28" s="1"/>
  <c r="I26" i="28"/>
  <c r="G26" i="28"/>
  <c r="E26" i="28"/>
  <c r="F26" i="28" s="1"/>
  <c r="C26" i="28"/>
  <c r="B26" i="28"/>
  <c r="AZ25" i="28"/>
  <c r="P25" i="21" s="1"/>
  <c r="AW25" i="28"/>
  <c r="AU25" i="28"/>
  <c r="AS25" i="28"/>
  <c r="AO25" i="28"/>
  <c r="AM25" i="28"/>
  <c r="AK25" i="28"/>
  <c r="AG25" i="28"/>
  <c r="AE25" i="28"/>
  <c r="AC25" i="28"/>
  <c r="AD25" i="28" s="1"/>
  <c r="Y25" i="28"/>
  <c r="W25" i="28"/>
  <c r="U25" i="28"/>
  <c r="V25" i="28" s="1"/>
  <c r="O25" i="28"/>
  <c r="M25" i="28"/>
  <c r="N25" i="28" s="1"/>
  <c r="I25" i="28"/>
  <c r="G25" i="28"/>
  <c r="E25" i="28"/>
  <c r="F25" i="28" s="1"/>
  <c r="C25" i="28"/>
  <c r="B25" i="28"/>
  <c r="AZ24" i="28"/>
  <c r="P24" i="21" s="1"/>
  <c r="AW24" i="28"/>
  <c r="AU24" i="28"/>
  <c r="AS24" i="28"/>
  <c r="AT24" i="28" s="1"/>
  <c r="AO24" i="28"/>
  <c r="AM24" i="28"/>
  <c r="AK24" i="28"/>
  <c r="AG24" i="28"/>
  <c r="AE24" i="28"/>
  <c r="AC24" i="28"/>
  <c r="AD24" i="28" s="1"/>
  <c r="Y24" i="28"/>
  <c r="W24" i="28"/>
  <c r="U24" i="28"/>
  <c r="V24" i="28" s="1"/>
  <c r="O24" i="28"/>
  <c r="M24" i="28"/>
  <c r="I24" i="28"/>
  <c r="G24" i="28"/>
  <c r="E24" i="28"/>
  <c r="F24" i="28" s="1"/>
  <c r="C24" i="28"/>
  <c r="B24" i="28"/>
  <c r="AZ23" i="28"/>
  <c r="P23" i="21" s="1"/>
  <c r="AW23" i="28"/>
  <c r="AU23" i="28"/>
  <c r="AS23" i="28"/>
  <c r="AO23" i="28"/>
  <c r="AM23" i="28"/>
  <c r="AK23" i="28"/>
  <c r="AL23" i="28" s="1"/>
  <c r="AG23" i="28"/>
  <c r="AE23" i="28"/>
  <c r="AC23" i="28"/>
  <c r="Y23" i="28"/>
  <c r="W23" i="28"/>
  <c r="U23" i="28"/>
  <c r="V23" i="28" s="1"/>
  <c r="O23" i="28"/>
  <c r="M23" i="28"/>
  <c r="I23" i="28"/>
  <c r="G23" i="28"/>
  <c r="E23" i="28"/>
  <c r="F23" i="28" s="1"/>
  <c r="C23" i="28"/>
  <c r="B23" i="28"/>
  <c r="AZ22" i="28"/>
  <c r="P22" i="21" s="1"/>
  <c r="AW22" i="28"/>
  <c r="AU22" i="28"/>
  <c r="AS22" i="28"/>
  <c r="AO22" i="28"/>
  <c r="AM22" i="28"/>
  <c r="AK22" i="28"/>
  <c r="AL22" i="28" s="1"/>
  <c r="AG22" i="28"/>
  <c r="AE22" i="28"/>
  <c r="AC22" i="28"/>
  <c r="AD22" i="28" s="1"/>
  <c r="Y22" i="28"/>
  <c r="W22" i="28"/>
  <c r="U22" i="28"/>
  <c r="V22" i="28" s="1"/>
  <c r="O22" i="28"/>
  <c r="M22" i="28"/>
  <c r="I22" i="28"/>
  <c r="G22" i="28"/>
  <c r="E22" i="28"/>
  <c r="F22" i="28" s="1"/>
  <c r="C22" i="28"/>
  <c r="B22" i="28"/>
  <c r="AZ21" i="28"/>
  <c r="P21" i="21" s="1"/>
  <c r="AW21" i="28"/>
  <c r="AU21" i="28"/>
  <c r="AS21" i="28"/>
  <c r="AO21" i="28"/>
  <c r="AM21" i="28"/>
  <c r="AK21" i="28"/>
  <c r="AL21" i="28" s="1"/>
  <c r="AG21" i="28"/>
  <c r="AE21" i="28"/>
  <c r="AC21" i="28"/>
  <c r="AD21" i="28" s="1"/>
  <c r="Y21" i="28"/>
  <c r="W21" i="28"/>
  <c r="U21" i="28"/>
  <c r="O21" i="28"/>
  <c r="M21" i="28"/>
  <c r="N21" i="28" s="1"/>
  <c r="I21" i="28"/>
  <c r="G21" i="28"/>
  <c r="E21" i="28"/>
  <c r="F21" i="28" s="1"/>
  <c r="C21" i="28"/>
  <c r="B21" i="28"/>
  <c r="AZ20" i="28"/>
  <c r="P20" i="21" s="1"/>
  <c r="AW20" i="28"/>
  <c r="AU20" i="28"/>
  <c r="AS20" i="28"/>
  <c r="AT20" i="28" s="1"/>
  <c r="AO20" i="28"/>
  <c r="AM20" i="28"/>
  <c r="AK20" i="28"/>
  <c r="AL20" i="28" s="1"/>
  <c r="AG20" i="28"/>
  <c r="AE20" i="28"/>
  <c r="AC20" i="28"/>
  <c r="Y20" i="28"/>
  <c r="W20" i="28"/>
  <c r="U20" i="28"/>
  <c r="V20" i="28" s="1"/>
  <c r="O20" i="28"/>
  <c r="M20" i="28"/>
  <c r="N20" i="28" s="1"/>
  <c r="I20" i="28"/>
  <c r="G20" i="28"/>
  <c r="E20" i="28"/>
  <c r="F20" i="28" s="1"/>
  <c r="C20" i="28"/>
  <c r="B20" i="28"/>
  <c r="AZ19" i="28"/>
  <c r="P19" i="21" s="1"/>
  <c r="AW19" i="28"/>
  <c r="AU19" i="28"/>
  <c r="AS19" i="28"/>
  <c r="AT19" i="28" s="1"/>
  <c r="AO19" i="28"/>
  <c r="AM19" i="28"/>
  <c r="AK19" i="28"/>
  <c r="AG19" i="28"/>
  <c r="AE19" i="28"/>
  <c r="AC19" i="28"/>
  <c r="Y19" i="28"/>
  <c r="W19" i="28"/>
  <c r="U19" i="28"/>
  <c r="V19" i="28" s="1"/>
  <c r="O19" i="28"/>
  <c r="M19" i="28"/>
  <c r="I19" i="28"/>
  <c r="G19" i="28"/>
  <c r="E19" i="28"/>
  <c r="F19" i="28" s="1"/>
  <c r="C19" i="28"/>
  <c r="B19" i="28"/>
  <c r="AZ18" i="28"/>
  <c r="P18" i="21" s="1"/>
  <c r="AW18" i="28"/>
  <c r="AU18" i="28"/>
  <c r="AS18" i="28"/>
  <c r="AO18" i="28"/>
  <c r="AM18" i="28"/>
  <c r="AK18" i="28"/>
  <c r="AL18" i="28" s="1"/>
  <c r="AG18" i="28"/>
  <c r="AE18" i="28"/>
  <c r="AC18" i="28"/>
  <c r="AD18" i="28" s="1"/>
  <c r="Y18" i="28"/>
  <c r="W18" i="28"/>
  <c r="U18" i="28"/>
  <c r="O18" i="28"/>
  <c r="M18" i="28"/>
  <c r="I18" i="28"/>
  <c r="G18" i="28"/>
  <c r="E18" i="28"/>
  <c r="F18" i="28" s="1"/>
  <c r="C18" i="28"/>
  <c r="B18" i="28"/>
  <c r="AZ17" i="28"/>
  <c r="P17" i="21" s="1"/>
  <c r="AW17" i="28"/>
  <c r="AU17" i="28"/>
  <c r="AS17" i="28"/>
  <c r="AT17" i="28" s="1"/>
  <c r="AO17" i="28"/>
  <c r="AM17" i="28"/>
  <c r="AK17" i="28"/>
  <c r="AL17" i="28" s="1"/>
  <c r="AG17" i="28"/>
  <c r="AE17" i="28"/>
  <c r="AC17" i="28"/>
  <c r="AD17" i="28" s="1"/>
  <c r="Y17" i="28"/>
  <c r="W17" i="28"/>
  <c r="U17" i="28"/>
  <c r="O17" i="28"/>
  <c r="M17" i="28"/>
  <c r="N17" i="28" s="1"/>
  <c r="I17" i="28"/>
  <c r="G17" i="28"/>
  <c r="E17" i="28"/>
  <c r="F17" i="28" s="1"/>
  <c r="C17" i="28"/>
  <c r="B17" i="28"/>
  <c r="AZ16" i="28"/>
  <c r="P16" i="21" s="1"/>
  <c r="AW16" i="28"/>
  <c r="AU16" i="28"/>
  <c r="AS16" i="28"/>
  <c r="AT16" i="28" s="1"/>
  <c r="AO16" i="28"/>
  <c r="AM16" i="28"/>
  <c r="AK16" i="28"/>
  <c r="AG16" i="28"/>
  <c r="AE16" i="28"/>
  <c r="AC16" i="28"/>
  <c r="AD16" i="28" s="1"/>
  <c r="Y16" i="28"/>
  <c r="W16" i="28"/>
  <c r="U16" i="28"/>
  <c r="V16" i="28" s="1"/>
  <c r="O16" i="28"/>
  <c r="M16" i="28"/>
  <c r="N16" i="28" s="1"/>
  <c r="I16" i="28"/>
  <c r="G16" i="28"/>
  <c r="E16" i="28"/>
  <c r="F16" i="28" s="1"/>
  <c r="C16" i="28"/>
  <c r="B16" i="28"/>
  <c r="AZ15" i="28"/>
  <c r="P15" i="21" s="1"/>
  <c r="AW15" i="28"/>
  <c r="AU15" i="28"/>
  <c r="AS15" i="28"/>
  <c r="AO15" i="28"/>
  <c r="AM15" i="28"/>
  <c r="AK15" i="28"/>
  <c r="AL15" i="28" s="1"/>
  <c r="AG15" i="28"/>
  <c r="AE15" i="28"/>
  <c r="AC15" i="28"/>
  <c r="AD15" i="28" s="1"/>
  <c r="Y15" i="28"/>
  <c r="W15" i="28"/>
  <c r="U15" i="28"/>
  <c r="O15" i="28"/>
  <c r="M15" i="28"/>
  <c r="I15" i="28"/>
  <c r="G15" i="28"/>
  <c r="E15" i="28"/>
  <c r="F15" i="28" s="1"/>
  <c r="C15" i="28"/>
  <c r="B15" i="28"/>
  <c r="AZ14" i="28"/>
  <c r="P14" i="21" s="1"/>
  <c r="AW14" i="28"/>
  <c r="AU14" i="28"/>
  <c r="AS14" i="28"/>
  <c r="AT14" i="28" s="1"/>
  <c r="AO14" i="28"/>
  <c r="AM14" i="28"/>
  <c r="AK14" i="28"/>
  <c r="AL14" i="28" s="1"/>
  <c r="AG14" i="28"/>
  <c r="AE14" i="28"/>
  <c r="AC14" i="28"/>
  <c r="Y14" i="28"/>
  <c r="W14" i="28"/>
  <c r="U14" i="28"/>
  <c r="O14" i="28"/>
  <c r="M14" i="28"/>
  <c r="N14" i="28" s="1"/>
  <c r="I14" i="28"/>
  <c r="G14" i="28"/>
  <c r="E14" i="28"/>
  <c r="F14" i="28" s="1"/>
  <c r="C14" i="28"/>
  <c r="B14" i="28"/>
  <c r="AZ13" i="28"/>
  <c r="P13" i="21" s="1"/>
  <c r="AW13" i="28"/>
  <c r="AU13" i="28"/>
  <c r="AS13" i="28"/>
  <c r="AT13" i="28" s="1"/>
  <c r="AO13" i="28"/>
  <c r="AM13" i="28"/>
  <c r="AK13" i="28"/>
  <c r="AG13" i="28"/>
  <c r="AE13" i="28"/>
  <c r="AC13" i="28"/>
  <c r="Y13" i="28"/>
  <c r="W13" i="28"/>
  <c r="U13" i="28"/>
  <c r="V13" i="28" s="1"/>
  <c r="O13" i="28"/>
  <c r="M13" i="28"/>
  <c r="N13" i="28" s="1"/>
  <c r="I13" i="28"/>
  <c r="G13" i="28"/>
  <c r="E13" i="28"/>
  <c r="F13" i="28" s="1"/>
  <c r="C13" i="28"/>
  <c r="B13" i="28"/>
  <c r="AZ12" i="28"/>
  <c r="P12" i="21" s="1"/>
  <c r="AW12" i="28"/>
  <c r="AU12" i="28"/>
  <c r="AS12" i="28"/>
  <c r="AT12" i="28" s="1"/>
  <c r="AO12" i="28"/>
  <c r="AM12" i="28"/>
  <c r="AK12" i="28"/>
  <c r="AG12" i="28"/>
  <c r="AE12" i="28"/>
  <c r="AC12" i="28"/>
  <c r="AD12" i="28" s="1"/>
  <c r="Y12" i="28"/>
  <c r="W12" i="28"/>
  <c r="U12" i="28"/>
  <c r="V12" i="28" s="1"/>
  <c r="O12" i="28"/>
  <c r="M12" i="28"/>
  <c r="N12" i="28" s="1"/>
  <c r="I12" i="28"/>
  <c r="G12" i="28"/>
  <c r="E12" i="28"/>
  <c r="F12" i="28" s="1"/>
  <c r="C12" i="28"/>
  <c r="B12" i="28"/>
  <c r="AZ11" i="28"/>
  <c r="P11" i="21" s="1"/>
  <c r="AW11" i="28"/>
  <c r="AU11" i="28"/>
  <c r="AS11" i="28"/>
  <c r="AO11" i="28"/>
  <c r="AM11" i="28"/>
  <c r="AK11" i="28"/>
  <c r="AL11" i="28" s="1"/>
  <c r="AG11" i="28"/>
  <c r="AE11" i="28"/>
  <c r="AC11" i="28"/>
  <c r="AD11" i="28" s="1"/>
  <c r="Y11" i="28"/>
  <c r="W11" i="28"/>
  <c r="U11" i="28"/>
  <c r="V11" i="28" s="1"/>
  <c r="O11" i="28"/>
  <c r="M11" i="28"/>
  <c r="I11" i="28"/>
  <c r="G11" i="28"/>
  <c r="E11" i="28"/>
  <c r="F11" i="28" s="1"/>
  <c r="C11" i="28"/>
  <c r="B11" i="28"/>
  <c r="AZ10" i="28"/>
  <c r="P10" i="21" s="1"/>
  <c r="AW10" i="28"/>
  <c r="AU10" i="28"/>
  <c r="AS10" i="28"/>
  <c r="AT10" i="28" s="1"/>
  <c r="AO10" i="28"/>
  <c r="AM10" i="28"/>
  <c r="AK10" i="28"/>
  <c r="AL10" i="28" s="1"/>
  <c r="AG10" i="28"/>
  <c r="AE10" i="28"/>
  <c r="AC10" i="28"/>
  <c r="AD10" i="28" s="1"/>
  <c r="Y10" i="28"/>
  <c r="W10" i="28"/>
  <c r="U10" i="28"/>
  <c r="O10" i="28"/>
  <c r="M10" i="28"/>
  <c r="N10" i="28" s="1"/>
  <c r="I10" i="28"/>
  <c r="G10" i="28"/>
  <c r="E10" i="28"/>
  <c r="F10" i="28" s="1"/>
  <c r="C10" i="28"/>
  <c r="B10" i="28"/>
  <c r="AZ9" i="28"/>
  <c r="P9" i="21" s="1"/>
  <c r="AW9" i="28"/>
  <c r="AU9" i="28"/>
  <c r="AS9" i="28"/>
  <c r="AT9" i="28" s="1"/>
  <c r="AO9" i="28"/>
  <c r="AM9" i="28"/>
  <c r="AK9" i="28"/>
  <c r="AG9" i="28"/>
  <c r="AE9" i="28"/>
  <c r="AC9" i="28"/>
  <c r="Y9" i="28"/>
  <c r="W9" i="28"/>
  <c r="U9" i="28"/>
  <c r="V9" i="28" s="1"/>
  <c r="O9" i="28"/>
  <c r="M9" i="28"/>
  <c r="N9" i="28" s="1"/>
  <c r="I9" i="28"/>
  <c r="G9" i="28"/>
  <c r="E9" i="28"/>
  <c r="F9" i="28" s="1"/>
  <c r="C9" i="28"/>
  <c r="B9" i="28"/>
  <c r="AZ8" i="28"/>
  <c r="P8" i="21" s="1"/>
  <c r="AW8" i="28"/>
  <c r="AU8" i="28"/>
  <c r="AS8" i="28"/>
  <c r="AT8" i="28" s="1"/>
  <c r="AO8" i="28"/>
  <c r="AM8" i="28"/>
  <c r="AK8" i="28"/>
  <c r="AG8" i="28"/>
  <c r="AE8" i="28"/>
  <c r="AC8" i="28"/>
  <c r="AD8" i="28" s="1"/>
  <c r="Y8" i="28"/>
  <c r="W8" i="28"/>
  <c r="U8" i="28"/>
  <c r="V8" i="28" s="1"/>
  <c r="O8" i="28"/>
  <c r="M8" i="28"/>
  <c r="N8" i="28" s="1"/>
  <c r="I8" i="28"/>
  <c r="G8" i="28"/>
  <c r="E8" i="28"/>
  <c r="F8" i="28" s="1"/>
  <c r="C8" i="28"/>
  <c r="B8" i="28"/>
  <c r="AV6" i="28"/>
  <c r="AM6" i="28"/>
  <c r="AE6" i="28"/>
  <c r="W6" i="28"/>
  <c r="O6" i="28"/>
  <c r="G6" i="28"/>
  <c r="AV5" i="28"/>
  <c r="AM5" i="28"/>
  <c r="AE5" i="28"/>
  <c r="W5" i="28"/>
  <c r="O5" i="28"/>
  <c r="G5" i="28"/>
  <c r="B3" i="28"/>
  <c r="B2" i="28"/>
  <c r="M25" i="21"/>
  <c r="N6" i="21"/>
  <c r="E6" i="21"/>
  <c r="H6" i="21"/>
  <c r="K6" i="21"/>
  <c r="AY69" i="27"/>
  <c r="AQ69" i="27"/>
  <c r="AI69" i="27"/>
  <c r="AA69" i="27"/>
  <c r="AA70" i="27" s="1"/>
  <c r="S69" i="27"/>
  <c r="K69" i="27"/>
  <c r="AY68" i="27"/>
  <c r="AQ68" i="27"/>
  <c r="AI68" i="27"/>
  <c r="AA68" i="27"/>
  <c r="S68" i="27"/>
  <c r="K68" i="27"/>
  <c r="AY64" i="27"/>
  <c r="AQ64" i="27"/>
  <c r="AI64" i="27"/>
  <c r="AA64" i="27"/>
  <c r="S64" i="27"/>
  <c r="K64" i="27"/>
  <c r="AY59" i="27"/>
  <c r="AQ59" i="27"/>
  <c r="AI59" i="27"/>
  <c r="AA59" i="27"/>
  <c r="S59" i="27"/>
  <c r="K59" i="27"/>
  <c r="AY58" i="27"/>
  <c r="AQ58" i="27"/>
  <c r="AI58" i="27"/>
  <c r="AA58" i="27"/>
  <c r="S58" i="27"/>
  <c r="K58" i="27"/>
  <c r="K60" i="27" s="1"/>
  <c r="AY56" i="27"/>
  <c r="AQ56" i="27"/>
  <c r="AI56" i="27"/>
  <c r="AA56" i="27"/>
  <c r="S56" i="27"/>
  <c r="K56" i="27"/>
  <c r="BA55" i="27"/>
  <c r="O55" i="21" s="1"/>
  <c r="BA54" i="27"/>
  <c r="O54" i="21" s="1"/>
  <c r="BA53" i="27"/>
  <c r="O53" i="21" s="1"/>
  <c r="BA52" i="27"/>
  <c r="O52" i="21" s="1"/>
  <c r="AY49" i="27"/>
  <c r="AQ49" i="27"/>
  <c r="AI49" i="27"/>
  <c r="AA49" i="27"/>
  <c r="S49" i="27"/>
  <c r="K49" i="27"/>
  <c r="AY48" i="27"/>
  <c r="AQ48" i="27"/>
  <c r="AI48" i="27"/>
  <c r="AA48" i="27"/>
  <c r="S48" i="27"/>
  <c r="K48" i="27"/>
  <c r="AY47" i="27"/>
  <c r="AQ47" i="27"/>
  <c r="AI47" i="27"/>
  <c r="AA47" i="27"/>
  <c r="S47" i="27"/>
  <c r="K47" i="27"/>
  <c r="AY46" i="27"/>
  <c r="AQ46" i="27"/>
  <c r="AI46" i="27"/>
  <c r="AA46" i="27"/>
  <c r="S46" i="27"/>
  <c r="K46" i="27"/>
  <c r="AY44" i="27"/>
  <c r="AQ44" i="27"/>
  <c r="AI44" i="27"/>
  <c r="AA44" i="27"/>
  <c r="S44" i="27"/>
  <c r="K44" i="27"/>
  <c r="BA43" i="27"/>
  <c r="O43" i="21" s="1"/>
  <c r="BA42" i="27"/>
  <c r="O42" i="21" s="1"/>
  <c r="BA41" i="27"/>
  <c r="O41" i="21" s="1"/>
  <c r="BA40" i="27"/>
  <c r="O40" i="21" s="1"/>
  <c r="AR32" i="27"/>
  <c r="AJ32" i="27"/>
  <c r="AB32" i="27"/>
  <c r="T32" i="27"/>
  <c r="L32" i="27"/>
  <c r="D32" i="27"/>
  <c r="AZ31" i="27"/>
  <c r="M31" i="21" s="1"/>
  <c r="AW31" i="27"/>
  <c r="AU31" i="27"/>
  <c r="AS31" i="27"/>
  <c r="AT31" i="27" s="1"/>
  <c r="AO31" i="27"/>
  <c r="AM31" i="27"/>
  <c r="AK31" i="27"/>
  <c r="AL31" i="27" s="1"/>
  <c r="AG31" i="27"/>
  <c r="AE31" i="27"/>
  <c r="AC31" i="27"/>
  <c r="Y31" i="27"/>
  <c r="W31" i="27"/>
  <c r="U31" i="27"/>
  <c r="V31" i="27" s="1"/>
  <c r="O31" i="27"/>
  <c r="M31" i="27"/>
  <c r="N31" i="27" s="1"/>
  <c r="I31" i="27"/>
  <c r="G31" i="27"/>
  <c r="E31" i="27"/>
  <c r="F31" i="27" s="1"/>
  <c r="C31" i="27"/>
  <c r="B31" i="27"/>
  <c r="AZ30" i="27"/>
  <c r="M30" i="21" s="1"/>
  <c r="AW30" i="27"/>
  <c r="AU30" i="27"/>
  <c r="AS30" i="27"/>
  <c r="AT30" i="27" s="1"/>
  <c r="AO30" i="27"/>
  <c r="AM30" i="27"/>
  <c r="AK30" i="27"/>
  <c r="AG30" i="27"/>
  <c r="AE30" i="27"/>
  <c r="AC30" i="27"/>
  <c r="AD30" i="27" s="1"/>
  <c r="Y30" i="27"/>
  <c r="W30" i="27"/>
  <c r="U30" i="27"/>
  <c r="V30" i="27" s="1"/>
  <c r="O30" i="27"/>
  <c r="M30" i="27"/>
  <c r="N30" i="27" s="1"/>
  <c r="I30" i="27"/>
  <c r="G30" i="27"/>
  <c r="E30" i="27"/>
  <c r="F30" i="27" s="1"/>
  <c r="C30" i="27"/>
  <c r="B30" i="27"/>
  <c r="AZ29" i="27"/>
  <c r="M29" i="21" s="1"/>
  <c r="AW29" i="27"/>
  <c r="AU29" i="27"/>
  <c r="AS29" i="27"/>
  <c r="AO29" i="27"/>
  <c r="AM29" i="27"/>
  <c r="AK29" i="27"/>
  <c r="AG29" i="27"/>
  <c r="AE29" i="27"/>
  <c r="AC29" i="27"/>
  <c r="AD29" i="27" s="1"/>
  <c r="Y29" i="27"/>
  <c r="W29" i="27"/>
  <c r="U29" i="27"/>
  <c r="V29" i="27" s="1"/>
  <c r="O29" i="27"/>
  <c r="M29" i="27"/>
  <c r="I29" i="27"/>
  <c r="G29" i="27"/>
  <c r="E29" i="27"/>
  <c r="F29" i="27" s="1"/>
  <c r="C29" i="27"/>
  <c r="B29" i="27"/>
  <c r="AZ28" i="27"/>
  <c r="M28" i="21" s="1"/>
  <c r="AW28" i="27"/>
  <c r="AU28" i="27"/>
  <c r="AS28" i="27"/>
  <c r="AT28" i="27" s="1"/>
  <c r="AO28" i="27"/>
  <c r="AM28" i="27"/>
  <c r="AK28" i="27"/>
  <c r="AL28" i="27" s="1"/>
  <c r="AG28" i="27"/>
  <c r="AE28" i="27"/>
  <c r="AC28" i="27"/>
  <c r="AD28" i="27" s="1"/>
  <c r="Y28" i="27"/>
  <c r="W28" i="27"/>
  <c r="U28" i="27"/>
  <c r="O28" i="27"/>
  <c r="M28" i="27"/>
  <c r="I28" i="27"/>
  <c r="G28" i="27"/>
  <c r="E28" i="27"/>
  <c r="F28" i="27" s="1"/>
  <c r="C28" i="27"/>
  <c r="B28" i="27"/>
  <c r="AZ27" i="27"/>
  <c r="M27" i="21" s="1"/>
  <c r="AW27" i="27"/>
  <c r="AU27" i="27"/>
  <c r="AS27" i="27"/>
  <c r="AT27" i="27" s="1"/>
  <c r="AO27" i="27"/>
  <c r="AM27" i="27"/>
  <c r="AK27" i="27"/>
  <c r="AL27" i="27" s="1"/>
  <c r="AG27" i="27"/>
  <c r="AE27" i="27"/>
  <c r="AC27" i="27"/>
  <c r="Y27" i="27"/>
  <c r="W27" i="27"/>
  <c r="U27" i="27"/>
  <c r="V27" i="27" s="1"/>
  <c r="O27" i="27"/>
  <c r="M27" i="27"/>
  <c r="N27" i="27" s="1"/>
  <c r="I27" i="27"/>
  <c r="G27" i="27"/>
  <c r="E27" i="27"/>
  <c r="F27" i="27" s="1"/>
  <c r="C27" i="27"/>
  <c r="B27" i="27"/>
  <c r="AZ26" i="27"/>
  <c r="M26" i="21" s="1"/>
  <c r="AW26" i="27"/>
  <c r="AU26" i="27"/>
  <c r="AS26" i="27"/>
  <c r="AT26" i="27" s="1"/>
  <c r="AO26" i="27"/>
  <c r="AM26" i="27"/>
  <c r="AK26" i="27"/>
  <c r="AG26" i="27"/>
  <c r="AE26" i="27"/>
  <c r="AC26" i="27"/>
  <c r="Y26" i="27"/>
  <c r="W26" i="27"/>
  <c r="U26" i="27"/>
  <c r="V26" i="27" s="1"/>
  <c r="O26" i="27"/>
  <c r="M26" i="27"/>
  <c r="N26" i="27" s="1"/>
  <c r="I26" i="27"/>
  <c r="G26" i="27"/>
  <c r="E26" i="27"/>
  <c r="F26" i="27" s="1"/>
  <c r="C26" i="27"/>
  <c r="B26" i="27"/>
  <c r="AZ25" i="27"/>
  <c r="AW25" i="27"/>
  <c r="AU25" i="27"/>
  <c r="AS25" i="27"/>
  <c r="AO25" i="27"/>
  <c r="AM25" i="27"/>
  <c r="AK25" i="27"/>
  <c r="AG25" i="27"/>
  <c r="AE25" i="27"/>
  <c r="AC25" i="27"/>
  <c r="AD25" i="27" s="1"/>
  <c r="Y25" i="27"/>
  <c r="W25" i="27"/>
  <c r="U25" i="27"/>
  <c r="V25" i="27" s="1"/>
  <c r="O25" i="27"/>
  <c r="M25" i="27"/>
  <c r="I25" i="27"/>
  <c r="G25" i="27"/>
  <c r="E25" i="27"/>
  <c r="F25" i="27" s="1"/>
  <c r="C25" i="27"/>
  <c r="B25" i="27"/>
  <c r="AZ24" i="27"/>
  <c r="M24" i="21" s="1"/>
  <c r="AW24" i="27"/>
  <c r="AU24" i="27"/>
  <c r="AS24" i="27"/>
  <c r="AO24" i="27"/>
  <c r="AM24" i="27"/>
  <c r="AK24" i="27"/>
  <c r="AL24" i="27" s="1"/>
  <c r="AG24" i="27"/>
  <c r="AE24" i="27"/>
  <c r="AC24" i="27"/>
  <c r="AD24" i="27" s="1"/>
  <c r="Y24" i="27"/>
  <c r="W24" i="27"/>
  <c r="U24" i="27"/>
  <c r="O24" i="27"/>
  <c r="M24" i="27"/>
  <c r="I24" i="27"/>
  <c r="G24" i="27"/>
  <c r="E24" i="27"/>
  <c r="F24" i="27" s="1"/>
  <c r="C24" i="27"/>
  <c r="B24" i="27"/>
  <c r="AZ23" i="27"/>
  <c r="M23" i="21" s="1"/>
  <c r="AW23" i="27"/>
  <c r="AU23" i="27"/>
  <c r="AS23" i="27"/>
  <c r="AT23" i="27" s="1"/>
  <c r="AO23" i="27"/>
  <c r="AM23" i="27"/>
  <c r="AK23" i="27"/>
  <c r="AL23" i="27" s="1"/>
  <c r="AG23" i="27"/>
  <c r="AE23" i="27"/>
  <c r="AC23" i="27"/>
  <c r="Y23" i="27"/>
  <c r="W23" i="27"/>
  <c r="U23" i="27"/>
  <c r="O23" i="27"/>
  <c r="M23" i="27"/>
  <c r="N23" i="27" s="1"/>
  <c r="I23" i="27"/>
  <c r="G23" i="27"/>
  <c r="E23" i="27"/>
  <c r="F23" i="27" s="1"/>
  <c r="C23" i="27"/>
  <c r="B23" i="27"/>
  <c r="AZ22" i="27"/>
  <c r="M22" i="21" s="1"/>
  <c r="AW22" i="27"/>
  <c r="AU22" i="27"/>
  <c r="AS22" i="27"/>
  <c r="AT22" i="27" s="1"/>
  <c r="AO22" i="27"/>
  <c r="AM22" i="27"/>
  <c r="AK22" i="27"/>
  <c r="AG22" i="27"/>
  <c r="AE22" i="27"/>
  <c r="AC22" i="27"/>
  <c r="Y22" i="27"/>
  <c r="W22" i="27"/>
  <c r="U22" i="27"/>
  <c r="V22" i="27" s="1"/>
  <c r="O22" i="27"/>
  <c r="M22" i="27"/>
  <c r="N22" i="27" s="1"/>
  <c r="I22" i="27"/>
  <c r="G22" i="27"/>
  <c r="E22" i="27"/>
  <c r="F22" i="27" s="1"/>
  <c r="C22" i="27"/>
  <c r="B22" i="27"/>
  <c r="AZ21" i="27"/>
  <c r="M21" i="21" s="1"/>
  <c r="AW21" i="27"/>
  <c r="AU21" i="27"/>
  <c r="AS21" i="27"/>
  <c r="AO21" i="27"/>
  <c r="AM21" i="27"/>
  <c r="AK21" i="27"/>
  <c r="AG21" i="27"/>
  <c r="AE21" i="27"/>
  <c r="AC21" i="27"/>
  <c r="Y21" i="27"/>
  <c r="W21" i="27"/>
  <c r="U21" i="27"/>
  <c r="V21" i="27" s="1"/>
  <c r="O21" i="27"/>
  <c r="M21" i="27"/>
  <c r="I21" i="27"/>
  <c r="G21" i="27"/>
  <c r="E21" i="27"/>
  <c r="F21" i="27" s="1"/>
  <c r="C21" i="27"/>
  <c r="B21" i="27"/>
  <c r="AZ20" i="27"/>
  <c r="M20" i="21" s="1"/>
  <c r="AW20" i="27"/>
  <c r="AU20" i="27"/>
  <c r="AS20" i="27"/>
  <c r="AO20" i="27"/>
  <c r="AM20" i="27"/>
  <c r="AK20" i="27"/>
  <c r="AL20" i="27" s="1"/>
  <c r="AG20" i="27"/>
  <c r="AE20" i="27"/>
  <c r="AC20" i="27"/>
  <c r="AD20" i="27" s="1"/>
  <c r="Y20" i="27"/>
  <c r="W20" i="27"/>
  <c r="U20" i="27"/>
  <c r="O20" i="27"/>
  <c r="M20" i="27"/>
  <c r="I20" i="27"/>
  <c r="G20" i="27"/>
  <c r="E20" i="27"/>
  <c r="F20" i="27" s="1"/>
  <c r="C20" i="27"/>
  <c r="B20" i="27"/>
  <c r="AZ19" i="27"/>
  <c r="M19" i="21" s="1"/>
  <c r="AW19" i="27"/>
  <c r="AU19" i="27"/>
  <c r="AS19" i="27"/>
  <c r="AT19" i="27" s="1"/>
  <c r="AO19" i="27"/>
  <c r="AM19" i="27"/>
  <c r="AK19" i="27"/>
  <c r="AL19" i="27" s="1"/>
  <c r="AG19" i="27"/>
  <c r="AE19" i="27"/>
  <c r="AC19" i="27"/>
  <c r="Y19" i="27"/>
  <c r="W19" i="27"/>
  <c r="U19" i="27"/>
  <c r="O19" i="27"/>
  <c r="M19" i="27"/>
  <c r="N19" i="27" s="1"/>
  <c r="I19" i="27"/>
  <c r="G19" i="27"/>
  <c r="E19" i="27"/>
  <c r="F19" i="27" s="1"/>
  <c r="C19" i="27"/>
  <c r="B19" i="27"/>
  <c r="AZ18" i="27"/>
  <c r="M18" i="21" s="1"/>
  <c r="AW18" i="27"/>
  <c r="AU18" i="27"/>
  <c r="AS18" i="27"/>
  <c r="AT18" i="27" s="1"/>
  <c r="AO18" i="27"/>
  <c r="AM18" i="27"/>
  <c r="AK18" i="27"/>
  <c r="AL18" i="27" s="1"/>
  <c r="AG18" i="27"/>
  <c r="AE18" i="27"/>
  <c r="AC18" i="27"/>
  <c r="Y18" i="27"/>
  <c r="W18" i="27"/>
  <c r="U18" i="27"/>
  <c r="V18" i="27" s="1"/>
  <c r="O18" i="27"/>
  <c r="M18" i="27"/>
  <c r="N18" i="27" s="1"/>
  <c r="I18" i="27"/>
  <c r="G18" i="27"/>
  <c r="E18" i="27"/>
  <c r="F18" i="27" s="1"/>
  <c r="C18" i="27"/>
  <c r="B18" i="27"/>
  <c r="AZ17" i="27"/>
  <c r="M17" i="21" s="1"/>
  <c r="AW17" i="27"/>
  <c r="AU17" i="27"/>
  <c r="AS17" i="27"/>
  <c r="AO17" i="27"/>
  <c r="AM17" i="27"/>
  <c r="AK17" i="27"/>
  <c r="AG17" i="27"/>
  <c r="AE17" i="27"/>
  <c r="AC17" i="27"/>
  <c r="AD17" i="27" s="1"/>
  <c r="Y17" i="27"/>
  <c r="W17" i="27"/>
  <c r="U17" i="27"/>
  <c r="V17" i="27" s="1"/>
  <c r="O17" i="27"/>
  <c r="M17" i="27"/>
  <c r="I17" i="27"/>
  <c r="G17" i="27"/>
  <c r="E17" i="27"/>
  <c r="F17" i="27" s="1"/>
  <c r="C17" i="27"/>
  <c r="B17" i="27"/>
  <c r="AZ16" i="27"/>
  <c r="M16" i="21" s="1"/>
  <c r="AW16" i="27"/>
  <c r="AU16" i="27"/>
  <c r="AS16" i="27"/>
  <c r="AO16" i="27"/>
  <c r="AM16" i="27"/>
  <c r="AK16" i="27"/>
  <c r="AG16" i="27"/>
  <c r="AE16" i="27"/>
  <c r="AC16" i="27"/>
  <c r="AD16" i="27" s="1"/>
  <c r="Y16" i="27"/>
  <c r="W16" i="27"/>
  <c r="U16" i="27"/>
  <c r="V16" i="27" s="1"/>
  <c r="O16" i="27"/>
  <c r="M16" i="27"/>
  <c r="N16" i="27" s="1"/>
  <c r="I16" i="27"/>
  <c r="G16" i="27"/>
  <c r="E16" i="27"/>
  <c r="F16" i="27" s="1"/>
  <c r="C16" i="27"/>
  <c r="B16" i="27"/>
  <c r="AZ15" i="27"/>
  <c r="M15" i="21" s="1"/>
  <c r="AW15" i="27"/>
  <c r="AU15" i="27"/>
  <c r="AS15" i="27"/>
  <c r="AO15" i="27"/>
  <c r="AM15" i="27"/>
  <c r="AK15" i="27"/>
  <c r="AL15" i="27" s="1"/>
  <c r="AG15" i="27"/>
  <c r="AE15" i="27"/>
  <c r="AC15" i="27"/>
  <c r="AD15" i="27" s="1"/>
  <c r="Y15" i="27"/>
  <c r="W15" i="27"/>
  <c r="U15" i="27"/>
  <c r="V15" i="27" s="1"/>
  <c r="O15" i="27"/>
  <c r="M15" i="27"/>
  <c r="I15" i="27"/>
  <c r="G15" i="27"/>
  <c r="E15" i="27"/>
  <c r="F15" i="27" s="1"/>
  <c r="C15" i="27"/>
  <c r="B15" i="27"/>
  <c r="AZ14" i="27"/>
  <c r="M14" i="21" s="1"/>
  <c r="AW14" i="27"/>
  <c r="AU14" i="27"/>
  <c r="AS14" i="27"/>
  <c r="AT14" i="27" s="1"/>
  <c r="AO14" i="27"/>
  <c r="AM14" i="27"/>
  <c r="AK14" i="27"/>
  <c r="AL14" i="27" s="1"/>
  <c r="AG14" i="27"/>
  <c r="AE14" i="27"/>
  <c r="AC14" i="27"/>
  <c r="AD14" i="27" s="1"/>
  <c r="Y14" i="27"/>
  <c r="W14" i="27"/>
  <c r="U14" i="27"/>
  <c r="O14" i="27"/>
  <c r="M14" i="27"/>
  <c r="N14" i="27" s="1"/>
  <c r="I14" i="27"/>
  <c r="G14" i="27"/>
  <c r="E14" i="27"/>
  <c r="F14" i="27" s="1"/>
  <c r="C14" i="27"/>
  <c r="B14" i="27"/>
  <c r="AZ13" i="27"/>
  <c r="M13" i="21" s="1"/>
  <c r="AW13" i="27"/>
  <c r="AU13" i="27"/>
  <c r="AS13" i="27"/>
  <c r="AT13" i="27" s="1"/>
  <c r="AO13" i="27"/>
  <c r="AM13" i="27"/>
  <c r="AK13" i="27"/>
  <c r="AG13" i="27"/>
  <c r="AE13" i="27"/>
  <c r="AC13" i="27"/>
  <c r="Y13" i="27"/>
  <c r="W13" i="27"/>
  <c r="U13" i="27"/>
  <c r="V13" i="27" s="1"/>
  <c r="O13" i="27"/>
  <c r="M13" i="27"/>
  <c r="N13" i="27" s="1"/>
  <c r="I13" i="27"/>
  <c r="G13" i="27"/>
  <c r="E13" i="27"/>
  <c r="F13" i="27" s="1"/>
  <c r="C13" i="27"/>
  <c r="B13" i="27"/>
  <c r="AZ12" i="27"/>
  <c r="M12" i="21" s="1"/>
  <c r="AW12" i="27"/>
  <c r="AU12" i="27"/>
  <c r="AS12" i="27"/>
  <c r="AO12" i="27"/>
  <c r="AM12" i="27"/>
  <c r="AK12" i="27"/>
  <c r="AG12" i="27"/>
  <c r="AE12" i="27"/>
  <c r="AC12" i="27"/>
  <c r="AD12" i="27" s="1"/>
  <c r="Y12" i="27"/>
  <c r="W12" i="27"/>
  <c r="U12" i="27"/>
  <c r="V12" i="27" s="1"/>
  <c r="O12" i="27"/>
  <c r="M12" i="27"/>
  <c r="N12" i="27" s="1"/>
  <c r="I12" i="27"/>
  <c r="G12" i="27"/>
  <c r="E12" i="27"/>
  <c r="F12" i="27" s="1"/>
  <c r="C12" i="27"/>
  <c r="B12" i="27"/>
  <c r="AZ11" i="27"/>
  <c r="M11" i="21" s="1"/>
  <c r="AW11" i="27"/>
  <c r="AU11" i="27"/>
  <c r="AS11" i="27"/>
  <c r="AO11" i="27"/>
  <c r="AM11" i="27"/>
  <c r="AK11" i="27"/>
  <c r="AL11" i="27" s="1"/>
  <c r="AG11" i="27"/>
  <c r="AE11" i="27"/>
  <c r="AC11" i="27"/>
  <c r="AD11" i="27" s="1"/>
  <c r="Y11" i="27"/>
  <c r="W11" i="27"/>
  <c r="U11" i="27"/>
  <c r="O11" i="27"/>
  <c r="M11" i="27"/>
  <c r="I11" i="27"/>
  <c r="G11" i="27"/>
  <c r="E11" i="27"/>
  <c r="F11" i="27" s="1"/>
  <c r="C11" i="27"/>
  <c r="B11" i="27"/>
  <c r="AZ10" i="27"/>
  <c r="M10" i="21" s="1"/>
  <c r="AW10" i="27"/>
  <c r="AU10" i="27"/>
  <c r="AS10" i="27"/>
  <c r="AT10" i="27" s="1"/>
  <c r="AO10" i="27"/>
  <c r="AM10" i="27"/>
  <c r="AK10" i="27"/>
  <c r="AL10" i="27" s="1"/>
  <c r="AG10" i="27"/>
  <c r="AE10" i="27"/>
  <c r="AC10" i="27"/>
  <c r="AD10" i="27" s="1"/>
  <c r="Y10" i="27"/>
  <c r="W10" i="27"/>
  <c r="U10" i="27"/>
  <c r="O10" i="27"/>
  <c r="M10" i="27"/>
  <c r="N10" i="27" s="1"/>
  <c r="I10" i="27"/>
  <c r="G10" i="27"/>
  <c r="E10" i="27"/>
  <c r="F10" i="27" s="1"/>
  <c r="C10" i="27"/>
  <c r="B10" i="27"/>
  <c r="AZ9" i="27"/>
  <c r="M9" i="21" s="1"/>
  <c r="AW9" i="27"/>
  <c r="AU9" i="27"/>
  <c r="AS9" i="27"/>
  <c r="AT9" i="27" s="1"/>
  <c r="AO9" i="27"/>
  <c r="AM9" i="27"/>
  <c r="AK9" i="27"/>
  <c r="AG9" i="27"/>
  <c r="AE9" i="27"/>
  <c r="AC9" i="27"/>
  <c r="Y9" i="27"/>
  <c r="W9" i="27"/>
  <c r="U9" i="27"/>
  <c r="V9" i="27" s="1"/>
  <c r="O9" i="27"/>
  <c r="M9" i="27"/>
  <c r="N9" i="27" s="1"/>
  <c r="I9" i="27"/>
  <c r="G9" i="27"/>
  <c r="E9" i="27"/>
  <c r="F9" i="27" s="1"/>
  <c r="C9" i="27"/>
  <c r="B9" i="27"/>
  <c r="AZ8" i="27"/>
  <c r="M8" i="21" s="1"/>
  <c r="AW8" i="27"/>
  <c r="AU8" i="27"/>
  <c r="AS8" i="27"/>
  <c r="AO8" i="27"/>
  <c r="AM8" i="27"/>
  <c r="AK8" i="27"/>
  <c r="AG8" i="27"/>
  <c r="AE8" i="27"/>
  <c r="AC8" i="27"/>
  <c r="AD8" i="27" s="1"/>
  <c r="Y8" i="27"/>
  <c r="W8" i="27"/>
  <c r="U8" i="27"/>
  <c r="V8" i="27" s="1"/>
  <c r="O8" i="27"/>
  <c r="M8" i="27"/>
  <c r="N8" i="27" s="1"/>
  <c r="I8" i="27"/>
  <c r="G8" i="27"/>
  <c r="E8" i="27"/>
  <c r="F8" i="27" s="1"/>
  <c r="C8" i="27"/>
  <c r="B8" i="27"/>
  <c r="AV6" i="27"/>
  <c r="AM6" i="27"/>
  <c r="AE6" i="27"/>
  <c r="W6" i="27"/>
  <c r="O6" i="27"/>
  <c r="G6" i="27"/>
  <c r="AV5" i="27"/>
  <c r="AM5" i="27"/>
  <c r="AE5" i="27"/>
  <c r="W5" i="27"/>
  <c r="O5" i="27"/>
  <c r="G5" i="27"/>
  <c r="B3" i="27"/>
  <c r="B2" i="27"/>
  <c r="BA19" i="38" l="1"/>
  <c r="AI60" i="29"/>
  <c r="R29" i="23"/>
  <c r="BA70" i="38"/>
  <c r="AA50" i="27"/>
  <c r="AQ60" i="27"/>
  <c r="AY60" i="28"/>
  <c r="AY70" i="28"/>
  <c r="BB16" i="38"/>
  <c r="P22" i="29"/>
  <c r="AI70" i="27"/>
  <c r="AI70" i="28"/>
  <c r="AQ70" i="29"/>
  <c r="BA9" i="38"/>
  <c r="AQ70" i="27"/>
  <c r="AA50" i="28"/>
  <c r="AQ60" i="28"/>
  <c r="BB29" i="23"/>
  <c r="AI50" i="28"/>
  <c r="K60" i="29"/>
  <c r="AA70" i="29"/>
  <c r="BA23" i="38"/>
  <c r="AQ50" i="27"/>
  <c r="K60" i="28"/>
  <c r="S60" i="28"/>
  <c r="BA44" i="29"/>
  <c r="BA47" i="29"/>
  <c r="U47" i="21" s="1"/>
  <c r="BA30" i="23"/>
  <c r="AP31" i="38"/>
  <c r="BB28" i="23"/>
  <c r="AN15" i="27"/>
  <c r="AP15" i="27" s="1"/>
  <c r="AN23" i="27"/>
  <c r="AP23" i="27" s="1"/>
  <c r="BB25" i="23"/>
  <c r="BA16" i="23"/>
  <c r="BA10" i="23"/>
  <c r="K18" i="23"/>
  <c r="BB18" i="23" s="1"/>
  <c r="BB25" i="38"/>
  <c r="BB14" i="23"/>
  <c r="BB19" i="38"/>
  <c r="AX13" i="38"/>
  <c r="AF8" i="27"/>
  <c r="P18" i="27"/>
  <c r="R18" i="27" s="1"/>
  <c r="AF20" i="27"/>
  <c r="BB22" i="23"/>
  <c r="BB13" i="38"/>
  <c r="AF12" i="29"/>
  <c r="AI19" i="27"/>
  <c r="AA29" i="28"/>
  <c r="AF21" i="28"/>
  <c r="AV22" i="29"/>
  <c r="AQ25" i="29"/>
  <c r="P10" i="27"/>
  <c r="AV18" i="27"/>
  <c r="P22" i="27"/>
  <c r="S31" i="27"/>
  <c r="AQ10" i="29"/>
  <c r="AI11" i="29"/>
  <c r="AQ11" i="29"/>
  <c r="AA27" i="29"/>
  <c r="H29" i="29"/>
  <c r="J29" i="29" s="1"/>
  <c r="K29" i="29" s="1"/>
  <c r="BA16" i="38"/>
  <c r="AA8" i="29"/>
  <c r="AA29" i="27"/>
  <c r="AA8" i="28"/>
  <c r="AI8" i="28"/>
  <c r="AA18" i="28"/>
  <c r="AI19" i="28"/>
  <c r="AF14" i="29"/>
  <c r="AH14" i="29" s="1"/>
  <c r="AV16" i="29"/>
  <c r="K30" i="23"/>
  <c r="BB30" i="23" s="1"/>
  <c r="V32" i="23"/>
  <c r="T34" i="23" s="1"/>
  <c r="AA34" i="23" s="1"/>
  <c r="BB12" i="38"/>
  <c r="K21" i="38"/>
  <c r="BB21" i="38" s="1"/>
  <c r="AI18" i="27"/>
  <c r="X27" i="27"/>
  <c r="S8" i="28"/>
  <c r="X13" i="28"/>
  <c r="P16" i="28"/>
  <c r="R16" i="28" s="1"/>
  <c r="S17" i="29"/>
  <c r="X21" i="29"/>
  <c r="Z21" i="29" s="1"/>
  <c r="H23" i="29"/>
  <c r="BB23" i="23"/>
  <c r="BB15" i="23"/>
  <c r="BB29" i="38"/>
  <c r="S21" i="27"/>
  <c r="AQ27" i="29"/>
  <c r="BA12" i="23"/>
  <c r="K31" i="23"/>
  <c r="BB31" i="23" s="1"/>
  <c r="J12" i="23"/>
  <c r="K12" i="23" s="1"/>
  <c r="BB12" i="23" s="1"/>
  <c r="AF28" i="23"/>
  <c r="AH28" i="23" s="1"/>
  <c r="P24" i="38"/>
  <c r="R24" i="38" s="1"/>
  <c r="AD18" i="27"/>
  <c r="AF18" i="27" s="1"/>
  <c r="X29" i="38"/>
  <c r="Z29" i="38" s="1"/>
  <c r="AN27" i="38"/>
  <c r="AP27" i="38" s="1"/>
  <c r="H11" i="27"/>
  <c r="J11" i="27" s="1"/>
  <c r="K11" i="27" s="1"/>
  <c r="AI13" i="27"/>
  <c r="AF17" i="27"/>
  <c r="S23" i="27"/>
  <c r="S26" i="27"/>
  <c r="AA26" i="27"/>
  <c r="AQ27" i="27"/>
  <c r="V18" i="28"/>
  <c r="X18" i="28" s="1"/>
  <c r="Z18" i="28" s="1"/>
  <c r="S19" i="28"/>
  <c r="AD19" i="28"/>
  <c r="AI24" i="28"/>
  <c r="AQ25" i="28"/>
  <c r="AV26" i="28"/>
  <c r="AX26" i="28" s="1"/>
  <c r="AQ14" i="29"/>
  <c r="X17" i="29"/>
  <c r="K19" i="23"/>
  <c r="BB19" i="23" s="1"/>
  <c r="BA21" i="38"/>
  <c r="K15" i="38"/>
  <c r="BB15" i="38" s="1"/>
  <c r="X9" i="27"/>
  <c r="S10" i="27"/>
  <c r="AV10" i="27"/>
  <c r="AX10" i="27" s="1"/>
  <c r="AF14" i="27"/>
  <c r="AH14" i="27" s="1"/>
  <c r="H15" i="27"/>
  <c r="J15" i="27" s="1"/>
  <c r="K15" i="27" s="1"/>
  <c r="AI22" i="27"/>
  <c r="AY22" i="27"/>
  <c r="X25" i="27"/>
  <c r="Z25" i="27" s="1"/>
  <c r="AF30" i="27"/>
  <c r="AN11" i="28"/>
  <c r="AV14" i="28"/>
  <c r="AA15" i="28"/>
  <c r="H16" i="28"/>
  <c r="S17" i="28"/>
  <c r="AF17" i="28"/>
  <c r="AH17" i="28" s="1"/>
  <c r="H18" i="28"/>
  <c r="J18" i="28" s="1"/>
  <c r="K18" i="28" s="1"/>
  <c r="S21" i="28"/>
  <c r="AF18" i="29"/>
  <c r="AQ18" i="29"/>
  <c r="H19" i="29"/>
  <c r="AN19" i="29"/>
  <c r="P24" i="29"/>
  <c r="X25" i="29"/>
  <c r="AF30" i="29"/>
  <c r="BB10" i="23"/>
  <c r="K13" i="23"/>
  <c r="BB13" i="23" s="1"/>
  <c r="BA14" i="23"/>
  <c r="BB26" i="38"/>
  <c r="V32" i="38"/>
  <c r="T34" i="38" s="1"/>
  <c r="AA34" i="38" s="1"/>
  <c r="K18" i="38"/>
  <c r="BB18" i="38" s="1"/>
  <c r="BA17" i="38"/>
  <c r="AF13" i="38"/>
  <c r="AH13" i="38" s="1"/>
  <c r="X29" i="23"/>
  <c r="Z29" i="23" s="1"/>
  <c r="K31" i="38"/>
  <c r="BB31" i="38" s="1"/>
  <c r="AV29" i="38"/>
  <c r="AX29" i="38" s="1"/>
  <c r="K30" i="38"/>
  <c r="BB30" i="38" s="1"/>
  <c r="AN21" i="38"/>
  <c r="AP21" i="38" s="1"/>
  <c r="P20" i="38"/>
  <c r="R20" i="38" s="1"/>
  <c r="K27" i="38"/>
  <c r="BB27" i="38" s="1"/>
  <c r="BA25" i="38"/>
  <c r="P25" i="38"/>
  <c r="R25" i="38" s="1"/>
  <c r="AN22" i="38"/>
  <c r="AP22" i="38" s="1"/>
  <c r="AF19" i="38"/>
  <c r="AH19" i="38" s="1"/>
  <c r="K24" i="38"/>
  <c r="BB24" i="38" s="1"/>
  <c r="P16" i="38"/>
  <c r="R16" i="38" s="1"/>
  <c r="AN13" i="38"/>
  <c r="AP13" i="38" s="1"/>
  <c r="AT32" i="38"/>
  <c r="AV8" i="38"/>
  <c r="J22" i="38"/>
  <c r="K22" i="38" s="1"/>
  <c r="BB22" i="38" s="1"/>
  <c r="J20" i="38"/>
  <c r="K20" i="38" s="1"/>
  <c r="BB20" i="38" s="1"/>
  <c r="J11" i="38"/>
  <c r="K11" i="38" s="1"/>
  <c r="BB11" i="38" s="1"/>
  <c r="K9" i="38"/>
  <c r="BB9" i="38" s="1"/>
  <c r="BA13" i="38"/>
  <c r="AN26" i="38"/>
  <c r="AP26" i="38" s="1"/>
  <c r="AN30" i="38"/>
  <c r="AP30" i="38" s="1"/>
  <c r="P29" i="38"/>
  <c r="R29" i="38" s="1"/>
  <c r="BA29" i="38"/>
  <c r="AF27" i="38"/>
  <c r="AH27" i="38" s="1"/>
  <c r="AF18" i="38"/>
  <c r="AH18" i="38" s="1"/>
  <c r="AF31" i="38"/>
  <c r="AH31" i="38" s="1"/>
  <c r="X24" i="38"/>
  <c r="Z24" i="38" s="1"/>
  <c r="AV21" i="38"/>
  <c r="AX21" i="38" s="1"/>
  <c r="AV17" i="38"/>
  <c r="AX17" i="38" s="1"/>
  <c r="X15" i="38"/>
  <c r="Z15" i="38" s="1"/>
  <c r="AV12" i="38"/>
  <c r="AX12" i="38" s="1"/>
  <c r="AF10" i="38"/>
  <c r="AH10" i="38" s="1"/>
  <c r="BA18" i="38"/>
  <c r="J14" i="38"/>
  <c r="K14" i="38" s="1"/>
  <c r="BB14" i="38" s="1"/>
  <c r="H33" i="38"/>
  <c r="K33" i="38" s="1"/>
  <c r="X17" i="38"/>
  <c r="Z17" i="38" s="1"/>
  <c r="AD32" i="38"/>
  <c r="K17" i="38"/>
  <c r="BB17" i="38" s="1"/>
  <c r="BA15" i="38"/>
  <c r="K8" i="38"/>
  <c r="BB8" i="38" s="1"/>
  <c r="K28" i="38"/>
  <c r="BB28" i="38" s="1"/>
  <c r="BA30" i="38"/>
  <c r="AF22" i="38"/>
  <c r="AH22" i="38" s="1"/>
  <c r="AV20" i="38"/>
  <c r="AX20" i="38" s="1"/>
  <c r="BA27" i="38"/>
  <c r="AF23" i="38"/>
  <c r="AH23" i="38" s="1"/>
  <c r="P21" i="38"/>
  <c r="R21" i="38" s="1"/>
  <c r="D34" i="38"/>
  <c r="K34" i="38" s="1"/>
  <c r="BA24" i="38"/>
  <c r="AF14" i="38"/>
  <c r="AH14" i="38" s="1"/>
  <c r="BA12" i="38"/>
  <c r="P12" i="38"/>
  <c r="R12" i="38" s="1"/>
  <c r="K10" i="38"/>
  <c r="BB10" i="38" s="1"/>
  <c r="N32" i="38"/>
  <c r="BA8" i="38"/>
  <c r="P8" i="38"/>
  <c r="R8" i="38" s="1"/>
  <c r="AN18" i="38"/>
  <c r="AP18" i="38" s="1"/>
  <c r="J23" i="38"/>
  <c r="K23" i="38" s="1"/>
  <c r="BB23" i="38" s="1"/>
  <c r="BA14" i="38"/>
  <c r="BA10" i="38"/>
  <c r="X28" i="38"/>
  <c r="Z28" i="38" s="1"/>
  <c r="P26" i="38"/>
  <c r="R26" i="38" s="1"/>
  <c r="X23" i="38"/>
  <c r="Z23" i="38" s="1"/>
  <c r="X19" i="38"/>
  <c r="Z19" i="38" s="1"/>
  <c r="AV25" i="38"/>
  <c r="AX25" i="38" s="1"/>
  <c r="X20" i="38"/>
  <c r="Z20" i="38" s="1"/>
  <c r="AL32" i="38"/>
  <c r="BA26" i="38"/>
  <c r="AV16" i="38"/>
  <c r="AX16" i="38" s="1"/>
  <c r="X11" i="38"/>
  <c r="Z11" i="38" s="1"/>
  <c r="AN9" i="38"/>
  <c r="Z8" i="38"/>
  <c r="BA22" i="38"/>
  <c r="BA20" i="38"/>
  <c r="BA11" i="38"/>
  <c r="AV28" i="23"/>
  <c r="AX28" i="23" s="1"/>
  <c r="AN20" i="23"/>
  <c r="AP20" i="23" s="1"/>
  <c r="AN26" i="23"/>
  <c r="AP26" i="23" s="1"/>
  <c r="P20" i="23"/>
  <c r="R20" i="23" s="1"/>
  <c r="AV12" i="23"/>
  <c r="AX12" i="23" s="1"/>
  <c r="BA60" i="23"/>
  <c r="X27" i="23"/>
  <c r="Z27" i="23" s="1"/>
  <c r="BA26" i="23"/>
  <c r="X23" i="23"/>
  <c r="Z23" i="23" s="1"/>
  <c r="P19" i="23"/>
  <c r="R19" i="23" s="1"/>
  <c r="AV11" i="23"/>
  <c r="AX11" i="23" s="1"/>
  <c r="X28" i="23"/>
  <c r="Z28" i="23" s="1"/>
  <c r="AV24" i="23"/>
  <c r="AX24" i="23" s="1"/>
  <c r="AF30" i="23"/>
  <c r="AH30" i="23" s="1"/>
  <c r="AF22" i="23"/>
  <c r="AH22" i="23" s="1"/>
  <c r="AD32" i="23"/>
  <c r="H33" i="23"/>
  <c r="K33" i="23" s="1"/>
  <c r="N32" i="23"/>
  <c r="P8" i="23"/>
  <c r="X18" i="23"/>
  <c r="Z18" i="23" s="1"/>
  <c r="BB16" i="23"/>
  <c r="BB24" i="23"/>
  <c r="K9" i="23"/>
  <c r="BB9" i="23" s="1"/>
  <c r="AV29" i="23"/>
  <c r="AX29" i="23" s="1"/>
  <c r="AF27" i="23"/>
  <c r="AH27" i="23" s="1"/>
  <c r="AN21" i="23"/>
  <c r="AP21" i="23" s="1"/>
  <c r="P24" i="23"/>
  <c r="R24" i="23" s="1"/>
  <c r="BA24" i="23"/>
  <c r="BA20" i="23"/>
  <c r="AV20" i="23"/>
  <c r="AX20" i="23" s="1"/>
  <c r="X14" i="23"/>
  <c r="Z14" i="23" s="1"/>
  <c r="AL32" i="23"/>
  <c r="AN8" i="23"/>
  <c r="AP8" i="23" s="1"/>
  <c r="BA23" i="23"/>
  <c r="AN13" i="23"/>
  <c r="AP13" i="23" s="1"/>
  <c r="BA11" i="23"/>
  <c r="P11" i="23"/>
  <c r="R11" i="23" s="1"/>
  <c r="K27" i="23"/>
  <c r="BB27" i="23" s="1"/>
  <c r="J21" i="23"/>
  <c r="K21" i="23" s="1"/>
  <c r="BB21" i="23" s="1"/>
  <c r="J11" i="23"/>
  <c r="K11" i="23" s="1"/>
  <c r="BB11" i="23" s="1"/>
  <c r="D34" i="23"/>
  <c r="K34" i="23" s="1"/>
  <c r="BA19" i="23"/>
  <c r="AN12" i="23"/>
  <c r="AP12" i="23" s="1"/>
  <c r="K20" i="23"/>
  <c r="BB20" i="23" s="1"/>
  <c r="K17" i="23"/>
  <c r="BB17" i="23" s="1"/>
  <c r="AN24" i="23"/>
  <c r="AP24" i="23" s="1"/>
  <c r="AF18" i="23"/>
  <c r="AH18" i="23" s="1"/>
  <c r="P12" i="23"/>
  <c r="R12" i="23" s="1"/>
  <c r="AF25" i="23"/>
  <c r="AH25" i="23" s="1"/>
  <c r="AF9" i="23"/>
  <c r="BA27" i="23"/>
  <c r="P28" i="23"/>
  <c r="R28" i="23" s="1"/>
  <c r="BA28" i="23"/>
  <c r="AF14" i="23"/>
  <c r="AH14" i="23" s="1"/>
  <c r="P16" i="23"/>
  <c r="R16" i="23" s="1"/>
  <c r="AT32" i="23"/>
  <c r="AV8" i="23"/>
  <c r="AX8" i="23" s="1"/>
  <c r="X31" i="23"/>
  <c r="Z31" i="23" s="1"/>
  <c r="AF26" i="23"/>
  <c r="AH26" i="23" s="1"/>
  <c r="X22" i="23"/>
  <c r="Z22" i="23" s="1"/>
  <c r="AN16" i="23"/>
  <c r="AP16" i="23" s="1"/>
  <c r="AF10" i="23"/>
  <c r="AH10" i="23" s="1"/>
  <c r="AN29" i="23"/>
  <c r="AP29" i="23" s="1"/>
  <c r="K26" i="23"/>
  <c r="BB26" i="23" s="1"/>
  <c r="AV19" i="23"/>
  <c r="AX19" i="23" s="1"/>
  <c r="AF17" i="23"/>
  <c r="AH17" i="23" s="1"/>
  <c r="X15" i="23"/>
  <c r="Z15" i="23" s="1"/>
  <c r="AN30" i="23"/>
  <c r="AP30" i="23" s="1"/>
  <c r="BA29" i="23"/>
  <c r="BA18" i="23"/>
  <c r="X10" i="23"/>
  <c r="Z10" i="23" s="1"/>
  <c r="J8" i="23"/>
  <c r="BA17" i="23"/>
  <c r="AV16" i="23"/>
  <c r="AX16" i="23" s="1"/>
  <c r="S9" i="27"/>
  <c r="AQ15" i="27"/>
  <c r="S16" i="27"/>
  <c r="AY18" i="27"/>
  <c r="H20" i="27"/>
  <c r="AY24" i="27"/>
  <c r="AI26" i="27"/>
  <c r="H29" i="27"/>
  <c r="BA46" i="27"/>
  <c r="O46" i="21" s="1"/>
  <c r="S60" i="27"/>
  <c r="AY60" i="27"/>
  <c r="S70" i="27"/>
  <c r="AY70" i="27"/>
  <c r="AA8" i="27"/>
  <c r="AY8" i="27"/>
  <c r="AY11" i="27"/>
  <c r="P16" i="27"/>
  <c r="AA16" i="27"/>
  <c r="AI16" i="27"/>
  <c r="AQ17" i="27"/>
  <c r="AA20" i="27"/>
  <c r="AY25" i="27"/>
  <c r="AQ28" i="27"/>
  <c r="AV28" i="27"/>
  <c r="AX28" i="27" s="1"/>
  <c r="BA56" i="27"/>
  <c r="AA60" i="27"/>
  <c r="AQ50" i="29"/>
  <c r="U56" i="21"/>
  <c r="AQ8" i="27"/>
  <c r="S13" i="27"/>
  <c r="AQ13" i="27"/>
  <c r="AY16" i="27"/>
  <c r="AN19" i="27"/>
  <c r="AP19" i="27" s="1"/>
  <c r="X21" i="27"/>
  <c r="S22" i="27"/>
  <c r="AF24" i="27"/>
  <c r="AH24" i="27" s="1"/>
  <c r="AV26" i="27"/>
  <c r="AY27" i="27"/>
  <c r="S28" i="27"/>
  <c r="S30" i="27"/>
  <c r="X31" i="27"/>
  <c r="BA44" i="27"/>
  <c r="BA47" i="27"/>
  <c r="O47" i="21" s="1"/>
  <c r="BA48" i="27"/>
  <c r="O48" i="21" s="1"/>
  <c r="O56" i="21"/>
  <c r="AN31" i="29"/>
  <c r="AP31" i="29" s="1"/>
  <c r="S9" i="28"/>
  <c r="AQ10" i="28"/>
  <c r="AY10" i="28"/>
  <c r="AQ11" i="28"/>
  <c r="S12" i="28"/>
  <c r="AA13" i="28"/>
  <c r="AI16" i="28"/>
  <c r="AY16" i="28"/>
  <c r="AQ23" i="28"/>
  <c r="AY28" i="28"/>
  <c r="AQ29" i="28"/>
  <c r="BA46" i="28"/>
  <c r="R46" i="21" s="1"/>
  <c r="AQ50" i="28"/>
  <c r="K50" i="28"/>
  <c r="BA64" i="28"/>
  <c r="R64" i="21" s="1"/>
  <c r="BA69" i="28"/>
  <c r="R69" i="21" s="1"/>
  <c r="S24" i="29"/>
  <c r="AA29" i="29"/>
  <c r="AI29" i="29"/>
  <c r="S10" i="28"/>
  <c r="S11" i="28"/>
  <c r="AI11" i="28"/>
  <c r="AA12" i="28"/>
  <c r="AI12" i="28"/>
  <c r="S13" i="28"/>
  <c r="H15" i="28"/>
  <c r="AY15" i="28"/>
  <c r="AF16" i="28"/>
  <c r="AH16" i="28" s="1"/>
  <c r="AV17" i="28"/>
  <c r="AX17" i="28" s="1"/>
  <c r="AV19" i="28"/>
  <c r="AX19" i="28" s="1"/>
  <c r="X20" i="28"/>
  <c r="Z20" i="28" s="1"/>
  <c r="AY20" i="28"/>
  <c r="P21" i="28"/>
  <c r="R21" i="28" s="1"/>
  <c r="AV24" i="28"/>
  <c r="AX24" i="28" s="1"/>
  <c r="AT28" i="28"/>
  <c r="AV28" i="28" s="1"/>
  <c r="AL29" i="28"/>
  <c r="AN29" i="28" s="1"/>
  <c r="S31" i="28"/>
  <c r="S50" i="28"/>
  <c r="AY50" i="28"/>
  <c r="AA60" i="28"/>
  <c r="AQ70" i="28"/>
  <c r="AI15" i="29"/>
  <c r="AA17" i="29"/>
  <c r="S18" i="29"/>
  <c r="AI20" i="29"/>
  <c r="AI26" i="29"/>
  <c r="BA46" i="29"/>
  <c r="U46" i="21" s="1"/>
  <c r="S60" i="29"/>
  <c r="AY60" i="29"/>
  <c r="AA9" i="28"/>
  <c r="H11" i="28"/>
  <c r="AY13" i="28"/>
  <c r="X22" i="28"/>
  <c r="Z22" i="28" s="1"/>
  <c r="AI29" i="28"/>
  <c r="AV30" i="28"/>
  <c r="AX30" i="28" s="1"/>
  <c r="BA48" i="28"/>
  <c r="R48" i="21" s="1"/>
  <c r="BA49" i="28"/>
  <c r="R49" i="21" s="1"/>
  <c r="BA56" i="28"/>
  <c r="X8" i="29"/>
  <c r="Z8" i="29" s="1"/>
  <c r="AI8" i="29"/>
  <c r="AA9" i="29"/>
  <c r="AA10" i="29"/>
  <c r="AF10" i="29"/>
  <c r="AH10" i="29" s="1"/>
  <c r="AY10" i="29"/>
  <c r="S11" i="29"/>
  <c r="X11" i="29"/>
  <c r="AA13" i="29"/>
  <c r="AA14" i="29"/>
  <c r="AY14" i="29"/>
  <c r="AD15" i="29"/>
  <c r="AF15" i="29" s="1"/>
  <c r="AI16" i="29"/>
  <c r="AY18" i="29"/>
  <c r="P20" i="29"/>
  <c r="R20" i="29" s="1"/>
  <c r="AA20" i="29"/>
  <c r="S22" i="29"/>
  <c r="AY31" i="29"/>
  <c r="AA60" i="29"/>
  <c r="BA59" i="29"/>
  <c r="U59" i="21" s="1"/>
  <c r="BA69" i="29"/>
  <c r="U69" i="21" s="1"/>
  <c r="X25" i="28"/>
  <c r="Z25" i="28" s="1"/>
  <c r="X13" i="27"/>
  <c r="Z13" i="27" s="1"/>
  <c r="AN11" i="27"/>
  <c r="AP11" i="27" s="1"/>
  <c r="P14" i="27"/>
  <c r="R14" i="27" s="1"/>
  <c r="AV14" i="27"/>
  <c r="AX14" i="27" s="1"/>
  <c r="AI20" i="27"/>
  <c r="AD21" i="27"/>
  <c r="AI21" i="27"/>
  <c r="S15" i="28"/>
  <c r="N15" i="28"/>
  <c r="P15" i="28" s="1"/>
  <c r="R15" i="28" s="1"/>
  <c r="S16" i="28"/>
  <c r="AL28" i="28"/>
  <c r="AQ28" i="28"/>
  <c r="V30" i="28"/>
  <c r="AA30" i="28"/>
  <c r="AQ31" i="28"/>
  <c r="AL31" i="28"/>
  <c r="AQ9" i="27"/>
  <c r="AL9" i="27"/>
  <c r="AN9" i="27" s="1"/>
  <c r="AP9" i="27" s="1"/>
  <c r="AY10" i="27"/>
  <c r="AA25" i="27"/>
  <c r="N28" i="27"/>
  <c r="AN31" i="27"/>
  <c r="AP31" i="27" s="1"/>
  <c r="AY31" i="27"/>
  <c r="P17" i="28"/>
  <c r="R17" i="28" s="1"/>
  <c r="AA20" i="28"/>
  <c r="AT21" i="28"/>
  <c r="AV21" i="28" s="1"/>
  <c r="AX21" i="28" s="1"/>
  <c r="AY21" i="28"/>
  <c r="X23" i="28"/>
  <c r="Z23" i="28" s="1"/>
  <c r="AL25" i="28"/>
  <c r="AN25" i="28" s="1"/>
  <c r="AP25" i="28" s="1"/>
  <c r="AI28" i="28"/>
  <c r="AD28" i="28"/>
  <c r="X29" i="28"/>
  <c r="Z29" i="28" s="1"/>
  <c r="AN23" i="29"/>
  <c r="AP23" i="29" s="1"/>
  <c r="V26" i="29"/>
  <c r="X26" i="29" s="1"/>
  <c r="Z26" i="29" s="1"/>
  <c r="AA26" i="29"/>
  <c r="V30" i="29"/>
  <c r="AA30" i="29"/>
  <c r="S8" i="27"/>
  <c r="Z9" i="27"/>
  <c r="R10" i="27"/>
  <c r="AA10" i="27"/>
  <c r="AF10" i="27"/>
  <c r="AQ10" i="27"/>
  <c r="AA11" i="27"/>
  <c r="V11" i="27"/>
  <c r="AI12" i="27"/>
  <c r="AA14" i="27"/>
  <c r="AQ14" i="27"/>
  <c r="AY14" i="27"/>
  <c r="AA15" i="27"/>
  <c r="AY15" i="27"/>
  <c r="AQ16" i="27"/>
  <c r="AT16" i="27"/>
  <c r="AV16" i="27" s="1"/>
  <c r="AX16" i="27" s="1"/>
  <c r="AQ18" i="27"/>
  <c r="AY19" i="27"/>
  <c r="AQ20" i="27"/>
  <c r="AA21" i="27"/>
  <c r="AY23" i="27"/>
  <c r="AQ25" i="27"/>
  <c r="AT25" i="27"/>
  <c r="AV25" i="27" s="1"/>
  <c r="AX25" i="27" s="1"/>
  <c r="AD26" i="27"/>
  <c r="AH30" i="27"/>
  <c r="AV30" i="27"/>
  <c r="AX30" i="27" s="1"/>
  <c r="AA10" i="28"/>
  <c r="AF10" i="28"/>
  <c r="AH10" i="28" s="1"/>
  <c r="AV10" i="28"/>
  <c r="AX10" i="28" s="1"/>
  <c r="AP11" i="28"/>
  <c r="AQ12" i="28"/>
  <c r="Z13" i="28"/>
  <c r="AX14" i="28"/>
  <c r="AN15" i="28"/>
  <c r="AP15" i="28" s="1"/>
  <c r="AT15" i="28"/>
  <c r="AV15" i="28" s="1"/>
  <c r="AX15" i="28" s="1"/>
  <c r="AV16" i="28"/>
  <c r="AX16" i="28" s="1"/>
  <c r="AQ22" i="28"/>
  <c r="H23" i="28"/>
  <c r="J23" i="28" s="1"/>
  <c r="K23" i="28" s="1"/>
  <c r="AF24" i="28"/>
  <c r="AH24" i="28" s="1"/>
  <c r="S27" i="28"/>
  <c r="AT27" i="28"/>
  <c r="AV27" i="28" s="1"/>
  <c r="AX27" i="28" s="1"/>
  <c r="AY27" i="28"/>
  <c r="AA23" i="29"/>
  <c r="V23" i="29"/>
  <c r="X23" i="29" s="1"/>
  <c r="AY24" i="29"/>
  <c r="AT24" i="29"/>
  <c r="AV24" i="29" s="1"/>
  <c r="AX24" i="29" s="1"/>
  <c r="R44" i="21"/>
  <c r="AY12" i="27"/>
  <c r="AT12" i="27"/>
  <c r="AV12" i="27" s="1"/>
  <c r="AX18" i="27"/>
  <c r="AQ19" i="27"/>
  <c r="Z27" i="27"/>
  <c r="AI14" i="28"/>
  <c r="AD14" i="28"/>
  <c r="AF14" i="28" s="1"/>
  <c r="AT25" i="28"/>
  <c r="BA25" i="28" s="1"/>
  <c r="R25" i="21" s="1"/>
  <c r="AY25" i="28"/>
  <c r="AI26" i="28"/>
  <c r="AD26" i="28"/>
  <c r="AF26" i="28" s="1"/>
  <c r="AN11" i="29"/>
  <c r="AP11" i="29" s="1"/>
  <c r="S12" i="29"/>
  <c r="N12" i="29"/>
  <c r="P12" i="29" s="1"/>
  <c r="X15" i="29"/>
  <c r="Z15" i="29" s="1"/>
  <c r="AN15" i="29"/>
  <c r="AP15" i="29" s="1"/>
  <c r="AT27" i="29"/>
  <c r="AY27" i="29"/>
  <c r="AT8" i="27"/>
  <c r="AL13" i="27"/>
  <c r="AN13" i="27" s="1"/>
  <c r="AY13" i="27"/>
  <c r="AI14" i="27"/>
  <c r="H19" i="27"/>
  <c r="J19" i="27" s="1"/>
  <c r="K19" i="27" s="1"/>
  <c r="S27" i="27"/>
  <c r="AQ29" i="27"/>
  <c r="AL29" i="27"/>
  <c r="X9" i="28"/>
  <c r="Z9" i="28" s="1"/>
  <c r="AI8" i="27"/>
  <c r="AA9" i="27"/>
  <c r="P12" i="27"/>
  <c r="R12" i="27" s="1"/>
  <c r="AA12" i="27"/>
  <c r="AF12" i="27"/>
  <c r="AH12" i="27" s="1"/>
  <c r="AA13" i="27"/>
  <c r="S15" i="27"/>
  <c r="X15" i="27"/>
  <c r="Z15" i="27" s="1"/>
  <c r="AI15" i="27"/>
  <c r="AF16" i="27"/>
  <c r="AH16" i="27" s="1"/>
  <c r="S17" i="27"/>
  <c r="AN18" i="27"/>
  <c r="AP18" i="27" s="1"/>
  <c r="AQ21" i="27"/>
  <c r="R22" i="27"/>
  <c r="AA22" i="27"/>
  <c r="AV22" i="27"/>
  <c r="AX22" i="27" s="1"/>
  <c r="AQ24" i="27"/>
  <c r="P26" i="27"/>
  <c r="R26" i="27" s="1"/>
  <c r="AI28" i="27"/>
  <c r="X29" i="27"/>
  <c r="AI29" i="27"/>
  <c r="P30" i="27"/>
  <c r="AA30" i="27"/>
  <c r="AY30" i="27"/>
  <c r="O44" i="21"/>
  <c r="AF8" i="28"/>
  <c r="P10" i="28"/>
  <c r="R10" i="28" s="1"/>
  <c r="AF12" i="28"/>
  <c r="AH12" i="28" s="1"/>
  <c r="P14" i="28"/>
  <c r="R14" i="28" s="1"/>
  <c r="X16" i="28"/>
  <c r="Z16" i="28" s="1"/>
  <c r="AF19" i="28"/>
  <c r="AH19" i="28" s="1"/>
  <c r="AN20" i="28"/>
  <c r="AP20" i="28" s="1"/>
  <c r="AN23" i="28"/>
  <c r="AA24" i="28"/>
  <c r="S26" i="28"/>
  <c r="H29" i="28"/>
  <c r="AI30" i="28"/>
  <c r="R56" i="21"/>
  <c r="AY11" i="29"/>
  <c r="AV18" i="29"/>
  <c r="AX18" i="29" s="1"/>
  <c r="AF20" i="29"/>
  <c r="AH20" i="29" s="1"/>
  <c r="AL28" i="29"/>
  <c r="AN28" i="29" s="1"/>
  <c r="AP28" i="29" s="1"/>
  <c r="AQ28" i="29"/>
  <c r="AV30" i="29"/>
  <c r="AX30" i="29" s="1"/>
  <c r="AQ9" i="28"/>
  <c r="AQ13" i="28"/>
  <c r="AA14" i="28"/>
  <c r="AI15" i="28"/>
  <c r="AQ16" i="28"/>
  <c r="AQ17" i="28"/>
  <c r="AY17" i="28"/>
  <c r="AI18" i="28"/>
  <c r="AQ18" i="28"/>
  <c r="AA19" i="28"/>
  <c r="S20" i="28"/>
  <c r="V26" i="28"/>
  <c r="AA26" i="28"/>
  <c r="AY26" i="28"/>
  <c r="AA27" i="28"/>
  <c r="V27" i="28"/>
  <c r="AQ27" i="28"/>
  <c r="S28" i="28"/>
  <c r="P30" i="28"/>
  <c r="R30" i="28" s="1"/>
  <c r="AY8" i="29"/>
  <c r="AT8" i="29"/>
  <c r="AV8" i="29" s="1"/>
  <c r="AY9" i="29"/>
  <c r="AY12" i="29"/>
  <c r="AT12" i="29"/>
  <c r="AV12" i="29" s="1"/>
  <c r="AY13" i="29"/>
  <c r="AF16" i="29"/>
  <c r="AH16" i="29" s="1"/>
  <c r="P18" i="29"/>
  <c r="S21" i="29"/>
  <c r="AQ21" i="29"/>
  <c r="AL21" i="29"/>
  <c r="AN21" i="29" s="1"/>
  <c r="AI24" i="29"/>
  <c r="AD24" i="29"/>
  <c r="S27" i="29"/>
  <c r="AN27" i="29"/>
  <c r="AP27" i="29" s="1"/>
  <c r="X31" i="29"/>
  <c r="Z31" i="29" s="1"/>
  <c r="U44" i="21"/>
  <c r="AI9" i="27"/>
  <c r="AY9" i="27"/>
  <c r="AI10" i="27"/>
  <c r="S11" i="27"/>
  <c r="AI11" i="27"/>
  <c r="AQ11" i="27"/>
  <c r="S12" i="27"/>
  <c r="AQ12" i="27"/>
  <c r="S14" i="27"/>
  <c r="AA17" i="27"/>
  <c r="AY17" i="27"/>
  <c r="S18" i="27"/>
  <c r="P19" i="27"/>
  <c r="AA23" i="27"/>
  <c r="AQ23" i="27"/>
  <c r="S24" i="27"/>
  <c r="AI24" i="27"/>
  <c r="AI25" i="27"/>
  <c r="AY26" i="27"/>
  <c r="AA27" i="27"/>
  <c r="AY28" i="27"/>
  <c r="AI30" i="27"/>
  <c r="AA31" i="27"/>
  <c r="AQ31" i="27"/>
  <c r="AY8" i="28"/>
  <c r="AL9" i="28"/>
  <c r="AN9" i="28" s="1"/>
  <c r="AP9" i="28" s="1"/>
  <c r="AY9" i="28"/>
  <c r="AI10" i="28"/>
  <c r="AA11" i="28"/>
  <c r="AY11" i="28"/>
  <c r="AY12" i="28"/>
  <c r="AI13" i="28"/>
  <c r="AL13" i="28"/>
  <c r="AN13" i="28" s="1"/>
  <c r="S14" i="28"/>
  <c r="AQ14" i="28"/>
  <c r="AY14" i="28"/>
  <c r="AA16" i="28"/>
  <c r="AL16" i="28"/>
  <c r="AQ20" i="28"/>
  <c r="AQ21" i="28"/>
  <c r="AD23" i="28"/>
  <c r="AF23" i="28" s="1"/>
  <c r="AH23" i="28" s="1"/>
  <c r="AI23" i="28"/>
  <c r="S24" i="28"/>
  <c r="N24" i="28"/>
  <c r="P26" i="28"/>
  <c r="R26" i="28" s="1"/>
  <c r="N28" i="28"/>
  <c r="S30" i="28"/>
  <c r="AY30" i="28"/>
  <c r="AA31" i="28"/>
  <c r="AH12" i="29"/>
  <c r="P16" i="29"/>
  <c r="R16" i="29" s="1"/>
  <c r="AP19" i="29"/>
  <c r="AX22" i="29"/>
  <c r="N25" i="29"/>
  <c r="P25" i="29" s="1"/>
  <c r="R25" i="29" s="1"/>
  <c r="S25" i="29"/>
  <c r="AY26" i="29"/>
  <c r="AY28" i="29"/>
  <c r="AI30" i="29"/>
  <c r="S31" i="29"/>
  <c r="AQ8" i="29"/>
  <c r="S9" i="29"/>
  <c r="AQ9" i="29"/>
  <c r="S10" i="29"/>
  <c r="AQ12" i="29"/>
  <c r="S13" i="29"/>
  <c r="AQ13" i="29"/>
  <c r="S14" i="29"/>
  <c r="AQ17" i="29"/>
  <c r="AA19" i="29"/>
  <c r="AY20" i="29"/>
  <c r="AY21" i="29"/>
  <c r="AI22" i="29"/>
  <c r="AI23" i="29"/>
  <c r="AQ23" i="29"/>
  <c r="AA25" i="29"/>
  <c r="S26" i="29"/>
  <c r="S28" i="29"/>
  <c r="AI28" i="29"/>
  <c r="AQ29" i="29"/>
  <c r="S30" i="29"/>
  <c r="AY30" i="29"/>
  <c r="AI22" i="28"/>
  <c r="AA23" i="28"/>
  <c r="AY24" i="28"/>
  <c r="S25" i="28"/>
  <c r="AI25" i="28"/>
  <c r="AV31" i="28"/>
  <c r="AX31" i="28" s="1"/>
  <c r="S8" i="29"/>
  <c r="AI9" i="29"/>
  <c r="AL9" i="29"/>
  <c r="AN9" i="29" s="1"/>
  <c r="AI10" i="29"/>
  <c r="AA11" i="29"/>
  <c r="AA12" i="29"/>
  <c r="AI12" i="29"/>
  <c r="AI13" i="29"/>
  <c r="AL13" i="29"/>
  <c r="AN13" i="29" s="1"/>
  <c r="AI14" i="29"/>
  <c r="AA15" i="29"/>
  <c r="AQ15" i="29"/>
  <c r="S16" i="29"/>
  <c r="AY16" i="29"/>
  <c r="AL17" i="29"/>
  <c r="AN17" i="29" s="1"/>
  <c r="AP17" i="29" s="1"/>
  <c r="AY17" i="29"/>
  <c r="AI18" i="29"/>
  <c r="V19" i="29"/>
  <c r="AI19" i="29"/>
  <c r="AQ19" i="29"/>
  <c r="S20" i="29"/>
  <c r="AT20" i="29"/>
  <c r="AA21" i="29"/>
  <c r="AD22" i="29"/>
  <c r="AF22" i="29" s="1"/>
  <c r="AQ22" i="29"/>
  <c r="AY22" i="29"/>
  <c r="AA24" i="29"/>
  <c r="AL29" i="29"/>
  <c r="AN29" i="29" s="1"/>
  <c r="AA31" i="29"/>
  <c r="AQ31" i="29"/>
  <c r="AF8" i="29"/>
  <c r="AV10" i="29"/>
  <c r="AX10" i="29" s="1"/>
  <c r="AV14" i="29"/>
  <c r="AX14" i="29" s="1"/>
  <c r="F32" i="29"/>
  <c r="H8" i="29"/>
  <c r="J8" i="29" s="1"/>
  <c r="K8" i="29" s="1"/>
  <c r="X9" i="29"/>
  <c r="X13" i="29"/>
  <c r="Z13" i="29" s="1"/>
  <c r="P10" i="29"/>
  <c r="R10" i="29" s="1"/>
  <c r="H11" i="29"/>
  <c r="J11" i="29" s="1"/>
  <c r="K11" i="29" s="1"/>
  <c r="P14" i="29"/>
  <c r="R14" i="29" s="1"/>
  <c r="BA15" i="29"/>
  <c r="U15" i="21" s="1"/>
  <c r="H15" i="29"/>
  <c r="J15" i="29" s="1"/>
  <c r="K15" i="29" s="1"/>
  <c r="H12" i="29"/>
  <c r="Z11" i="29"/>
  <c r="R12" i="29"/>
  <c r="S15" i="29"/>
  <c r="AY15" i="29"/>
  <c r="AQ16" i="29"/>
  <c r="AL16" i="29"/>
  <c r="BA16" i="29" s="1"/>
  <c r="U16" i="21" s="1"/>
  <c r="AY19" i="29"/>
  <c r="AT19" i="29"/>
  <c r="AQ20" i="29"/>
  <c r="AL20" i="29"/>
  <c r="AY23" i="29"/>
  <c r="AT23" i="29"/>
  <c r="AQ24" i="29"/>
  <c r="AL24" i="29"/>
  <c r="AY25" i="29"/>
  <c r="AT25" i="29"/>
  <c r="AQ26" i="29"/>
  <c r="AL26" i="29"/>
  <c r="AV26" i="29"/>
  <c r="AX26" i="29" s="1"/>
  <c r="AF29" i="29"/>
  <c r="AH29" i="29" s="1"/>
  <c r="AL8" i="29"/>
  <c r="P9" i="29"/>
  <c r="R9" i="29" s="1"/>
  <c r="AD9" i="29"/>
  <c r="AV9" i="29"/>
  <c r="AX9" i="29" s="1"/>
  <c r="H10" i="29"/>
  <c r="J10" i="29" s="1"/>
  <c r="V10" i="29"/>
  <c r="AN10" i="29"/>
  <c r="AP10" i="29" s="1"/>
  <c r="N11" i="29"/>
  <c r="AF11" i="29"/>
  <c r="AH11" i="29" s="1"/>
  <c r="AT11" i="29"/>
  <c r="X12" i="29"/>
  <c r="Z12" i="29" s="1"/>
  <c r="AL12" i="29"/>
  <c r="P13" i="29"/>
  <c r="R13" i="29" s="1"/>
  <c r="AD13" i="29"/>
  <c r="AV13" i="29"/>
  <c r="AX13" i="29" s="1"/>
  <c r="H14" i="29"/>
  <c r="V14" i="29"/>
  <c r="AN14" i="29"/>
  <c r="AP14" i="29" s="1"/>
  <c r="H16" i="29"/>
  <c r="J16" i="29" s="1"/>
  <c r="H17" i="29"/>
  <c r="J17" i="29" s="1"/>
  <c r="P17" i="29"/>
  <c r="R17" i="29" s="1"/>
  <c r="H18" i="29"/>
  <c r="J18" i="29" s="1"/>
  <c r="AH18" i="29"/>
  <c r="H21" i="29"/>
  <c r="J21" i="29" s="1"/>
  <c r="P21" i="29"/>
  <c r="R21" i="29" s="1"/>
  <c r="H22" i="29"/>
  <c r="H25" i="29"/>
  <c r="H28" i="29"/>
  <c r="J28" i="29" s="1"/>
  <c r="S29" i="29"/>
  <c r="N29" i="29"/>
  <c r="X29" i="29"/>
  <c r="Z29" i="29" s="1"/>
  <c r="P8" i="29"/>
  <c r="AZ32" i="29"/>
  <c r="H9" i="29"/>
  <c r="J9" i="29" s="1"/>
  <c r="H13" i="29"/>
  <c r="P15" i="29"/>
  <c r="R15" i="29" s="1"/>
  <c r="AV15" i="29"/>
  <c r="AX15" i="29" s="1"/>
  <c r="AA16" i="29"/>
  <c r="Z17" i="29"/>
  <c r="AI17" i="29"/>
  <c r="AD17" i="29"/>
  <c r="AV17" i="29"/>
  <c r="AX17" i="29" s="1"/>
  <c r="R18" i="29"/>
  <c r="AA18" i="29"/>
  <c r="V18" i="29"/>
  <c r="AN18" i="29"/>
  <c r="AP18" i="29" s="1"/>
  <c r="AI21" i="29"/>
  <c r="AD21" i="29"/>
  <c r="AV21" i="29"/>
  <c r="AX21" i="29" s="1"/>
  <c r="R22" i="29"/>
  <c r="AA22" i="29"/>
  <c r="V22" i="29"/>
  <c r="AN22" i="29"/>
  <c r="AP22" i="29" s="1"/>
  <c r="R24" i="29"/>
  <c r="Z25" i="29"/>
  <c r="AI25" i="29"/>
  <c r="AD25" i="29"/>
  <c r="H26" i="29"/>
  <c r="J26" i="29" s="1"/>
  <c r="P26" i="29"/>
  <c r="R26" i="29" s="1"/>
  <c r="X30" i="29"/>
  <c r="Z30" i="29" s="1"/>
  <c r="K70" i="29"/>
  <c r="BA68" i="29"/>
  <c r="U68" i="21" s="1"/>
  <c r="U70" i="21" s="1"/>
  <c r="X16" i="29"/>
  <c r="Z16" i="29" s="1"/>
  <c r="AX16" i="29"/>
  <c r="S19" i="29"/>
  <c r="N19" i="29"/>
  <c r="AF19" i="29"/>
  <c r="AH19" i="29" s="1"/>
  <c r="H20" i="29"/>
  <c r="J20" i="29" s="1"/>
  <c r="K20" i="29" s="1"/>
  <c r="X20" i="29"/>
  <c r="Z20" i="29" s="1"/>
  <c r="S23" i="29"/>
  <c r="N23" i="29"/>
  <c r="AF23" i="29"/>
  <c r="AH23" i="29" s="1"/>
  <c r="H24" i="29"/>
  <c r="J24" i="29"/>
  <c r="X24" i="29"/>
  <c r="Z24" i="29" s="1"/>
  <c r="AA28" i="29"/>
  <c r="V28" i="29"/>
  <c r="AF28" i="29"/>
  <c r="AH28" i="29" s="1"/>
  <c r="H30" i="29"/>
  <c r="J30" i="29" s="1"/>
  <c r="P30" i="29"/>
  <c r="R30" i="29" s="1"/>
  <c r="H27" i="29"/>
  <c r="J27" i="29" s="1"/>
  <c r="P27" i="29"/>
  <c r="R27" i="29" s="1"/>
  <c r="AI27" i="29"/>
  <c r="AD27" i="29"/>
  <c r="AV27" i="29"/>
  <c r="AX27" i="29" s="1"/>
  <c r="AP29" i="29"/>
  <c r="AY29" i="29"/>
  <c r="AT29" i="29"/>
  <c r="AH30" i="29"/>
  <c r="AQ30" i="29"/>
  <c r="AL30" i="29"/>
  <c r="BA30" i="29" s="1"/>
  <c r="U30" i="21" s="1"/>
  <c r="AI50" i="29"/>
  <c r="BA49" i="29"/>
  <c r="U49" i="21" s="1"/>
  <c r="BA56" i="29"/>
  <c r="BA58" i="29"/>
  <c r="U58" i="21" s="1"/>
  <c r="S70" i="29"/>
  <c r="AY70" i="29"/>
  <c r="J19" i="29"/>
  <c r="K19" i="29" s="1"/>
  <c r="J23" i="29"/>
  <c r="K23" i="29" s="1"/>
  <c r="H31" i="29"/>
  <c r="J31" i="29" s="1"/>
  <c r="P31" i="29"/>
  <c r="R31" i="29" s="1"/>
  <c r="AL25" i="29"/>
  <c r="AI31" i="29"/>
  <c r="AD31" i="29"/>
  <c r="BA31" i="29" s="1"/>
  <c r="U31" i="21" s="1"/>
  <c r="AV31" i="29"/>
  <c r="AX31" i="29" s="1"/>
  <c r="S50" i="29"/>
  <c r="AY50" i="29"/>
  <c r="K50" i="29"/>
  <c r="BA64" i="29"/>
  <c r="U64" i="21" s="1"/>
  <c r="AD26" i="29"/>
  <c r="V27" i="29"/>
  <c r="N28" i="29"/>
  <c r="AT28" i="29"/>
  <c r="F32" i="28"/>
  <c r="H8" i="28"/>
  <c r="P8" i="28"/>
  <c r="X8" i="28"/>
  <c r="AQ8" i="28"/>
  <c r="AL8" i="28"/>
  <c r="BA8" i="28" s="1"/>
  <c r="R8" i="21" s="1"/>
  <c r="AV8" i="28"/>
  <c r="AF11" i="28"/>
  <c r="AH11" i="28" s="1"/>
  <c r="H9" i="28"/>
  <c r="J9" i="28" s="1"/>
  <c r="P9" i="28"/>
  <c r="R9" i="28" s="1"/>
  <c r="H10" i="28"/>
  <c r="J10" i="28" s="1"/>
  <c r="K10" i="28" s="1"/>
  <c r="X12" i="28"/>
  <c r="Z12" i="28" s="1"/>
  <c r="AI9" i="28"/>
  <c r="AD9" i="28"/>
  <c r="BA9" i="28" s="1"/>
  <c r="R9" i="21" s="1"/>
  <c r="AV9" i="28"/>
  <c r="AX9" i="28" s="1"/>
  <c r="H12" i="28"/>
  <c r="J12" i="28" s="1"/>
  <c r="AP13" i="28"/>
  <c r="AA28" i="28"/>
  <c r="V28" i="28"/>
  <c r="V10" i="28"/>
  <c r="AN10" i="28"/>
  <c r="AP10" i="28" s="1"/>
  <c r="N11" i="28"/>
  <c r="AT11" i="28"/>
  <c r="AL12" i="28"/>
  <c r="P13" i="28"/>
  <c r="R13" i="28" s="1"/>
  <c r="AD13" i="28"/>
  <c r="AV13" i="28"/>
  <c r="AX13" i="28" s="1"/>
  <c r="H14" i="28"/>
  <c r="J14" i="28" s="1"/>
  <c r="V14" i="28"/>
  <c r="BA14" i="28" s="1"/>
  <c r="R14" i="21" s="1"/>
  <c r="AN14" i="28"/>
  <c r="AP14" i="28" s="1"/>
  <c r="J15" i="28"/>
  <c r="K15" i="28" s="1"/>
  <c r="V15" i="28"/>
  <c r="AF15" i="28"/>
  <c r="AH15" i="28" s="1"/>
  <c r="AQ15" i="28"/>
  <c r="AA17" i="28"/>
  <c r="V17" i="28"/>
  <c r="BA17" i="28" s="1"/>
  <c r="R17" i="21" s="1"/>
  <c r="AI17" i="28"/>
  <c r="AF18" i="28"/>
  <c r="AH18" i="28" s="1"/>
  <c r="AN18" i="28"/>
  <c r="AP18" i="28" s="1"/>
  <c r="N19" i="28"/>
  <c r="AQ19" i="28"/>
  <c r="AL19" i="28"/>
  <c r="AY19" i="28"/>
  <c r="P20" i="28"/>
  <c r="R20" i="28" s="1"/>
  <c r="AV20" i="28"/>
  <c r="AX20" i="28" s="1"/>
  <c r="AA21" i="28"/>
  <c r="V21" i="28"/>
  <c r="AI21" i="28"/>
  <c r="AH21" i="28"/>
  <c r="S22" i="28"/>
  <c r="N22" i="28"/>
  <c r="AA22" i="28"/>
  <c r="AY22" i="28"/>
  <c r="AT22" i="28"/>
  <c r="S23" i="28"/>
  <c r="N23" i="28"/>
  <c r="H24" i="28"/>
  <c r="X24" i="28"/>
  <c r="Z24" i="28" s="1"/>
  <c r="AH14" i="28"/>
  <c r="AY18" i="28"/>
  <c r="AT18" i="28"/>
  <c r="AH8" i="28"/>
  <c r="AZ32" i="28"/>
  <c r="J11" i="28"/>
  <c r="K11" i="28" s="1"/>
  <c r="X11" i="28"/>
  <c r="Z11" i="28" s="1"/>
  <c r="P12" i="28"/>
  <c r="R12" i="28" s="1"/>
  <c r="AV12" i="28"/>
  <c r="AX12" i="28" s="1"/>
  <c r="H13" i="28"/>
  <c r="BA16" i="28"/>
  <c r="R16" i="21" s="1"/>
  <c r="J16" i="28"/>
  <c r="K16" i="28" s="1"/>
  <c r="H17" i="28"/>
  <c r="J17" i="28" s="1"/>
  <c r="K17" i="28" s="1"/>
  <c r="H19" i="28"/>
  <c r="J19" i="28" s="1"/>
  <c r="X19" i="28"/>
  <c r="Z19" i="28" s="1"/>
  <c r="H22" i="28"/>
  <c r="AN22" i="28"/>
  <c r="AP22" i="28" s="1"/>
  <c r="AP23" i="28"/>
  <c r="AY23" i="28"/>
  <c r="AT23" i="28"/>
  <c r="AQ24" i="28"/>
  <c r="AL24" i="28"/>
  <c r="AI27" i="28"/>
  <c r="AD27" i="28"/>
  <c r="AN27" i="28"/>
  <c r="AP27" i="28" s="1"/>
  <c r="H20" i="28"/>
  <c r="J20" i="28" s="1"/>
  <c r="AN17" i="28"/>
  <c r="AP17" i="28" s="1"/>
  <c r="S18" i="28"/>
  <c r="N18" i="28"/>
  <c r="AI20" i="28"/>
  <c r="AD20" i="28"/>
  <c r="BA20" i="28" s="1"/>
  <c r="R20" i="21" s="1"/>
  <c r="H21" i="28"/>
  <c r="J21" i="28" s="1"/>
  <c r="AN21" i="28"/>
  <c r="AP21" i="28" s="1"/>
  <c r="AF22" i="28"/>
  <c r="AH22" i="28" s="1"/>
  <c r="H25" i="28"/>
  <c r="J25" i="28" s="1"/>
  <c r="K25" i="28" s="1"/>
  <c r="P25" i="28"/>
  <c r="R25" i="28" s="1"/>
  <c r="AN28" i="28"/>
  <c r="AP28" i="28" s="1"/>
  <c r="AA25" i="28"/>
  <c r="AV25" i="28"/>
  <c r="AX25" i="28" s="1"/>
  <c r="H26" i="28"/>
  <c r="J26" i="28" s="1"/>
  <c r="S29" i="28"/>
  <c r="N29" i="28"/>
  <c r="AF29" i="28"/>
  <c r="AH29" i="28" s="1"/>
  <c r="H30" i="28"/>
  <c r="AQ30" i="28"/>
  <c r="AL30" i="28"/>
  <c r="BA44" i="28"/>
  <c r="AH26" i="28"/>
  <c r="AQ26" i="28"/>
  <c r="AL26" i="28"/>
  <c r="AP29" i="28"/>
  <c r="AY29" i="28"/>
  <c r="AT29" i="28"/>
  <c r="H31" i="28"/>
  <c r="J31" i="28" s="1"/>
  <c r="BA58" i="28"/>
  <c r="R58" i="21" s="1"/>
  <c r="AF25" i="28"/>
  <c r="AH25" i="28" s="1"/>
  <c r="H27" i="28"/>
  <c r="J27" i="28" s="1"/>
  <c r="P27" i="28"/>
  <c r="R27" i="28" s="1"/>
  <c r="H28" i="28"/>
  <c r="AI31" i="28"/>
  <c r="AD31" i="28"/>
  <c r="AY31" i="28"/>
  <c r="AI60" i="28"/>
  <c r="BA59" i="28"/>
  <c r="R59" i="21" s="1"/>
  <c r="K70" i="28"/>
  <c r="BA68" i="28"/>
  <c r="R68" i="21" s="1"/>
  <c r="R70" i="21" s="1"/>
  <c r="P31" i="28"/>
  <c r="R31" i="28" s="1"/>
  <c r="J29" i="28"/>
  <c r="K29" i="28" s="1"/>
  <c r="AD30" i="28"/>
  <c r="V31" i="28"/>
  <c r="AF15" i="27"/>
  <c r="AH15" i="27" s="1"/>
  <c r="X8" i="27"/>
  <c r="Z8" i="27" s="1"/>
  <c r="P13" i="27"/>
  <c r="R13" i="27" s="1"/>
  <c r="AN14" i="27"/>
  <c r="AP14" i="27" s="1"/>
  <c r="X16" i="27"/>
  <c r="Z16" i="27" s="1"/>
  <c r="H10" i="27"/>
  <c r="H12" i="27"/>
  <c r="F32" i="27"/>
  <c r="H8" i="27"/>
  <c r="J8" i="27" s="1"/>
  <c r="AV9" i="27"/>
  <c r="AX9" i="27" s="1"/>
  <c r="AF11" i="27"/>
  <c r="AH11" i="27" s="1"/>
  <c r="H14" i="27"/>
  <c r="J14" i="27" s="1"/>
  <c r="K14" i="27" s="1"/>
  <c r="H16" i="27"/>
  <c r="AV13" i="27"/>
  <c r="AX13" i="27" s="1"/>
  <c r="P9" i="27"/>
  <c r="R9" i="27" s="1"/>
  <c r="AN10" i="27"/>
  <c r="AP10" i="27" s="1"/>
  <c r="X12" i="27"/>
  <c r="Z12" i="27" s="1"/>
  <c r="H17" i="27"/>
  <c r="J17" i="27" s="1"/>
  <c r="K17" i="27" s="1"/>
  <c r="AH10" i="27"/>
  <c r="AX12" i="27"/>
  <c r="R16" i="27"/>
  <c r="BA18" i="27"/>
  <c r="O18" i="21" s="1"/>
  <c r="H18" i="27"/>
  <c r="AA18" i="27"/>
  <c r="AA19" i="27"/>
  <c r="V19" i="27"/>
  <c r="S20" i="27"/>
  <c r="N20" i="27"/>
  <c r="AY20" i="27"/>
  <c r="AT20" i="27"/>
  <c r="S25" i="27"/>
  <c r="N25" i="27"/>
  <c r="AF25" i="27"/>
  <c r="AH25" i="27" s="1"/>
  <c r="AI27" i="27"/>
  <c r="AD27" i="27"/>
  <c r="BA27" i="27" s="1"/>
  <c r="O27" i="21" s="1"/>
  <c r="AN27" i="27"/>
  <c r="AP27" i="27" s="1"/>
  <c r="AN28" i="27"/>
  <c r="AP28" i="27" s="1"/>
  <c r="AL8" i="27"/>
  <c r="AD9" i="27"/>
  <c r="V10" i="27"/>
  <c r="N11" i="27"/>
  <c r="AT11" i="27"/>
  <c r="AL12" i="27"/>
  <c r="AD13" i="27"/>
  <c r="V14" i="27"/>
  <c r="N15" i="27"/>
  <c r="AT15" i="27"/>
  <c r="AL16" i="27"/>
  <c r="N17" i="27"/>
  <c r="X17" i="27"/>
  <c r="Z17" i="27" s="1"/>
  <c r="AH17" i="27"/>
  <c r="AI17" i="27"/>
  <c r="AT17" i="27"/>
  <c r="AD19" i="27"/>
  <c r="AV19" i="27"/>
  <c r="AX19" i="27" s="1"/>
  <c r="V20" i="27"/>
  <c r="AH20" i="27"/>
  <c r="AN20" i="27"/>
  <c r="AP20" i="27" s="1"/>
  <c r="N21" i="27"/>
  <c r="Z21" i="27"/>
  <c r="H22" i="27"/>
  <c r="X22" i="27"/>
  <c r="Z22" i="27" s="1"/>
  <c r="AQ22" i="27"/>
  <c r="AL22" i="27"/>
  <c r="H24" i="27"/>
  <c r="J24" i="27" s="1"/>
  <c r="AA24" i="27"/>
  <c r="V24" i="27"/>
  <c r="AN24" i="27"/>
  <c r="AP24" i="27" s="1"/>
  <c r="AA28" i="27"/>
  <c r="V28" i="27"/>
  <c r="AF28" i="27"/>
  <c r="AH28" i="27" s="1"/>
  <c r="P8" i="27"/>
  <c r="AH8" i="27"/>
  <c r="AV8" i="27"/>
  <c r="AZ32" i="27"/>
  <c r="H9" i="27"/>
  <c r="H13" i="27"/>
  <c r="J13" i="27" s="1"/>
  <c r="X18" i="27"/>
  <c r="Z18" i="27" s="1"/>
  <c r="H21" i="27"/>
  <c r="AY21" i="27"/>
  <c r="AT21" i="27"/>
  <c r="H23" i="27"/>
  <c r="J23" i="27" s="1"/>
  <c r="K23" i="27" s="1"/>
  <c r="P23" i="27"/>
  <c r="R23" i="27" s="1"/>
  <c r="AI23" i="27"/>
  <c r="AD23" i="27"/>
  <c r="AV23" i="27"/>
  <c r="AX23" i="27" s="1"/>
  <c r="H25" i="27"/>
  <c r="J25" i="27" s="1"/>
  <c r="AL26" i="27"/>
  <c r="AQ26" i="27"/>
  <c r="AL17" i="27"/>
  <c r="R19" i="27"/>
  <c r="S19" i="27"/>
  <c r="J20" i="27"/>
  <c r="K20" i="27" s="1"/>
  <c r="H26" i="27"/>
  <c r="J26" i="27" s="1"/>
  <c r="AV27" i="27"/>
  <c r="AX27" i="27" s="1"/>
  <c r="AX26" i="27"/>
  <c r="S29" i="27"/>
  <c r="N29" i="27"/>
  <c r="AF29" i="27"/>
  <c r="AH29" i="27" s="1"/>
  <c r="H30" i="27"/>
  <c r="J30" i="27" s="1"/>
  <c r="X30" i="27"/>
  <c r="Z30" i="27" s="1"/>
  <c r="K70" i="27"/>
  <c r="BA68" i="27"/>
  <c r="O68" i="21" s="1"/>
  <c r="AL21" i="27"/>
  <c r="AD22" i="27"/>
  <c r="V23" i="27"/>
  <c r="N24" i="27"/>
  <c r="AT24" i="27"/>
  <c r="AL25" i="27"/>
  <c r="X26" i="27"/>
  <c r="Z26" i="27" s="1"/>
  <c r="AY29" i="27"/>
  <c r="AT29" i="27"/>
  <c r="AQ30" i="27"/>
  <c r="AL30" i="27"/>
  <c r="AI50" i="27"/>
  <c r="BA49" i="27"/>
  <c r="O49" i="21" s="1"/>
  <c r="BA58" i="27"/>
  <c r="O58" i="21" s="1"/>
  <c r="H27" i="27"/>
  <c r="J27" i="27" s="1"/>
  <c r="P27" i="27"/>
  <c r="R27" i="27" s="1"/>
  <c r="H28" i="27"/>
  <c r="H31" i="27"/>
  <c r="J31" i="27" s="1"/>
  <c r="P31" i="27"/>
  <c r="R31" i="27" s="1"/>
  <c r="AI60" i="27"/>
  <c r="BA60" i="27" s="1"/>
  <c r="BA59" i="27"/>
  <c r="O59" i="21" s="1"/>
  <c r="BA69" i="27"/>
  <c r="O69" i="21" s="1"/>
  <c r="Z29" i="27"/>
  <c r="R30" i="27"/>
  <c r="Z31" i="27"/>
  <c r="AI31" i="27"/>
  <c r="AD31" i="27"/>
  <c r="AV31" i="27"/>
  <c r="AX31" i="27" s="1"/>
  <c r="S50" i="27"/>
  <c r="AY50" i="27"/>
  <c r="K50" i="27"/>
  <c r="BA64" i="27"/>
  <c r="O64" i="21" s="1"/>
  <c r="J29" i="27"/>
  <c r="K29" i="27" s="1"/>
  <c r="AY69" i="26"/>
  <c r="AQ69" i="26"/>
  <c r="AI69" i="26"/>
  <c r="AA69" i="26"/>
  <c r="S69" i="26"/>
  <c r="K69" i="26"/>
  <c r="B69" i="26"/>
  <c r="AY68" i="26"/>
  <c r="AQ68" i="26"/>
  <c r="AI68" i="26"/>
  <c r="AA68" i="26"/>
  <c r="S68" i="26"/>
  <c r="S70" i="26" s="1"/>
  <c r="K68" i="26"/>
  <c r="B68" i="26"/>
  <c r="AY64" i="26"/>
  <c r="AQ64" i="26"/>
  <c r="AI64" i="26"/>
  <c r="AA64" i="26"/>
  <c r="S64" i="26"/>
  <c r="K64" i="26"/>
  <c r="B64" i="26"/>
  <c r="AY59" i="26"/>
  <c r="AQ59" i="26"/>
  <c r="AQ60" i="26" s="1"/>
  <c r="AI59" i="26"/>
  <c r="AA59" i="26"/>
  <c r="S59" i="26"/>
  <c r="K59" i="26"/>
  <c r="B59" i="26"/>
  <c r="AY58" i="26"/>
  <c r="AQ58" i="26"/>
  <c r="AI58" i="26"/>
  <c r="AA58" i="26"/>
  <c r="S58" i="26"/>
  <c r="K58" i="26"/>
  <c r="B58" i="26"/>
  <c r="AY56" i="26"/>
  <c r="AQ56" i="26"/>
  <c r="AI56" i="26"/>
  <c r="AA56" i="26"/>
  <c r="S56" i="26"/>
  <c r="K56" i="26"/>
  <c r="BA55" i="26"/>
  <c r="L55" i="21" s="1"/>
  <c r="B55" i="26"/>
  <c r="BA54" i="26"/>
  <c r="L54" i="21" s="1"/>
  <c r="B54" i="26"/>
  <c r="BA53" i="26"/>
  <c r="L53" i="21" s="1"/>
  <c r="B53" i="26"/>
  <c r="BA52" i="26"/>
  <c r="L52" i="21" s="1"/>
  <c r="B52" i="26"/>
  <c r="AY49" i="26"/>
  <c r="AQ49" i="26"/>
  <c r="AI49" i="26"/>
  <c r="AA49" i="26"/>
  <c r="S49" i="26"/>
  <c r="K49" i="26"/>
  <c r="B49" i="26"/>
  <c r="AY48" i="26"/>
  <c r="AQ48" i="26"/>
  <c r="AI48" i="26"/>
  <c r="AA48" i="26"/>
  <c r="S48" i="26"/>
  <c r="K48" i="26"/>
  <c r="B48" i="26"/>
  <c r="AY47" i="26"/>
  <c r="AQ47" i="26"/>
  <c r="AI47" i="26"/>
  <c r="AA47" i="26"/>
  <c r="S47" i="26"/>
  <c r="K47" i="26"/>
  <c r="B47" i="26"/>
  <c r="AY46" i="26"/>
  <c r="AQ46" i="26"/>
  <c r="AI46" i="26"/>
  <c r="AA46" i="26"/>
  <c r="S46" i="26"/>
  <c r="K46" i="26"/>
  <c r="B46" i="26"/>
  <c r="AY44" i="26"/>
  <c r="AQ44" i="26"/>
  <c r="AI44" i="26"/>
  <c r="AA44" i="26"/>
  <c r="S44" i="26"/>
  <c r="K44" i="26"/>
  <c r="BA43" i="26"/>
  <c r="L43" i="21" s="1"/>
  <c r="B43" i="26"/>
  <c r="BA42" i="26"/>
  <c r="L42" i="21" s="1"/>
  <c r="B42" i="26"/>
  <c r="BA41" i="26"/>
  <c r="L41" i="21" s="1"/>
  <c r="B41" i="26"/>
  <c r="BA40" i="26"/>
  <c r="L40" i="21" s="1"/>
  <c r="B40" i="26"/>
  <c r="B37" i="26"/>
  <c r="B34" i="26"/>
  <c r="AR32" i="26"/>
  <c r="AJ32" i="26"/>
  <c r="AB32" i="26"/>
  <c r="T32" i="26"/>
  <c r="L32" i="26"/>
  <c r="D32" i="26"/>
  <c r="AZ31" i="26"/>
  <c r="J31" i="21" s="1"/>
  <c r="AW31" i="26"/>
  <c r="AU31" i="26"/>
  <c r="AS31" i="26"/>
  <c r="AT31" i="26" s="1"/>
  <c r="AO31" i="26"/>
  <c r="AM31" i="26"/>
  <c r="AK31" i="26"/>
  <c r="AL31" i="26" s="1"/>
  <c r="AG31" i="26"/>
  <c r="AE31" i="26"/>
  <c r="AC31" i="26"/>
  <c r="Y31" i="26"/>
  <c r="W31" i="26"/>
  <c r="U31" i="26"/>
  <c r="O31" i="26"/>
  <c r="M31" i="26"/>
  <c r="N31" i="26" s="1"/>
  <c r="I31" i="26"/>
  <c r="G31" i="26"/>
  <c r="E31" i="26"/>
  <c r="F31" i="26" s="1"/>
  <c r="C31" i="26"/>
  <c r="B31" i="26"/>
  <c r="AZ30" i="26"/>
  <c r="J30" i="21" s="1"/>
  <c r="AW30" i="26"/>
  <c r="AU30" i="26"/>
  <c r="AS30" i="26"/>
  <c r="AT30" i="26" s="1"/>
  <c r="AO30" i="26"/>
  <c r="AM30" i="26"/>
  <c r="AK30" i="26"/>
  <c r="AG30" i="26"/>
  <c r="AE30" i="26"/>
  <c r="AC30" i="26"/>
  <c r="Y30" i="26"/>
  <c r="W30" i="26"/>
  <c r="U30" i="26"/>
  <c r="O30" i="26"/>
  <c r="M30" i="26"/>
  <c r="N30" i="26" s="1"/>
  <c r="I30" i="26"/>
  <c r="G30" i="26"/>
  <c r="E30" i="26"/>
  <c r="F30" i="26" s="1"/>
  <c r="C30" i="26"/>
  <c r="B30" i="26"/>
  <c r="AZ29" i="26"/>
  <c r="J29" i="21" s="1"/>
  <c r="AW29" i="26"/>
  <c r="AU29" i="26"/>
  <c r="AS29" i="26"/>
  <c r="AO29" i="26"/>
  <c r="AM29" i="26"/>
  <c r="AK29" i="26"/>
  <c r="AG29" i="26"/>
  <c r="AE29" i="26"/>
  <c r="AC29" i="26"/>
  <c r="AD29" i="26" s="1"/>
  <c r="Y29" i="26"/>
  <c r="W29" i="26"/>
  <c r="U29" i="26"/>
  <c r="V29" i="26" s="1"/>
  <c r="O29" i="26"/>
  <c r="M29" i="26"/>
  <c r="I29" i="26"/>
  <c r="G29" i="26"/>
  <c r="E29" i="26"/>
  <c r="F29" i="26" s="1"/>
  <c r="C29" i="26"/>
  <c r="B29" i="26"/>
  <c r="AZ28" i="26"/>
  <c r="J28" i="21" s="1"/>
  <c r="AW28" i="26"/>
  <c r="AU28" i="26"/>
  <c r="AS28" i="26"/>
  <c r="AO28" i="26"/>
  <c r="AM28" i="26"/>
  <c r="AK28" i="26"/>
  <c r="AL28" i="26" s="1"/>
  <c r="AG28" i="26"/>
  <c r="AE28" i="26"/>
  <c r="AC28" i="26"/>
  <c r="Y28" i="26"/>
  <c r="W28" i="26"/>
  <c r="U28" i="26"/>
  <c r="O28" i="26"/>
  <c r="M28" i="26"/>
  <c r="I28" i="26"/>
  <c r="G28" i="26"/>
  <c r="E28" i="26"/>
  <c r="F28" i="26" s="1"/>
  <c r="C28" i="26"/>
  <c r="B28" i="26"/>
  <c r="AZ27" i="26"/>
  <c r="J27" i="21" s="1"/>
  <c r="AW27" i="26"/>
  <c r="AU27" i="26"/>
  <c r="AS27" i="26"/>
  <c r="AT27" i="26" s="1"/>
  <c r="AO27" i="26"/>
  <c r="AM27" i="26"/>
  <c r="AK27" i="26"/>
  <c r="AL27" i="26" s="1"/>
  <c r="AG27" i="26"/>
  <c r="AE27" i="26"/>
  <c r="AC27" i="26"/>
  <c r="Y27" i="26"/>
  <c r="W27" i="26"/>
  <c r="U27" i="26"/>
  <c r="O27" i="26"/>
  <c r="M27" i="26"/>
  <c r="N27" i="26" s="1"/>
  <c r="I27" i="26"/>
  <c r="G27" i="26"/>
  <c r="E27" i="26"/>
  <c r="F27" i="26" s="1"/>
  <c r="C27" i="26"/>
  <c r="B27" i="26"/>
  <c r="AZ26" i="26"/>
  <c r="J26" i="21" s="1"/>
  <c r="AW26" i="26"/>
  <c r="AU26" i="26"/>
  <c r="AS26" i="26"/>
  <c r="AO26" i="26"/>
  <c r="AM26" i="26"/>
  <c r="AK26" i="26"/>
  <c r="AL26" i="26" s="1"/>
  <c r="AG26" i="26"/>
  <c r="AE26" i="26"/>
  <c r="AC26" i="26"/>
  <c r="Y26" i="26"/>
  <c r="W26" i="26"/>
  <c r="U26" i="26"/>
  <c r="O26" i="26"/>
  <c r="M26" i="26"/>
  <c r="N26" i="26" s="1"/>
  <c r="I26" i="26"/>
  <c r="G26" i="26"/>
  <c r="E26" i="26"/>
  <c r="F26" i="26" s="1"/>
  <c r="C26" i="26"/>
  <c r="B26" i="26"/>
  <c r="AZ25" i="26"/>
  <c r="J25" i="21" s="1"/>
  <c r="AW25" i="26"/>
  <c r="AU25" i="26"/>
  <c r="AS25" i="26"/>
  <c r="AO25" i="26"/>
  <c r="AM25" i="26"/>
  <c r="AK25" i="26"/>
  <c r="AG25" i="26"/>
  <c r="AE25" i="26"/>
  <c r="AC25" i="26"/>
  <c r="Y25" i="26"/>
  <c r="W25" i="26"/>
  <c r="U25" i="26"/>
  <c r="V25" i="26" s="1"/>
  <c r="O25" i="26"/>
  <c r="M25" i="26"/>
  <c r="I25" i="26"/>
  <c r="G25" i="26"/>
  <c r="E25" i="26"/>
  <c r="F25" i="26" s="1"/>
  <c r="C25" i="26"/>
  <c r="B25" i="26"/>
  <c r="AZ24" i="26"/>
  <c r="J24" i="21" s="1"/>
  <c r="AW24" i="26"/>
  <c r="AU24" i="26"/>
  <c r="AS24" i="26"/>
  <c r="AO24" i="26"/>
  <c r="AM24" i="26"/>
  <c r="AK24" i="26"/>
  <c r="AL24" i="26" s="1"/>
  <c r="AG24" i="26"/>
  <c r="AE24" i="26"/>
  <c r="AC24" i="26"/>
  <c r="AD24" i="26" s="1"/>
  <c r="Y24" i="26"/>
  <c r="W24" i="26"/>
  <c r="U24" i="26"/>
  <c r="O24" i="26"/>
  <c r="M24" i="26"/>
  <c r="I24" i="26"/>
  <c r="G24" i="26"/>
  <c r="E24" i="26"/>
  <c r="F24" i="26" s="1"/>
  <c r="C24" i="26"/>
  <c r="B24" i="26"/>
  <c r="AZ23" i="26"/>
  <c r="J23" i="21" s="1"/>
  <c r="AW23" i="26"/>
  <c r="AU23" i="26"/>
  <c r="AS23" i="26"/>
  <c r="AT23" i="26" s="1"/>
  <c r="AO23" i="26"/>
  <c r="AM23" i="26"/>
  <c r="AK23" i="26"/>
  <c r="AL23" i="26" s="1"/>
  <c r="AG23" i="26"/>
  <c r="AE23" i="26"/>
  <c r="AC23" i="26"/>
  <c r="Y23" i="26"/>
  <c r="W23" i="26"/>
  <c r="U23" i="26"/>
  <c r="O23" i="26"/>
  <c r="M23" i="26"/>
  <c r="N23" i="26" s="1"/>
  <c r="I23" i="26"/>
  <c r="G23" i="26"/>
  <c r="E23" i="26"/>
  <c r="F23" i="26" s="1"/>
  <c r="C23" i="26"/>
  <c r="B23" i="26"/>
  <c r="AZ22" i="26"/>
  <c r="J22" i="21" s="1"/>
  <c r="AW22" i="26"/>
  <c r="AU22" i="26"/>
  <c r="AS22" i="26"/>
  <c r="AT22" i="26" s="1"/>
  <c r="AO22" i="26"/>
  <c r="AM22" i="26"/>
  <c r="AK22" i="26"/>
  <c r="AG22" i="26"/>
  <c r="AE22" i="26"/>
  <c r="AC22" i="26"/>
  <c r="Y22" i="26"/>
  <c r="W22" i="26"/>
  <c r="U22" i="26"/>
  <c r="V22" i="26" s="1"/>
  <c r="O22" i="26"/>
  <c r="M22" i="26"/>
  <c r="N22" i="26" s="1"/>
  <c r="I22" i="26"/>
  <c r="G22" i="26"/>
  <c r="E22" i="26"/>
  <c r="F22" i="26" s="1"/>
  <c r="C22" i="26"/>
  <c r="B22" i="26"/>
  <c r="AZ21" i="26"/>
  <c r="J21" i="21" s="1"/>
  <c r="AW21" i="26"/>
  <c r="AU21" i="26"/>
  <c r="AS21" i="26"/>
  <c r="AO21" i="26"/>
  <c r="AM21" i="26"/>
  <c r="AK21" i="26"/>
  <c r="AG21" i="26"/>
  <c r="AE21" i="26"/>
  <c r="AC21" i="26"/>
  <c r="AD21" i="26" s="1"/>
  <c r="Y21" i="26"/>
  <c r="W21" i="26"/>
  <c r="U21" i="26"/>
  <c r="V21" i="26" s="1"/>
  <c r="O21" i="26"/>
  <c r="M21" i="26"/>
  <c r="I21" i="26"/>
  <c r="G21" i="26"/>
  <c r="E21" i="26"/>
  <c r="F21" i="26" s="1"/>
  <c r="C21" i="26"/>
  <c r="B21" i="26"/>
  <c r="AZ20" i="26"/>
  <c r="J20" i="21" s="1"/>
  <c r="AW20" i="26"/>
  <c r="AU20" i="26"/>
  <c r="AS20" i="26"/>
  <c r="AO20" i="26"/>
  <c r="AM20" i="26"/>
  <c r="AK20" i="26"/>
  <c r="AL20" i="26" s="1"/>
  <c r="AG20" i="26"/>
  <c r="AE20" i="26"/>
  <c r="AC20" i="26"/>
  <c r="AD20" i="26" s="1"/>
  <c r="Y20" i="26"/>
  <c r="W20" i="26"/>
  <c r="U20" i="26"/>
  <c r="O20" i="26"/>
  <c r="M20" i="26"/>
  <c r="I20" i="26"/>
  <c r="G20" i="26"/>
  <c r="E20" i="26"/>
  <c r="F20" i="26" s="1"/>
  <c r="C20" i="26"/>
  <c r="B20" i="26"/>
  <c r="AZ19" i="26"/>
  <c r="J19" i="21" s="1"/>
  <c r="AW19" i="26"/>
  <c r="AU19" i="26"/>
  <c r="AS19" i="26"/>
  <c r="AT19" i="26" s="1"/>
  <c r="AO19" i="26"/>
  <c r="AM19" i="26"/>
  <c r="AK19" i="26"/>
  <c r="AL19" i="26" s="1"/>
  <c r="AG19" i="26"/>
  <c r="AE19" i="26"/>
  <c r="AC19" i="26"/>
  <c r="Y19" i="26"/>
  <c r="W19" i="26"/>
  <c r="U19" i="26"/>
  <c r="O19" i="26"/>
  <c r="M19" i="26"/>
  <c r="N19" i="26" s="1"/>
  <c r="I19" i="26"/>
  <c r="G19" i="26"/>
  <c r="E19" i="26"/>
  <c r="F19" i="26" s="1"/>
  <c r="C19" i="26"/>
  <c r="B19" i="26"/>
  <c r="AZ18" i="26"/>
  <c r="J18" i="21" s="1"/>
  <c r="AW18" i="26"/>
  <c r="AU18" i="26"/>
  <c r="AS18" i="26"/>
  <c r="AT18" i="26" s="1"/>
  <c r="AO18" i="26"/>
  <c r="AM18" i="26"/>
  <c r="AK18" i="26"/>
  <c r="AG18" i="26"/>
  <c r="AE18" i="26"/>
  <c r="AC18" i="26"/>
  <c r="Y18" i="26"/>
  <c r="W18" i="26"/>
  <c r="U18" i="26"/>
  <c r="V18" i="26" s="1"/>
  <c r="O18" i="26"/>
  <c r="M18" i="26"/>
  <c r="N18" i="26" s="1"/>
  <c r="I18" i="26"/>
  <c r="G18" i="26"/>
  <c r="E18" i="26"/>
  <c r="F18" i="26" s="1"/>
  <c r="C18" i="26"/>
  <c r="B18" i="26"/>
  <c r="AZ17" i="26"/>
  <c r="J17" i="21" s="1"/>
  <c r="AW17" i="26"/>
  <c r="AU17" i="26"/>
  <c r="AS17" i="26"/>
  <c r="AO17" i="26"/>
  <c r="AM17" i="26"/>
  <c r="AK17" i="26"/>
  <c r="AL17" i="26" s="1"/>
  <c r="AG17" i="26"/>
  <c r="AE17" i="26"/>
  <c r="AC17" i="26"/>
  <c r="Y17" i="26"/>
  <c r="W17" i="26"/>
  <c r="U17" i="26"/>
  <c r="O17" i="26"/>
  <c r="M17" i="26"/>
  <c r="N17" i="26" s="1"/>
  <c r="I17" i="26"/>
  <c r="G17" i="26"/>
  <c r="E17" i="26"/>
  <c r="F17" i="26" s="1"/>
  <c r="C17" i="26"/>
  <c r="B17" i="26"/>
  <c r="AZ16" i="26"/>
  <c r="J16" i="21" s="1"/>
  <c r="AW16" i="26"/>
  <c r="AU16" i="26"/>
  <c r="AS16" i="26"/>
  <c r="AT16" i="26" s="1"/>
  <c r="AO16" i="26"/>
  <c r="AM16" i="26"/>
  <c r="AK16" i="26"/>
  <c r="AG16" i="26"/>
  <c r="AE16" i="26"/>
  <c r="AC16" i="26"/>
  <c r="Y16" i="26"/>
  <c r="W16" i="26"/>
  <c r="U16" i="26"/>
  <c r="V16" i="26" s="1"/>
  <c r="O16" i="26"/>
  <c r="M16" i="26"/>
  <c r="N16" i="26" s="1"/>
  <c r="I16" i="26"/>
  <c r="G16" i="26"/>
  <c r="E16" i="26"/>
  <c r="F16" i="26" s="1"/>
  <c r="C16" i="26"/>
  <c r="B16" i="26"/>
  <c r="AZ15" i="26"/>
  <c r="J15" i="21" s="1"/>
  <c r="AW15" i="26"/>
  <c r="AU15" i="26"/>
  <c r="AS15" i="26"/>
  <c r="AO15" i="26"/>
  <c r="AM15" i="26"/>
  <c r="AK15" i="26"/>
  <c r="AG15" i="26"/>
  <c r="AE15" i="26"/>
  <c r="AC15" i="26"/>
  <c r="AD15" i="26" s="1"/>
  <c r="Y15" i="26"/>
  <c r="W15" i="26"/>
  <c r="U15" i="26"/>
  <c r="V15" i="26" s="1"/>
  <c r="O15" i="26"/>
  <c r="M15" i="26"/>
  <c r="I15" i="26"/>
  <c r="G15" i="26"/>
  <c r="E15" i="26"/>
  <c r="F15" i="26" s="1"/>
  <c r="C15" i="26"/>
  <c r="B15" i="26"/>
  <c r="AZ14" i="26"/>
  <c r="J14" i="21" s="1"/>
  <c r="AW14" i="26"/>
  <c r="AU14" i="26"/>
  <c r="AS14" i="26"/>
  <c r="AO14" i="26"/>
  <c r="AM14" i="26"/>
  <c r="AK14" i="26"/>
  <c r="AL14" i="26" s="1"/>
  <c r="AG14" i="26"/>
  <c r="AE14" i="26"/>
  <c r="AC14" i="26"/>
  <c r="AD14" i="26" s="1"/>
  <c r="Y14" i="26"/>
  <c r="W14" i="26"/>
  <c r="U14" i="26"/>
  <c r="O14" i="26"/>
  <c r="M14" i="26"/>
  <c r="I14" i="26"/>
  <c r="G14" i="26"/>
  <c r="E14" i="26"/>
  <c r="F14" i="26" s="1"/>
  <c r="C14" i="26"/>
  <c r="B14" i="26"/>
  <c r="AZ13" i="26"/>
  <c r="J13" i="21" s="1"/>
  <c r="AW13" i="26"/>
  <c r="AU13" i="26"/>
  <c r="AS13" i="26"/>
  <c r="AT13" i="26" s="1"/>
  <c r="AO13" i="26"/>
  <c r="AM13" i="26"/>
  <c r="AK13" i="26"/>
  <c r="AL13" i="26" s="1"/>
  <c r="AG13" i="26"/>
  <c r="AE13" i="26"/>
  <c r="AC13" i="26"/>
  <c r="Y13" i="26"/>
  <c r="W13" i="26"/>
  <c r="U13" i="26"/>
  <c r="O13" i="26"/>
  <c r="M13" i="26"/>
  <c r="N13" i="26" s="1"/>
  <c r="I13" i="26"/>
  <c r="G13" i="26"/>
  <c r="E13" i="26"/>
  <c r="F13" i="26" s="1"/>
  <c r="C13" i="26"/>
  <c r="B13" i="26"/>
  <c r="AZ12" i="26"/>
  <c r="J12" i="21" s="1"/>
  <c r="AW12" i="26"/>
  <c r="AU12" i="26"/>
  <c r="AS12" i="26"/>
  <c r="AT12" i="26" s="1"/>
  <c r="AO12" i="26"/>
  <c r="AM12" i="26"/>
  <c r="AK12" i="26"/>
  <c r="AG12" i="26"/>
  <c r="AE12" i="26"/>
  <c r="AC12" i="26"/>
  <c r="Y12" i="26"/>
  <c r="W12" i="26"/>
  <c r="U12" i="26"/>
  <c r="V12" i="26" s="1"/>
  <c r="O12" i="26"/>
  <c r="M12" i="26"/>
  <c r="N12" i="26" s="1"/>
  <c r="P12" i="26" s="1"/>
  <c r="I12" i="26"/>
  <c r="G12" i="26"/>
  <c r="E12" i="26"/>
  <c r="F12" i="26" s="1"/>
  <c r="C12" i="26"/>
  <c r="B12" i="26"/>
  <c r="AZ11" i="26"/>
  <c r="J11" i="21" s="1"/>
  <c r="AW11" i="26"/>
  <c r="AU11" i="26"/>
  <c r="AS11" i="26"/>
  <c r="AO11" i="26"/>
  <c r="AM11" i="26"/>
  <c r="AK11" i="26"/>
  <c r="AG11" i="26"/>
  <c r="AE11" i="26"/>
  <c r="AC11" i="26"/>
  <c r="AD11" i="26" s="1"/>
  <c r="Y11" i="26"/>
  <c r="W11" i="26"/>
  <c r="U11" i="26"/>
  <c r="V11" i="26" s="1"/>
  <c r="O11" i="26"/>
  <c r="M11" i="26"/>
  <c r="I11" i="26"/>
  <c r="G11" i="26"/>
  <c r="E11" i="26"/>
  <c r="F11" i="26" s="1"/>
  <c r="C11" i="26"/>
  <c r="B11" i="26"/>
  <c r="AZ10" i="26"/>
  <c r="J10" i="21" s="1"/>
  <c r="AW10" i="26"/>
  <c r="AU10" i="26"/>
  <c r="AS10" i="26"/>
  <c r="AO10" i="26"/>
  <c r="AM10" i="26"/>
  <c r="AK10" i="26"/>
  <c r="AL10" i="26" s="1"/>
  <c r="AG10" i="26"/>
  <c r="AE10" i="26"/>
  <c r="AC10" i="26"/>
  <c r="AD10" i="26" s="1"/>
  <c r="Y10" i="26"/>
  <c r="W10" i="26"/>
  <c r="U10" i="26"/>
  <c r="O10" i="26"/>
  <c r="M10" i="26"/>
  <c r="I10" i="26"/>
  <c r="G10" i="26"/>
  <c r="E10" i="26"/>
  <c r="F10" i="26" s="1"/>
  <c r="C10" i="26"/>
  <c r="B10" i="26"/>
  <c r="AZ9" i="26"/>
  <c r="J9" i="21" s="1"/>
  <c r="AW9" i="26"/>
  <c r="AU9" i="26"/>
  <c r="AS9" i="26"/>
  <c r="AT9" i="26" s="1"/>
  <c r="AO9" i="26"/>
  <c r="AM9" i="26"/>
  <c r="AK9" i="26"/>
  <c r="AL9" i="26" s="1"/>
  <c r="AG9" i="26"/>
  <c r="AE9" i="26"/>
  <c r="AC9" i="26"/>
  <c r="Y9" i="26"/>
  <c r="W9" i="26"/>
  <c r="U9" i="26"/>
  <c r="O9" i="26"/>
  <c r="M9" i="26"/>
  <c r="N9" i="26" s="1"/>
  <c r="I9" i="26"/>
  <c r="G9" i="26"/>
  <c r="E9" i="26"/>
  <c r="F9" i="26" s="1"/>
  <c r="C9" i="26"/>
  <c r="B9" i="26"/>
  <c r="AZ8" i="26"/>
  <c r="J8" i="21" s="1"/>
  <c r="AW8" i="26"/>
  <c r="AU8" i="26"/>
  <c r="AS8" i="26"/>
  <c r="AT8" i="26" s="1"/>
  <c r="AO8" i="26"/>
  <c r="AM8" i="26"/>
  <c r="AK8" i="26"/>
  <c r="AG8" i="26"/>
  <c r="AE8" i="26"/>
  <c r="AC8" i="26"/>
  <c r="Y8" i="26"/>
  <c r="W8" i="26"/>
  <c r="U8" i="26"/>
  <c r="V8" i="26" s="1"/>
  <c r="O8" i="26"/>
  <c r="M8" i="26"/>
  <c r="N8" i="26" s="1"/>
  <c r="I8" i="26"/>
  <c r="G8" i="26"/>
  <c r="E8" i="26"/>
  <c r="F8" i="26" s="1"/>
  <c r="C8" i="26"/>
  <c r="B8" i="26"/>
  <c r="AV6" i="26"/>
  <c r="AM6" i="26"/>
  <c r="AE6" i="26"/>
  <c r="W6" i="26"/>
  <c r="O6" i="26"/>
  <c r="G6" i="26"/>
  <c r="AV5" i="26"/>
  <c r="AM5" i="26"/>
  <c r="AE5" i="26"/>
  <c r="W5" i="26"/>
  <c r="O5" i="26"/>
  <c r="G5" i="26"/>
  <c r="B3" i="26"/>
  <c r="B2" i="26"/>
  <c r="U60" i="21" l="1"/>
  <c r="BA8" i="29"/>
  <c r="U8" i="21" s="1"/>
  <c r="AA70" i="26"/>
  <c r="BA60" i="28"/>
  <c r="K60" i="26"/>
  <c r="Z23" i="29"/>
  <c r="R50" i="21"/>
  <c r="BB11" i="27"/>
  <c r="X21" i="26"/>
  <c r="BB10" i="28"/>
  <c r="BB16" i="28"/>
  <c r="BA21" i="28"/>
  <c r="R21" i="21" s="1"/>
  <c r="AA60" i="26"/>
  <c r="AY70" i="26"/>
  <c r="BB29" i="28"/>
  <c r="AI60" i="26"/>
  <c r="U50" i="21"/>
  <c r="BA60" i="29"/>
  <c r="AF14" i="26"/>
  <c r="L44" i="21"/>
  <c r="BB20" i="29"/>
  <c r="R60" i="21"/>
  <c r="AH18" i="27"/>
  <c r="BA59" i="26"/>
  <c r="L59" i="21" s="1"/>
  <c r="AX28" i="28"/>
  <c r="BA50" i="28"/>
  <c r="BA26" i="27"/>
  <c r="O26" i="21" s="1"/>
  <c r="AH15" i="29"/>
  <c r="AF10" i="26"/>
  <c r="AH10" i="26" s="1"/>
  <c r="AA50" i="26"/>
  <c r="BA15" i="28"/>
  <c r="R15" i="21" s="1"/>
  <c r="BA22" i="27"/>
  <c r="O22" i="21" s="1"/>
  <c r="BA13" i="29"/>
  <c r="U13" i="21" s="1"/>
  <c r="J36" i="23"/>
  <c r="K36" i="23" s="1"/>
  <c r="S11" i="26"/>
  <c r="S15" i="26"/>
  <c r="AI17" i="26"/>
  <c r="AQ18" i="26"/>
  <c r="AV30" i="26"/>
  <c r="AX30" i="26" s="1"/>
  <c r="AI24" i="26"/>
  <c r="AA31" i="26"/>
  <c r="AN33" i="38"/>
  <c r="AQ33" i="38" s="1"/>
  <c r="S24" i="26"/>
  <c r="AP13" i="29"/>
  <c r="BB8" i="29"/>
  <c r="X11" i="26"/>
  <c r="Z11" i="26" s="1"/>
  <c r="X15" i="26"/>
  <c r="Z15" i="26" s="1"/>
  <c r="S19" i="26"/>
  <c r="AN19" i="26"/>
  <c r="S20" i="26"/>
  <c r="AI20" i="26"/>
  <c r="AF24" i="26"/>
  <c r="AH24" i="26" s="1"/>
  <c r="BA24" i="27"/>
  <c r="O24" i="21" s="1"/>
  <c r="AQ25" i="26"/>
  <c r="P26" i="26"/>
  <c r="H29" i="26"/>
  <c r="BA24" i="29"/>
  <c r="U24" i="21" s="1"/>
  <c r="AF33" i="23"/>
  <c r="AI33" i="23" s="1"/>
  <c r="AV12" i="26"/>
  <c r="AX12" i="26" s="1"/>
  <c r="P16" i="26"/>
  <c r="R16" i="26" s="1"/>
  <c r="BA28" i="27"/>
  <c r="O28" i="21" s="1"/>
  <c r="AP9" i="38"/>
  <c r="AP36" i="38" s="1"/>
  <c r="AQ36" i="38" s="1"/>
  <c r="AA10" i="26"/>
  <c r="AA14" i="26"/>
  <c r="AA22" i="26"/>
  <c r="K27" i="29"/>
  <c r="BB27" i="29" s="1"/>
  <c r="X33" i="23"/>
  <c r="AA33" i="23" s="1"/>
  <c r="AA35" i="23" s="1"/>
  <c r="T37" i="23" s="1"/>
  <c r="AA37" i="23" s="1"/>
  <c r="X33" i="38"/>
  <c r="AA33" i="38" s="1"/>
  <c r="AA35" i="38" s="1"/>
  <c r="T37" i="38" s="1"/>
  <c r="AA37" i="38" s="1"/>
  <c r="R36" i="38"/>
  <c r="S36" i="38" s="1"/>
  <c r="AH36" i="38"/>
  <c r="AI36" i="38" s="1"/>
  <c r="Z36" i="38"/>
  <c r="AA36" i="38" s="1"/>
  <c r="AJ34" i="38"/>
  <c r="AQ34" i="38" s="1"/>
  <c r="AB34" i="38"/>
  <c r="AI34" i="38" s="1"/>
  <c r="AR34" i="38"/>
  <c r="AY34" i="38" s="1"/>
  <c r="L34" i="38"/>
  <c r="S34" i="38" s="1"/>
  <c r="BA32" i="38"/>
  <c r="BB32" i="38"/>
  <c r="P33" i="38"/>
  <c r="S33" i="38" s="1"/>
  <c r="AF33" i="38"/>
  <c r="AI33" i="38" s="1"/>
  <c r="AV33" i="38"/>
  <c r="AY33" i="38" s="1"/>
  <c r="K35" i="38"/>
  <c r="J36" i="38"/>
  <c r="K36" i="38" s="1"/>
  <c r="AX8" i="38"/>
  <c r="AX36" i="38" s="1"/>
  <c r="AY36" i="38" s="1"/>
  <c r="Z36" i="23"/>
  <c r="AA36" i="23" s="1"/>
  <c r="AJ34" i="23"/>
  <c r="AQ34" i="23" s="1"/>
  <c r="P33" i="23"/>
  <c r="S33" i="23" s="1"/>
  <c r="BA32" i="23"/>
  <c r="AP36" i="23"/>
  <c r="AQ36" i="23" s="1"/>
  <c r="L34" i="23"/>
  <c r="S34" i="23" s="1"/>
  <c r="AB34" i="23"/>
  <c r="AI34" i="23" s="1"/>
  <c r="AR34" i="23"/>
  <c r="AY34" i="23" s="1"/>
  <c r="AX36" i="23"/>
  <c r="AY36" i="23" s="1"/>
  <c r="AH9" i="23"/>
  <c r="AH36" i="23" s="1"/>
  <c r="AI36" i="23" s="1"/>
  <c r="K8" i="23"/>
  <c r="BB8" i="23" s="1"/>
  <c r="BB32" i="23" s="1"/>
  <c r="AV33" i="23"/>
  <c r="AY33" i="23" s="1"/>
  <c r="AN33" i="23"/>
  <c r="AQ33" i="23" s="1"/>
  <c r="R8" i="23"/>
  <c r="R36" i="23" s="1"/>
  <c r="S36" i="23" s="1"/>
  <c r="K35" i="23"/>
  <c r="J32" i="21"/>
  <c r="AN17" i="26"/>
  <c r="AP17" i="26" s="1"/>
  <c r="AV19" i="26"/>
  <c r="AX19" i="26" s="1"/>
  <c r="AN20" i="26"/>
  <c r="AP20" i="26" s="1"/>
  <c r="V31" i="26"/>
  <c r="AI50" i="26"/>
  <c r="BA47" i="26"/>
  <c r="L47" i="21" s="1"/>
  <c r="AI70" i="26"/>
  <c r="BA70" i="26" s="1"/>
  <c r="BA70" i="27"/>
  <c r="BB23" i="27"/>
  <c r="K24" i="29"/>
  <c r="BB24" i="29" s="1"/>
  <c r="BA12" i="29"/>
  <c r="U12" i="21" s="1"/>
  <c r="S8" i="26"/>
  <c r="AA9" i="26"/>
  <c r="AQ9" i="26"/>
  <c r="AV9" i="26"/>
  <c r="AX9" i="26" s="1"/>
  <c r="S10" i="26"/>
  <c r="AI10" i="26"/>
  <c r="AA11" i="26"/>
  <c r="S12" i="26"/>
  <c r="AA13" i="26"/>
  <c r="AQ13" i="26"/>
  <c r="AV13" i="26"/>
  <c r="S14" i="26"/>
  <c r="AI14" i="26"/>
  <c r="AA15" i="26"/>
  <c r="AV16" i="26"/>
  <c r="AX16" i="26" s="1"/>
  <c r="AA17" i="26"/>
  <c r="AQ19" i="26"/>
  <c r="AI25" i="26"/>
  <c r="AI29" i="26"/>
  <c r="K50" i="26"/>
  <c r="AQ50" i="26"/>
  <c r="BA56" i="26"/>
  <c r="S60" i="26"/>
  <c r="AY60" i="26"/>
  <c r="K70" i="26"/>
  <c r="AQ70" i="26"/>
  <c r="O60" i="21"/>
  <c r="BB23" i="28"/>
  <c r="X30" i="28"/>
  <c r="Z30" i="28" s="1"/>
  <c r="BB11" i="28"/>
  <c r="BA19" i="28"/>
  <c r="R19" i="21" s="1"/>
  <c r="BA22" i="29"/>
  <c r="U22" i="21" s="1"/>
  <c r="AX12" i="29"/>
  <c r="AP9" i="29"/>
  <c r="O70" i="21"/>
  <c r="AI21" i="26"/>
  <c r="AQ21" i="26"/>
  <c r="P22" i="26"/>
  <c r="AA23" i="26"/>
  <c r="AQ24" i="26"/>
  <c r="AY24" i="26"/>
  <c r="X25" i="26"/>
  <c r="Z25" i="26" s="1"/>
  <c r="H27" i="26"/>
  <c r="X29" i="26"/>
  <c r="Z29" i="26" s="1"/>
  <c r="AQ31" i="26"/>
  <c r="L56" i="21"/>
  <c r="BA64" i="26"/>
  <c r="L64" i="21" s="1"/>
  <c r="AP13" i="27"/>
  <c r="BA70" i="28"/>
  <c r="BB29" i="29"/>
  <c r="BA17" i="29"/>
  <c r="U17" i="21" s="1"/>
  <c r="AH22" i="29"/>
  <c r="O50" i="21"/>
  <c r="AV22" i="26"/>
  <c r="AX22" i="26" s="1"/>
  <c r="P18" i="26"/>
  <c r="R18" i="26" s="1"/>
  <c r="V26" i="26"/>
  <c r="X26" i="26" s="1"/>
  <c r="Z26" i="26" s="1"/>
  <c r="AA26" i="26"/>
  <c r="X19" i="29"/>
  <c r="Z19" i="29" s="1"/>
  <c r="AN29" i="27"/>
  <c r="AP29" i="27" s="1"/>
  <c r="X11" i="27"/>
  <c r="Z11" i="27" s="1"/>
  <c r="AN10" i="26"/>
  <c r="X12" i="26"/>
  <c r="Z12" i="26" s="1"/>
  <c r="S18" i="26"/>
  <c r="AD25" i="26"/>
  <c r="AF25" i="26" s="1"/>
  <c r="AY26" i="26"/>
  <c r="AT26" i="26"/>
  <c r="X31" i="26"/>
  <c r="Z31" i="26" s="1"/>
  <c r="BA25" i="29"/>
  <c r="U25" i="21" s="1"/>
  <c r="AF21" i="27"/>
  <c r="AH21" i="27" s="1"/>
  <c r="AF11" i="26"/>
  <c r="AH11" i="26" s="1"/>
  <c r="AN14" i="26"/>
  <c r="AP14" i="26" s="1"/>
  <c r="AF15" i="26"/>
  <c r="AY28" i="26"/>
  <c r="AT28" i="26"/>
  <c r="AI30" i="26"/>
  <c r="AD30" i="26"/>
  <c r="AF30" i="26" s="1"/>
  <c r="AH30" i="26" s="1"/>
  <c r="AQ8" i="26"/>
  <c r="P9" i="26"/>
  <c r="R9" i="26" s="1"/>
  <c r="AY11" i="26"/>
  <c r="AQ12" i="26"/>
  <c r="P13" i="26"/>
  <c r="R13" i="26" s="1"/>
  <c r="AY16" i="26"/>
  <c r="AQ20" i="26"/>
  <c r="AY20" i="26"/>
  <c r="AN23" i="26"/>
  <c r="AV23" i="26"/>
  <c r="AX23" i="26" s="1"/>
  <c r="AN24" i="26"/>
  <c r="AP24" i="26" s="1"/>
  <c r="AA27" i="26"/>
  <c r="V27" i="26"/>
  <c r="V30" i="26"/>
  <c r="X30" i="26" s="1"/>
  <c r="Z30" i="26" s="1"/>
  <c r="AA30" i="26"/>
  <c r="J18" i="27"/>
  <c r="K18" i="27" s="1"/>
  <c r="BB18" i="27" s="1"/>
  <c r="AP21" i="29"/>
  <c r="P28" i="28"/>
  <c r="R28" i="28" s="1"/>
  <c r="BA28" i="28"/>
  <c r="R28" i="21" s="1"/>
  <c r="AV20" i="29"/>
  <c r="AX20" i="29" s="1"/>
  <c r="BA20" i="29"/>
  <c r="U20" i="21" s="1"/>
  <c r="X8" i="26"/>
  <c r="AI8" i="26"/>
  <c r="AY8" i="26"/>
  <c r="AI9" i="26"/>
  <c r="AN9" i="26"/>
  <c r="H10" i="26"/>
  <c r="J10" i="26" s="1"/>
  <c r="AY10" i="26"/>
  <c r="AQ11" i="26"/>
  <c r="AI12" i="26"/>
  <c r="AY12" i="26"/>
  <c r="AI13" i="26"/>
  <c r="AN13" i="26"/>
  <c r="AX13" i="26"/>
  <c r="H14" i="26"/>
  <c r="J14" i="26" s="1"/>
  <c r="AY14" i="26"/>
  <c r="AQ15" i="26"/>
  <c r="AI16" i="26"/>
  <c r="AA18" i="26"/>
  <c r="P19" i="26"/>
  <c r="R19" i="26" s="1"/>
  <c r="AF20" i="26"/>
  <c r="AH20" i="26" s="1"/>
  <c r="AQ23" i="26"/>
  <c r="AI26" i="26"/>
  <c r="AD26" i="26"/>
  <c r="P30" i="26"/>
  <c r="R30" i="26" s="1"/>
  <c r="J25" i="29"/>
  <c r="K25" i="29" s="1"/>
  <c r="BB25" i="29" s="1"/>
  <c r="X27" i="28"/>
  <c r="Z27" i="28" s="1"/>
  <c r="BA27" i="28"/>
  <c r="R27" i="21" s="1"/>
  <c r="BA26" i="28"/>
  <c r="R26" i="21" s="1"/>
  <c r="X26" i="28"/>
  <c r="Z26" i="28" s="1"/>
  <c r="AF28" i="28"/>
  <c r="AH28" i="28" s="1"/>
  <c r="S16" i="26"/>
  <c r="X16" i="26"/>
  <c r="Z16" i="26" s="1"/>
  <c r="AY17" i="26"/>
  <c r="AY18" i="26"/>
  <c r="AA21" i="26"/>
  <c r="AF21" i="26"/>
  <c r="AH21" i="26" s="1"/>
  <c r="AI22" i="26"/>
  <c r="AY22" i="26"/>
  <c r="P23" i="26"/>
  <c r="AA25" i="26"/>
  <c r="AY27" i="26"/>
  <c r="S28" i="26"/>
  <c r="AI28" i="26"/>
  <c r="AQ29" i="26"/>
  <c r="S30" i="26"/>
  <c r="S31" i="26"/>
  <c r="BB29" i="27"/>
  <c r="K30" i="27"/>
  <c r="BB30" i="27" s="1"/>
  <c r="BB20" i="27"/>
  <c r="BB15" i="27"/>
  <c r="BB19" i="27"/>
  <c r="BB17" i="27"/>
  <c r="J12" i="27"/>
  <c r="K12" i="27" s="1"/>
  <c r="BB12" i="27" s="1"/>
  <c r="J30" i="28"/>
  <c r="K30" i="28" s="1"/>
  <c r="BB30" i="28" s="1"/>
  <c r="K26" i="28"/>
  <c r="BB26" i="28" s="1"/>
  <c r="BB18" i="28"/>
  <c r="BB15" i="28"/>
  <c r="K12" i="28"/>
  <c r="BB12" i="28" s="1"/>
  <c r="V32" i="29"/>
  <c r="T34" i="29" s="1"/>
  <c r="AA34" i="29" s="1"/>
  <c r="K30" i="29"/>
  <c r="BB30" i="29" s="1"/>
  <c r="AN16" i="28"/>
  <c r="AP16" i="28" s="1"/>
  <c r="AY15" i="26"/>
  <c r="AQ16" i="26"/>
  <c r="P17" i="26"/>
  <c r="R17" i="26" s="1"/>
  <c r="H20" i="26"/>
  <c r="J20" i="26" s="1"/>
  <c r="S22" i="26"/>
  <c r="X22" i="26"/>
  <c r="Z22" i="26" s="1"/>
  <c r="H24" i="26"/>
  <c r="J24" i="26" s="1"/>
  <c r="AQ27" i="26"/>
  <c r="N28" i="26"/>
  <c r="AD28" i="26"/>
  <c r="AF28" i="26" s="1"/>
  <c r="AH28" i="26" s="1"/>
  <c r="AQ28" i="26"/>
  <c r="AA29" i="26"/>
  <c r="AL29" i="26"/>
  <c r="AN29" i="26" s="1"/>
  <c r="AY30" i="26"/>
  <c r="AY31" i="26"/>
  <c r="K25" i="27"/>
  <c r="BB25" i="27" s="1"/>
  <c r="K13" i="27"/>
  <c r="BB13" i="27" s="1"/>
  <c r="K20" i="28"/>
  <c r="BB20" i="28" s="1"/>
  <c r="BB17" i="28"/>
  <c r="BB23" i="29"/>
  <c r="AF24" i="29"/>
  <c r="AH24" i="29" s="1"/>
  <c r="AN31" i="28"/>
  <c r="AP31" i="28" s="1"/>
  <c r="BB14" i="27"/>
  <c r="BB25" i="28"/>
  <c r="N32" i="28"/>
  <c r="BB19" i="29"/>
  <c r="BA21" i="29"/>
  <c r="U21" i="21" s="1"/>
  <c r="BB15" i="29"/>
  <c r="BB11" i="29"/>
  <c r="P24" i="28"/>
  <c r="R24" i="28" s="1"/>
  <c r="AF26" i="27"/>
  <c r="AH26" i="27" s="1"/>
  <c r="P28" i="27"/>
  <c r="R28" i="27" s="1"/>
  <c r="AF26" i="29"/>
  <c r="AH26" i="29" s="1"/>
  <c r="K31" i="29"/>
  <c r="BB31" i="29" s="1"/>
  <c r="BA70" i="29"/>
  <c r="K26" i="29"/>
  <c r="BB26" i="29" s="1"/>
  <c r="K28" i="29"/>
  <c r="BB28" i="29" s="1"/>
  <c r="K17" i="29"/>
  <c r="BB17" i="29" s="1"/>
  <c r="K16" i="29"/>
  <c r="BB16" i="29" s="1"/>
  <c r="X14" i="29"/>
  <c r="Z14" i="29" s="1"/>
  <c r="AV11" i="29"/>
  <c r="AF9" i="29"/>
  <c r="AH9" i="29" s="1"/>
  <c r="AN26" i="29"/>
  <c r="AP26" i="29" s="1"/>
  <c r="AN24" i="29"/>
  <c r="AP24" i="29" s="1"/>
  <c r="AN20" i="29"/>
  <c r="AP20" i="29" s="1"/>
  <c r="AN16" i="29"/>
  <c r="AP16" i="29" s="1"/>
  <c r="J13" i="29"/>
  <c r="K13" i="29" s="1"/>
  <c r="BB13" i="29" s="1"/>
  <c r="AT32" i="29"/>
  <c r="Z9" i="29"/>
  <c r="H33" i="29"/>
  <c r="K33" i="29" s="1"/>
  <c r="AV28" i="29"/>
  <c r="AX28" i="29" s="1"/>
  <c r="AN25" i="29"/>
  <c r="AP25" i="29" s="1"/>
  <c r="BA27" i="29"/>
  <c r="U27" i="21" s="1"/>
  <c r="P29" i="29"/>
  <c r="R29" i="29" s="1"/>
  <c r="BA29" i="29"/>
  <c r="U29" i="21" s="1"/>
  <c r="X10" i="29"/>
  <c r="R8" i="29"/>
  <c r="J12" i="29"/>
  <c r="K12" i="29" s="1"/>
  <c r="BB12" i="29" s="1"/>
  <c r="BA9" i="29"/>
  <c r="U9" i="21" s="1"/>
  <c r="P28" i="29"/>
  <c r="R28" i="29" s="1"/>
  <c r="BA50" i="29"/>
  <c r="AV29" i="29"/>
  <c r="AX29" i="29" s="1"/>
  <c r="P23" i="29"/>
  <c r="R23" i="29" s="1"/>
  <c r="BA23" i="29"/>
  <c r="U23" i="21" s="1"/>
  <c r="P19" i="29"/>
  <c r="R19" i="29" s="1"/>
  <c r="BA19" i="29"/>
  <c r="U19" i="21" s="1"/>
  <c r="BA26" i="29"/>
  <c r="U26" i="21" s="1"/>
  <c r="X22" i="29"/>
  <c r="Z22" i="29" s="1"/>
  <c r="X18" i="29"/>
  <c r="Z18" i="29" s="1"/>
  <c r="BA28" i="29"/>
  <c r="U28" i="21" s="1"/>
  <c r="J22" i="29"/>
  <c r="K22" i="29" s="1"/>
  <c r="BB22" i="29" s="1"/>
  <c r="K21" i="29"/>
  <c r="BB21" i="29" s="1"/>
  <c r="K18" i="29"/>
  <c r="BB18" i="29" s="1"/>
  <c r="BA14" i="29"/>
  <c r="U14" i="21" s="1"/>
  <c r="AN12" i="29"/>
  <c r="AP12" i="29" s="1"/>
  <c r="P11" i="29"/>
  <c r="R11" i="29" s="1"/>
  <c r="K10" i="29"/>
  <c r="BB10" i="29" s="1"/>
  <c r="K9" i="29"/>
  <c r="BB9" i="29" s="1"/>
  <c r="AV25" i="29"/>
  <c r="AX25" i="29" s="1"/>
  <c r="AV23" i="29"/>
  <c r="AX23" i="29" s="1"/>
  <c r="AV19" i="29"/>
  <c r="AX19" i="29" s="1"/>
  <c r="N32" i="29"/>
  <c r="D34" i="29"/>
  <c r="K34" i="29" s="1"/>
  <c r="AH8" i="29"/>
  <c r="X27" i="29"/>
  <c r="Z27" i="29" s="1"/>
  <c r="AF31" i="29"/>
  <c r="AH31" i="29" s="1"/>
  <c r="AN30" i="29"/>
  <c r="AP30" i="29" s="1"/>
  <c r="AF27" i="29"/>
  <c r="AH27" i="29" s="1"/>
  <c r="X28" i="29"/>
  <c r="Z28" i="29" s="1"/>
  <c r="AF25" i="29"/>
  <c r="AH25" i="29" s="1"/>
  <c r="AF21" i="29"/>
  <c r="AH21" i="29" s="1"/>
  <c r="AF17" i="29"/>
  <c r="AH17" i="29" s="1"/>
  <c r="BA18" i="29"/>
  <c r="U18" i="21" s="1"/>
  <c r="AF13" i="29"/>
  <c r="AH13" i="29" s="1"/>
  <c r="BA10" i="29"/>
  <c r="U10" i="21" s="1"/>
  <c r="AL32" i="29"/>
  <c r="AN8" i="29"/>
  <c r="AP8" i="29" s="1"/>
  <c r="AX8" i="29"/>
  <c r="J14" i="29"/>
  <c r="K14" i="29" s="1"/>
  <c r="BB14" i="29" s="1"/>
  <c r="BA11" i="29"/>
  <c r="U11" i="21" s="1"/>
  <c r="AD32" i="29"/>
  <c r="L34" i="28"/>
  <c r="S34" i="28" s="1"/>
  <c r="K31" i="28"/>
  <c r="BB31" i="28" s="1"/>
  <c r="AN30" i="28"/>
  <c r="AP30" i="28" s="1"/>
  <c r="BA18" i="28"/>
  <c r="R18" i="21" s="1"/>
  <c r="P18" i="28"/>
  <c r="R18" i="28" s="1"/>
  <c r="AN24" i="28"/>
  <c r="AP24" i="28" s="1"/>
  <c r="K19" i="28"/>
  <c r="BB19" i="28" s="1"/>
  <c r="J13" i="28"/>
  <c r="K13" i="28" s="1"/>
  <c r="BB13" i="28" s="1"/>
  <c r="P23" i="28"/>
  <c r="R23" i="28" s="1"/>
  <c r="BA23" i="28"/>
  <c r="R23" i="21" s="1"/>
  <c r="X15" i="28"/>
  <c r="Z15" i="28" s="1"/>
  <c r="AN12" i="28"/>
  <c r="AP12" i="28" s="1"/>
  <c r="X10" i="28"/>
  <c r="Z10" i="28" s="1"/>
  <c r="J22" i="28"/>
  <c r="K22" i="28" s="1"/>
  <c r="BB22" i="28" s="1"/>
  <c r="BA12" i="28"/>
  <c r="R12" i="21" s="1"/>
  <c r="BA10" i="28"/>
  <c r="R10" i="21" s="1"/>
  <c r="R8" i="28"/>
  <c r="H33" i="28"/>
  <c r="K33" i="28" s="1"/>
  <c r="X31" i="28"/>
  <c r="Z31" i="28" s="1"/>
  <c r="AV18" i="28"/>
  <c r="AX18" i="28" s="1"/>
  <c r="BA24" i="28"/>
  <c r="R24" i="21" s="1"/>
  <c r="AN19" i="28"/>
  <c r="AP19" i="28" s="1"/>
  <c r="X17" i="28"/>
  <c r="Z17" i="28" s="1"/>
  <c r="AF13" i="28"/>
  <c r="AH13" i="28" s="1"/>
  <c r="AV11" i="28"/>
  <c r="AX11" i="28" s="1"/>
  <c r="AF30" i="28"/>
  <c r="AH30" i="28" s="1"/>
  <c r="AF31" i="28"/>
  <c r="AH31" i="28" s="1"/>
  <c r="K27" i="28"/>
  <c r="BB27" i="28" s="1"/>
  <c r="BA31" i="28"/>
  <c r="R31" i="21" s="1"/>
  <c r="AN26" i="28"/>
  <c r="AP26" i="28" s="1"/>
  <c r="P29" i="28"/>
  <c r="R29" i="28" s="1"/>
  <c r="BA29" i="28"/>
  <c r="R29" i="21" s="1"/>
  <c r="K21" i="28"/>
  <c r="BB21" i="28" s="1"/>
  <c r="AF20" i="28"/>
  <c r="AH20" i="28" s="1"/>
  <c r="AF27" i="28"/>
  <c r="AH27" i="28" s="1"/>
  <c r="AD32" i="28"/>
  <c r="J24" i="28"/>
  <c r="K24" i="28" s="1"/>
  <c r="BB24" i="28" s="1"/>
  <c r="X14" i="28"/>
  <c r="Z14" i="28" s="1"/>
  <c r="P11" i="28"/>
  <c r="R11" i="28" s="1"/>
  <c r="BA11" i="28"/>
  <c r="R11" i="21" s="1"/>
  <c r="K9" i="28"/>
  <c r="BB9" i="28" s="1"/>
  <c r="BA13" i="28"/>
  <c r="R13" i="21" s="1"/>
  <c r="AT32" i="28"/>
  <c r="Z8" i="28"/>
  <c r="J8" i="28"/>
  <c r="D34" i="28"/>
  <c r="K34" i="28" s="1"/>
  <c r="J28" i="28"/>
  <c r="K28" i="28" s="1"/>
  <c r="BB28" i="28" s="1"/>
  <c r="AV29" i="28"/>
  <c r="AX29" i="28" s="1"/>
  <c r="BA30" i="28"/>
  <c r="R30" i="21" s="1"/>
  <c r="AV23" i="28"/>
  <c r="AX23" i="28" s="1"/>
  <c r="AV22" i="28"/>
  <c r="P22" i="28"/>
  <c r="R22" i="28" s="1"/>
  <c r="X21" i="28"/>
  <c r="Z21" i="28" s="1"/>
  <c r="P19" i="28"/>
  <c r="R19" i="28" s="1"/>
  <c r="K14" i="28"/>
  <c r="BB14" i="28" s="1"/>
  <c r="X28" i="28"/>
  <c r="Z28" i="28" s="1"/>
  <c r="BA22" i="28"/>
  <c r="R22" i="21" s="1"/>
  <c r="AF9" i="28"/>
  <c r="AL32" i="28"/>
  <c r="AN8" i="28"/>
  <c r="V32" i="28"/>
  <c r="AX8" i="28"/>
  <c r="AN26" i="27"/>
  <c r="AP26" i="27" s="1"/>
  <c r="AV21" i="27"/>
  <c r="AX21" i="27" s="1"/>
  <c r="AF19" i="27"/>
  <c r="AH19" i="27" s="1"/>
  <c r="AN16" i="27"/>
  <c r="AP16" i="27" s="1"/>
  <c r="AF13" i="27"/>
  <c r="AH13" i="27" s="1"/>
  <c r="AL32" i="27"/>
  <c r="AN8" i="27"/>
  <c r="AP8" i="27" s="1"/>
  <c r="AV20" i="27"/>
  <c r="AX20" i="27" s="1"/>
  <c r="X19" i="27"/>
  <c r="Z19" i="27" s="1"/>
  <c r="BA20" i="27"/>
  <c r="O20" i="21" s="1"/>
  <c r="K31" i="27"/>
  <c r="BB31" i="27" s="1"/>
  <c r="K27" i="27"/>
  <c r="BB27" i="27" s="1"/>
  <c r="AV29" i="27"/>
  <c r="AX29" i="27" s="1"/>
  <c r="AN25" i="27"/>
  <c r="AP25" i="27" s="1"/>
  <c r="AF22" i="27"/>
  <c r="AH22" i="27" s="1"/>
  <c r="K26" i="27"/>
  <c r="BB26" i="27" s="1"/>
  <c r="AD32" i="27"/>
  <c r="X28" i="27"/>
  <c r="Z28" i="27" s="1"/>
  <c r="K24" i="27"/>
  <c r="BB24" i="27" s="1"/>
  <c r="AN22" i="27"/>
  <c r="AP22" i="27" s="1"/>
  <c r="J22" i="27"/>
  <c r="K22" i="27" s="1"/>
  <c r="BB22" i="27" s="1"/>
  <c r="X20" i="27"/>
  <c r="Z20" i="27" s="1"/>
  <c r="AV15" i="27"/>
  <c r="AX15" i="27" s="1"/>
  <c r="X10" i="27"/>
  <c r="Z10" i="27" s="1"/>
  <c r="AF27" i="27"/>
  <c r="AH27" i="27" s="1"/>
  <c r="P25" i="27"/>
  <c r="R25" i="27" s="1"/>
  <c r="J16" i="27"/>
  <c r="K16" i="27" s="1"/>
  <c r="BB16" i="27" s="1"/>
  <c r="BA13" i="27"/>
  <c r="O13" i="21" s="1"/>
  <c r="BA8" i="27"/>
  <c r="O8" i="21" s="1"/>
  <c r="BA10" i="27"/>
  <c r="O10" i="21" s="1"/>
  <c r="V32" i="27"/>
  <c r="X23" i="27"/>
  <c r="Z23" i="27" s="1"/>
  <c r="P11" i="27"/>
  <c r="R11" i="27" s="1"/>
  <c r="BA11" i="27"/>
  <c r="O11" i="21" s="1"/>
  <c r="AT32" i="27"/>
  <c r="BA50" i="27"/>
  <c r="J28" i="27"/>
  <c r="K28" i="27" s="1"/>
  <c r="BB28" i="27" s="1"/>
  <c r="AV24" i="27"/>
  <c r="AX24" i="27" s="1"/>
  <c r="AN21" i="27"/>
  <c r="AP21" i="27" s="1"/>
  <c r="P29" i="27"/>
  <c r="R29" i="27" s="1"/>
  <c r="BA29" i="27"/>
  <c r="O29" i="21" s="1"/>
  <c r="AN17" i="27"/>
  <c r="AP17" i="27" s="1"/>
  <c r="BA23" i="27"/>
  <c r="O23" i="21" s="1"/>
  <c r="P21" i="27"/>
  <c r="R21" i="27" s="1"/>
  <c r="BA19" i="27"/>
  <c r="O19" i="21" s="1"/>
  <c r="P15" i="27"/>
  <c r="R15" i="27" s="1"/>
  <c r="BA15" i="27"/>
  <c r="O15" i="21" s="1"/>
  <c r="AN12" i="27"/>
  <c r="AP12" i="27" s="1"/>
  <c r="AF9" i="27"/>
  <c r="AH9" i="27" s="1"/>
  <c r="J21" i="27"/>
  <c r="K21" i="27" s="1"/>
  <c r="BB21" i="27" s="1"/>
  <c r="P20" i="27"/>
  <c r="R20" i="27" s="1"/>
  <c r="J9" i="27"/>
  <c r="K9" i="27" s="1"/>
  <c r="BB9" i="27" s="1"/>
  <c r="R8" i="27"/>
  <c r="D34" i="27"/>
  <c r="K34" i="27" s="1"/>
  <c r="BA12" i="27"/>
  <c r="O12" i="21" s="1"/>
  <c r="J10" i="27"/>
  <c r="K10" i="27" s="1"/>
  <c r="BB10" i="27" s="1"/>
  <c r="AF23" i="27"/>
  <c r="AH23" i="27" s="1"/>
  <c r="H33" i="27"/>
  <c r="K33" i="27" s="1"/>
  <c r="AF31" i="27"/>
  <c r="AH31" i="27" s="1"/>
  <c r="BA31" i="27"/>
  <c r="O31" i="21" s="1"/>
  <c r="AN30" i="27"/>
  <c r="AP30" i="27" s="1"/>
  <c r="P24" i="27"/>
  <c r="R24" i="27" s="1"/>
  <c r="BA30" i="27"/>
  <c r="O30" i="21" s="1"/>
  <c r="BA21" i="27"/>
  <c r="O21" i="21" s="1"/>
  <c r="X24" i="27"/>
  <c r="Z24" i="27" s="1"/>
  <c r="AV17" i="27"/>
  <c r="AX17" i="27" s="1"/>
  <c r="P17" i="27"/>
  <c r="R17" i="27" s="1"/>
  <c r="X14" i="27"/>
  <c r="Z14" i="27" s="1"/>
  <c r="AV11" i="27"/>
  <c r="AX11" i="27" s="1"/>
  <c r="BA25" i="27"/>
  <c r="O25" i="21" s="1"/>
  <c r="AX8" i="27"/>
  <c r="N32" i="27"/>
  <c r="BA17" i="27"/>
  <c r="O17" i="21" s="1"/>
  <c r="BA9" i="27"/>
  <c r="O9" i="21" s="1"/>
  <c r="BA16" i="27"/>
  <c r="O16" i="21" s="1"/>
  <c r="BA14" i="27"/>
  <c r="O14" i="21" s="1"/>
  <c r="K8" i="27"/>
  <c r="BB8" i="27" s="1"/>
  <c r="H11" i="26"/>
  <c r="H15" i="26"/>
  <c r="F32" i="26"/>
  <c r="H8" i="26"/>
  <c r="AP10" i="26"/>
  <c r="H12" i="26"/>
  <c r="AH15" i="26"/>
  <c r="H16" i="26"/>
  <c r="AA8" i="26"/>
  <c r="S9" i="26"/>
  <c r="AP9" i="26"/>
  <c r="AY9" i="26"/>
  <c r="AQ10" i="26"/>
  <c r="AI11" i="26"/>
  <c r="R12" i="26"/>
  <c r="AA12" i="26"/>
  <c r="S13" i="26"/>
  <c r="AP13" i="26"/>
  <c r="AY13" i="26"/>
  <c r="AH14" i="26"/>
  <c r="AQ14" i="26"/>
  <c r="AI15" i="26"/>
  <c r="AA16" i="26"/>
  <c r="S17" i="26"/>
  <c r="H18" i="26"/>
  <c r="J18" i="26" s="1"/>
  <c r="K18" i="26" s="1"/>
  <c r="AI18" i="26"/>
  <c r="AD18" i="26"/>
  <c r="H19" i="26"/>
  <c r="J19" i="26" s="1"/>
  <c r="K19" i="26" s="1"/>
  <c r="AA20" i="26"/>
  <c r="V20" i="26"/>
  <c r="S21" i="26"/>
  <c r="N21" i="26"/>
  <c r="H22" i="26"/>
  <c r="AA24" i="26"/>
  <c r="V24" i="26"/>
  <c r="S25" i="26"/>
  <c r="N25" i="26"/>
  <c r="H26" i="26"/>
  <c r="J26" i="26" s="1"/>
  <c r="K26" i="26" s="1"/>
  <c r="AV27" i="26"/>
  <c r="AX27" i="26" s="1"/>
  <c r="AI31" i="26"/>
  <c r="AD31" i="26"/>
  <c r="BA31" i="26" s="1"/>
  <c r="L31" i="21" s="1"/>
  <c r="AN31" i="26"/>
  <c r="AP31" i="26" s="1"/>
  <c r="AL8" i="26"/>
  <c r="AD9" i="26"/>
  <c r="V10" i="26"/>
  <c r="N11" i="26"/>
  <c r="AT11" i="26"/>
  <c r="AL12" i="26"/>
  <c r="AD13" i="26"/>
  <c r="V14" i="26"/>
  <c r="N15" i="26"/>
  <c r="AT15" i="26"/>
  <c r="AL16" i="26"/>
  <c r="AD17" i="26"/>
  <c r="AT17" i="26"/>
  <c r="X18" i="26"/>
  <c r="Z18" i="26" s="1"/>
  <c r="AL18" i="26"/>
  <c r="AY21" i="26"/>
  <c r="AT21" i="26"/>
  <c r="AQ22" i="26"/>
  <c r="AL22" i="26"/>
  <c r="AY25" i="26"/>
  <c r="AT25" i="26"/>
  <c r="AI27" i="26"/>
  <c r="AD27" i="26"/>
  <c r="BA27" i="26" s="1"/>
  <c r="L27" i="21" s="1"/>
  <c r="AN27" i="26"/>
  <c r="AP27" i="26" s="1"/>
  <c r="AN28" i="26"/>
  <c r="AP28" i="26" s="1"/>
  <c r="P8" i="26"/>
  <c r="AD8" i="26"/>
  <c r="AV8" i="26"/>
  <c r="AX8" i="26" s="1"/>
  <c r="AZ32" i="26"/>
  <c r="H9" i="26"/>
  <c r="J9" i="26" s="1"/>
  <c r="K9" i="26" s="1"/>
  <c r="V9" i="26"/>
  <c r="N10" i="26"/>
  <c r="AT10" i="26"/>
  <c r="AL11" i="26"/>
  <c r="AD12" i="26"/>
  <c r="H13" i="26"/>
  <c r="V13" i="26"/>
  <c r="N14" i="26"/>
  <c r="AT14" i="26"/>
  <c r="AL15" i="26"/>
  <c r="AD16" i="26"/>
  <c r="H17" i="26"/>
  <c r="J17" i="26" s="1"/>
  <c r="K17" i="26" s="1"/>
  <c r="V17" i="26"/>
  <c r="AV18" i="26"/>
  <c r="AX18" i="26" s="1"/>
  <c r="AP19" i="26"/>
  <c r="H21" i="26"/>
  <c r="H23" i="26"/>
  <c r="J23" i="26" s="1"/>
  <c r="S23" i="26"/>
  <c r="AP23" i="26"/>
  <c r="H25" i="26"/>
  <c r="AA28" i="26"/>
  <c r="V28" i="26"/>
  <c r="Z8" i="26"/>
  <c r="AQ17" i="26"/>
  <c r="AA19" i="26"/>
  <c r="V19" i="26"/>
  <c r="AI19" i="26"/>
  <c r="AD19" i="26"/>
  <c r="AY19" i="26"/>
  <c r="Z21" i="26"/>
  <c r="R22" i="26"/>
  <c r="R23" i="26"/>
  <c r="AI23" i="26"/>
  <c r="AD23" i="26"/>
  <c r="AY23" i="26"/>
  <c r="R26" i="26"/>
  <c r="AV31" i="26"/>
  <c r="AX31" i="26" s="1"/>
  <c r="S29" i="26"/>
  <c r="N29" i="26"/>
  <c r="AF29" i="26"/>
  <c r="AH29" i="26" s="1"/>
  <c r="H30" i="26"/>
  <c r="BA58" i="26"/>
  <c r="L58" i="21" s="1"/>
  <c r="L60" i="21" s="1"/>
  <c r="N20" i="26"/>
  <c r="AT20" i="26"/>
  <c r="AL21" i="26"/>
  <c r="AD22" i="26"/>
  <c r="V23" i="26"/>
  <c r="N24" i="26"/>
  <c r="AT24" i="26"/>
  <c r="AL25" i="26"/>
  <c r="AQ26" i="26"/>
  <c r="J27" i="26"/>
  <c r="K27" i="26" s="1"/>
  <c r="S27" i="26"/>
  <c r="AP29" i="26"/>
  <c r="AY29" i="26"/>
  <c r="AT29" i="26"/>
  <c r="AQ30" i="26"/>
  <c r="AL30" i="26"/>
  <c r="BA44" i="26"/>
  <c r="S50" i="26"/>
  <c r="AY50" i="26"/>
  <c r="BA49" i="26"/>
  <c r="L49" i="21" s="1"/>
  <c r="BA60" i="26"/>
  <c r="BA69" i="26"/>
  <c r="L69" i="21" s="1"/>
  <c r="S26" i="26"/>
  <c r="AN26" i="26"/>
  <c r="AP26" i="26" s="1"/>
  <c r="P27" i="26"/>
  <c r="R27" i="26" s="1"/>
  <c r="BA28" i="26"/>
  <c r="L28" i="21" s="1"/>
  <c r="H28" i="26"/>
  <c r="J28" i="26" s="1"/>
  <c r="H31" i="26"/>
  <c r="P31" i="26"/>
  <c r="R31" i="26" s="1"/>
  <c r="BA48" i="26"/>
  <c r="L48" i="21" s="1"/>
  <c r="BA46" i="26"/>
  <c r="L46" i="21" s="1"/>
  <c r="BA68" i="26"/>
  <c r="L68" i="21" s="1"/>
  <c r="J29" i="26"/>
  <c r="K29" i="26" s="1"/>
  <c r="B69" i="22"/>
  <c r="B68" i="22"/>
  <c r="B64" i="22"/>
  <c r="B59" i="22"/>
  <c r="B58" i="22"/>
  <c r="B55" i="22"/>
  <c r="B54" i="22"/>
  <c r="B53" i="22"/>
  <c r="B52" i="22"/>
  <c r="B49" i="22"/>
  <c r="B48" i="22"/>
  <c r="B47" i="22"/>
  <c r="B46" i="22"/>
  <c r="B43" i="22"/>
  <c r="B42" i="22"/>
  <c r="B41" i="22"/>
  <c r="B40" i="22"/>
  <c r="B37" i="22"/>
  <c r="B34" i="22"/>
  <c r="AY69" i="22"/>
  <c r="AQ69" i="22"/>
  <c r="AI69" i="22"/>
  <c r="AA69" i="22"/>
  <c r="S69" i="22"/>
  <c r="K69" i="22"/>
  <c r="AY68" i="22"/>
  <c r="AQ68" i="22"/>
  <c r="AQ70" i="22" s="1"/>
  <c r="AI68" i="22"/>
  <c r="AA68" i="22"/>
  <c r="S68" i="22"/>
  <c r="K68" i="22"/>
  <c r="AY64" i="22"/>
  <c r="AQ64" i="22"/>
  <c r="AI64" i="22"/>
  <c r="AA64" i="22"/>
  <c r="S64" i="22"/>
  <c r="K64" i="22"/>
  <c r="AY59" i="22"/>
  <c r="AQ59" i="22"/>
  <c r="AI59" i="22"/>
  <c r="AA59" i="22"/>
  <c r="S59" i="22"/>
  <c r="K59" i="22"/>
  <c r="AY58" i="22"/>
  <c r="AQ58" i="22"/>
  <c r="AI58" i="22"/>
  <c r="AA58" i="22"/>
  <c r="S58" i="22"/>
  <c r="K58" i="22"/>
  <c r="AY56" i="22"/>
  <c r="AQ56" i="22"/>
  <c r="AI56" i="22"/>
  <c r="AA56" i="22"/>
  <c r="S56" i="22"/>
  <c r="K56" i="22"/>
  <c r="BA55" i="22"/>
  <c r="I55" i="21" s="1"/>
  <c r="BA54" i="22"/>
  <c r="I54" i="21" s="1"/>
  <c r="BA53" i="22"/>
  <c r="I53" i="21" s="1"/>
  <c r="BA52" i="22"/>
  <c r="I52" i="21" s="1"/>
  <c r="AY49" i="22"/>
  <c r="AQ49" i="22"/>
  <c r="AI49" i="22"/>
  <c r="AA49" i="22"/>
  <c r="S49" i="22"/>
  <c r="K49" i="22"/>
  <c r="AY48" i="22"/>
  <c r="AQ48" i="22"/>
  <c r="AI48" i="22"/>
  <c r="AA48" i="22"/>
  <c r="S48" i="22"/>
  <c r="K48" i="22"/>
  <c r="AY47" i="22"/>
  <c r="AQ47" i="22"/>
  <c r="AI47" i="22"/>
  <c r="AA47" i="22"/>
  <c r="S47" i="22"/>
  <c r="K47" i="22"/>
  <c r="AY46" i="22"/>
  <c r="AQ46" i="22"/>
  <c r="AI46" i="22"/>
  <c r="AA46" i="22"/>
  <c r="S46" i="22"/>
  <c r="K46" i="22"/>
  <c r="AY44" i="22"/>
  <c r="AQ44" i="22"/>
  <c r="AI44" i="22"/>
  <c r="AA44" i="22"/>
  <c r="S44" i="22"/>
  <c r="K44" i="22"/>
  <c r="BA43" i="22"/>
  <c r="I43" i="21" s="1"/>
  <c r="BA42" i="22"/>
  <c r="I42" i="21" s="1"/>
  <c r="BA41" i="22"/>
  <c r="I41" i="21" s="1"/>
  <c r="BA40" i="22"/>
  <c r="I40" i="21" s="1"/>
  <c r="AR32" i="22"/>
  <c r="AJ32" i="22"/>
  <c r="AB32" i="22"/>
  <c r="T32" i="22"/>
  <c r="L32" i="22"/>
  <c r="D32" i="22"/>
  <c r="AZ31" i="22"/>
  <c r="G31" i="21" s="1"/>
  <c r="AW31" i="22"/>
  <c r="AU31" i="22"/>
  <c r="AS31" i="22"/>
  <c r="AT31" i="22" s="1"/>
  <c r="AO31" i="22"/>
  <c r="AM31" i="22"/>
  <c r="AK31" i="22"/>
  <c r="AG31" i="22"/>
  <c r="AE31" i="22"/>
  <c r="AC31" i="22"/>
  <c r="Y31" i="22"/>
  <c r="W31" i="22"/>
  <c r="U31" i="22"/>
  <c r="O31" i="22"/>
  <c r="M31" i="22"/>
  <c r="N31" i="22" s="1"/>
  <c r="I31" i="22"/>
  <c r="G31" i="22"/>
  <c r="E31" i="22"/>
  <c r="F31" i="22" s="1"/>
  <c r="C31" i="22"/>
  <c r="B31" i="22"/>
  <c r="AZ30" i="22"/>
  <c r="G30" i="21" s="1"/>
  <c r="AW30" i="22"/>
  <c r="AU30" i="22"/>
  <c r="AS30" i="22"/>
  <c r="AT30" i="22" s="1"/>
  <c r="AO30" i="22"/>
  <c r="AM30" i="22"/>
  <c r="AK30" i="22"/>
  <c r="AG30" i="22"/>
  <c r="AE30" i="22"/>
  <c r="AC30" i="22"/>
  <c r="Y30" i="22"/>
  <c r="W30" i="22"/>
  <c r="U30" i="22"/>
  <c r="V30" i="22" s="1"/>
  <c r="O30" i="22"/>
  <c r="M30" i="22"/>
  <c r="N30" i="22" s="1"/>
  <c r="I30" i="22"/>
  <c r="G30" i="22"/>
  <c r="E30" i="22"/>
  <c r="F30" i="22" s="1"/>
  <c r="C30" i="22"/>
  <c r="B30" i="22"/>
  <c r="AZ29" i="22"/>
  <c r="G29" i="21" s="1"/>
  <c r="AW29" i="22"/>
  <c r="AU29" i="22"/>
  <c r="AS29" i="22"/>
  <c r="AO29" i="22"/>
  <c r="AM29" i="22"/>
  <c r="AK29" i="22"/>
  <c r="AG29" i="22"/>
  <c r="AE29" i="22"/>
  <c r="AC29" i="22"/>
  <c r="AD29" i="22" s="1"/>
  <c r="Y29" i="22"/>
  <c r="W29" i="22"/>
  <c r="U29" i="22"/>
  <c r="V29" i="22" s="1"/>
  <c r="O29" i="22"/>
  <c r="M29" i="22"/>
  <c r="I29" i="22"/>
  <c r="G29" i="22"/>
  <c r="E29" i="22"/>
  <c r="F29" i="22" s="1"/>
  <c r="C29" i="22"/>
  <c r="B29" i="22"/>
  <c r="AZ28" i="22"/>
  <c r="G28" i="21" s="1"/>
  <c r="AW28" i="22"/>
  <c r="AU28" i="22"/>
  <c r="AS28" i="22"/>
  <c r="AO28" i="22"/>
  <c r="AM28" i="22"/>
  <c r="AK28" i="22"/>
  <c r="AL28" i="22" s="1"/>
  <c r="AG28" i="22"/>
  <c r="AE28" i="22"/>
  <c r="AC28" i="22"/>
  <c r="AD28" i="22" s="1"/>
  <c r="Y28" i="22"/>
  <c r="W28" i="22"/>
  <c r="U28" i="22"/>
  <c r="O28" i="22"/>
  <c r="M28" i="22"/>
  <c r="I28" i="22"/>
  <c r="G28" i="22"/>
  <c r="E28" i="22"/>
  <c r="F28" i="22" s="1"/>
  <c r="C28" i="22"/>
  <c r="B28" i="22"/>
  <c r="AZ27" i="22"/>
  <c r="G27" i="21" s="1"/>
  <c r="AW27" i="22"/>
  <c r="AU27" i="22"/>
  <c r="AS27" i="22"/>
  <c r="AT27" i="22" s="1"/>
  <c r="AO27" i="22"/>
  <c r="AM27" i="22"/>
  <c r="AK27" i="22"/>
  <c r="AL27" i="22" s="1"/>
  <c r="AG27" i="22"/>
  <c r="AE27" i="22"/>
  <c r="AC27" i="22"/>
  <c r="Y27" i="22"/>
  <c r="W27" i="22"/>
  <c r="U27" i="22"/>
  <c r="O27" i="22"/>
  <c r="M27" i="22"/>
  <c r="N27" i="22" s="1"/>
  <c r="I27" i="22"/>
  <c r="G27" i="22"/>
  <c r="E27" i="22"/>
  <c r="F27" i="22" s="1"/>
  <c r="C27" i="22"/>
  <c r="B27" i="22"/>
  <c r="AZ26" i="22"/>
  <c r="G26" i="21" s="1"/>
  <c r="AW26" i="22"/>
  <c r="AU26" i="22"/>
  <c r="AS26" i="22"/>
  <c r="AT26" i="22" s="1"/>
  <c r="AO26" i="22"/>
  <c r="AM26" i="22"/>
  <c r="AK26" i="22"/>
  <c r="AG26" i="22"/>
  <c r="AE26" i="22"/>
  <c r="AC26" i="22"/>
  <c r="Y26" i="22"/>
  <c r="W26" i="22"/>
  <c r="U26" i="22"/>
  <c r="V26" i="22" s="1"/>
  <c r="O26" i="22"/>
  <c r="M26" i="22"/>
  <c r="N26" i="22" s="1"/>
  <c r="I26" i="22"/>
  <c r="G26" i="22"/>
  <c r="E26" i="22"/>
  <c r="F26" i="22" s="1"/>
  <c r="C26" i="22"/>
  <c r="B26" i="22"/>
  <c r="AZ25" i="22"/>
  <c r="G25" i="21" s="1"/>
  <c r="AW25" i="22"/>
  <c r="AU25" i="22"/>
  <c r="AS25" i="22"/>
  <c r="AO25" i="22"/>
  <c r="AM25" i="22"/>
  <c r="AK25" i="22"/>
  <c r="AG25" i="22"/>
  <c r="AE25" i="22"/>
  <c r="AC25" i="22"/>
  <c r="AD25" i="22" s="1"/>
  <c r="Y25" i="22"/>
  <c r="W25" i="22"/>
  <c r="U25" i="22"/>
  <c r="V25" i="22" s="1"/>
  <c r="O25" i="22"/>
  <c r="M25" i="22"/>
  <c r="I25" i="22"/>
  <c r="G25" i="22"/>
  <c r="E25" i="22"/>
  <c r="F25" i="22" s="1"/>
  <c r="C25" i="22"/>
  <c r="B25" i="22"/>
  <c r="AZ24" i="22"/>
  <c r="G24" i="21" s="1"/>
  <c r="AW24" i="22"/>
  <c r="AU24" i="22"/>
  <c r="AS24" i="22"/>
  <c r="AO24" i="22"/>
  <c r="AM24" i="22"/>
  <c r="AK24" i="22"/>
  <c r="AL24" i="22" s="1"/>
  <c r="AG24" i="22"/>
  <c r="AE24" i="22"/>
  <c r="AC24" i="22"/>
  <c r="AD24" i="22" s="1"/>
  <c r="Y24" i="22"/>
  <c r="W24" i="22"/>
  <c r="U24" i="22"/>
  <c r="O24" i="22"/>
  <c r="M24" i="22"/>
  <c r="I24" i="22"/>
  <c r="G24" i="22"/>
  <c r="E24" i="22"/>
  <c r="F24" i="22" s="1"/>
  <c r="C24" i="22"/>
  <c r="B24" i="22"/>
  <c r="AZ23" i="22"/>
  <c r="G23" i="21" s="1"/>
  <c r="AW23" i="22"/>
  <c r="AU23" i="22"/>
  <c r="AS23" i="22"/>
  <c r="AT23" i="22" s="1"/>
  <c r="AO23" i="22"/>
  <c r="AM23" i="22"/>
  <c r="AK23" i="22"/>
  <c r="AL23" i="22" s="1"/>
  <c r="AG23" i="22"/>
  <c r="AE23" i="22"/>
  <c r="AC23" i="22"/>
  <c r="Y23" i="22"/>
  <c r="W23" i="22"/>
  <c r="U23" i="22"/>
  <c r="O23" i="22"/>
  <c r="M23" i="22"/>
  <c r="N23" i="22" s="1"/>
  <c r="I23" i="22"/>
  <c r="G23" i="22"/>
  <c r="E23" i="22"/>
  <c r="F23" i="22" s="1"/>
  <c r="C23" i="22"/>
  <c r="B23" i="22"/>
  <c r="AZ22" i="22"/>
  <c r="G22" i="21" s="1"/>
  <c r="AW22" i="22"/>
  <c r="AU22" i="22"/>
  <c r="AS22" i="22"/>
  <c r="AT22" i="22" s="1"/>
  <c r="AO22" i="22"/>
  <c r="AM22" i="22"/>
  <c r="AK22" i="22"/>
  <c r="AG22" i="22"/>
  <c r="AE22" i="22"/>
  <c r="AC22" i="22"/>
  <c r="AD22" i="22" s="1"/>
  <c r="Y22" i="22"/>
  <c r="W22" i="22"/>
  <c r="U22" i="22"/>
  <c r="O22" i="22"/>
  <c r="M22" i="22"/>
  <c r="N22" i="22" s="1"/>
  <c r="I22" i="22"/>
  <c r="G22" i="22"/>
  <c r="E22" i="22"/>
  <c r="F22" i="22" s="1"/>
  <c r="C22" i="22"/>
  <c r="B22" i="22"/>
  <c r="AZ21" i="22"/>
  <c r="G21" i="21" s="1"/>
  <c r="AW21" i="22"/>
  <c r="AU21" i="22"/>
  <c r="AS21" i="22"/>
  <c r="AT21" i="22" s="1"/>
  <c r="AO21" i="22"/>
  <c r="AM21" i="22"/>
  <c r="AK21" i="22"/>
  <c r="AG21" i="22"/>
  <c r="AE21" i="22"/>
  <c r="AC21" i="22"/>
  <c r="Y21" i="22"/>
  <c r="W21" i="22"/>
  <c r="U21" i="22"/>
  <c r="V21" i="22" s="1"/>
  <c r="O21" i="22"/>
  <c r="M21" i="22"/>
  <c r="N21" i="22" s="1"/>
  <c r="I21" i="22"/>
  <c r="G21" i="22"/>
  <c r="E21" i="22"/>
  <c r="F21" i="22" s="1"/>
  <c r="C21" i="22"/>
  <c r="B21" i="22"/>
  <c r="AZ20" i="22"/>
  <c r="G20" i="21" s="1"/>
  <c r="AW20" i="22"/>
  <c r="AU20" i="22"/>
  <c r="AS20" i="22"/>
  <c r="AT20" i="22" s="1"/>
  <c r="AO20" i="22"/>
  <c r="AM20" i="22"/>
  <c r="AK20" i="22"/>
  <c r="AG20" i="22"/>
  <c r="AE20" i="22"/>
  <c r="AC20" i="22"/>
  <c r="AD20" i="22" s="1"/>
  <c r="Y20" i="22"/>
  <c r="W20" i="22"/>
  <c r="U20" i="22"/>
  <c r="V20" i="22" s="1"/>
  <c r="O20" i="22"/>
  <c r="M20" i="22"/>
  <c r="N20" i="22" s="1"/>
  <c r="I20" i="22"/>
  <c r="G20" i="22"/>
  <c r="E20" i="22"/>
  <c r="F20" i="22" s="1"/>
  <c r="C20" i="22"/>
  <c r="B20" i="22"/>
  <c r="AZ19" i="22"/>
  <c r="G19" i="21" s="1"/>
  <c r="AW19" i="22"/>
  <c r="AU19" i="22"/>
  <c r="AS19" i="22"/>
  <c r="AO19" i="22"/>
  <c r="AM19" i="22"/>
  <c r="AK19" i="22"/>
  <c r="AL19" i="22" s="1"/>
  <c r="AG19" i="22"/>
  <c r="AE19" i="22"/>
  <c r="AC19" i="22"/>
  <c r="AD19" i="22" s="1"/>
  <c r="Y19" i="22"/>
  <c r="W19" i="22"/>
  <c r="U19" i="22"/>
  <c r="V19" i="22" s="1"/>
  <c r="O19" i="22"/>
  <c r="M19" i="22"/>
  <c r="I19" i="22"/>
  <c r="G19" i="22"/>
  <c r="E19" i="22"/>
  <c r="F19" i="22" s="1"/>
  <c r="C19" i="22"/>
  <c r="B19" i="22"/>
  <c r="AZ18" i="22"/>
  <c r="G18" i="21" s="1"/>
  <c r="AW18" i="22"/>
  <c r="AU18" i="22"/>
  <c r="AS18" i="22"/>
  <c r="AT18" i="22" s="1"/>
  <c r="AO18" i="22"/>
  <c r="AM18" i="22"/>
  <c r="AK18" i="22"/>
  <c r="AL18" i="22" s="1"/>
  <c r="AG18" i="22"/>
  <c r="AE18" i="22"/>
  <c r="AC18" i="22"/>
  <c r="AD18" i="22" s="1"/>
  <c r="Y18" i="22"/>
  <c r="W18" i="22"/>
  <c r="U18" i="22"/>
  <c r="O18" i="22"/>
  <c r="M18" i="22"/>
  <c r="N18" i="22" s="1"/>
  <c r="I18" i="22"/>
  <c r="G18" i="22"/>
  <c r="E18" i="22"/>
  <c r="F18" i="22" s="1"/>
  <c r="C18" i="22"/>
  <c r="B18" i="22"/>
  <c r="AZ17" i="22"/>
  <c r="G17" i="21" s="1"/>
  <c r="AW17" i="22"/>
  <c r="AU17" i="22"/>
  <c r="AS17" i="22"/>
  <c r="AT17" i="22" s="1"/>
  <c r="AO17" i="22"/>
  <c r="AM17" i="22"/>
  <c r="AK17" i="22"/>
  <c r="AG17" i="22"/>
  <c r="AE17" i="22"/>
  <c r="AC17" i="22"/>
  <c r="Y17" i="22"/>
  <c r="W17" i="22"/>
  <c r="U17" i="22"/>
  <c r="V17" i="22" s="1"/>
  <c r="O17" i="22"/>
  <c r="M17" i="22"/>
  <c r="N17" i="22" s="1"/>
  <c r="I17" i="22"/>
  <c r="G17" i="22"/>
  <c r="E17" i="22"/>
  <c r="F17" i="22" s="1"/>
  <c r="C17" i="22"/>
  <c r="B17" i="22"/>
  <c r="AZ16" i="22"/>
  <c r="G16" i="21" s="1"/>
  <c r="AW16" i="22"/>
  <c r="AU16" i="22"/>
  <c r="AS16" i="22"/>
  <c r="AO16" i="22"/>
  <c r="AM16" i="22"/>
  <c r="AK16" i="22"/>
  <c r="AG16" i="22"/>
  <c r="AE16" i="22"/>
  <c r="AC16" i="22"/>
  <c r="Y16" i="22"/>
  <c r="W16" i="22"/>
  <c r="U16" i="22"/>
  <c r="V16" i="22" s="1"/>
  <c r="O16" i="22"/>
  <c r="M16" i="22"/>
  <c r="N16" i="22" s="1"/>
  <c r="I16" i="22"/>
  <c r="G16" i="22"/>
  <c r="E16" i="22"/>
  <c r="F16" i="22" s="1"/>
  <c r="C16" i="22"/>
  <c r="B16" i="22"/>
  <c r="AZ15" i="22"/>
  <c r="G15" i="21" s="1"/>
  <c r="AW15" i="22"/>
  <c r="AU15" i="22"/>
  <c r="AS15" i="22"/>
  <c r="AO15" i="22"/>
  <c r="AM15" i="22"/>
  <c r="AK15" i="22"/>
  <c r="AL15" i="22" s="1"/>
  <c r="AG15" i="22"/>
  <c r="AE15" i="22"/>
  <c r="AC15" i="22"/>
  <c r="Y15" i="22"/>
  <c r="W15" i="22"/>
  <c r="U15" i="22"/>
  <c r="V15" i="22" s="1"/>
  <c r="O15" i="22"/>
  <c r="M15" i="22"/>
  <c r="I15" i="22"/>
  <c r="G15" i="22"/>
  <c r="E15" i="22"/>
  <c r="F15" i="22" s="1"/>
  <c r="C15" i="22"/>
  <c r="B15" i="22"/>
  <c r="AZ14" i="22"/>
  <c r="G14" i="21" s="1"/>
  <c r="AW14" i="22"/>
  <c r="AU14" i="22"/>
  <c r="AS14" i="22"/>
  <c r="AO14" i="22"/>
  <c r="AM14" i="22"/>
  <c r="AK14" i="22"/>
  <c r="AL14" i="22" s="1"/>
  <c r="AG14" i="22"/>
  <c r="AE14" i="22"/>
  <c r="AC14" i="22"/>
  <c r="AD14" i="22" s="1"/>
  <c r="Y14" i="22"/>
  <c r="W14" i="22"/>
  <c r="U14" i="22"/>
  <c r="O14" i="22"/>
  <c r="M14" i="22"/>
  <c r="I14" i="22"/>
  <c r="G14" i="22"/>
  <c r="E14" i="22"/>
  <c r="F14" i="22" s="1"/>
  <c r="C14" i="22"/>
  <c r="B14" i="22"/>
  <c r="AZ13" i="22"/>
  <c r="G13" i="21" s="1"/>
  <c r="AW13" i="22"/>
  <c r="AU13" i="22"/>
  <c r="AS13" i="22"/>
  <c r="AT13" i="22" s="1"/>
  <c r="AO13" i="22"/>
  <c r="AM13" i="22"/>
  <c r="AK13" i="22"/>
  <c r="AL13" i="22" s="1"/>
  <c r="AG13" i="22"/>
  <c r="AE13" i="22"/>
  <c r="AC13" i="22"/>
  <c r="Y13" i="22"/>
  <c r="W13" i="22"/>
  <c r="U13" i="22"/>
  <c r="O13" i="22"/>
  <c r="M13" i="22"/>
  <c r="N13" i="22" s="1"/>
  <c r="I13" i="22"/>
  <c r="G13" i="22"/>
  <c r="E13" i="22"/>
  <c r="F13" i="22" s="1"/>
  <c r="C13" i="22"/>
  <c r="B13" i="22"/>
  <c r="AZ12" i="22"/>
  <c r="G12" i="21" s="1"/>
  <c r="AW12" i="22"/>
  <c r="AU12" i="22"/>
  <c r="AS12" i="22"/>
  <c r="AT12" i="22" s="1"/>
  <c r="AO12" i="22"/>
  <c r="AM12" i="22"/>
  <c r="AK12" i="22"/>
  <c r="AL12" i="22" s="1"/>
  <c r="AG12" i="22"/>
  <c r="AE12" i="22"/>
  <c r="AC12" i="22"/>
  <c r="Y12" i="22"/>
  <c r="W12" i="22"/>
  <c r="U12" i="22"/>
  <c r="V12" i="22" s="1"/>
  <c r="O12" i="22"/>
  <c r="M12" i="22"/>
  <c r="N12" i="22" s="1"/>
  <c r="I12" i="22"/>
  <c r="G12" i="22"/>
  <c r="E12" i="22"/>
  <c r="F12" i="22" s="1"/>
  <c r="C12" i="22"/>
  <c r="B12" i="22"/>
  <c r="AZ11" i="22"/>
  <c r="G11" i="21" s="1"/>
  <c r="AW11" i="22"/>
  <c r="AU11" i="22"/>
  <c r="AS11" i="22"/>
  <c r="AO11" i="22"/>
  <c r="AM11" i="22"/>
  <c r="AK11" i="22"/>
  <c r="AG11" i="22"/>
  <c r="AE11" i="22"/>
  <c r="AC11" i="22"/>
  <c r="AD11" i="22" s="1"/>
  <c r="Y11" i="22"/>
  <c r="W11" i="22"/>
  <c r="U11" i="22"/>
  <c r="V11" i="22" s="1"/>
  <c r="O11" i="22"/>
  <c r="M11" i="22"/>
  <c r="I11" i="22"/>
  <c r="G11" i="22"/>
  <c r="E11" i="22"/>
  <c r="F11" i="22" s="1"/>
  <c r="C11" i="22"/>
  <c r="B11" i="22"/>
  <c r="AZ10" i="22"/>
  <c r="G10" i="21" s="1"/>
  <c r="AW10" i="22"/>
  <c r="AU10" i="22"/>
  <c r="AS10" i="22"/>
  <c r="AO10" i="22"/>
  <c r="AM10" i="22"/>
  <c r="AK10" i="22"/>
  <c r="AL10" i="22" s="1"/>
  <c r="AG10" i="22"/>
  <c r="AE10" i="22"/>
  <c r="AC10" i="22"/>
  <c r="AD10" i="22" s="1"/>
  <c r="Y10" i="22"/>
  <c r="W10" i="22"/>
  <c r="U10" i="22"/>
  <c r="O10" i="22"/>
  <c r="M10" i="22"/>
  <c r="I10" i="22"/>
  <c r="G10" i="22"/>
  <c r="E10" i="22"/>
  <c r="F10" i="22" s="1"/>
  <c r="C10" i="22"/>
  <c r="B10" i="22"/>
  <c r="AZ9" i="22"/>
  <c r="G9" i="21" s="1"/>
  <c r="AW9" i="22"/>
  <c r="AU9" i="22"/>
  <c r="AS9" i="22"/>
  <c r="AT9" i="22" s="1"/>
  <c r="AO9" i="22"/>
  <c r="AM9" i="22"/>
  <c r="AK9" i="22"/>
  <c r="AL9" i="22" s="1"/>
  <c r="AG9" i="22"/>
  <c r="AE9" i="22"/>
  <c r="AC9" i="22"/>
  <c r="Y9" i="22"/>
  <c r="W9" i="22"/>
  <c r="U9" i="22"/>
  <c r="O9" i="22"/>
  <c r="M9" i="22"/>
  <c r="N9" i="22" s="1"/>
  <c r="I9" i="22"/>
  <c r="G9" i="22"/>
  <c r="E9" i="22"/>
  <c r="F9" i="22" s="1"/>
  <c r="C9" i="22"/>
  <c r="B9" i="22"/>
  <c r="AZ8" i="22"/>
  <c r="G8" i="21" s="1"/>
  <c r="AW8" i="22"/>
  <c r="AU8" i="22"/>
  <c r="AS8" i="22"/>
  <c r="AT8" i="22" s="1"/>
  <c r="AO8" i="22"/>
  <c r="AM8" i="22"/>
  <c r="AK8" i="22"/>
  <c r="AL8" i="22" s="1"/>
  <c r="AG8" i="22"/>
  <c r="AE8" i="22"/>
  <c r="AC8" i="22"/>
  <c r="Y8" i="22"/>
  <c r="W8" i="22"/>
  <c r="U8" i="22"/>
  <c r="V8" i="22" s="1"/>
  <c r="O8" i="22"/>
  <c r="M8" i="22"/>
  <c r="N8" i="22" s="1"/>
  <c r="I8" i="22"/>
  <c r="G8" i="22"/>
  <c r="E8" i="22"/>
  <c r="F8" i="22" s="1"/>
  <c r="C8" i="22"/>
  <c r="B8" i="22"/>
  <c r="AV6" i="22"/>
  <c r="AM6" i="22"/>
  <c r="AE6" i="22"/>
  <c r="W6" i="22"/>
  <c r="O6" i="22"/>
  <c r="G6" i="22"/>
  <c r="AV5" i="22"/>
  <c r="AM5" i="22"/>
  <c r="AE5" i="22"/>
  <c r="W5" i="22"/>
  <c r="O5" i="22"/>
  <c r="G5" i="22"/>
  <c r="B3" i="22"/>
  <c r="B2" i="22"/>
  <c r="L70" i="21" l="1"/>
  <c r="I56" i="21"/>
  <c r="AY50" i="22"/>
  <c r="AI70" i="22"/>
  <c r="AN13" i="22"/>
  <c r="AQ35" i="38"/>
  <c r="AJ37" i="38" s="1"/>
  <c r="AQ37" i="38" s="1"/>
  <c r="AQ38" i="38" s="1"/>
  <c r="AQ61" i="38" s="1"/>
  <c r="AJ63" i="38" s="1"/>
  <c r="AQ63" i="38" s="1"/>
  <c r="AQ65" i="38" s="1"/>
  <c r="AQ66" i="38" s="1"/>
  <c r="S14" i="22"/>
  <c r="AI35" i="23"/>
  <c r="AB37" i="23" s="1"/>
  <c r="AI37" i="23" s="1"/>
  <c r="AI38" i="23" s="1"/>
  <c r="AI61" i="23" s="1"/>
  <c r="K60" i="22"/>
  <c r="AA70" i="22"/>
  <c r="S50" i="22"/>
  <c r="AI60" i="22"/>
  <c r="BA60" i="22" s="1"/>
  <c r="I44" i="21"/>
  <c r="AA50" i="22"/>
  <c r="AQ60" i="22"/>
  <c r="BA34" i="38"/>
  <c r="BA23" i="26"/>
  <c r="L23" i="21" s="1"/>
  <c r="AY35" i="23"/>
  <c r="AR37" i="23" s="1"/>
  <c r="AY37" i="23" s="1"/>
  <c r="AY38" i="23" s="1"/>
  <c r="S35" i="23"/>
  <c r="L37" i="23" s="1"/>
  <c r="S37" i="23" s="1"/>
  <c r="S38" i="23" s="1"/>
  <c r="S61" i="23" s="1"/>
  <c r="AQ35" i="23"/>
  <c r="AJ37" i="23" s="1"/>
  <c r="AQ37" i="23" s="1"/>
  <c r="AQ38" i="23" s="1"/>
  <c r="AQ61" i="23" s="1"/>
  <c r="AF22" i="22"/>
  <c r="AY35" i="38"/>
  <c r="AR37" i="38" s="1"/>
  <c r="AY37" i="38" s="1"/>
  <c r="AY38" i="38" s="1"/>
  <c r="AY61" i="38" s="1"/>
  <c r="AR63" i="38" s="1"/>
  <c r="BA12" i="26"/>
  <c r="L12" i="21" s="1"/>
  <c r="BA9" i="26"/>
  <c r="L9" i="21" s="1"/>
  <c r="AV33" i="28"/>
  <c r="AY33" i="28" s="1"/>
  <c r="BB18" i="26"/>
  <c r="BA33" i="38"/>
  <c r="AY8" i="22"/>
  <c r="AN12" i="22"/>
  <c r="AI14" i="22"/>
  <c r="AQ18" i="22"/>
  <c r="AY18" i="22"/>
  <c r="AY19" i="22"/>
  <c r="AF25" i="22"/>
  <c r="S21" i="22"/>
  <c r="AY21" i="22"/>
  <c r="AQ24" i="22"/>
  <c r="AV26" i="22"/>
  <c r="AF28" i="22"/>
  <c r="AH28" i="22" s="1"/>
  <c r="H29" i="22"/>
  <c r="P30" i="22"/>
  <c r="AV30" i="22"/>
  <c r="BB27" i="26"/>
  <c r="S35" i="38"/>
  <c r="L37" i="38" s="1"/>
  <c r="S37" i="38" s="1"/>
  <c r="S38" i="38" s="1"/>
  <c r="S61" i="38" s="1"/>
  <c r="AY14" i="22"/>
  <c r="AA38" i="38"/>
  <c r="AA61" i="38" s="1"/>
  <c r="T63" i="38" s="1"/>
  <c r="AA63" i="38" s="1"/>
  <c r="AA65" i="38" s="1"/>
  <c r="AA66" i="38" s="1"/>
  <c r="AI13" i="22"/>
  <c r="AY28" i="22"/>
  <c r="X29" i="22"/>
  <c r="Z29" i="22" s="1"/>
  <c r="AI30" i="22"/>
  <c r="AY31" i="22"/>
  <c r="BB19" i="26"/>
  <c r="BA34" i="23"/>
  <c r="AI8" i="22"/>
  <c r="AA9" i="22"/>
  <c r="AF10" i="22"/>
  <c r="P12" i="22"/>
  <c r="AV12" i="22"/>
  <c r="X19" i="22"/>
  <c r="Z19" i="22" s="1"/>
  <c r="AY27" i="22"/>
  <c r="BA36" i="38"/>
  <c r="AI35" i="38"/>
  <c r="D37" i="38"/>
  <c r="K37" i="38" s="1"/>
  <c r="D37" i="23"/>
  <c r="K37" i="23" s="1"/>
  <c r="BA33" i="23"/>
  <c r="BA36" i="23"/>
  <c r="AA38" i="23"/>
  <c r="AA61" i="23" s="1"/>
  <c r="BA25" i="26"/>
  <c r="L25" i="21" s="1"/>
  <c r="AY13" i="22"/>
  <c r="S18" i="22"/>
  <c r="S19" i="22"/>
  <c r="P20" i="22"/>
  <c r="AI24" i="22"/>
  <c r="S26" i="22"/>
  <c r="AA26" i="22"/>
  <c r="BA48" i="22"/>
  <c r="I48" i="21" s="1"/>
  <c r="L50" i="21"/>
  <c r="K14" i="26"/>
  <c r="AN9" i="22"/>
  <c r="AP9" i="22" s="1"/>
  <c r="S10" i="22"/>
  <c r="X11" i="22"/>
  <c r="AI12" i="22"/>
  <c r="AA13" i="22"/>
  <c r="AQ13" i="22"/>
  <c r="AA15" i="22"/>
  <c r="AI16" i="22"/>
  <c r="S17" i="22"/>
  <c r="AI19" i="22"/>
  <c r="AQ19" i="22"/>
  <c r="AQ20" i="22"/>
  <c r="AV20" i="22"/>
  <c r="AX20" i="22" s="1"/>
  <c r="AQ29" i="22"/>
  <c r="AA31" i="22"/>
  <c r="AI50" i="22"/>
  <c r="BA47" i="22"/>
  <c r="I47" i="21" s="1"/>
  <c r="S60" i="22"/>
  <c r="AY60" i="22"/>
  <c r="AN33" i="28"/>
  <c r="AQ33" i="28" s="1"/>
  <c r="U32" i="21"/>
  <c r="AY12" i="22"/>
  <c r="AF14" i="22"/>
  <c r="AI17" i="22"/>
  <c r="AA18" i="22"/>
  <c r="AF18" i="22"/>
  <c r="AH18" i="22" s="1"/>
  <c r="AA21" i="22"/>
  <c r="AQ23" i="22"/>
  <c r="S27" i="22"/>
  <c r="AQ28" i="22"/>
  <c r="S30" i="22"/>
  <c r="BA46" i="22"/>
  <c r="I46" i="21" s="1"/>
  <c r="AQ50" i="22"/>
  <c r="AA60" i="22"/>
  <c r="BA59" i="22"/>
  <c r="I59" i="21" s="1"/>
  <c r="BA64" i="22"/>
  <c r="I64" i="21" s="1"/>
  <c r="BA50" i="26"/>
  <c r="AI9" i="22"/>
  <c r="AD9" i="22"/>
  <c r="AF9" i="22" s="1"/>
  <c r="S11" i="22"/>
  <c r="N11" i="22"/>
  <c r="P11" i="22" s="1"/>
  <c r="P16" i="22"/>
  <c r="R16" i="22" s="1"/>
  <c r="P18" i="22"/>
  <c r="R18" i="22" s="1"/>
  <c r="AN24" i="22"/>
  <c r="AP24" i="22" s="1"/>
  <c r="S25" i="22"/>
  <c r="N25" i="22"/>
  <c r="AY25" i="22"/>
  <c r="AT25" i="22"/>
  <c r="AV25" i="22" s="1"/>
  <c r="AN27" i="22"/>
  <c r="AP27" i="22" s="1"/>
  <c r="S28" i="22"/>
  <c r="N28" i="22"/>
  <c r="P28" i="22" s="1"/>
  <c r="AV18" i="22"/>
  <c r="AX18" i="22" s="1"/>
  <c r="AA10" i="22"/>
  <c r="V10" i="22"/>
  <c r="X10" i="22" s="1"/>
  <c r="Z10" i="22" s="1"/>
  <c r="X15" i="22"/>
  <c r="Z15" i="22" s="1"/>
  <c r="AN19" i="22"/>
  <c r="AP19" i="22" s="1"/>
  <c r="P26" i="22"/>
  <c r="R26" i="22" s="1"/>
  <c r="AQ17" i="22"/>
  <c r="AL17" i="22"/>
  <c r="AN17" i="22" s="1"/>
  <c r="H19" i="22"/>
  <c r="X21" i="22"/>
  <c r="Z21" i="22" s="1"/>
  <c r="P22" i="22"/>
  <c r="R22" i="22" s="1"/>
  <c r="AQ10" i="22"/>
  <c r="AQ15" i="22"/>
  <c r="AQ22" i="22"/>
  <c r="BB29" i="26"/>
  <c r="J13" i="26"/>
  <c r="K13" i="26" s="1"/>
  <c r="BB13" i="26" s="1"/>
  <c r="AX22" i="28"/>
  <c r="AQ9" i="22"/>
  <c r="AI10" i="22"/>
  <c r="AY11" i="22"/>
  <c r="AY17" i="22"/>
  <c r="AQ21" i="22"/>
  <c r="AI23" i="22"/>
  <c r="AA24" i="22"/>
  <c r="AI26" i="22"/>
  <c r="AI28" i="22"/>
  <c r="BA22" i="26"/>
  <c r="L22" i="21" s="1"/>
  <c r="BB9" i="26"/>
  <c r="K10" i="26"/>
  <c r="BB10" i="26" s="1"/>
  <c r="P28" i="26"/>
  <c r="R28" i="26" s="1"/>
  <c r="AH25" i="26"/>
  <c r="AV33" i="29"/>
  <c r="AY33" i="29" s="1"/>
  <c r="K24" i="26"/>
  <c r="BB24" i="26" s="1"/>
  <c r="AF26" i="26"/>
  <c r="AH26" i="26" s="1"/>
  <c r="AV28" i="26"/>
  <c r="AX28" i="26" s="1"/>
  <c r="AV26" i="26"/>
  <c r="AX26" i="26" s="1"/>
  <c r="AY9" i="22"/>
  <c r="AI11" i="22"/>
  <c r="S20" i="22"/>
  <c r="AI22" i="22"/>
  <c r="S23" i="22"/>
  <c r="AL29" i="22"/>
  <c r="BB26" i="26"/>
  <c r="AA8" i="22"/>
  <c r="AA11" i="22"/>
  <c r="AA12" i="22"/>
  <c r="S15" i="22"/>
  <c r="AI15" i="22"/>
  <c r="AA16" i="22"/>
  <c r="AY16" i="22"/>
  <c r="AI20" i="22"/>
  <c r="AA22" i="22"/>
  <c r="AL22" i="22"/>
  <c r="AA25" i="22"/>
  <c r="AI25" i="22"/>
  <c r="AY26" i="22"/>
  <c r="AT28" i="22"/>
  <c r="AV28" i="22" s="1"/>
  <c r="AI29" i="22"/>
  <c r="AD30" i="22"/>
  <c r="AQ31" i="22"/>
  <c r="BB17" i="26"/>
  <c r="AF33" i="28"/>
  <c r="AI33" i="28" s="1"/>
  <c r="S8" i="22"/>
  <c r="AQ8" i="22"/>
  <c r="S9" i="22"/>
  <c r="AY10" i="22"/>
  <c r="AQ11" i="22"/>
  <c r="AT11" i="22"/>
  <c r="AV11" i="22" s="1"/>
  <c r="S12" i="22"/>
  <c r="AQ12" i="22"/>
  <c r="S13" i="22"/>
  <c r="AA14" i="22"/>
  <c r="AQ14" i="22"/>
  <c r="N15" i="22"/>
  <c r="P15" i="22" s="1"/>
  <c r="R15" i="22" s="1"/>
  <c r="AN15" i="22"/>
  <c r="AP15" i="22" s="1"/>
  <c r="S16" i="22"/>
  <c r="AT16" i="22"/>
  <c r="AA17" i="22"/>
  <c r="AI18" i="22"/>
  <c r="AA19" i="22"/>
  <c r="AA20" i="22"/>
  <c r="AY20" i="22"/>
  <c r="AI21" i="22"/>
  <c r="AL21" i="22"/>
  <c r="AN21" i="22" s="1"/>
  <c r="S22" i="22"/>
  <c r="AY22" i="22"/>
  <c r="AA23" i="22"/>
  <c r="AD23" i="22"/>
  <c r="AY23" i="22"/>
  <c r="S24" i="22"/>
  <c r="V24" i="22"/>
  <c r="X24" i="22" s="1"/>
  <c r="Z24" i="22" s="1"/>
  <c r="AY24" i="22"/>
  <c r="AA27" i="22"/>
  <c r="AQ27" i="22"/>
  <c r="AA29" i="22"/>
  <c r="AA30" i="22"/>
  <c r="AY30" i="22"/>
  <c r="S31" i="22"/>
  <c r="AL31" i="22"/>
  <c r="K28" i="26"/>
  <c r="BB28" i="26" s="1"/>
  <c r="BA30" i="26"/>
  <c r="L30" i="21" s="1"/>
  <c r="BA21" i="26"/>
  <c r="L21" i="21" s="1"/>
  <c r="BA16" i="26"/>
  <c r="L16" i="21" s="1"/>
  <c r="BA15" i="26"/>
  <c r="L15" i="21" s="1"/>
  <c r="BA26" i="26"/>
  <c r="L26" i="21" s="1"/>
  <c r="J21" i="26"/>
  <c r="K21" i="26" s="1"/>
  <c r="BB21" i="26" s="1"/>
  <c r="J12" i="26"/>
  <c r="K12" i="26" s="1"/>
  <c r="BB12" i="26" s="1"/>
  <c r="X33" i="27"/>
  <c r="AA33" i="27" s="1"/>
  <c r="P33" i="27"/>
  <c r="S33" i="27" s="1"/>
  <c r="O32" i="21"/>
  <c r="BA32" i="28"/>
  <c r="P33" i="28"/>
  <c r="S33" i="28" s="1"/>
  <c r="S35" i="28" s="1"/>
  <c r="L37" i="28" s="1"/>
  <c r="S37" i="28" s="1"/>
  <c r="R32" i="21"/>
  <c r="AF33" i="29"/>
  <c r="AI33" i="29" s="1"/>
  <c r="P33" i="29"/>
  <c r="S33" i="29" s="1"/>
  <c r="X33" i="29"/>
  <c r="AA33" i="29" s="1"/>
  <c r="AA35" i="29" s="1"/>
  <c r="T37" i="29" s="1"/>
  <c r="AA37" i="29" s="1"/>
  <c r="AX11" i="29"/>
  <c r="AX36" i="29" s="1"/>
  <c r="AY36" i="29" s="1"/>
  <c r="K20" i="26"/>
  <c r="BB20" i="26" s="1"/>
  <c r="X27" i="26"/>
  <c r="Z27" i="26" s="1"/>
  <c r="BB32" i="29"/>
  <c r="AB34" i="29"/>
  <c r="AI34" i="29" s="1"/>
  <c r="AH36" i="29"/>
  <c r="AI36" i="29" s="1"/>
  <c r="Z10" i="29"/>
  <c r="Z36" i="29" s="1"/>
  <c r="AA36" i="29" s="1"/>
  <c r="AP36" i="29"/>
  <c r="AQ36" i="29" s="1"/>
  <c r="J36" i="29"/>
  <c r="K36" i="29" s="1"/>
  <c r="K35" i="29"/>
  <c r="AN33" i="29"/>
  <c r="AQ33" i="29" s="1"/>
  <c r="BA32" i="29"/>
  <c r="L34" i="29"/>
  <c r="S34" i="29" s="1"/>
  <c r="AJ34" i="29"/>
  <c r="AQ34" i="29" s="1"/>
  <c r="R36" i="29"/>
  <c r="S36" i="29" s="1"/>
  <c r="AR34" i="29"/>
  <c r="AY34" i="29" s="1"/>
  <c r="AP8" i="28"/>
  <c r="AP36" i="28" s="1"/>
  <c r="AQ36" i="28" s="1"/>
  <c r="Z36" i="28"/>
  <c r="AA36" i="28" s="1"/>
  <c r="AR34" i="28"/>
  <c r="AY34" i="28" s="1"/>
  <c r="AY35" i="28" s="1"/>
  <c r="AR37" i="28" s="1"/>
  <c r="AY37" i="28" s="1"/>
  <c r="K35" i="28"/>
  <c r="AX36" i="28"/>
  <c r="AY36" i="28" s="1"/>
  <c r="AJ34" i="28"/>
  <c r="AQ34" i="28" s="1"/>
  <c r="AB34" i="28"/>
  <c r="AI34" i="28" s="1"/>
  <c r="R36" i="28"/>
  <c r="S36" i="28" s="1"/>
  <c r="T34" i="28"/>
  <c r="AA34" i="28" s="1"/>
  <c r="AH9" i="28"/>
  <c r="AH36" i="28" s="1"/>
  <c r="AI36" i="28" s="1"/>
  <c r="J36" i="28"/>
  <c r="K36" i="28" s="1"/>
  <c r="K8" i="28"/>
  <c r="BB8" i="28" s="1"/>
  <c r="BB32" i="28" s="1"/>
  <c r="X33" i="28"/>
  <c r="AA33" i="28" s="1"/>
  <c r="AH36" i="27"/>
  <c r="AI36" i="27" s="1"/>
  <c r="Z36" i="27"/>
  <c r="AA36" i="27" s="1"/>
  <c r="AP36" i="27"/>
  <c r="AQ36" i="27" s="1"/>
  <c r="L34" i="27"/>
  <c r="S34" i="27" s="1"/>
  <c r="R36" i="27"/>
  <c r="S36" i="27" s="1"/>
  <c r="AR34" i="27"/>
  <c r="AY34" i="27" s="1"/>
  <c r="T34" i="27"/>
  <c r="AA34" i="27" s="1"/>
  <c r="J36" i="27"/>
  <c r="K36" i="27" s="1"/>
  <c r="AX36" i="27"/>
  <c r="AY36" i="27" s="1"/>
  <c r="AV33" i="27"/>
  <c r="AY33" i="27" s="1"/>
  <c r="BA32" i="27"/>
  <c r="AB34" i="27"/>
  <c r="AI34" i="27" s="1"/>
  <c r="AF33" i="27"/>
  <c r="AI33" i="27" s="1"/>
  <c r="AN33" i="27"/>
  <c r="AQ33" i="27" s="1"/>
  <c r="BB32" i="27"/>
  <c r="K35" i="27"/>
  <c r="AJ34" i="27"/>
  <c r="AQ34" i="27" s="1"/>
  <c r="AF19" i="26"/>
  <c r="AH19" i="26" s="1"/>
  <c r="X13" i="26"/>
  <c r="Z13" i="26" s="1"/>
  <c r="AV10" i="26"/>
  <c r="AX10" i="26" s="1"/>
  <c r="AN18" i="26"/>
  <c r="AP18" i="26" s="1"/>
  <c r="AV11" i="26"/>
  <c r="AX11" i="26" s="1"/>
  <c r="P25" i="26"/>
  <c r="R25" i="26" s="1"/>
  <c r="P24" i="26"/>
  <c r="R24" i="26" s="1"/>
  <c r="AV20" i="26"/>
  <c r="AX20" i="26" s="1"/>
  <c r="BA24" i="26"/>
  <c r="L24" i="21" s="1"/>
  <c r="AF23" i="26"/>
  <c r="AH23" i="26" s="1"/>
  <c r="X28" i="26"/>
  <c r="Z28" i="26" s="1"/>
  <c r="AN15" i="26"/>
  <c r="AP15" i="26" s="1"/>
  <c r="BA10" i="26"/>
  <c r="L10" i="21" s="1"/>
  <c r="P10" i="26"/>
  <c r="R10" i="26" s="1"/>
  <c r="J31" i="26"/>
  <c r="K31" i="26" s="1"/>
  <c r="BB31" i="26" s="1"/>
  <c r="AV25" i="26"/>
  <c r="AX25" i="26" s="1"/>
  <c r="AN16" i="26"/>
  <c r="AP16" i="26" s="1"/>
  <c r="AF13" i="26"/>
  <c r="AH13" i="26" s="1"/>
  <c r="P11" i="26"/>
  <c r="R11" i="26" s="1"/>
  <c r="AL32" i="26"/>
  <c r="AN8" i="26"/>
  <c r="AP8" i="26" s="1"/>
  <c r="AT32" i="26"/>
  <c r="H33" i="26"/>
  <c r="K33" i="26" s="1"/>
  <c r="BA13" i="26"/>
  <c r="L13" i="21" s="1"/>
  <c r="BA11" i="26"/>
  <c r="L11" i="21" s="1"/>
  <c r="AN30" i="26"/>
  <c r="AP30" i="26" s="1"/>
  <c r="AV24" i="26"/>
  <c r="AX24" i="26" s="1"/>
  <c r="X14" i="26"/>
  <c r="Z14" i="26" s="1"/>
  <c r="AF31" i="26"/>
  <c r="AH31" i="26" s="1"/>
  <c r="X24" i="26"/>
  <c r="Z24" i="26" s="1"/>
  <c r="N32" i="26"/>
  <c r="X23" i="26"/>
  <c r="Z23" i="26" s="1"/>
  <c r="BA20" i="26"/>
  <c r="L20" i="21" s="1"/>
  <c r="P20" i="26"/>
  <c r="R20" i="26" s="1"/>
  <c r="J30" i="26"/>
  <c r="K30" i="26" s="1"/>
  <c r="BB30" i="26" s="1"/>
  <c r="X19" i="26"/>
  <c r="Z19" i="26" s="1"/>
  <c r="V32" i="26"/>
  <c r="X17" i="26"/>
  <c r="Z17" i="26" s="1"/>
  <c r="AV14" i="26"/>
  <c r="AX14" i="26" s="1"/>
  <c r="AF12" i="26"/>
  <c r="AH12" i="26" s="1"/>
  <c r="X9" i="26"/>
  <c r="Z9" i="26" s="1"/>
  <c r="AD32" i="26"/>
  <c r="AF8" i="26"/>
  <c r="AF27" i="26"/>
  <c r="AH27" i="26" s="1"/>
  <c r="AV21" i="26"/>
  <c r="AX21" i="26" s="1"/>
  <c r="AV17" i="26"/>
  <c r="AX17" i="26" s="1"/>
  <c r="AV15" i="26"/>
  <c r="AX15" i="26" s="1"/>
  <c r="X10" i="26"/>
  <c r="Z10" i="26" s="1"/>
  <c r="J25" i="26"/>
  <c r="K25" i="26" s="1"/>
  <c r="BB25" i="26" s="1"/>
  <c r="J22" i="26"/>
  <c r="K22" i="26" s="1"/>
  <c r="BB22" i="26" s="1"/>
  <c r="P21" i="26"/>
  <c r="R21" i="26" s="1"/>
  <c r="X20" i="26"/>
  <c r="Z20" i="26" s="1"/>
  <c r="BA19" i="26"/>
  <c r="L19" i="21" s="1"/>
  <c r="J16" i="26"/>
  <c r="K16" i="26" s="1"/>
  <c r="BB16" i="26" s="1"/>
  <c r="BA8" i="26"/>
  <c r="L8" i="21" s="1"/>
  <c r="J15" i="26"/>
  <c r="K15" i="26" s="1"/>
  <c r="BB15" i="26" s="1"/>
  <c r="J11" i="26"/>
  <c r="K11" i="26" s="1"/>
  <c r="BB11" i="26" s="1"/>
  <c r="AN21" i="26"/>
  <c r="AP21" i="26" s="1"/>
  <c r="P29" i="26"/>
  <c r="R29" i="26" s="1"/>
  <c r="BA29" i="26"/>
  <c r="L29" i="21" s="1"/>
  <c r="AF16" i="26"/>
  <c r="AH16" i="26" s="1"/>
  <c r="AV29" i="26"/>
  <c r="AX29" i="26" s="1"/>
  <c r="AN25" i="26"/>
  <c r="AP25" i="26" s="1"/>
  <c r="AF22" i="26"/>
  <c r="AH22" i="26" s="1"/>
  <c r="K23" i="26"/>
  <c r="BB23" i="26" s="1"/>
  <c r="BA14" i="26"/>
  <c r="L14" i="21" s="1"/>
  <c r="P14" i="26"/>
  <c r="R14" i="26" s="1"/>
  <c r="AN11" i="26"/>
  <c r="AP11" i="26" s="1"/>
  <c r="AN22" i="26"/>
  <c r="AP22" i="26" s="1"/>
  <c r="AF17" i="26"/>
  <c r="AH17" i="26" s="1"/>
  <c r="P15" i="26"/>
  <c r="R15" i="26" s="1"/>
  <c r="AN12" i="26"/>
  <c r="AP12" i="26" s="1"/>
  <c r="AF9" i="26"/>
  <c r="AH9" i="26" s="1"/>
  <c r="AF18" i="26"/>
  <c r="AH18" i="26" s="1"/>
  <c r="BA18" i="26"/>
  <c r="L18" i="21" s="1"/>
  <c r="R8" i="26"/>
  <c r="J8" i="26"/>
  <c r="D34" i="26"/>
  <c r="K34" i="26" s="1"/>
  <c r="BB14" i="26"/>
  <c r="BA17" i="26"/>
  <c r="L17" i="21" s="1"/>
  <c r="AZ32" i="22"/>
  <c r="AV13" i="22"/>
  <c r="AX13" i="22" s="1"/>
  <c r="H15" i="22"/>
  <c r="J15" i="22" s="1"/>
  <c r="K15" i="22" s="1"/>
  <c r="AV9" i="22"/>
  <c r="AX9" i="22" s="1"/>
  <c r="AN10" i="22"/>
  <c r="AP10" i="22" s="1"/>
  <c r="AF11" i="22"/>
  <c r="AH11" i="22" s="1"/>
  <c r="X12" i="22"/>
  <c r="Z12" i="22" s="1"/>
  <c r="H14" i="22"/>
  <c r="J14" i="22" s="1"/>
  <c r="K14" i="22" s="1"/>
  <c r="X8" i="22"/>
  <c r="Z8" i="22" s="1"/>
  <c r="H11" i="22"/>
  <c r="J11" i="22" s="1"/>
  <c r="K11" i="22" s="1"/>
  <c r="P9" i="22"/>
  <c r="R9" i="22" s="1"/>
  <c r="H10" i="22"/>
  <c r="P13" i="22"/>
  <c r="R13" i="22" s="1"/>
  <c r="AN14" i="22"/>
  <c r="AP14" i="22" s="1"/>
  <c r="AH10" i="22"/>
  <c r="Z11" i="22"/>
  <c r="R12" i="22"/>
  <c r="AX12" i="22"/>
  <c r="AP13" i="22"/>
  <c r="AH14" i="22"/>
  <c r="F32" i="22"/>
  <c r="AH9" i="22"/>
  <c r="AP12" i="22"/>
  <c r="AD13" i="22"/>
  <c r="V14" i="22"/>
  <c r="P23" i="22"/>
  <c r="R23" i="22" s="1"/>
  <c r="H24" i="22"/>
  <c r="J24" i="22" s="1"/>
  <c r="K24" i="22" s="1"/>
  <c r="P8" i="22"/>
  <c r="R8" i="22" s="1"/>
  <c r="AD8" i="22"/>
  <c r="BA8" i="22" s="1"/>
  <c r="I8" i="21" s="1"/>
  <c r="AV8" i="22"/>
  <c r="AX8" i="22" s="1"/>
  <c r="H9" i="22"/>
  <c r="J9" i="22" s="1"/>
  <c r="V9" i="22"/>
  <c r="N10" i="22"/>
  <c r="AT10" i="22"/>
  <c r="AL11" i="22"/>
  <c r="AD12" i="22"/>
  <c r="H13" i="22"/>
  <c r="J13" i="22" s="1"/>
  <c r="V13" i="22"/>
  <c r="N14" i="22"/>
  <c r="AT14" i="22"/>
  <c r="AY15" i="22"/>
  <c r="AT15" i="22"/>
  <c r="H16" i="22"/>
  <c r="J16" i="22" s="1"/>
  <c r="AF20" i="22"/>
  <c r="AH20" i="22" s="1"/>
  <c r="H25" i="22"/>
  <c r="J25" i="22" s="1"/>
  <c r="K25" i="22" s="1"/>
  <c r="H8" i="22"/>
  <c r="J8" i="22" s="1"/>
  <c r="AN8" i="22"/>
  <c r="H12" i="22"/>
  <c r="J12" i="22" s="1"/>
  <c r="AD15" i="22"/>
  <c r="AQ16" i="22"/>
  <c r="AL16" i="22"/>
  <c r="X17" i="22"/>
  <c r="Z17" i="22" s="1"/>
  <c r="H20" i="22"/>
  <c r="AV23" i="22"/>
  <c r="AX23" i="22" s="1"/>
  <c r="AP17" i="22"/>
  <c r="R20" i="22"/>
  <c r="AH22" i="22"/>
  <c r="AV22" i="22"/>
  <c r="AX22" i="22" s="1"/>
  <c r="H23" i="22"/>
  <c r="J23" i="22" s="1"/>
  <c r="V23" i="22"/>
  <c r="AN23" i="22"/>
  <c r="AP23" i="22" s="1"/>
  <c r="N24" i="22"/>
  <c r="AF24" i="22"/>
  <c r="AH24" i="22" s="1"/>
  <c r="AT24" i="22"/>
  <c r="X25" i="22"/>
  <c r="Z25" i="22" s="1"/>
  <c r="H27" i="22"/>
  <c r="J27" i="22" s="1"/>
  <c r="P27" i="22"/>
  <c r="R27" i="22" s="1"/>
  <c r="AI27" i="22"/>
  <c r="AD27" i="22"/>
  <c r="AV27" i="22"/>
  <c r="AX27" i="22" s="1"/>
  <c r="R28" i="22"/>
  <c r="AA28" i="22"/>
  <c r="V28" i="22"/>
  <c r="AN28" i="22"/>
  <c r="AP28" i="22" s="1"/>
  <c r="R30" i="22"/>
  <c r="BA44" i="22"/>
  <c r="K70" i="22"/>
  <c r="BA68" i="22"/>
  <c r="I68" i="21" s="1"/>
  <c r="X16" i="22"/>
  <c r="Z16" i="22" s="1"/>
  <c r="P17" i="22"/>
  <c r="R17" i="22" s="1"/>
  <c r="AD17" i="22"/>
  <c r="AV17" i="22"/>
  <c r="AX17" i="22" s="1"/>
  <c r="H18" i="22"/>
  <c r="V18" i="22"/>
  <c r="AN18" i="22"/>
  <c r="AP18" i="22" s="1"/>
  <c r="N19" i="22"/>
  <c r="AF19" i="22"/>
  <c r="AH19" i="22" s="1"/>
  <c r="AT19" i="22"/>
  <c r="X20" i="22"/>
  <c r="Z20" i="22" s="1"/>
  <c r="AL20" i="22"/>
  <c r="P21" i="22"/>
  <c r="R21" i="22" s="1"/>
  <c r="AD21" i="22"/>
  <c r="AV21" i="22"/>
  <c r="AX21" i="22" s="1"/>
  <c r="H22" i="22"/>
  <c r="V22" i="22"/>
  <c r="BA22" i="22" s="1"/>
  <c r="I22" i="21" s="1"/>
  <c r="AN22" i="22"/>
  <c r="AP22" i="22" s="1"/>
  <c r="AF23" i="22"/>
  <c r="AH23" i="22" s="1"/>
  <c r="P25" i="22"/>
  <c r="R25" i="22" s="1"/>
  <c r="AH25" i="22"/>
  <c r="S29" i="22"/>
  <c r="N29" i="22"/>
  <c r="AF29" i="22"/>
  <c r="AH29" i="22" s="1"/>
  <c r="H30" i="22"/>
  <c r="X30" i="22"/>
  <c r="Z30" i="22" s="1"/>
  <c r="AX30" i="22"/>
  <c r="BA49" i="22"/>
  <c r="I49" i="21" s="1"/>
  <c r="BA56" i="22"/>
  <c r="BA58" i="22"/>
  <c r="I58" i="21" s="1"/>
  <c r="I60" i="21" s="1"/>
  <c r="S70" i="22"/>
  <c r="AY70" i="22"/>
  <c r="AD16" i="22"/>
  <c r="H17" i="22"/>
  <c r="H21" i="22"/>
  <c r="J21" i="22" s="1"/>
  <c r="AQ25" i="22"/>
  <c r="AL25" i="22"/>
  <c r="AX26" i="22"/>
  <c r="AY29" i="22"/>
  <c r="AT29" i="22"/>
  <c r="AQ30" i="22"/>
  <c r="AL30" i="22"/>
  <c r="BA69" i="22"/>
  <c r="I69" i="21" s="1"/>
  <c r="H26" i="22"/>
  <c r="J26" i="22" s="1"/>
  <c r="K26" i="22" s="1"/>
  <c r="X26" i="22"/>
  <c r="Z26" i="22" s="1"/>
  <c r="AQ26" i="22"/>
  <c r="AL26" i="22"/>
  <c r="H28" i="22"/>
  <c r="H31" i="22"/>
  <c r="J31" i="22" s="1"/>
  <c r="P31" i="22"/>
  <c r="R31" i="22" s="1"/>
  <c r="AI31" i="22"/>
  <c r="AD31" i="22"/>
  <c r="AV31" i="22"/>
  <c r="AX31" i="22" s="1"/>
  <c r="K50" i="22"/>
  <c r="AD26" i="22"/>
  <c r="V27" i="22"/>
  <c r="J29" i="22"/>
  <c r="K29" i="22" s="1"/>
  <c r="V31" i="22"/>
  <c r="B69" i="21"/>
  <c r="B68" i="21"/>
  <c r="B64" i="21"/>
  <c r="B59" i="21"/>
  <c r="B58" i="21"/>
  <c r="B55" i="21"/>
  <c r="B54" i="21"/>
  <c r="B53" i="21"/>
  <c r="B52" i="21"/>
  <c r="B49" i="21"/>
  <c r="B48" i="21"/>
  <c r="B47" i="21"/>
  <c r="B46" i="21"/>
  <c r="B41" i="21"/>
  <c r="B42" i="21"/>
  <c r="B43" i="21"/>
  <c r="B40" i="21"/>
  <c r="B37" i="21"/>
  <c r="B34" i="21"/>
  <c r="AA35" i="27" l="1"/>
  <c r="T37" i="27" s="1"/>
  <c r="AA37" i="27" s="1"/>
  <c r="AA38" i="27" s="1"/>
  <c r="AA61" i="27" s="1"/>
  <c r="AX28" i="22"/>
  <c r="AY61" i="23"/>
  <c r="AR63" i="23" s="1"/>
  <c r="AY63" i="23"/>
  <c r="AY65" i="23" s="1"/>
  <c r="AA35" i="28"/>
  <c r="T37" i="28" s="1"/>
  <c r="AA37" i="28" s="1"/>
  <c r="AA38" i="28" s="1"/>
  <c r="AA61" i="28" s="1"/>
  <c r="BA35" i="23"/>
  <c r="AY35" i="27"/>
  <c r="AR37" i="27" s="1"/>
  <c r="AY37" i="27" s="1"/>
  <c r="AY38" i="27" s="1"/>
  <c r="BA26" i="22"/>
  <c r="I26" i="21" s="1"/>
  <c r="S35" i="27"/>
  <c r="L37" i="27" s="1"/>
  <c r="S37" i="27" s="1"/>
  <c r="S38" i="27" s="1"/>
  <c r="S61" i="27" s="1"/>
  <c r="S38" i="28"/>
  <c r="S61" i="28" s="1"/>
  <c r="L63" i="28" s="1"/>
  <c r="S63" i="28" s="1"/>
  <c r="S65" i="28" s="1"/>
  <c r="S66" i="28" s="1"/>
  <c r="AQ71" i="38"/>
  <c r="AJ72" i="38"/>
  <c r="AQ72" i="38" s="1"/>
  <c r="AA71" i="38"/>
  <c r="T72" i="38"/>
  <c r="AA72" i="38" s="1"/>
  <c r="L63" i="38"/>
  <c r="S63" i="38" s="1"/>
  <c r="S65" i="38" s="1"/>
  <c r="S66" i="38" s="1"/>
  <c r="AB37" i="38"/>
  <c r="AI37" i="38" s="1"/>
  <c r="AI38" i="38" s="1"/>
  <c r="AI61" i="38" s="1"/>
  <c r="AY63" i="38"/>
  <c r="AY65" i="38" s="1"/>
  <c r="AY66" i="38" s="1"/>
  <c r="K38" i="38"/>
  <c r="BA35" i="38"/>
  <c r="L63" i="23"/>
  <c r="S63" i="23" s="1"/>
  <c r="S65" i="23" s="1"/>
  <c r="S66" i="23" s="1"/>
  <c r="AB63" i="23"/>
  <c r="AI63" i="23" s="1"/>
  <c r="AI65" i="23" s="1"/>
  <c r="AI66" i="23" s="1"/>
  <c r="AJ63" i="23"/>
  <c r="AQ63" i="23" s="1"/>
  <c r="AQ65" i="23" s="1"/>
  <c r="AQ66" i="23" s="1"/>
  <c r="T63" i="23"/>
  <c r="AA63" i="23" s="1"/>
  <c r="AA65" i="23" s="1"/>
  <c r="AA66" i="23" s="1"/>
  <c r="BA37" i="23"/>
  <c r="K38" i="23"/>
  <c r="I50" i="21"/>
  <c r="AI35" i="28"/>
  <c r="AB37" i="28" s="1"/>
  <c r="AI37" i="28" s="1"/>
  <c r="AI38" i="28" s="1"/>
  <c r="AI61" i="28" s="1"/>
  <c r="BA50" i="22"/>
  <c r="I70" i="21"/>
  <c r="BA24" i="22"/>
  <c r="I24" i="21" s="1"/>
  <c r="BA16" i="22"/>
  <c r="I16" i="21" s="1"/>
  <c r="BA32" i="26"/>
  <c r="BA33" i="27"/>
  <c r="O33" i="21" s="1"/>
  <c r="AQ35" i="28"/>
  <c r="AJ37" i="28" s="1"/>
  <c r="AQ37" i="28" s="1"/>
  <c r="AQ38" i="28" s="1"/>
  <c r="AQ61" i="28" s="1"/>
  <c r="AQ35" i="29"/>
  <c r="AJ37" i="29" s="1"/>
  <c r="AQ37" i="29" s="1"/>
  <c r="AQ38" i="29" s="1"/>
  <c r="AQ61" i="29" s="1"/>
  <c r="AA38" i="29"/>
  <c r="AA61" i="29" s="1"/>
  <c r="T63" i="29" s="1"/>
  <c r="AA63" i="29" s="1"/>
  <c r="AA65" i="29" s="1"/>
  <c r="AA66" i="29" s="1"/>
  <c r="BB25" i="22"/>
  <c r="BA34" i="28"/>
  <c r="R34" i="21" s="1"/>
  <c r="J19" i="22"/>
  <c r="K19" i="22" s="1"/>
  <c r="BB19" i="22" s="1"/>
  <c r="BB29" i="22"/>
  <c r="BA28" i="22"/>
  <c r="I28" i="21" s="1"/>
  <c r="BA21" i="22"/>
  <c r="I21" i="21" s="1"/>
  <c r="BA23" i="22"/>
  <c r="I23" i="21" s="1"/>
  <c r="AP21" i="22"/>
  <c r="AX11" i="22"/>
  <c r="BB11" i="22"/>
  <c r="BB15" i="22"/>
  <c r="L32" i="21"/>
  <c r="AV33" i="26"/>
  <c r="AY33" i="26" s="1"/>
  <c r="S35" i="29"/>
  <c r="L37" i="29" s="1"/>
  <c r="S37" i="29" s="1"/>
  <c r="S38" i="29" s="1"/>
  <c r="S61" i="29" s="1"/>
  <c r="Z36" i="26"/>
  <c r="AA36" i="26" s="1"/>
  <c r="BB14" i="22"/>
  <c r="AN31" i="22"/>
  <c r="AP31" i="22" s="1"/>
  <c r="AF30" i="22"/>
  <c r="AH30" i="22" s="1"/>
  <c r="J28" i="22"/>
  <c r="K28" i="22" s="1"/>
  <c r="BB28" i="22" s="1"/>
  <c r="AX25" i="22"/>
  <c r="K16" i="22"/>
  <c r="BB16" i="22" s="1"/>
  <c r="AL32" i="22"/>
  <c r="AJ34" i="22" s="1"/>
  <c r="AQ34" i="22" s="1"/>
  <c r="BB24" i="22"/>
  <c r="R11" i="22"/>
  <c r="J10" i="22"/>
  <c r="K10" i="22" s="1"/>
  <c r="BB10" i="22" s="1"/>
  <c r="AY35" i="29"/>
  <c r="AR37" i="29" s="1"/>
  <c r="AY37" i="29" s="1"/>
  <c r="AY38" i="29" s="1"/>
  <c r="AI35" i="29"/>
  <c r="AB37" i="29" s="1"/>
  <c r="AI37" i="29" s="1"/>
  <c r="AI38" i="29" s="1"/>
  <c r="AI61" i="29" s="1"/>
  <c r="AB63" i="29" s="1"/>
  <c r="AI63" i="29" s="1"/>
  <c r="AI65" i="29" s="1"/>
  <c r="AI66" i="29" s="1"/>
  <c r="AV16" i="22"/>
  <c r="AX16" i="22" s="1"/>
  <c r="AN29" i="22"/>
  <c r="AP29" i="22" s="1"/>
  <c r="BA33" i="29"/>
  <c r="U33" i="21" s="1"/>
  <c r="BA36" i="29"/>
  <c r="U36" i="21" s="1"/>
  <c r="BA34" i="29"/>
  <c r="U34" i="21" s="1"/>
  <c r="D37" i="29"/>
  <c r="K37" i="29" s="1"/>
  <c r="D37" i="28"/>
  <c r="K37" i="28" s="1"/>
  <c r="BA33" i="28"/>
  <c r="R33" i="21" s="1"/>
  <c r="BA36" i="28"/>
  <c r="R36" i="21" s="1"/>
  <c r="AY38" i="28"/>
  <c r="AY61" i="28" s="1"/>
  <c r="AR63" i="28" s="1"/>
  <c r="D37" i="27"/>
  <c r="K37" i="27" s="1"/>
  <c r="AI35" i="27"/>
  <c r="BA36" i="27"/>
  <c r="O36" i="21" s="1"/>
  <c r="BA34" i="27"/>
  <c r="O34" i="21" s="1"/>
  <c r="AQ35" i="27"/>
  <c r="AP36" i="26"/>
  <c r="AQ36" i="26" s="1"/>
  <c r="AX36" i="26"/>
  <c r="AY36" i="26" s="1"/>
  <c r="P33" i="26"/>
  <c r="S33" i="26" s="1"/>
  <c r="X33" i="26"/>
  <c r="AA33" i="26" s="1"/>
  <c r="T34" i="26"/>
  <c r="AA34" i="26" s="1"/>
  <c r="J36" i="26"/>
  <c r="K36" i="26" s="1"/>
  <c r="K8" i="26"/>
  <c r="BB8" i="26" s="1"/>
  <c r="BB32" i="26" s="1"/>
  <c r="AF33" i="26"/>
  <c r="AI33" i="26" s="1"/>
  <c r="L34" i="26"/>
  <c r="S34" i="26" s="1"/>
  <c r="AN33" i="26"/>
  <c r="AQ33" i="26" s="1"/>
  <c r="R36" i="26"/>
  <c r="S36" i="26" s="1"/>
  <c r="AH8" i="26"/>
  <c r="AH36" i="26" s="1"/>
  <c r="AI36" i="26" s="1"/>
  <c r="K35" i="26"/>
  <c r="AJ34" i="26"/>
  <c r="AQ34" i="26" s="1"/>
  <c r="AB34" i="26"/>
  <c r="AI34" i="26" s="1"/>
  <c r="AR34" i="26"/>
  <c r="AY34" i="26" s="1"/>
  <c r="AY35" i="26" s="1"/>
  <c r="BB26" i="22"/>
  <c r="J30" i="22"/>
  <c r="K30" i="22" s="1"/>
  <c r="BB30" i="22" s="1"/>
  <c r="X22" i="22"/>
  <c r="Z22" i="22" s="1"/>
  <c r="AV19" i="22"/>
  <c r="AX19" i="22" s="1"/>
  <c r="AF17" i="22"/>
  <c r="AH17" i="22" s="1"/>
  <c r="X28" i="22"/>
  <c r="Z28" i="22" s="1"/>
  <c r="J20" i="22"/>
  <c r="K20" i="22" s="1"/>
  <c r="BB20" i="22" s="1"/>
  <c r="AV14" i="22"/>
  <c r="AX14" i="22" s="1"/>
  <c r="AF12" i="22"/>
  <c r="AH12" i="22" s="1"/>
  <c r="P10" i="22"/>
  <c r="R10" i="22" s="1"/>
  <c r="AD32" i="22"/>
  <c r="AF8" i="22"/>
  <c r="AH8" i="22" s="1"/>
  <c r="K13" i="22"/>
  <c r="BB13" i="22" s="1"/>
  <c r="X31" i="22"/>
  <c r="Z31" i="22" s="1"/>
  <c r="X27" i="22"/>
  <c r="Z27" i="22" s="1"/>
  <c r="AN30" i="22"/>
  <c r="AP30" i="22" s="1"/>
  <c r="AF26" i="22"/>
  <c r="AH26" i="22" s="1"/>
  <c r="AF31" i="22"/>
  <c r="AH31" i="22" s="1"/>
  <c r="K31" i="22"/>
  <c r="BB31" i="22" s="1"/>
  <c r="K21" i="22"/>
  <c r="BB21" i="22" s="1"/>
  <c r="X18" i="22"/>
  <c r="Z18" i="22" s="1"/>
  <c r="BA70" i="22"/>
  <c r="AF27" i="22"/>
  <c r="AH27" i="22" s="1"/>
  <c r="K27" i="22"/>
  <c r="BB27" i="22" s="1"/>
  <c r="AV24" i="22"/>
  <c r="AX24" i="22" s="1"/>
  <c r="J17" i="22"/>
  <c r="K17" i="22" s="1"/>
  <c r="BB17" i="22" s="1"/>
  <c r="P14" i="22"/>
  <c r="R14" i="22" s="1"/>
  <c r="K12" i="22"/>
  <c r="BB12" i="22" s="1"/>
  <c r="X9" i="22"/>
  <c r="Z9" i="22" s="1"/>
  <c r="N32" i="22"/>
  <c r="BA10" i="22"/>
  <c r="I10" i="21" s="1"/>
  <c r="AV29" i="22"/>
  <c r="AX29" i="22" s="1"/>
  <c r="P29" i="22"/>
  <c r="R29" i="22" s="1"/>
  <c r="BA29" i="22"/>
  <c r="I29" i="21" s="1"/>
  <c r="AN20" i="22"/>
  <c r="AP20" i="22" s="1"/>
  <c r="P19" i="22"/>
  <c r="R19" i="22" s="1"/>
  <c r="BA19" i="22"/>
  <c r="I19" i="21" s="1"/>
  <c r="X23" i="22"/>
  <c r="Z23" i="22" s="1"/>
  <c r="J22" i="22"/>
  <c r="K22" i="22" s="1"/>
  <c r="BB22" i="22" s="1"/>
  <c r="AF15" i="22"/>
  <c r="AH15" i="22" s="1"/>
  <c r="H33" i="22"/>
  <c r="K33" i="22" s="1"/>
  <c r="AV15" i="22"/>
  <c r="AX15" i="22" s="1"/>
  <c r="X13" i="22"/>
  <c r="AN11" i="22"/>
  <c r="K9" i="22"/>
  <c r="BB9" i="22" s="1"/>
  <c r="K8" i="22"/>
  <c r="BB8" i="22" s="1"/>
  <c r="X14" i="22"/>
  <c r="Z14" i="22" s="1"/>
  <c r="D34" i="22"/>
  <c r="K34" i="22" s="1"/>
  <c r="BA12" i="22"/>
  <c r="I12" i="21" s="1"/>
  <c r="BA11" i="22"/>
  <c r="I11" i="21" s="1"/>
  <c r="BA14" i="22"/>
  <c r="I14" i="21" s="1"/>
  <c r="BA13" i="22"/>
  <c r="I13" i="21" s="1"/>
  <c r="BA31" i="22"/>
  <c r="I31" i="21" s="1"/>
  <c r="AN26" i="22"/>
  <c r="AP26" i="22" s="1"/>
  <c r="AN25" i="22"/>
  <c r="AP25" i="22" s="1"/>
  <c r="AF16" i="22"/>
  <c r="AH16" i="22" s="1"/>
  <c r="BA30" i="22"/>
  <c r="I30" i="21" s="1"/>
  <c r="AF21" i="22"/>
  <c r="AH21" i="22" s="1"/>
  <c r="BA18" i="22"/>
  <c r="I18" i="21" s="1"/>
  <c r="BA27" i="22"/>
  <c r="I27" i="21" s="1"/>
  <c r="P24" i="22"/>
  <c r="K23" i="22"/>
  <c r="BB23" i="22" s="1"/>
  <c r="BA20" i="22"/>
  <c r="I20" i="21" s="1"/>
  <c r="AN16" i="22"/>
  <c r="AP16" i="22" s="1"/>
  <c r="BA25" i="22"/>
  <c r="I25" i="21" s="1"/>
  <c r="AV10" i="22"/>
  <c r="AX10" i="22" s="1"/>
  <c r="J18" i="22"/>
  <c r="K18" i="22" s="1"/>
  <c r="BB18" i="22" s="1"/>
  <c r="AF13" i="22"/>
  <c r="AH13" i="22" s="1"/>
  <c r="AP8" i="22"/>
  <c r="BA17" i="22"/>
  <c r="I17" i="21" s="1"/>
  <c r="AT32" i="22"/>
  <c r="V32" i="22"/>
  <c r="BA15" i="22"/>
  <c r="I15" i="21" s="1"/>
  <c r="BA9" i="22"/>
  <c r="I9" i="21" s="1"/>
  <c r="AY56" i="1"/>
  <c r="AQ56" i="1"/>
  <c r="AI56" i="1"/>
  <c r="AA56" i="1"/>
  <c r="S56" i="1"/>
  <c r="AY44" i="1"/>
  <c r="AQ44" i="1"/>
  <c r="AI44" i="1"/>
  <c r="AA44" i="1"/>
  <c r="S44" i="1"/>
  <c r="S46" i="1"/>
  <c r="S47" i="1"/>
  <c r="S48" i="1"/>
  <c r="S49" i="1"/>
  <c r="K56" i="1"/>
  <c r="K44" i="1"/>
  <c r="AY59" i="1"/>
  <c r="AY58" i="1"/>
  <c r="AY49" i="1"/>
  <c r="AY48" i="1"/>
  <c r="AY47" i="1"/>
  <c r="AY46" i="1"/>
  <c r="AY66" i="23" l="1"/>
  <c r="AY71" i="23" s="1"/>
  <c r="BA33" i="26"/>
  <c r="L33" i="21" s="1"/>
  <c r="O35" i="21"/>
  <c r="BA35" i="28"/>
  <c r="BA37" i="38"/>
  <c r="AA73" i="38"/>
  <c r="I32" i="21"/>
  <c r="AR72" i="38"/>
  <c r="AY72" i="38" s="1"/>
  <c r="AY71" i="38"/>
  <c r="BA38" i="38"/>
  <c r="K61" i="38"/>
  <c r="AB63" i="38"/>
  <c r="AI63" i="38" s="1"/>
  <c r="AI65" i="38" s="1"/>
  <c r="AI66" i="38" s="1"/>
  <c r="L72" i="38"/>
  <c r="S72" i="38" s="1"/>
  <c r="S71" i="38"/>
  <c r="AQ73" i="38"/>
  <c r="AJ72" i="23"/>
  <c r="AQ72" i="23" s="1"/>
  <c r="AQ71" i="23"/>
  <c r="AB72" i="23"/>
  <c r="AI72" i="23" s="1"/>
  <c r="AI71" i="23"/>
  <c r="AA71" i="23"/>
  <c r="T72" i="23"/>
  <c r="AA72" i="23" s="1"/>
  <c r="BA38" i="23"/>
  <c r="K61" i="23"/>
  <c r="L72" i="23"/>
  <c r="S72" i="23" s="1"/>
  <c r="S71" i="23"/>
  <c r="R35" i="21"/>
  <c r="AY60" i="1"/>
  <c r="BA35" i="29"/>
  <c r="AX36" i="22"/>
  <c r="AY36" i="22" s="1"/>
  <c r="AN33" i="22"/>
  <c r="AQ33" i="22" s="1"/>
  <c r="AQ35" i="22" s="1"/>
  <c r="AJ37" i="22" s="1"/>
  <c r="AQ37" i="22" s="1"/>
  <c r="BA37" i="29"/>
  <c r="U37" i="21" s="1"/>
  <c r="U38" i="21" s="1"/>
  <c r="P33" i="22"/>
  <c r="S33" i="22" s="1"/>
  <c r="AP11" i="22"/>
  <c r="AP36" i="22" s="1"/>
  <c r="AQ36" i="22" s="1"/>
  <c r="X33" i="22"/>
  <c r="AA33" i="22" s="1"/>
  <c r="AV33" i="22"/>
  <c r="AY33" i="22" s="1"/>
  <c r="U35" i="21"/>
  <c r="BA37" i="28"/>
  <c r="R37" i="21" s="1"/>
  <c r="R38" i="21" s="1"/>
  <c r="BA34" i="26"/>
  <c r="L34" i="21" s="1"/>
  <c r="AY61" i="29"/>
  <c r="AR63" i="29" s="1"/>
  <c r="AY63" i="29" s="1"/>
  <c r="AY65" i="29" s="1"/>
  <c r="AA71" i="29"/>
  <c r="T72" i="29"/>
  <c r="AA72" i="29" s="1"/>
  <c r="AB72" i="29"/>
  <c r="AI72" i="29" s="1"/>
  <c r="AI71" i="29"/>
  <c r="L63" i="29"/>
  <c r="S63" i="29" s="1"/>
  <c r="S65" i="29" s="1"/>
  <c r="S66" i="29" s="1"/>
  <c r="AJ63" i="29"/>
  <c r="AQ63" i="29" s="1"/>
  <c r="AQ65" i="29" s="1"/>
  <c r="AQ66" i="29" s="1"/>
  <c r="K38" i="29"/>
  <c r="T63" i="28"/>
  <c r="AA63" i="28" s="1"/>
  <c r="AA65" i="28" s="1"/>
  <c r="AA66" i="28" s="1"/>
  <c r="AJ63" i="28"/>
  <c r="AQ63" i="28" s="1"/>
  <c r="AQ65" i="28" s="1"/>
  <c r="AQ66" i="28" s="1"/>
  <c r="AB63" i="28"/>
  <c r="AI63" i="28" s="1"/>
  <c r="AI65" i="28" s="1"/>
  <c r="AI66" i="28" s="1"/>
  <c r="L72" i="28"/>
  <c r="S72" i="28" s="1"/>
  <c r="S71" i="28"/>
  <c r="K38" i="28"/>
  <c r="AY63" i="28"/>
  <c r="AY65" i="28" s="1"/>
  <c r="AY66" i="28" s="1"/>
  <c r="L63" i="27"/>
  <c r="S63" i="27" s="1"/>
  <c r="S65" i="27" s="1"/>
  <c r="S66" i="27" s="1"/>
  <c r="T63" i="27"/>
  <c r="AA63" i="27" s="1"/>
  <c r="AA65" i="27" s="1"/>
  <c r="AA66" i="27" s="1"/>
  <c r="AB37" i="27"/>
  <c r="AI37" i="27" s="1"/>
  <c r="AI38" i="27" s="1"/>
  <c r="AI61" i="27" s="1"/>
  <c r="AY61" i="27"/>
  <c r="AJ37" i="27"/>
  <c r="AQ37" i="27" s="1"/>
  <c r="AQ38" i="27" s="1"/>
  <c r="AQ61" i="27" s="1"/>
  <c r="K38" i="27"/>
  <c r="BA35" i="27"/>
  <c r="AR37" i="26"/>
  <c r="AY37" i="26" s="1"/>
  <c r="AY38" i="26" s="1"/>
  <c r="BA36" i="26"/>
  <c r="L36" i="21" s="1"/>
  <c r="AA35" i="26"/>
  <c r="S35" i="26"/>
  <c r="D37" i="26"/>
  <c r="K37" i="26" s="1"/>
  <c r="AQ35" i="26"/>
  <c r="AI35" i="26"/>
  <c r="R24" i="22"/>
  <c r="R36" i="22" s="1"/>
  <c r="S36" i="22" s="1"/>
  <c r="AF33" i="22"/>
  <c r="AI33" i="22" s="1"/>
  <c r="T34" i="22"/>
  <c r="AA34" i="22" s="1"/>
  <c r="BA32" i="22"/>
  <c r="L34" i="22"/>
  <c r="S34" i="22" s="1"/>
  <c r="AH36" i="22"/>
  <c r="AI36" i="22" s="1"/>
  <c r="BB32" i="22"/>
  <c r="K35" i="22"/>
  <c r="AB34" i="22"/>
  <c r="AI34" i="22" s="1"/>
  <c r="J36" i="22"/>
  <c r="K36" i="22" s="1"/>
  <c r="AR34" i="22"/>
  <c r="AY34" i="22" s="1"/>
  <c r="Z13" i="22"/>
  <c r="Z36" i="22" s="1"/>
  <c r="AA36" i="22" s="1"/>
  <c r="AY50" i="1"/>
  <c r="S50" i="1"/>
  <c r="AY69" i="1"/>
  <c r="AQ69" i="1"/>
  <c r="AQ68" i="1"/>
  <c r="AI69" i="1"/>
  <c r="AI68" i="1"/>
  <c r="AA69" i="1"/>
  <c r="AA68" i="1"/>
  <c r="S69" i="1"/>
  <c r="S68" i="1"/>
  <c r="K69" i="1"/>
  <c r="K68" i="1"/>
  <c r="AY64" i="1"/>
  <c r="AQ64" i="1"/>
  <c r="AI64" i="1"/>
  <c r="AA64" i="1"/>
  <c r="S64" i="1"/>
  <c r="K64" i="1"/>
  <c r="AR63" i="27" l="1"/>
  <c r="AY63" i="27" s="1"/>
  <c r="AY65" i="27" s="1"/>
  <c r="AY66" i="27" s="1"/>
  <c r="AR72" i="23"/>
  <c r="AY72" i="23" s="1"/>
  <c r="AY73" i="23" s="1"/>
  <c r="L35" i="21"/>
  <c r="AY35" i="22"/>
  <c r="AR37" i="22" s="1"/>
  <c r="AY37" i="22" s="1"/>
  <c r="AY38" i="22" s="1"/>
  <c r="R61" i="21"/>
  <c r="S73" i="23"/>
  <c r="AA35" i="22"/>
  <c r="T37" i="22" s="1"/>
  <c r="AA37" i="22" s="1"/>
  <c r="AA38" i="22" s="1"/>
  <c r="AA61" i="22" s="1"/>
  <c r="AY73" i="38"/>
  <c r="AQ73" i="23"/>
  <c r="U61" i="21"/>
  <c r="AI73" i="23"/>
  <c r="AB72" i="38"/>
  <c r="AI72" i="38" s="1"/>
  <c r="AI71" i="38"/>
  <c r="S73" i="38"/>
  <c r="D63" i="38"/>
  <c r="K63" i="38" s="1"/>
  <c r="BA61" i="38"/>
  <c r="D63" i="23"/>
  <c r="K63" i="23" s="1"/>
  <c r="BA61" i="23"/>
  <c r="AA73" i="23"/>
  <c r="S35" i="22"/>
  <c r="L37" i="22" s="1"/>
  <c r="S37" i="22" s="1"/>
  <c r="S38" i="22" s="1"/>
  <c r="S61" i="22" s="1"/>
  <c r="BA35" i="26"/>
  <c r="AA73" i="29"/>
  <c r="AQ71" i="29"/>
  <c r="AJ72" i="29"/>
  <c r="AQ72" i="29" s="1"/>
  <c r="L72" i="29"/>
  <c r="S72" i="29" s="1"/>
  <c r="S71" i="29"/>
  <c r="BA38" i="29"/>
  <c r="K61" i="29"/>
  <c r="AI73" i="29"/>
  <c r="AY66" i="29"/>
  <c r="AR72" i="28"/>
  <c r="AY72" i="28" s="1"/>
  <c r="AY71" i="28"/>
  <c r="AQ71" i="28"/>
  <c r="AJ72" i="28"/>
  <c r="AQ72" i="28" s="1"/>
  <c r="AB72" i="28"/>
  <c r="AI72" i="28" s="1"/>
  <c r="AI71" i="28"/>
  <c r="AA71" i="28"/>
  <c r="T72" i="28"/>
  <c r="AA72" i="28" s="1"/>
  <c r="S73" i="28"/>
  <c r="BA38" i="28"/>
  <c r="K61" i="28"/>
  <c r="AJ63" i="27"/>
  <c r="AQ63" i="27" s="1"/>
  <c r="AQ65" i="27" s="1"/>
  <c r="AQ66" i="27" s="1"/>
  <c r="AB63" i="27"/>
  <c r="AI63" i="27" s="1"/>
  <c r="AI65" i="27" s="1"/>
  <c r="AI66" i="27" s="1"/>
  <c r="AA71" i="27"/>
  <c r="T72" i="27"/>
  <c r="AA72" i="27" s="1"/>
  <c r="L72" i="27"/>
  <c r="S72" i="27" s="1"/>
  <c r="S71" i="27"/>
  <c r="BA38" i="27"/>
  <c r="K61" i="27"/>
  <c r="BA37" i="27"/>
  <c r="O37" i="21" s="1"/>
  <c r="O38" i="21" s="1"/>
  <c r="AY63" i="26"/>
  <c r="AY65" i="26" s="1"/>
  <c r="AY61" i="26"/>
  <c r="AR63" i="26" s="1"/>
  <c r="T37" i="26"/>
  <c r="AA37" i="26" s="1"/>
  <c r="AA38" i="26" s="1"/>
  <c r="AA61" i="26" s="1"/>
  <c r="AJ37" i="26"/>
  <c r="AQ37" i="26" s="1"/>
  <c r="AQ38" i="26" s="1"/>
  <c r="AQ61" i="26" s="1"/>
  <c r="AB37" i="26"/>
  <c r="AI37" i="26" s="1"/>
  <c r="AI38" i="26" s="1"/>
  <c r="AI61" i="26" s="1"/>
  <c r="L37" i="26"/>
  <c r="S37" i="26" s="1"/>
  <c r="S38" i="26" s="1"/>
  <c r="S61" i="26" s="1"/>
  <c r="K38" i="26"/>
  <c r="AI35" i="22"/>
  <c r="AB37" i="22" s="1"/>
  <c r="AI37" i="22" s="1"/>
  <c r="AI38" i="22" s="1"/>
  <c r="AI61" i="22" s="1"/>
  <c r="AQ38" i="22"/>
  <c r="AQ61" i="22" s="1"/>
  <c r="BA36" i="22"/>
  <c r="I36" i="21" s="1"/>
  <c r="D37" i="22"/>
  <c r="K37" i="22" s="1"/>
  <c r="BA34" i="22"/>
  <c r="I34" i="21" s="1"/>
  <c r="BA33" i="22"/>
  <c r="I33" i="21" s="1"/>
  <c r="K70" i="1"/>
  <c r="AQ70" i="1"/>
  <c r="AA70" i="1"/>
  <c r="S70" i="1"/>
  <c r="AI70" i="1"/>
  <c r="AW9" i="1"/>
  <c r="AW10" i="1"/>
  <c r="AW11" i="1"/>
  <c r="AW12" i="1"/>
  <c r="AW13" i="1"/>
  <c r="AW14" i="1"/>
  <c r="AW15" i="1"/>
  <c r="AW16" i="1"/>
  <c r="AW17" i="1"/>
  <c r="AW18" i="1"/>
  <c r="AW19" i="1"/>
  <c r="AW20" i="1"/>
  <c r="AW21" i="1"/>
  <c r="AW22" i="1"/>
  <c r="AW23" i="1"/>
  <c r="AW24" i="1"/>
  <c r="AW25" i="1"/>
  <c r="AW26" i="1"/>
  <c r="AW27" i="1"/>
  <c r="AW28" i="1"/>
  <c r="AW29" i="1"/>
  <c r="AW30" i="1"/>
  <c r="AW31" i="1"/>
  <c r="AU9" i="1"/>
  <c r="AU10" i="1"/>
  <c r="AU11" i="1"/>
  <c r="AU12" i="1"/>
  <c r="AU13" i="1"/>
  <c r="AU14" i="1"/>
  <c r="AU15" i="1"/>
  <c r="AU16" i="1"/>
  <c r="AU17" i="1"/>
  <c r="AU18" i="1"/>
  <c r="AU19" i="1"/>
  <c r="AU20" i="1"/>
  <c r="AU21" i="1"/>
  <c r="AU22" i="1"/>
  <c r="AU23" i="1"/>
  <c r="AU24" i="1"/>
  <c r="AU25" i="1"/>
  <c r="AU26" i="1"/>
  <c r="AU27" i="1"/>
  <c r="AU28" i="1"/>
  <c r="AU29" i="1"/>
  <c r="AU30" i="1"/>
  <c r="AU31" i="1"/>
  <c r="AW8" i="1"/>
  <c r="AU8" i="1"/>
  <c r="AV6" i="1"/>
  <c r="AV5" i="1"/>
  <c r="AS9" i="1"/>
  <c r="AT9" i="1" s="1"/>
  <c r="AS10" i="1"/>
  <c r="AT10" i="1" s="1"/>
  <c r="AS11" i="1"/>
  <c r="AS12" i="1"/>
  <c r="AS13" i="1"/>
  <c r="AT13" i="1" s="1"/>
  <c r="AS14" i="1"/>
  <c r="AT14" i="1" s="1"/>
  <c r="AS15" i="1"/>
  <c r="AS16" i="1"/>
  <c r="AT16" i="1" s="1"/>
  <c r="AS17" i="1"/>
  <c r="AT17" i="1" s="1"/>
  <c r="AS18" i="1"/>
  <c r="AT18" i="1" s="1"/>
  <c r="AS19" i="1"/>
  <c r="AS20" i="1"/>
  <c r="AT20" i="1" s="1"/>
  <c r="AS21" i="1"/>
  <c r="AT21" i="1" s="1"/>
  <c r="AS22" i="1"/>
  <c r="AT22" i="1" s="1"/>
  <c r="AS23" i="1"/>
  <c r="AS24" i="1"/>
  <c r="AT24" i="1" s="1"/>
  <c r="AS25" i="1"/>
  <c r="AT25" i="1" s="1"/>
  <c r="AS26" i="1"/>
  <c r="AT26" i="1" s="1"/>
  <c r="AS27" i="1"/>
  <c r="AS28" i="1"/>
  <c r="AT28" i="1" s="1"/>
  <c r="AS29" i="1"/>
  <c r="AT29" i="1" s="1"/>
  <c r="AS30" i="1"/>
  <c r="AT30" i="1" s="1"/>
  <c r="AS31" i="1"/>
  <c r="AS8" i="1"/>
  <c r="AR72" i="27" l="1"/>
  <c r="AY72" i="27" s="1"/>
  <c r="AY71" i="27"/>
  <c r="AI73" i="38"/>
  <c r="BA35" i="22"/>
  <c r="AQ73" i="29"/>
  <c r="BA63" i="38"/>
  <c r="K65" i="38"/>
  <c r="BA63" i="23"/>
  <c r="K65" i="23"/>
  <c r="AY73" i="27"/>
  <c r="I35" i="21"/>
  <c r="AA73" i="28"/>
  <c r="AQ73" i="28"/>
  <c r="BA37" i="22"/>
  <c r="I37" i="21" s="1"/>
  <c r="I38" i="21" s="1"/>
  <c r="O61" i="21"/>
  <c r="AY66" i="26"/>
  <c r="AR72" i="26" s="1"/>
  <c r="AY72" i="26" s="1"/>
  <c r="AI73" i="28"/>
  <c r="AY73" i="28"/>
  <c r="AR72" i="29"/>
  <c r="AY72" i="29" s="1"/>
  <c r="AY71" i="29"/>
  <c r="S73" i="29"/>
  <c r="D63" i="29"/>
  <c r="K63" i="29" s="1"/>
  <c r="BA61" i="29"/>
  <c r="D63" i="28"/>
  <c r="K63" i="28" s="1"/>
  <c r="BA61" i="28"/>
  <c r="D63" i="27"/>
  <c r="K63" i="27" s="1"/>
  <c r="BA61" i="27"/>
  <c r="S73" i="27"/>
  <c r="AB72" i="27"/>
  <c r="AI72" i="27" s="1"/>
  <c r="AI71" i="27"/>
  <c r="AQ71" i="27"/>
  <c r="AJ72" i="27"/>
  <c r="AQ72" i="27" s="1"/>
  <c r="AA73" i="27"/>
  <c r="L63" i="26"/>
  <c r="S63" i="26" s="1"/>
  <c r="S65" i="26" s="1"/>
  <c r="S66" i="26" s="1"/>
  <c r="T63" i="26"/>
  <c r="AA63" i="26" s="1"/>
  <c r="AA65" i="26" s="1"/>
  <c r="AA66" i="26" s="1"/>
  <c r="AB63" i="26"/>
  <c r="AI63" i="26" s="1"/>
  <c r="AI65" i="26" s="1"/>
  <c r="AI66" i="26" s="1"/>
  <c r="BA38" i="26"/>
  <c r="K61" i="26"/>
  <c r="BA37" i="26"/>
  <c r="L37" i="21" s="1"/>
  <c r="L38" i="21" s="1"/>
  <c r="AJ63" i="26"/>
  <c r="AQ63" i="26" s="1"/>
  <c r="AQ65" i="26" s="1"/>
  <c r="AQ66" i="26" s="1"/>
  <c r="T63" i="22"/>
  <c r="AA63" i="22" s="1"/>
  <c r="AA65" i="22" s="1"/>
  <c r="AA66" i="22" s="1"/>
  <c r="AB63" i="22"/>
  <c r="AI63" i="22" s="1"/>
  <c r="AI65" i="22" s="1"/>
  <c r="AI66" i="22" s="1"/>
  <c r="L63" i="22"/>
  <c r="S63" i="22" s="1"/>
  <c r="S65" i="22" s="1"/>
  <c r="S66" i="22" s="1"/>
  <c r="K38" i="22"/>
  <c r="AJ63" i="22"/>
  <c r="AQ63" i="22" s="1"/>
  <c r="AQ65" i="22" s="1"/>
  <c r="AQ66" i="22" s="1"/>
  <c r="AY61" i="22"/>
  <c r="AY31" i="1"/>
  <c r="AY27" i="1"/>
  <c r="AY23" i="1"/>
  <c r="AY19" i="1"/>
  <c r="AY15" i="1"/>
  <c r="AV22" i="1"/>
  <c r="AX22" i="1" s="1"/>
  <c r="AY30" i="1"/>
  <c r="AY26" i="1"/>
  <c r="AY22" i="1"/>
  <c r="AY14" i="1"/>
  <c r="AY21" i="1"/>
  <c r="AY17" i="1"/>
  <c r="AV30" i="1"/>
  <c r="AX30" i="1" s="1"/>
  <c r="AY18" i="1"/>
  <c r="AY25" i="1"/>
  <c r="AV10" i="1"/>
  <c r="AY29" i="1"/>
  <c r="AV14" i="1"/>
  <c r="AX14" i="1" s="1"/>
  <c r="AV18" i="1"/>
  <c r="AX18" i="1" s="1"/>
  <c r="AY24" i="1"/>
  <c r="AY16" i="1"/>
  <c r="AV28" i="1"/>
  <c r="AX28" i="1" s="1"/>
  <c r="AY28" i="1"/>
  <c r="AV24" i="1"/>
  <c r="AX24" i="1" s="1"/>
  <c r="AV20" i="1"/>
  <c r="AX20" i="1" s="1"/>
  <c r="AV16" i="1"/>
  <c r="AX16" i="1" s="1"/>
  <c r="AT12" i="1"/>
  <c r="AV12" i="1" s="1"/>
  <c r="AT8" i="1"/>
  <c r="AV8" i="1" s="1"/>
  <c r="AY20" i="1"/>
  <c r="AV26" i="1"/>
  <c r="AX26" i="1" s="1"/>
  <c r="AV25" i="1"/>
  <c r="AX25" i="1" s="1"/>
  <c r="AV29" i="1"/>
  <c r="AX29" i="1" s="1"/>
  <c r="AV9" i="1"/>
  <c r="AT11" i="1"/>
  <c r="AV13" i="1"/>
  <c r="AT15" i="1"/>
  <c r="AV17" i="1"/>
  <c r="AX17" i="1" s="1"/>
  <c r="AT19" i="1"/>
  <c r="AV21" i="1"/>
  <c r="AX21" i="1" s="1"/>
  <c r="AT23" i="1"/>
  <c r="AT27" i="1"/>
  <c r="AT31" i="1"/>
  <c r="AQ59" i="1"/>
  <c r="AQ58" i="1"/>
  <c r="AQ49" i="1"/>
  <c r="AQ48" i="1"/>
  <c r="AQ47" i="1"/>
  <c r="AQ46" i="1"/>
  <c r="AM6" i="1"/>
  <c r="AE6" i="1"/>
  <c r="AM5" i="1"/>
  <c r="AO9" i="1"/>
  <c r="AO10" i="1"/>
  <c r="AO11" i="1"/>
  <c r="AO12" i="1"/>
  <c r="AO13" i="1"/>
  <c r="AO14" i="1"/>
  <c r="AO15" i="1"/>
  <c r="AO16" i="1"/>
  <c r="AO17" i="1"/>
  <c r="AO18" i="1"/>
  <c r="AO19" i="1"/>
  <c r="AO20" i="1"/>
  <c r="AO21" i="1"/>
  <c r="AO22" i="1"/>
  <c r="AO23" i="1"/>
  <c r="AO24" i="1"/>
  <c r="AO25" i="1"/>
  <c r="AO26" i="1"/>
  <c r="AO27" i="1"/>
  <c r="AO28" i="1"/>
  <c r="AO29" i="1"/>
  <c r="AO30" i="1"/>
  <c r="AO31" i="1"/>
  <c r="AO8" i="1"/>
  <c r="AM9" i="1"/>
  <c r="AM10" i="1"/>
  <c r="AM11" i="1"/>
  <c r="AM12" i="1"/>
  <c r="AM13" i="1"/>
  <c r="AM14" i="1"/>
  <c r="AM15" i="1"/>
  <c r="AM16" i="1"/>
  <c r="AM17" i="1"/>
  <c r="AQ17" i="1" s="1"/>
  <c r="AM18" i="1"/>
  <c r="AM19" i="1"/>
  <c r="AM20" i="1"/>
  <c r="AM21" i="1"/>
  <c r="AM22" i="1"/>
  <c r="AM23" i="1"/>
  <c r="AM24" i="1"/>
  <c r="AM25" i="1"/>
  <c r="AM26" i="1"/>
  <c r="AM27" i="1"/>
  <c r="AM28" i="1"/>
  <c r="AM29" i="1"/>
  <c r="AM30" i="1"/>
  <c r="AM31" i="1"/>
  <c r="AM8" i="1"/>
  <c r="AK9" i="1"/>
  <c r="AL9" i="1" s="1"/>
  <c r="AK10" i="1"/>
  <c r="AK11" i="1"/>
  <c r="AK12" i="1"/>
  <c r="AL12" i="1" s="1"/>
  <c r="AK13" i="1"/>
  <c r="AL13" i="1" s="1"/>
  <c r="AK14" i="1"/>
  <c r="AQ14" i="1" s="1"/>
  <c r="AK15" i="1"/>
  <c r="AQ15" i="1" s="1"/>
  <c r="AK16" i="1"/>
  <c r="AL16" i="1" s="1"/>
  <c r="AN16" i="1" s="1"/>
  <c r="AK17" i="1"/>
  <c r="AL17" i="1" s="1"/>
  <c r="AK18" i="1"/>
  <c r="AK19" i="1"/>
  <c r="AK20" i="1"/>
  <c r="AL20" i="1" s="1"/>
  <c r="AN20" i="1" s="1"/>
  <c r="AP20" i="1" s="1"/>
  <c r="AK21" i="1"/>
  <c r="AK22" i="1"/>
  <c r="AL22" i="1" s="1"/>
  <c r="AN22" i="1" s="1"/>
  <c r="AK23" i="1"/>
  <c r="AQ23" i="1" s="1"/>
  <c r="AK24" i="1"/>
  <c r="AQ24" i="1" s="1"/>
  <c r="AK25" i="1"/>
  <c r="AQ25" i="1" s="1"/>
  <c r="AK26" i="1"/>
  <c r="AL26" i="1" s="1"/>
  <c r="AN26" i="1" s="1"/>
  <c r="AK27" i="1"/>
  <c r="AK28" i="1"/>
  <c r="AL28" i="1" s="1"/>
  <c r="AN28" i="1" s="1"/>
  <c r="AK29" i="1"/>
  <c r="AL29" i="1" s="1"/>
  <c r="AK30" i="1"/>
  <c r="AL30" i="1" s="1"/>
  <c r="AK31" i="1"/>
  <c r="AQ31" i="1" s="1"/>
  <c r="AK8" i="1"/>
  <c r="AE5" i="1"/>
  <c r="AI59" i="1"/>
  <c r="AI58" i="1"/>
  <c r="AI49" i="1"/>
  <c r="AI48" i="1"/>
  <c r="AI47" i="1"/>
  <c r="AI46" i="1"/>
  <c r="AG9" i="1"/>
  <c r="AG10" i="1"/>
  <c r="AG11" i="1"/>
  <c r="AG12" i="1"/>
  <c r="AG13" i="1"/>
  <c r="AG14" i="1"/>
  <c r="AG15" i="1"/>
  <c r="AG16" i="1"/>
  <c r="AG17" i="1"/>
  <c r="AG18" i="1"/>
  <c r="AG19" i="1"/>
  <c r="AG20" i="1"/>
  <c r="AG21" i="1"/>
  <c r="AG22" i="1"/>
  <c r="AG23" i="1"/>
  <c r="AG24" i="1"/>
  <c r="AG25" i="1"/>
  <c r="AG26" i="1"/>
  <c r="AG27" i="1"/>
  <c r="AG28" i="1"/>
  <c r="AG29" i="1"/>
  <c r="AG30" i="1"/>
  <c r="AG31" i="1"/>
  <c r="AG8" i="1"/>
  <c r="AE9" i="1"/>
  <c r="AE10" i="1"/>
  <c r="AE11" i="1"/>
  <c r="AE12" i="1"/>
  <c r="AE13" i="1"/>
  <c r="AE14" i="1"/>
  <c r="AE15" i="1"/>
  <c r="AE16" i="1"/>
  <c r="AE17" i="1"/>
  <c r="AE18" i="1"/>
  <c r="AE19" i="1"/>
  <c r="AE20" i="1"/>
  <c r="AE21" i="1"/>
  <c r="AE22" i="1"/>
  <c r="AE23" i="1"/>
  <c r="AE24" i="1"/>
  <c r="AE25" i="1"/>
  <c r="AE26" i="1"/>
  <c r="AE27" i="1"/>
  <c r="AE28" i="1"/>
  <c r="AE29" i="1"/>
  <c r="AE30" i="1"/>
  <c r="AE31" i="1"/>
  <c r="AE8" i="1"/>
  <c r="AC9" i="1"/>
  <c r="AI9" i="1" s="1"/>
  <c r="AC10" i="1"/>
  <c r="AD10" i="1" s="1"/>
  <c r="AF10" i="1" s="1"/>
  <c r="AC11" i="1"/>
  <c r="AI11" i="1" s="1"/>
  <c r="AC12" i="1"/>
  <c r="AD12" i="1" s="1"/>
  <c r="AF12" i="1" s="1"/>
  <c r="AC13" i="1"/>
  <c r="AD13" i="1" s="1"/>
  <c r="AC14" i="1"/>
  <c r="AD14" i="1" s="1"/>
  <c r="AC15" i="1"/>
  <c r="AI15" i="1" s="1"/>
  <c r="AC16" i="1"/>
  <c r="AD16" i="1" s="1"/>
  <c r="AC17" i="1"/>
  <c r="AC18" i="1"/>
  <c r="AD18" i="1" s="1"/>
  <c r="AF18" i="1" s="1"/>
  <c r="AC19" i="1"/>
  <c r="AI19" i="1" s="1"/>
  <c r="AC20" i="1"/>
  <c r="AD20" i="1" s="1"/>
  <c r="AC21" i="1"/>
  <c r="AI21" i="1" s="1"/>
  <c r="AC22" i="1"/>
  <c r="AD22" i="1" s="1"/>
  <c r="AC23" i="1"/>
  <c r="AI23" i="1" s="1"/>
  <c r="AC24" i="1"/>
  <c r="AD24" i="1" s="1"/>
  <c r="AF24" i="1" s="1"/>
  <c r="AC25" i="1"/>
  <c r="AI25" i="1" s="1"/>
  <c r="AC26" i="1"/>
  <c r="AI26" i="1" s="1"/>
  <c r="AC27" i="1"/>
  <c r="AI27" i="1" s="1"/>
  <c r="AC28" i="1"/>
  <c r="AI28" i="1" s="1"/>
  <c r="AC29" i="1"/>
  <c r="AI29" i="1" s="1"/>
  <c r="AC30" i="1"/>
  <c r="AI30" i="1" s="1"/>
  <c r="AC31" i="1"/>
  <c r="AI31" i="1" s="1"/>
  <c r="AC8" i="1"/>
  <c r="AD8" i="1" s="1"/>
  <c r="AA59" i="1"/>
  <c r="AA58" i="1"/>
  <c r="AA60" i="1" s="1"/>
  <c r="AA49" i="1"/>
  <c r="AA48" i="1"/>
  <c r="AA47" i="1"/>
  <c r="AA46" i="1"/>
  <c r="K59" i="1"/>
  <c r="K58" i="1"/>
  <c r="K49" i="1"/>
  <c r="K48" i="1"/>
  <c r="K47" i="1"/>
  <c r="K46" i="1"/>
  <c r="S58" i="1"/>
  <c r="S59" i="1"/>
  <c r="Y9" i="1"/>
  <c r="Y10" i="1"/>
  <c r="Y11" i="1"/>
  <c r="Y12" i="1"/>
  <c r="Y13" i="1"/>
  <c r="Y14" i="1"/>
  <c r="Y15" i="1"/>
  <c r="Y16" i="1"/>
  <c r="Y17" i="1"/>
  <c r="Y18" i="1"/>
  <c r="Y19" i="1"/>
  <c r="Y20" i="1"/>
  <c r="Y21" i="1"/>
  <c r="Y22" i="1"/>
  <c r="Y23" i="1"/>
  <c r="Y24" i="1"/>
  <c r="Y25" i="1"/>
  <c r="Y26" i="1"/>
  <c r="Y27" i="1"/>
  <c r="Y28" i="1"/>
  <c r="Y29" i="1"/>
  <c r="Y30" i="1"/>
  <c r="Y31" i="1"/>
  <c r="Y8" i="1"/>
  <c r="W9" i="1"/>
  <c r="W10" i="1"/>
  <c r="W11" i="1"/>
  <c r="W12" i="1"/>
  <c r="W13" i="1"/>
  <c r="W14" i="1"/>
  <c r="W15" i="1"/>
  <c r="W16" i="1"/>
  <c r="W17" i="1"/>
  <c r="W18" i="1"/>
  <c r="W19" i="1"/>
  <c r="W20" i="1"/>
  <c r="W21" i="1"/>
  <c r="W22" i="1"/>
  <c r="W23" i="1"/>
  <c r="W24" i="1"/>
  <c r="W25" i="1"/>
  <c r="W26" i="1"/>
  <c r="W27" i="1"/>
  <c r="W28" i="1"/>
  <c r="W29" i="1"/>
  <c r="W30" i="1"/>
  <c r="W31" i="1"/>
  <c r="W8" i="1"/>
  <c r="U9" i="1"/>
  <c r="AA9" i="1" s="1"/>
  <c r="U10" i="1"/>
  <c r="V10" i="1" s="1"/>
  <c r="U11" i="1"/>
  <c r="U12" i="1"/>
  <c r="V12" i="1" s="1"/>
  <c r="U13" i="1"/>
  <c r="AA13" i="1" s="1"/>
  <c r="U14" i="1"/>
  <c r="AA14" i="1" s="1"/>
  <c r="U15" i="1"/>
  <c r="U16" i="1"/>
  <c r="V16" i="1" s="1"/>
  <c r="X16" i="1" s="1"/>
  <c r="U17" i="1"/>
  <c r="AA17" i="1" s="1"/>
  <c r="U18" i="1"/>
  <c r="AA18" i="1" s="1"/>
  <c r="U19" i="1"/>
  <c r="AA19" i="1" s="1"/>
  <c r="U20" i="1"/>
  <c r="V20" i="1" s="1"/>
  <c r="X20" i="1" s="1"/>
  <c r="U21" i="1"/>
  <c r="AA21" i="1" s="1"/>
  <c r="U22" i="1"/>
  <c r="V22" i="1" s="1"/>
  <c r="U23" i="1"/>
  <c r="AA23" i="1" s="1"/>
  <c r="U24" i="1"/>
  <c r="V24" i="1" s="1"/>
  <c r="X24" i="1" s="1"/>
  <c r="U25" i="1"/>
  <c r="V25" i="1" s="1"/>
  <c r="U26" i="1"/>
  <c r="AA26" i="1" s="1"/>
  <c r="U27" i="1"/>
  <c r="U28" i="1"/>
  <c r="V28" i="1" s="1"/>
  <c r="X28" i="1" s="1"/>
  <c r="U29" i="1"/>
  <c r="V29" i="1" s="1"/>
  <c r="U30" i="1"/>
  <c r="AA30" i="1" s="1"/>
  <c r="U31" i="1"/>
  <c r="U8" i="1"/>
  <c r="V8" i="1" s="1"/>
  <c r="W6" i="1"/>
  <c r="W5" i="1"/>
  <c r="AZ8" i="1"/>
  <c r="D8" i="21" s="1"/>
  <c r="AZ9" i="1"/>
  <c r="D9" i="21" s="1"/>
  <c r="AZ10" i="1"/>
  <c r="D10" i="21" s="1"/>
  <c r="AZ11" i="1"/>
  <c r="D11" i="21" s="1"/>
  <c r="AZ12" i="1"/>
  <c r="D12" i="21" s="1"/>
  <c r="AZ13" i="1"/>
  <c r="D13" i="21" s="1"/>
  <c r="AR63" i="22" l="1"/>
  <c r="AY63" i="22" s="1"/>
  <c r="AY65" i="22" s="1"/>
  <c r="AY66" i="22" s="1"/>
  <c r="AQ29" i="1"/>
  <c r="AF22" i="1"/>
  <c r="AI17" i="1"/>
  <c r="AQ21" i="1"/>
  <c r="AN30" i="1"/>
  <c r="AP30" i="1" s="1"/>
  <c r="AL21" i="1"/>
  <c r="AN21" i="1" s="1"/>
  <c r="AP21" i="1" s="1"/>
  <c r="AY71" i="26"/>
  <c r="AY73" i="26" s="1"/>
  <c r="BA65" i="38"/>
  <c r="K66" i="38"/>
  <c r="BA65" i="23"/>
  <c r="K66" i="23"/>
  <c r="I61" i="21"/>
  <c r="AI73" i="27"/>
  <c r="L61" i="21"/>
  <c r="AQ73" i="27"/>
  <c r="K65" i="29"/>
  <c r="BA63" i="29"/>
  <c r="U63" i="21" s="1"/>
  <c r="U65" i="21" s="1"/>
  <c r="U66" i="21" s="1"/>
  <c r="AY73" i="29"/>
  <c r="K65" i="28"/>
  <c r="BA63" i="28"/>
  <c r="R63" i="21" s="1"/>
  <c r="R65" i="21" s="1"/>
  <c r="R66" i="21" s="1"/>
  <c r="K65" i="27"/>
  <c r="BA63" i="27"/>
  <c r="O63" i="21" s="1"/>
  <c r="O65" i="21" s="1"/>
  <c r="O66" i="21" s="1"/>
  <c r="AQ71" i="26"/>
  <c r="AJ72" i="26"/>
  <c r="AQ72" i="26" s="1"/>
  <c r="AB72" i="26"/>
  <c r="AI72" i="26" s="1"/>
  <c r="AI71" i="26"/>
  <c r="L72" i="26"/>
  <c r="S72" i="26" s="1"/>
  <c r="S71" i="26"/>
  <c r="D63" i="26"/>
  <c r="K63" i="26" s="1"/>
  <c r="BA61" i="26"/>
  <c r="AA71" i="26"/>
  <c r="T72" i="26"/>
  <c r="AA72" i="26" s="1"/>
  <c r="L72" i="22"/>
  <c r="S72" i="22" s="1"/>
  <c r="S71" i="22"/>
  <c r="AB72" i="22"/>
  <c r="AI72" i="22" s="1"/>
  <c r="AI71" i="22"/>
  <c r="AQ71" i="22"/>
  <c r="AJ72" i="22"/>
  <c r="AQ72" i="22" s="1"/>
  <c r="AA71" i="22"/>
  <c r="T72" i="22"/>
  <c r="AA72" i="22" s="1"/>
  <c r="BA38" i="22"/>
  <c r="K61" i="22"/>
  <c r="S60" i="1"/>
  <c r="AI50" i="1"/>
  <c r="AI60" i="1"/>
  <c r="AQ60" i="1"/>
  <c r="AA50" i="1"/>
  <c r="K50" i="1"/>
  <c r="K60" i="1"/>
  <c r="AQ50" i="1"/>
  <c r="AL25" i="1"/>
  <c r="AF14" i="1"/>
  <c r="AH14" i="1" s="1"/>
  <c r="AL24" i="1"/>
  <c r="AN24" i="1" s="1"/>
  <c r="AP24" i="1" s="1"/>
  <c r="AV31" i="1"/>
  <c r="AX31" i="1" s="1"/>
  <c r="AV19" i="1"/>
  <c r="AX19" i="1" s="1"/>
  <c r="AV11" i="1"/>
  <c r="AV27" i="1"/>
  <c r="AX27" i="1" s="1"/>
  <c r="AV23" i="1"/>
  <c r="AX23" i="1" s="1"/>
  <c r="AV15" i="1"/>
  <c r="AX15" i="1" s="1"/>
  <c r="AT32" i="1"/>
  <c r="AI18" i="1"/>
  <c r="AQ18" i="1"/>
  <c r="AD26" i="1"/>
  <c r="AA22" i="1"/>
  <c r="AI14" i="1"/>
  <c r="AI22" i="1"/>
  <c r="AD30" i="1"/>
  <c r="AF30" i="1" s="1"/>
  <c r="AQ22" i="1"/>
  <c r="AI10" i="1"/>
  <c r="AL18" i="1"/>
  <c r="AN18" i="1" s="1"/>
  <c r="AQ27" i="1"/>
  <c r="AQ19" i="1"/>
  <c r="AQ26" i="1"/>
  <c r="AQ30" i="1"/>
  <c r="AQ20" i="1"/>
  <c r="AL8" i="1"/>
  <c r="AN8" i="1" s="1"/>
  <c r="AQ16" i="1"/>
  <c r="AQ28" i="1"/>
  <c r="AP22" i="1"/>
  <c r="AP26" i="1"/>
  <c r="AN13" i="1"/>
  <c r="AN17" i="1"/>
  <c r="AP17" i="1" s="1"/>
  <c r="AN29" i="1"/>
  <c r="AP29" i="1" s="1"/>
  <c r="AN9" i="1"/>
  <c r="AN25" i="1"/>
  <c r="AP25" i="1" s="1"/>
  <c r="AP28" i="1"/>
  <c r="AL11" i="1"/>
  <c r="AL15" i="1"/>
  <c r="AL19" i="1"/>
  <c r="AL23" i="1"/>
  <c r="AL27" i="1"/>
  <c r="AL31" i="1"/>
  <c r="AP16" i="1"/>
  <c r="AL10" i="1"/>
  <c r="AN12" i="1"/>
  <c r="AL14" i="1"/>
  <c r="V30" i="1"/>
  <c r="X30" i="1" s="1"/>
  <c r="Z30" i="1" s="1"/>
  <c r="AI13" i="1"/>
  <c r="AD17" i="1"/>
  <c r="AF17" i="1" s="1"/>
  <c r="AH17" i="1" s="1"/>
  <c r="AD25" i="1"/>
  <c r="AF25" i="1" s="1"/>
  <c r="AH25" i="1" s="1"/>
  <c r="AD28" i="1"/>
  <c r="AF28" i="1" s="1"/>
  <c r="AI24" i="1"/>
  <c r="V9" i="1"/>
  <c r="X9" i="1" s="1"/>
  <c r="Z9" i="1" s="1"/>
  <c r="AD9" i="1"/>
  <c r="AF9" i="1" s="1"/>
  <c r="AH9" i="1" s="1"/>
  <c r="AD21" i="1"/>
  <c r="AF21" i="1" s="1"/>
  <c r="AH21" i="1" s="1"/>
  <c r="AD29" i="1"/>
  <c r="AF29" i="1" s="1"/>
  <c r="AH29" i="1" s="1"/>
  <c r="V17" i="1"/>
  <c r="X17" i="1" s="1"/>
  <c r="Z17" i="1" s="1"/>
  <c r="AA29" i="1"/>
  <c r="AI8" i="1"/>
  <c r="AF20" i="1"/>
  <c r="AH20" i="1" s="1"/>
  <c r="AI20" i="1"/>
  <c r="AH22" i="1"/>
  <c r="AI12" i="1"/>
  <c r="AI16" i="1"/>
  <c r="AH18" i="1"/>
  <c r="AF26" i="1"/>
  <c r="AH26" i="1" s="1"/>
  <c r="AH10" i="1"/>
  <c r="AF13" i="1"/>
  <c r="AH13" i="1" s="1"/>
  <c r="AH12" i="1"/>
  <c r="AH24" i="1"/>
  <c r="AD11" i="1"/>
  <c r="AD15" i="1"/>
  <c r="AD19" i="1"/>
  <c r="AD23" i="1"/>
  <c r="AD27" i="1"/>
  <c r="AD31" i="1"/>
  <c r="AF16" i="1"/>
  <c r="AH16" i="1" s="1"/>
  <c r="AF8" i="1"/>
  <c r="AH8" i="1" s="1"/>
  <c r="V13" i="1"/>
  <c r="X13" i="1" s="1"/>
  <c r="Z13" i="1" s="1"/>
  <c r="AA25" i="1"/>
  <c r="V21" i="1"/>
  <c r="X21" i="1" s="1"/>
  <c r="Z21" i="1" s="1"/>
  <c r="V26" i="1"/>
  <c r="X26" i="1" s="1"/>
  <c r="V14" i="1"/>
  <c r="X14" i="1" s="1"/>
  <c r="Z14" i="1" s="1"/>
  <c r="V18" i="1"/>
  <c r="X18" i="1" s="1"/>
  <c r="AA10" i="1"/>
  <c r="AA31" i="1"/>
  <c r="AA27" i="1"/>
  <c r="AA15" i="1"/>
  <c r="AA11" i="1"/>
  <c r="X12" i="1"/>
  <c r="Z12" i="1" s="1"/>
  <c r="X10" i="1"/>
  <c r="Z10" i="1" s="1"/>
  <c r="AA24" i="1"/>
  <c r="AA16" i="1"/>
  <c r="AA8" i="1"/>
  <c r="AA12" i="1"/>
  <c r="AA20" i="1"/>
  <c r="AA28" i="1"/>
  <c r="X22" i="1"/>
  <c r="Z22" i="1" s="1"/>
  <c r="X25" i="1"/>
  <c r="Z25" i="1" s="1"/>
  <c r="X29" i="1"/>
  <c r="Z29" i="1" s="1"/>
  <c r="Z24" i="1"/>
  <c r="Z28" i="1"/>
  <c r="V11" i="1"/>
  <c r="V15" i="1"/>
  <c r="V19" i="1"/>
  <c r="V23" i="1"/>
  <c r="V27" i="1"/>
  <c r="V31" i="1"/>
  <c r="Z16" i="1"/>
  <c r="Z20" i="1"/>
  <c r="X8" i="1"/>
  <c r="Z8" i="1" s="1"/>
  <c r="B9" i="21"/>
  <c r="C9" i="21"/>
  <c r="B10" i="21"/>
  <c r="C10" i="21"/>
  <c r="B11" i="21"/>
  <c r="C11" i="21"/>
  <c r="B12" i="21"/>
  <c r="C12" i="21"/>
  <c r="B13" i="21"/>
  <c r="C13" i="21"/>
  <c r="B14" i="21"/>
  <c r="C14" i="21"/>
  <c r="B15" i="21"/>
  <c r="C15" i="21"/>
  <c r="B16" i="21"/>
  <c r="C16" i="21"/>
  <c r="B17" i="21"/>
  <c r="C17" i="21"/>
  <c r="B18" i="21"/>
  <c r="C18" i="21"/>
  <c r="B19" i="21"/>
  <c r="C19" i="21"/>
  <c r="B20" i="21"/>
  <c r="C20" i="21"/>
  <c r="B21" i="21"/>
  <c r="C21" i="21"/>
  <c r="B22" i="21"/>
  <c r="C22" i="21"/>
  <c r="B23" i="21"/>
  <c r="C23" i="21"/>
  <c r="B24" i="21"/>
  <c r="C24" i="21"/>
  <c r="B25" i="21"/>
  <c r="C25" i="21"/>
  <c r="B26" i="21"/>
  <c r="C26" i="21"/>
  <c r="B27" i="21"/>
  <c r="C27" i="21"/>
  <c r="B28" i="21"/>
  <c r="C28" i="21"/>
  <c r="B29" i="21"/>
  <c r="C29" i="21"/>
  <c r="B30" i="21"/>
  <c r="C30" i="21"/>
  <c r="B31" i="21"/>
  <c r="C31" i="21"/>
  <c r="B9" i="1"/>
  <c r="C9" i="1"/>
  <c r="E9" i="1"/>
  <c r="F9" i="1" s="1"/>
  <c r="G9" i="1"/>
  <c r="I9" i="1"/>
  <c r="M9" i="1"/>
  <c r="N9" i="1" s="1"/>
  <c r="O9" i="1"/>
  <c r="B10" i="1"/>
  <c r="C10" i="1"/>
  <c r="E10" i="1"/>
  <c r="F10" i="1" s="1"/>
  <c r="G10" i="1"/>
  <c r="I10" i="1"/>
  <c r="M10" i="1"/>
  <c r="N10" i="1" s="1"/>
  <c r="O10" i="1"/>
  <c r="B11" i="1"/>
  <c r="C11" i="1"/>
  <c r="E11" i="1"/>
  <c r="F11" i="1" s="1"/>
  <c r="G11" i="1"/>
  <c r="I11" i="1"/>
  <c r="M11" i="1"/>
  <c r="N11" i="1" s="1"/>
  <c r="O11" i="1"/>
  <c r="B12" i="1"/>
  <c r="C12" i="1"/>
  <c r="E12" i="1"/>
  <c r="F12" i="1" s="1"/>
  <c r="G12" i="1"/>
  <c r="I12" i="1"/>
  <c r="M12" i="1"/>
  <c r="N12" i="1" s="1"/>
  <c r="O12" i="1"/>
  <c r="B13" i="1"/>
  <c r="C13" i="1"/>
  <c r="E13" i="1"/>
  <c r="F13" i="1" s="1"/>
  <c r="G13" i="1"/>
  <c r="I13" i="1"/>
  <c r="M13" i="1"/>
  <c r="N13" i="1" s="1"/>
  <c r="O13" i="1"/>
  <c r="B14" i="1"/>
  <c r="C14" i="1"/>
  <c r="E14" i="1"/>
  <c r="F14" i="1" s="1"/>
  <c r="G14" i="1"/>
  <c r="I14" i="1"/>
  <c r="M14" i="1"/>
  <c r="N14" i="1" s="1"/>
  <c r="O14" i="1"/>
  <c r="AZ14" i="1"/>
  <c r="D14" i="21" s="1"/>
  <c r="B15" i="1"/>
  <c r="C15" i="1"/>
  <c r="E15" i="1"/>
  <c r="F15" i="1" s="1"/>
  <c r="G15" i="1"/>
  <c r="I15" i="1"/>
  <c r="M15" i="1"/>
  <c r="N15" i="1" s="1"/>
  <c r="O15" i="1"/>
  <c r="AZ15" i="1"/>
  <c r="D15" i="21" s="1"/>
  <c r="B16" i="1"/>
  <c r="C16" i="1"/>
  <c r="E16" i="1"/>
  <c r="F16" i="1" s="1"/>
  <c r="G16" i="1"/>
  <c r="I16" i="1"/>
  <c r="M16" i="1"/>
  <c r="N16" i="1" s="1"/>
  <c r="O16" i="1"/>
  <c r="AZ16" i="1"/>
  <c r="D16" i="21" s="1"/>
  <c r="B17" i="1"/>
  <c r="C17" i="1"/>
  <c r="E17" i="1"/>
  <c r="F17" i="1" s="1"/>
  <c r="G17" i="1"/>
  <c r="I17" i="1"/>
  <c r="M17" i="1"/>
  <c r="N17" i="1" s="1"/>
  <c r="O17" i="1"/>
  <c r="AZ17" i="1"/>
  <c r="D17" i="21" s="1"/>
  <c r="B18" i="1"/>
  <c r="C18" i="1"/>
  <c r="E18" i="1"/>
  <c r="F18" i="1" s="1"/>
  <c r="G18" i="1"/>
  <c r="I18" i="1"/>
  <c r="M18" i="1"/>
  <c r="N18" i="1" s="1"/>
  <c r="O18" i="1"/>
  <c r="AZ18" i="1"/>
  <c r="D18" i="21" s="1"/>
  <c r="B19" i="1"/>
  <c r="C19" i="1"/>
  <c r="E19" i="1"/>
  <c r="F19" i="1" s="1"/>
  <c r="G19" i="1"/>
  <c r="I19" i="1"/>
  <c r="M19" i="1"/>
  <c r="N19" i="1" s="1"/>
  <c r="O19" i="1"/>
  <c r="AZ19" i="1"/>
  <c r="D19" i="21" s="1"/>
  <c r="B20" i="1"/>
  <c r="C20" i="1"/>
  <c r="E20" i="1"/>
  <c r="F20" i="1" s="1"/>
  <c r="G20" i="1"/>
  <c r="I20" i="1"/>
  <c r="M20" i="1"/>
  <c r="N20" i="1" s="1"/>
  <c r="O20" i="1"/>
  <c r="AZ20" i="1"/>
  <c r="D20" i="21" s="1"/>
  <c r="B21" i="1"/>
  <c r="C21" i="1"/>
  <c r="E21" i="1"/>
  <c r="F21" i="1" s="1"/>
  <c r="G21" i="1"/>
  <c r="I21" i="1"/>
  <c r="M21" i="1"/>
  <c r="N21" i="1" s="1"/>
  <c r="O21" i="1"/>
  <c r="AZ21" i="1"/>
  <c r="D21" i="21" s="1"/>
  <c r="B22" i="1"/>
  <c r="C22" i="1"/>
  <c r="E22" i="1"/>
  <c r="F22" i="1" s="1"/>
  <c r="G22" i="1"/>
  <c r="I22" i="1"/>
  <c r="M22" i="1"/>
  <c r="N22" i="1" s="1"/>
  <c r="O22" i="1"/>
  <c r="AZ22" i="1"/>
  <c r="D22" i="21" s="1"/>
  <c r="B23" i="1"/>
  <c r="C23" i="1"/>
  <c r="E23" i="1"/>
  <c r="F23" i="1" s="1"/>
  <c r="G23" i="1"/>
  <c r="I23" i="1"/>
  <c r="M23" i="1"/>
  <c r="N23" i="1" s="1"/>
  <c r="O23" i="1"/>
  <c r="AZ23" i="1"/>
  <c r="D23" i="21" s="1"/>
  <c r="B24" i="1"/>
  <c r="C24" i="1"/>
  <c r="E24" i="1"/>
  <c r="F24" i="1" s="1"/>
  <c r="G24" i="1"/>
  <c r="I24" i="1"/>
  <c r="M24" i="1"/>
  <c r="N24" i="1" s="1"/>
  <c r="O24" i="1"/>
  <c r="AZ24" i="1"/>
  <c r="D24" i="21" s="1"/>
  <c r="B25" i="1"/>
  <c r="C25" i="1"/>
  <c r="E25" i="1"/>
  <c r="F25" i="1" s="1"/>
  <c r="G25" i="1"/>
  <c r="I25" i="1"/>
  <c r="M25" i="1"/>
  <c r="N25" i="1" s="1"/>
  <c r="O25" i="1"/>
  <c r="AZ25" i="1"/>
  <c r="D25" i="21" s="1"/>
  <c r="B26" i="1"/>
  <c r="C26" i="1"/>
  <c r="E26" i="1"/>
  <c r="F26" i="1" s="1"/>
  <c r="G26" i="1"/>
  <c r="I26" i="1"/>
  <c r="M26" i="1"/>
  <c r="N26" i="1" s="1"/>
  <c r="O26" i="1"/>
  <c r="AZ26" i="1"/>
  <c r="D26" i="21" s="1"/>
  <c r="B27" i="1"/>
  <c r="C27" i="1"/>
  <c r="E27" i="1"/>
  <c r="F27" i="1" s="1"/>
  <c r="G27" i="1"/>
  <c r="I27" i="1"/>
  <c r="M27" i="1"/>
  <c r="N27" i="1" s="1"/>
  <c r="O27" i="1"/>
  <c r="AZ27" i="1"/>
  <c r="D27" i="21" s="1"/>
  <c r="B28" i="1"/>
  <c r="C28" i="1"/>
  <c r="E28" i="1"/>
  <c r="F28" i="1" s="1"/>
  <c r="G28" i="1"/>
  <c r="I28" i="1"/>
  <c r="M28" i="1"/>
  <c r="N28" i="1" s="1"/>
  <c r="O28" i="1"/>
  <c r="AZ28" i="1"/>
  <c r="D28" i="21" s="1"/>
  <c r="B29" i="1"/>
  <c r="C29" i="1"/>
  <c r="E29" i="1"/>
  <c r="F29" i="1" s="1"/>
  <c r="G29" i="1"/>
  <c r="I29" i="1"/>
  <c r="M29" i="1"/>
  <c r="N29" i="1" s="1"/>
  <c r="O29" i="1"/>
  <c r="AZ29" i="1"/>
  <c r="D29" i="21" s="1"/>
  <c r="B30" i="1"/>
  <c r="C30" i="1"/>
  <c r="E30" i="1"/>
  <c r="F30" i="1" s="1"/>
  <c r="G30" i="1"/>
  <c r="I30" i="1"/>
  <c r="M30" i="1"/>
  <c r="N30" i="1" s="1"/>
  <c r="O30" i="1"/>
  <c r="AZ30" i="1"/>
  <c r="D30" i="21" s="1"/>
  <c r="B31" i="1"/>
  <c r="C31" i="1"/>
  <c r="E31" i="1"/>
  <c r="F31" i="1" s="1"/>
  <c r="G31" i="1"/>
  <c r="I31" i="1"/>
  <c r="M31" i="1"/>
  <c r="N31" i="1" s="1"/>
  <c r="O31" i="1"/>
  <c r="AZ31" i="1"/>
  <c r="D31" i="21" s="1"/>
  <c r="J18" i="33"/>
  <c r="P18" i="33"/>
  <c r="V18" i="33"/>
  <c r="AB18" i="33"/>
  <c r="AH18" i="33"/>
  <c r="AN18" i="33"/>
  <c r="J19" i="33"/>
  <c r="P19" i="33"/>
  <c r="V19" i="33"/>
  <c r="AB19" i="33"/>
  <c r="AH19" i="33"/>
  <c r="AN19" i="33"/>
  <c r="J20" i="33"/>
  <c r="P20" i="33"/>
  <c r="V20" i="33"/>
  <c r="AB20" i="33"/>
  <c r="AH20" i="33"/>
  <c r="AN20" i="33"/>
  <c r="J21" i="33"/>
  <c r="P21" i="33"/>
  <c r="V21" i="33"/>
  <c r="AB21" i="33"/>
  <c r="AH21" i="33"/>
  <c r="AN21" i="33"/>
  <c r="J22" i="33"/>
  <c r="P22" i="33"/>
  <c r="V22" i="33"/>
  <c r="AB22" i="33"/>
  <c r="AH22" i="33"/>
  <c r="AN22" i="33"/>
  <c r="J23" i="33"/>
  <c r="P23" i="33"/>
  <c r="V23" i="33"/>
  <c r="AB23" i="33"/>
  <c r="AH23" i="33"/>
  <c r="AN23" i="33"/>
  <c r="J24" i="33"/>
  <c r="P24" i="33"/>
  <c r="V24" i="33"/>
  <c r="AB24" i="33"/>
  <c r="AH24" i="33"/>
  <c r="AN24" i="33"/>
  <c r="J25" i="33"/>
  <c r="P25" i="33"/>
  <c r="V25" i="33"/>
  <c r="AB25" i="33"/>
  <c r="AH25" i="33"/>
  <c r="AN25" i="33"/>
  <c r="J26" i="33"/>
  <c r="P26" i="33"/>
  <c r="V26" i="33"/>
  <c r="AB26" i="33"/>
  <c r="AH26" i="33"/>
  <c r="AN26" i="33"/>
  <c r="J27" i="33"/>
  <c r="P27" i="33"/>
  <c r="V27" i="33"/>
  <c r="AB27" i="33"/>
  <c r="AH27" i="33"/>
  <c r="AN27" i="33"/>
  <c r="J28" i="33"/>
  <c r="P28" i="33"/>
  <c r="V28" i="33"/>
  <c r="AB28" i="33"/>
  <c r="AH28" i="33"/>
  <c r="AN28" i="33"/>
  <c r="J29" i="33"/>
  <c r="P29" i="33"/>
  <c r="V29" i="33"/>
  <c r="AB29" i="33"/>
  <c r="AH29" i="33"/>
  <c r="AN29" i="33"/>
  <c r="J30" i="33"/>
  <c r="P30" i="33"/>
  <c r="V30" i="33"/>
  <c r="AB30" i="33"/>
  <c r="AH30" i="33"/>
  <c r="AN30" i="33"/>
  <c r="J31" i="33"/>
  <c r="P31" i="33"/>
  <c r="V31" i="33"/>
  <c r="AB31" i="33"/>
  <c r="AH31" i="33"/>
  <c r="AN31" i="33"/>
  <c r="AR72" i="22" l="1"/>
  <c r="AY72" i="22" s="1"/>
  <c r="AY71" i="22"/>
  <c r="S73" i="22"/>
  <c r="AA73" i="26"/>
  <c r="K71" i="38"/>
  <c r="BA66" i="38"/>
  <c r="D72" i="38"/>
  <c r="K72" i="38" s="1"/>
  <c r="BA72" i="38" s="1"/>
  <c r="K71" i="23"/>
  <c r="BA66" i="23"/>
  <c r="D72" i="23"/>
  <c r="K72" i="23" s="1"/>
  <c r="BA72" i="23" s="1"/>
  <c r="BA24" i="1"/>
  <c r="F24" i="21" s="1"/>
  <c r="BA20" i="1"/>
  <c r="F20" i="21" s="1"/>
  <c r="BA16" i="1"/>
  <c r="F16" i="21" s="1"/>
  <c r="AA73" i="22"/>
  <c r="S73" i="26"/>
  <c r="BA65" i="29"/>
  <c r="K66" i="29"/>
  <c r="BA65" i="28"/>
  <c r="K66" i="28"/>
  <c r="BA65" i="27"/>
  <c r="K66" i="27"/>
  <c r="BA63" i="26"/>
  <c r="L63" i="21" s="1"/>
  <c r="L65" i="21" s="1"/>
  <c r="L66" i="21" s="1"/>
  <c r="K65" i="26"/>
  <c r="AI73" i="26"/>
  <c r="AQ73" i="26"/>
  <c r="AY73" i="22"/>
  <c r="AI73" i="22"/>
  <c r="D63" i="22"/>
  <c r="K63" i="22" s="1"/>
  <c r="BA61" i="22"/>
  <c r="AQ73" i="22"/>
  <c r="AR34" i="1"/>
  <c r="AY34" i="1" s="1"/>
  <c r="BA28" i="1"/>
  <c r="F28" i="21" s="1"/>
  <c r="BA30" i="1"/>
  <c r="F30" i="21" s="1"/>
  <c r="BA26" i="1"/>
  <c r="F26" i="21" s="1"/>
  <c r="BA22" i="1"/>
  <c r="F22" i="21" s="1"/>
  <c r="BA18" i="1"/>
  <c r="F18" i="21" s="1"/>
  <c r="BA14" i="1"/>
  <c r="F14" i="21" s="1"/>
  <c r="BA13" i="1"/>
  <c r="F13" i="21" s="1"/>
  <c r="BA12" i="1"/>
  <c r="F12" i="21" s="1"/>
  <c r="BA11" i="1"/>
  <c r="F11" i="21" s="1"/>
  <c r="BA10" i="1"/>
  <c r="F10" i="21" s="1"/>
  <c r="BA9" i="1"/>
  <c r="F9" i="21" s="1"/>
  <c r="BA29" i="1"/>
  <c r="F29" i="21" s="1"/>
  <c r="BA25" i="1"/>
  <c r="F25" i="21" s="1"/>
  <c r="BA21" i="1"/>
  <c r="F21" i="21" s="1"/>
  <c r="BA17" i="1"/>
  <c r="F17" i="21" s="1"/>
  <c r="BA31" i="1"/>
  <c r="F31" i="21" s="1"/>
  <c r="BA27" i="1"/>
  <c r="F27" i="21" s="1"/>
  <c r="BA23" i="1"/>
  <c r="F23" i="21" s="1"/>
  <c r="BA19" i="1"/>
  <c r="F19" i="21" s="1"/>
  <c r="BA15" i="1"/>
  <c r="F15" i="21" s="1"/>
  <c r="AH28" i="1"/>
  <c r="AV33" i="1"/>
  <c r="AY33" i="1" s="1"/>
  <c r="AP18" i="1"/>
  <c r="AH30" i="1"/>
  <c r="AN19" i="1"/>
  <c r="AP19" i="1" s="1"/>
  <c r="AN23" i="1"/>
  <c r="AP23" i="1" s="1"/>
  <c r="AN10" i="1"/>
  <c r="AN31" i="1"/>
  <c r="AP31" i="1" s="1"/>
  <c r="AN15" i="1"/>
  <c r="AP15" i="1" s="1"/>
  <c r="AL32" i="1"/>
  <c r="AN14" i="1"/>
  <c r="AP14" i="1" s="1"/>
  <c r="AN27" i="1"/>
  <c r="AP27" i="1" s="1"/>
  <c r="AN11" i="1"/>
  <c r="Z26" i="1"/>
  <c r="AF19" i="1"/>
  <c r="AH19" i="1" s="1"/>
  <c r="AF31" i="1"/>
  <c r="AH31" i="1" s="1"/>
  <c r="AF15" i="1"/>
  <c r="AH15" i="1" s="1"/>
  <c r="AF27" i="1"/>
  <c r="AH27" i="1" s="1"/>
  <c r="AF11" i="1"/>
  <c r="AF23" i="1"/>
  <c r="AH23" i="1" s="1"/>
  <c r="AD32" i="1"/>
  <c r="Z18" i="1"/>
  <c r="X27" i="1"/>
  <c r="Z27" i="1" s="1"/>
  <c r="X11" i="1"/>
  <c r="Z11" i="1" s="1"/>
  <c r="X23" i="1"/>
  <c r="Z23" i="1" s="1"/>
  <c r="X19" i="1"/>
  <c r="Z19" i="1" s="1"/>
  <c r="X31" i="1"/>
  <c r="Z31" i="1" s="1"/>
  <c r="X15" i="1"/>
  <c r="Z15" i="1" s="1"/>
  <c r="V32" i="1"/>
  <c r="H10" i="1"/>
  <c r="J10" i="1" s="1"/>
  <c r="H12" i="1"/>
  <c r="J12" i="1" s="1"/>
  <c r="H28" i="1"/>
  <c r="J28" i="1" s="1"/>
  <c r="K28" i="1" s="1"/>
  <c r="H22" i="1"/>
  <c r="J22" i="1" s="1"/>
  <c r="H18" i="1"/>
  <c r="J18" i="1" s="1"/>
  <c r="S25" i="1"/>
  <c r="H24" i="1"/>
  <c r="J24" i="1" s="1"/>
  <c r="S15" i="1"/>
  <c r="H26" i="1"/>
  <c r="J26" i="1" s="1"/>
  <c r="H20" i="1"/>
  <c r="J20" i="1" s="1"/>
  <c r="H14" i="1"/>
  <c r="J14" i="1" s="1"/>
  <c r="S9" i="1"/>
  <c r="S29" i="1"/>
  <c r="S31" i="1"/>
  <c r="S19" i="1"/>
  <c r="S13" i="1"/>
  <c r="S11" i="1"/>
  <c r="H16" i="1"/>
  <c r="J16" i="1" s="1"/>
  <c r="S21" i="1"/>
  <c r="S27" i="1"/>
  <c r="S23" i="1"/>
  <c r="S17" i="1"/>
  <c r="H30" i="1"/>
  <c r="J30" i="1" s="1"/>
  <c r="P27" i="1"/>
  <c r="R27" i="1" s="1"/>
  <c r="P24" i="1"/>
  <c r="R24" i="1" s="1"/>
  <c r="P21" i="1"/>
  <c r="R21" i="1" s="1"/>
  <c r="P18" i="1"/>
  <c r="R18" i="1" s="1"/>
  <c r="P15" i="1"/>
  <c r="R15" i="1" s="1"/>
  <c r="P31" i="1"/>
  <c r="R31" i="1" s="1"/>
  <c r="P28" i="1"/>
  <c r="R28" i="1" s="1"/>
  <c r="P22" i="1"/>
  <c r="R22" i="1" s="1"/>
  <c r="P16" i="1"/>
  <c r="R16" i="1" s="1"/>
  <c r="P13" i="1"/>
  <c r="R13" i="1" s="1"/>
  <c r="P10" i="1"/>
  <c r="R10" i="1" s="1"/>
  <c r="P9" i="1"/>
  <c r="R9" i="1" s="1"/>
  <c r="P26" i="1"/>
  <c r="R26" i="1" s="1"/>
  <c r="P25" i="1"/>
  <c r="R25" i="1" s="1"/>
  <c r="P20" i="1"/>
  <c r="R20" i="1" s="1"/>
  <c r="P19" i="1"/>
  <c r="R19" i="1" s="1"/>
  <c r="P14" i="1"/>
  <c r="R14" i="1" s="1"/>
  <c r="P30" i="1"/>
  <c r="R30" i="1" s="1"/>
  <c r="P29" i="1"/>
  <c r="R29" i="1" s="1"/>
  <c r="P23" i="1"/>
  <c r="R23" i="1" s="1"/>
  <c r="P17" i="1"/>
  <c r="R17" i="1" s="1"/>
  <c r="P12" i="1"/>
  <c r="R12" i="1" s="1"/>
  <c r="P11" i="1"/>
  <c r="R11" i="1" s="1"/>
  <c r="S28" i="1"/>
  <c r="H27" i="1"/>
  <c r="S26" i="1"/>
  <c r="H25" i="1"/>
  <c r="S24" i="1"/>
  <c r="H23" i="1"/>
  <c r="S22" i="1"/>
  <c r="H21" i="1"/>
  <c r="J21" i="1" s="1"/>
  <c r="S20" i="1"/>
  <c r="H19" i="1"/>
  <c r="J19" i="1" s="1"/>
  <c r="S18" i="1"/>
  <c r="H17" i="1"/>
  <c r="S16" i="1"/>
  <c r="H15" i="1"/>
  <c r="J15" i="1" s="1"/>
  <c r="S14" i="1"/>
  <c r="H13" i="1"/>
  <c r="S12" i="1"/>
  <c r="H11" i="1"/>
  <c r="J11" i="1" s="1"/>
  <c r="S10" i="1"/>
  <c r="H9" i="1"/>
  <c r="J9" i="1" s="1"/>
  <c r="H31" i="1"/>
  <c r="J31" i="1" s="1"/>
  <c r="K31" i="1" s="1"/>
  <c r="S30" i="1"/>
  <c r="H29" i="1"/>
  <c r="C14" i="34"/>
  <c r="K22" i="1" l="1"/>
  <c r="BA71" i="38"/>
  <c r="K73" i="38"/>
  <c r="BA73" i="38" s="1"/>
  <c r="BA71" i="23"/>
  <c r="K73" i="23"/>
  <c r="BA73" i="23" s="1"/>
  <c r="BA66" i="29"/>
  <c r="K71" i="29"/>
  <c r="D72" i="29"/>
  <c r="K72" i="29" s="1"/>
  <c r="BA72" i="29" s="1"/>
  <c r="U72" i="21" s="1"/>
  <c r="BA66" i="28"/>
  <c r="K71" i="28"/>
  <c r="D72" i="28"/>
  <c r="K72" i="28" s="1"/>
  <c r="BA72" i="28" s="1"/>
  <c r="R72" i="21" s="1"/>
  <c r="BA66" i="27"/>
  <c r="K71" i="27"/>
  <c r="D72" i="27"/>
  <c r="K72" i="27" s="1"/>
  <c r="BA72" i="27" s="1"/>
  <c r="O72" i="21" s="1"/>
  <c r="BA65" i="26"/>
  <c r="K66" i="26"/>
  <c r="K65" i="22"/>
  <c r="BA63" i="22"/>
  <c r="I63" i="21" s="1"/>
  <c r="I65" i="21" s="1"/>
  <c r="I66" i="21" s="1"/>
  <c r="AB34" i="1"/>
  <c r="AI34" i="1" s="1"/>
  <c r="T34" i="1"/>
  <c r="AA34" i="1" s="1"/>
  <c r="AJ34" i="1"/>
  <c r="AQ34" i="1" s="1"/>
  <c r="AY35" i="1"/>
  <c r="AR37" i="1" s="1"/>
  <c r="AY37" i="1" s="1"/>
  <c r="AN33" i="1"/>
  <c r="AQ33" i="1" s="1"/>
  <c r="AF33" i="1"/>
  <c r="AI33" i="1" s="1"/>
  <c r="AI35" i="1" s="1"/>
  <c r="AB37" i="1" s="1"/>
  <c r="AI37" i="1" s="1"/>
  <c r="AH11" i="1"/>
  <c r="AH36" i="1" s="1"/>
  <c r="AI36" i="1" s="1"/>
  <c r="K12" i="1"/>
  <c r="Z36" i="1"/>
  <c r="AA36" i="1" s="1"/>
  <c r="X33" i="1"/>
  <c r="AA33" i="1" s="1"/>
  <c r="K10" i="1"/>
  <c r="K14" i="1"/>
  <c r="BB14" i="1" s="1"/>
  <c r="BB31" i="1"/>
  <c r="K18" i="1"/>
  <c r="BB18" i="1" s="1"/>
  <c r="K26" i="1"/>
  <c r="BB26" i="1" s="1"/>
  <c r="K20" i="1"/>
  <c r="BB20" i="1" s="1"/>
  <c r="K16" i="1"/>
  <c r="BB16" i="1" s="1"/>
  <c r="K24" i="1"/>
  <c r="BB24" i="1" s="1"/>
  <c r="J13" i="1"/>
  <c r="K13" i="1" s="1"/>
  <c r="K30" i="1"/>
  <c r="BB30" i="1" s="1"/>
  <c r="K21" i="1"/>
  <c r="BB21" i="1" s="1"/>
  <c r="J17" i="1"/>
  <c r="K17" i="1" s="1"/>
  <c r="BB17" i="1" s="1"/>
  <c r="J27" i="1"/>
  <c r="K27" i="1" s="1"/>
  <c r="BB27" i="1" s="1"/>
  <c r="J25" i="1"/>
  <c r="K25" i="1" s="1"/>
  <c r="BB25" i="1" s="1"/>
  <c r="J23" i="1"/>
  <c r="K23" i="1" s="1"/>
  <c r="BB23" i="1" s="1"/>
  <c r="K15" i="1"/>
  <c r="BB15" i="1" s="1"/>
  <c r="K19" i="1"/>
  <c r="BB19" i="1" s="1"/>
  <c r="J29" i="1"/>
  <c r="K29" i="1" s="1"/>
  <c r="BB29" i="1" s="1"/>
  <c r="BB22" i="1"/>
  <c r="BB28" i="1"/>
  <c r="K9" i="1"/>
  <c r="K11" i="1"/>
  <c r="O6" i="1"/>
  <c r="O5" i="1"/>
  <c r="O8" i="1"/>
  <c r="I8" i="1"/>
  <c r="G8" i="1"/>
  <c r="AA35" i="1" l="1"/>
  <c r="T37" i="1" s="1"/>
  <c r="AA37" i="1" s="1"/>
  <c r="AA38" i="1" s="1"/>
  <c r="AA61" i="1" s="1"/>
  <c r="T63" i="1" s="1"/>
  <c r="BA71" i="29"/>
  <c r="U71" i="21" s="1"/>
  <c r="U73" i="21" s="1"/>
  <c r="K73" i="29"/>
  <c r="BA73" i="29" s="1"/>
  <c r="BA71" i="28"/>
  <c r="R71" i="21" s="1"/>
  <c r="R73" i="21" s="1"/>
  <c r="K73" i="28"/>
  <c r="BA73" i="28" s="1"/>
  <c r="BA71" i="27"/>
  <c r="O71" i="21" s="1"/>
  <c r="O73" i="21" s="1"/>
  <c r="K73" i="27"/>
  <c r="BA73" i="27" s="1"/>
  <c r="K71" i="26"/>
  <c r="BA66" i="26"/>
  <c r="D72" i="26"/>
  <c r="K72" i="26" s="1"/>
  <c r="BA72" i="26" s="1"/>
  <c r="L72" i="21" s="1"/>
  <c r="BA65" i="22"/>
  <c r="K66" i="22"/>
  <c r="AI38" i="1"/>
  <c r="AI61" i="1" s="1"/>
  <c r="AB63" i="1" s="1"/>
  <c r="AQ35" i="1"/>
  <c r="AJ37" i="1" s="1"/>
  <c r="AQ37" i="1" s="1"/>
  <c r="M8" i="1"/>
  <c r="E8" i="1"/>
  <c r="C8" i="1"/>
  <c r="B8" i="1"/>
  <c r="C8" i="21"/>
  <c r="B8" i="21"/>
  <c r="A15" i="34"/>
  <c r="B74" i="1" l="1"/>
  <c r="B63" i="1"/>
  <c r="V29" i="21"/>
  <c r="BA71" i="26"/>
  <c r="L71" i="21" s="1"/>
  <c r="L73" i="21" s="1"/>
  <c r="K73" i="26"/>
  <c r="BA73" i="26" s="1"/>
  <c r="BA66" i="22"/>
  <c r="K71" i="22"/>
  <c r="D72" i="22"/>
  <c r="K72" i="22" s="1"/>
  <c r="BA72" i="22" s="1"/>
  <c r="I72" i="21" s="1"/>
  <c r="W29" i="21"/>
  <c r="V31" i="21"/>
  <c r="AA63" i="1"/>
  <c r="AA65" i="1" s="1"/>
  <c r="AA66" i="1" s="1"/>
  <c r="AI63" i="1"/>
  <c r="AI65" i="1" s="1"/>
  <c r="AI66" i="1" s="1"/>
  <c r="S8" i="1"/>
  <c r="N8" i="1"/>
  <c r="F8" i="1"/>
  <c r="B63" i="38" l="1"/>
  <c r="B63" i="23"/>
  <c r="B63" i="21"/>
  <c r="B63" i="29"/>
  <c r="B63" i="22"/>
  <c r="B63" i="28"/>
  <c r="B63" i="26"/>
  <c r="B63" i="27"/>
  <c r="BA71" i="22"/>
  <c r="I71" i="21" s="1"/>
  <c r="I73" i="21" s="1"/>
  <c r="K73" i="22"/>
  <c r="BA73" i="22" s="1"/>
  <c r="BA8" i="1"/>
  <c r="F8" i="21" s="1"/>
  <c r="AB72" i="1"/>
  <c r="AI72" i="1" s="1"/>
  <c r="AI71" i="1"/>
  <c r="T72" i="1"/>
  <c r="AA72" i="1" s="1"/>
  <c r="AA71" i="1"/>
  <c r="P8" i="1"/>
  <c r="P33" i="1" s="1"/>
  <c r="S33" i="1" s="1"/>
  <c r="N32" i="1"/>
  <c r="L34" i="1" s="1"/>
  <c r="S34" i="1" s="1"/>
  <c r="H8" i="1"/>
  <c r="J8" i="1" s="1"/>
  <c r="F32" i="1"/>
  <c r="BA32" i="1" l="1"/>
  <c r="AA73" i="1"/>
  <c r="AI73" i="1"/>
  <c r="R8" i="1"/>
  <c r="R36" i="1" s="1"/>
  <c r="S36" i="1" s="1"/>
  <c r="H33" i="1"/>
  <c r="K33" i="1" s="1"/>
  <c r="BA33" i="1" s="1"/>
  <c r="F33" i="21" s="1"/>
  <c r="K8" i="1"/>
  <c r="J36" i="1"/>
  <c r="K36" i="1" s="1"/>
  <c r="D34" i="1"/>
  <c r="K34" i="1" s="1"/>
  <c r="B3" i="1"/>
  <c r="B2" i="1"/>
  <c r="A2" i="36"/>
  <c r="D3" i="36"/>
  <c r="E3" i="36"/>
  <c r="F3" i="36"/>
  <c r="G3" i="36"/>
  <c r="H3" i="36"/>
  <c r="I3" i="36"/>
  <c r="AI5" i="33" l="1"/>
  <c r="AN13" i="33"/>
  <c r="AN12" i="33"/>
  <c r="AN11" i="33"/>
  <c r="AN10" i="33"/>
  <c r="AN17" i="33"/>
  <c r="AN16" i="33"/>
  <c r="AN15" i="33"/>
  <c r="AN14" i="33"/>
  <c r="AN9" i="33"/>
  <c r="AN8" i="33"/>
  <c r="AC5" i="33"/>
  <c r="AH13" i="33"/>
  <c r="AH12" i="33"/>
  <c r="AH11" i="33"/>
  <c r="AH10" i="33"/>
  <c r="AH17" i="33"/>
  <c r="AH16" i="33"/>
  <c r="AH15" i="33"/>
  <c r="AH14" i="33"/>
  <c r="AH9" i="33"/>
  <c r="AH8" i="33"/>
  <c r="W5" i="33"/>
  <c r="AB13" i="33"/>
  <c r="AB12" i="33"/>
  <c r="AB11" i="33"/>
  <c r="AB10" i="33"/>
  <c r="AB17" i="33"/>
  <c r="AB16" i="33"/>
  <c r="AB15" i="33"/>
  <c r="AB14" i="33"/>
  <c r="AB9" i="33"/>
  <c r="AB8" i="33"/>
  <c r="A2" i="33"/>
  <c r="J28" i="18"/>
  <c r="J31" i="18"/>
  <c r="J30" i="18"/>
  <c r="J29" i="18"/>
  <c r="J32" i="18"/>
  <c r="AY13" i="1" l="1"/>
  <c r="AX13" i="1"/>
  <c r="AY12" i="1"/>
  <c r="AX12" i="1"/>
  <c r="AY11" i="1"/>
  <c r="AX11" i="1"/>
  <c r="AY10" i="1"/>
  <c r="AX10" i="1"/>
  <c r="AY9" i="1"/>
  <c r="AX9" i="1"/>
  <c r="AY8" i="1"/>
  <c r="AX8" i="1"/>
  <c r="AQ13" i="1"/>
  <c r="AP13" i="1"/>
  <c r="AQ12" i="1"/>
  <c r="AP12" i="1"/>
  <c r="AQ11" i="1"/>
  <c r="AP11" i="1"/>
  <c r="AQ10" i="1"/>
  <c r="AP10" i="1"/>
  <c r="AQ9" i="1"/>
  <c r="AP9" i="1"/>
  <c r="AQ8" i="1"/>
  <c r="AP8" i="1"/>
  <c r="BB13" i="1" l="1"/>
  <c r="BB10" i="1"/>
  <c r="BB8" i="1"/>
  <c r="BB12" i="1"/>
  <c r="BB11" i="1"/>
  <c r="AX36" i="1"/>
  <c r="AY36" i="1" s="1"/>
  <c r="BB9" i="1"/>
  <c r="AP36" i="1"/>
  <c r="AQ36" i="1" s="1"/>
  <c r="AQ38" i="1" s="1"/>
  <c r="AQ61" i="1" s="1"/>
  <c r="AJ63" i="1" s="1"/>
  <c r="AY38" i="1" l="1"/>
  <c r="AY61" i="1" s="1"/>
  <c r="AR63" i="1" s="1"/>
  <c r="BA36" i="1"/>
  <c r="F36" i="21" s="1"/>
  <c r="BB32" i="1"/>
  <c r="AQ63" i="1"/>
  <c r="AQ65" i="1" s="1"/>
  <c r="AQ66" i="1" s="1"/>
  <c r="G5" i="1"/>
  <c r="G6" i="1"/>
  <c r="AQ71" i="1" l="1"/>
  <c r="AJ72" i="1"/>
  <c r="AQ72" i="1" s="1"/>
  <c r="V13" i="33"/>
  <c r="V12" i="33"/>
  <c r="V11" i="33"/>
  <c r="V10" i="33"/>
  <c r="V17" i="33"/>
  <c r="V16" i="33"/>
  <c r="V15" i="33"/>
  <c r="V14" i="33"/>
  <c r="V9" i="33"/>
  <c r="V8" i="33"/>
  <c r="P13" i="33"/>
  <c r="P12" i="33"/>
  <c r="P11" i="33"/>
  <c r="P10" i="33"/>
  <c r="P17" i="33"/>
  <c r="P16" i="33"/>
  <c r="P15" i="33"/>
  <c r="P14" i="33"/>
  <c r="P9" i="33"/>
  <c r="P8" i="33"/>
  <c r="J9" i="33"/>
  <c r="J14" i="33"/>
  <c r="J15" i="33"/>
  <c r="J16" i="33"/>
  <c r="J17" i="33"/>
  <c r="J10" i="33"/>
  <c r="J11" i="33"/>
  <c r="J12" i="33"/>
  <c r="J13" i="33"/>
  <c r="J8" i="33"/>
  <c r="AQ73" i="1" l="1"/>
  <c r="U7" i="33"/>
  <c r="AG7" i="33"/>
  <c r="I7" i="33"/>
  <c r="AM7" i="33"/>
  <c r="AA7" i="33"/>
  <c r="O7" i="33"/>
  <c r="Q5" i="33"/>
  <c r="K5" i="33"/>
  <c r="E5" i="33"/>
  <c r="E10" i="12" l="1"/>
  <c r="E9" i="12"/>
  <c r="E8" i="12"/>
  <c r="E7" i="12"/>
  <c r="E6" i="12"/>
  <c r="E5" i="12"/>
  <c r="E4" i="12"/>
  <c r="I8" i="14"/>
  <c r="I6" i="14"/>
  <c r="I5" i="14"/>
  <c r="I4" i="14"/>
  <c r="E12" i="16"/>
  <c r="E11" i="16"/>
  <c r="E10" i="16"/>
  <c r="E9" i="16"/>
  <c r="E8" i="16"/>
  <c r="E7" i="16"/>
  <c r="E6" i="16"/>
  <c r="E5" i="16"/>
  <c r="E4" i="16"/>
  <c r="E12" i="17"/>
  <c r="H12" i="17" s="1"/>
  <c r="E11" i="17"/>
  <c r="H11" i="17" s="1"/>
  <c r="E10" i="17"/>
  <c r="H10" i="17" s="1"/>
  <c r="E9" i="17"/>
  <c r="H9" i="17" s="1"/>
  <c r="E7" i="17"/>
  <c r="H7" i="17" s="1"/>
  <c r="E6" i="17"/>
  <c r="H6" i="17" s="1"/>
  <c r="E5" i="17"/>
  <c r="H5" i="17" s="1"/>
  <c r="E4" i="17"/>
  <c r="H4" i="17" s="1"/>
  <c r="E1" i="7"/>
  <c r="D1" i="12"/>
  <c r="C1" i="14"/>
  <c r="D1" i="16"/>
  <c r="C1" i="17"/>
  <c r="B3" i="21"/>
  <c r="B2" i="21"/>
  <c r="J27" i="18"/>
  <c r="C26" i="18"/>
  <c r="C27" i="18"/>
  <c r="C28" i="18"/>
  <c r="C29" i="18"/>
  <c r="C30" i="18"/>
  <c r="C31" i="18"/>
  <c r="C32" i="18"/>
  <c r="C33" i="18"/>
  <c r="C34" i="18"/>
  <c r="C35" i="18"/>
  <c r="C36" i="18"/>
  <c r="C37" i="18"/>
  <c r="C38" i="18"/>
  <c r="C39" i="18"/>
  <c r="D32" i="1"/>
  <c r="C2" i="37" s="1"/>
  <c r="L32" i="1"/>
  <c r="D2" i="37" s="1"/>
  <c r="T32" i="1"/>
  <c r="E2" i="37" s="1"/>
  <c r="AB32" i="1"/>
  <c r="F2" i="37" s="1"/>
  <c r="AJ32" i="1"/>
  <c r="G2" i="37" s="1"/>
  <c r="AR32" i="1"/>
  <c r="H2" i="37" s="1"/>
  <c r="BA40" i="1"/>
  <c r="F40" i="21" s="1"/>
  <c r="BA41" i="1"/>
  <c r="F41" i="21" s="1"/>
  <c r="BA42" i="1"/>
  <c r="F42" i="21" s="1"/>
  <c r="BA43" i="1"/>
  <c r="F43" i="21" s="1"/>
  <c r="BA53" i="1"/>
  <c r="F53" i="21" s="1"/>
  <c r="BA54" i="1"/>
  <c r="F54" i="21" s="1"/>
  <c r="BA55" i="1"/>
  <c r="F55" i="21" s="1"/>
  <c r="AY68" i="1"/>
  <c r="AY70" i="1" s="1"/>
  <c r="V24" i="21" l="1"/>
  <c r="V25" i="21"/>
  <c r="V26" i="21"/>
  <c r="V27" i="21"/>
  <c r="W40" i="21"/>
  <c r="BA64" i="1"/>
  <c r="F64" i="21" s="1"/>
  <c r="I9" i="14"/>
  <c r="BA47" i="1"/>
  <c r="F47" i="21" s="1"/>
  <c r="W43" i="21"/>
  <c r="E13" i="16"/>
  <c r="E11" i="12"/>
  <c r="W55" i="21"/>
  <c r="BA69" i="1"/>
  <c r="F69" i="21" s="1"/>
  <c r="BA59" i="1"/>
  <c r="F59" i="21" s="1"/>
  <c r="W42" i="21"/>
  <c r="H13" i="17"/>
  <c r="BA52" i="1"/>
  <c r="BA56" i="1"/>
  <c r="W53" i="21"/>
  <c r="BA46" i="1"/>
  <c r="F46" i="21" s="1"/>
  <c r="K35" i="1"/>
  <c r="M32" i="21"/>
  <c r="BA58" i="1"/>
  <c r="F58" i="21" s="1"/>
  <c r="W54" i="21"/>
  <c r="BA49" i="1"/>
  <c r="F49" i="21" s="1"/>
  <c r="BA48" i="1"/>
  <c r="F48" i="21" s="1"/>
  <c r="AZ32" i="1"/>
  <c r="W41" i="21"/>
  <c r="G32" i="21"/>
  <c r="V21" i="21"/>
  <c r="V14" i="21"/>
  <c r="V17" i="21"/>
  <c r="V11" i="21"/>
  <c r="V15" i="21"/>
  <c r="V23" i="21"/>
  <c r="V20" i="21"/>
  <c r="V16" i="21"/>
  <c r="V10" i="21"/>
  <c r="BA68" i="1"/>
  <c r="F68" i="21" s="1"/>
  <c r="P32" i="21"/>
  <c r="V22" i="21"/>
  <c r="V19" i="21"/>
  <c r="V13" i="21"/>
  <c r="V9" i="21"/>
  <c r="V8" i="21"/>
  <c r="V18" i="21"/>
  <c r="V12" i="21"/>
  <c r="BA34" i="1"/>
  <c r="F34" i="21" s="1"/>
  <c r="F44" i="21"/>
  <c r="D10" i="37"/>
  <c r="I12" i="37"/>
  <c r="H6" i="37"/>
  <c r="F12" i="37"/>
  <c r="E13" i="37"/>
  <c r="E16" i="37"/>
  <c r="H16" i="37"/>
  <c r="E10" i="37"/>
  <c r="E6" i="37"/>
  <c r="F10" i="37"/>
  <c r="E12" i="37"/>
  <c r="G10" i="37"/>
  <c r="G12" i="37"/>
  <c r="H10" i="37"/>
  <c r="I10" i="37"/>
  <c r="G6" i="37"/>
  <c r="H12" i="37"/>
  <c r="F6" i="37"/>
  <c r="F52" i="21" l="1"/>
  <c r="F56" i="21" s="1"/>
  <c r="W25" i="21"/>
  <c r="W24" i="21"/>
  <c r="W26" i="21"/>
  <c r="W27" i="21"/>
  <c r="V28" i="21"/>
  <c r="W18" i="21"/>
  <c r="D37" i="1"/>
  <c r="K37" i="1" s="1"/>
  <c r="BA60" i="1"/>
  <c r="D32" i="21"/>
  <c r="J10" i="37"/>
  <c r="W69" i="21"/>
  <c r="F60" i="21"/>
  <c r="BA50" i="1"/>
  <c r="W19" i="21"/>
  <c r="W64" i="21"/>
  <c r="W47" i="21"/>
  <c r="W17" i="21"/>
  <c r="W10" i="21"/>
  <c r="W16" i="21"/>
  <c r="W12" i="21"/>
  <c r="W21" i="21"/>
  <c r="W13" i="21"/>
  <c r="W15" i="21"/>
  <c r="W23" i="21"/>
  <c r="W11" i="21"/>
  <c r="W20" i="21"/>
  <c r="W59" i="21"/>
  <c r="W46" i="21"/>
  <c r="W9" i="21"/>
  <c r="W48" i="21"/>
  <c r="W14" i="21"/>
  <c r="F50" i="21"/>
  <c r="W58" i="21"/>
  <c r="W22" i="21"/>
  <c r="W49" i="21"/>
  <c r="W8" i="21"/>
  <c r="W44" i="21"/>
  <c r="D29" i="18" s="1"/>
  <c r="W68" i="21"/>
  <c r="F70" i="21"/>
  <c r="BA70" i="1"/>
  <c r="S35" i="1"/>
  <c r="BA35" i="1" s="1"/>
  <c r="I16" i="37"/>
  <c r="D13" i="37"/>
  <c r="D6" i="37"/>
  <c r="I11" i="37"/>
  <c r="D12" i="37"/>
  <c r="I13" i="37"/>
  <c r="E11" i="37"/>
  <c r="G16" i="37"/>
  <c r="G11" i="37"/>
  <c r="G13" i="37"/>
  <c r="D16" i="37"/>
  <c r="H13" i="37"/>
  <c r="F16" i="37"/>
  <c r="H11" i="37"/>
  <c r="D11" i="37"/>
  <c r="F11" i="37"/>
  <c r="F13" i="37"/>
  <c r="W52" i="21" l="1"/>
  <c r="J12" i="37"/>
  <c r="W56" i="21"/>
  <c r="D31" i="18" s="1"/>
  <c r="W34" i="21"/>
  <c r="W31" i="21"/>
  <c r="W28" i="21"/>
  <c r="V30" i="21"/>
  <c r="V32" i="21" s="1"/>
  <c r="S32" i="21"/>
  <c r="L37" i="1"/>
  <c r="S37" i="1" s="1"/>
  <c r="J16" i="37"/>
  <c r="J13" i="37"/>
  <c r="J11" i="37"/>
  <c r="W60" i="21"/>
  <c r="D32" i="18" s="1"/>
  <c r="W70" i="21"/>
  <c r="D36" i="18" s="1"/>
  <c r="W50" i="21"/>
  <c r="D30" i="18" s="1"/>
  <c r="K38" i="1"/>
  <c r="I6" i="37"/>
  <c r="F9" i="37"/>
  <c r="BA37" i="1" l="1"/>
  <c r="J6" i="37"/>
  <c r="F32" i="21"/>
  <c r="S38" i="1"/>
  <c r="S61" i="1" s="1"/>
  <c r="F35" i="21"/>
  <c r="E8" i="37"/>
  <c r="I8" i="37"/>
  <c r="E7" i="37"/>
  <c r="G8" i="37"/>
  <c r="F8" i="37"/>
  <c r="F7" i="37"/>
  <c r="D8" i="37"/>
  <c r="H7" i="37"/>
  <c r="E9" i="37"/>
  <c r="D7" i="37"/>
  <c r="G9" i="37"/>
  <c r="I7" i="37"/>
  <c r="H8" i="37"/>
  <c r="G7" i="37"/>
  <c r="F37" i="21" l="1"/>
  <c r="W37" i="21" s="1"/>
  <c r="W33" i="21"/>
  <c r="W30" i="21"/>
  <c r="L63" i="1"/>
  <c r="S63" i="1" s="1"/>
  <c r="J7" i="37"/>
  <c r="W32" i="21"/>
  <c r="D26" i="18" s="1"/>
  <c r="J8" i="37"/>
  <c r="BA38" i="1"/>
  <c r="AY63" i="1"/>
  <c r="W35" i="21"/>
  <c r="D27" i="18" s="1"/>
  <c r="F15" i="37"/>
  <c r="F14" i="37"/>
  <c r="E14" i="37"/>
  <c r="E17" i="37"/>
  <c r="I9" i="37"/>
  <c r="G14" i="37"/>
  <c r="H9" i="37"/>
  <c r="F38" i="21" l="1"/>
  <c r="W36" i="21"/>
  <c r="S65" i="1"/>
  <c r="S66" i="1" s="1"/>
  <c r="S71" i="1" s="1"/>
  <c r="AY65" i="1"/>
  <c r="G15" i="37"/>
  <c r="E15" i="37"/>
  <c r="D9" i="37"/>
  <c r="H14" i="37"/>
  <c r="I14" i="37"/>
  <c r="E19" i="37" l="1"/>
  <c r="AY66" i="1"/>
  <c r="AY71" i="1" s="1"/>
  <c r="J9" i="37"/>
  <c r="F61" i="21"/>
  <c r="W38" i="21"/>
  <c r="D28" i="18" s="1"/>
  <c r="L72" i="1"/>
  <c r="S72" i="1" s="1"/>
  <c r="F17" i="37"/>
  <c r="H15" i="37"/>
  <c r="I15" i="37"/>
  <c r="D14" i="37"/>
  <c r="F19" i="37" l="1"/>
  <c r="AR72" i="1"/>
  <c r="AY72" i="1" s="1"/>
  <c r="AY73" i="1" s="1"/>
  <c r="J14" i="37"/>
  <c r="W61" i="21"/>
  <c r="D33" i="18" s="1"/>
  <c r="S73" i="1"/>
  <c r="E18" i="37"/>
  <c r="H17" i="37"/>
  <c r="G17" i="37"/>
  <c r="I17" i="37"/>
  <c r="I18" i="37"/>
  <c r="F18" i="37"/>
  <c r="G18" i="37"/>
  <c r="H19" i="37" l="1"/>
  <c r="I19" i="37"/>
  <c r="G19" i="37"/>
  <c r="BA44" i="1"/>
  <c r="K61" i="1"/>
  <c r="H18" i="37"/>
  <c r="BA61" i="1" l="1"/>
  <c r="D63" i="1"/>
  <c r="K63" i="1" s="1"/>
  <c r="K65" i="1" s="1"/>
  <c r="BA63" i="1" l="1"/>
  <c r="F63" i="21" s="1"/>
  <c r="W63" i="21" l="1"/>
  <c r="F65" i="21"/>
  <c r="BA65" i="1"/>
  <c r="K66" i="1"/>
  <c r="D15" i="37"/>
  <c r="J15" i="37" l="1"/>
  <c r="BA66" i="1"/>
  <c r="D72" i="1"/>
  <c r="K72" i="1" s="1"/>
  <c r="BA72" i="1" s="1"/>
  <c r="F72" i="21" s="1"/>
  <c r="K71" i="1"/>
  <c r="W65" i="21"/>
  <c r="D34" i="18" s="1"/>
  <c r="F66" i="21"/>
  <c r="D17" i="37"/>
  <c r="D19" i="37" l="1"/>
  <c r="F21" i="37" s="1"/>
  <c r="J17" i="37"/>
  <c r="J19" i="37" s="1"/>
  <c r="F22" i="37" s="1"/>
  <c r="W66" i="21"/>
  <c r="D35" i="18" s="1"/>
  <c r="K73" i="1"/>
  <c r="BA73" i="1" s="1"/>
  <c r="BA71" i="1"/>
  <c r="F71" i="21" s="1"/>
  <c r="W72" i="21"/>
  <c r="D38" i="18" s="1"/>
  <c r="F23" i="37" l="1"/>
  <c r="W71" i="21"/>
  <c r="D37" i="18" s="1"/>
  <c r="F73" i="21"/>
  <c r="D18" i="37"/>
  <c r="W73" i="21" l="1"/>
  <c r="D39"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wade.wargo</author>
  </authors>
  <commentList>
    <comment ref="W6" authorId="0" shapeId="0" xr:uid="{00000000-0006-0000-0700-000001000000}">
      <text>
        <r>
          <rPr>
            <sz val="8"/>
            <color indexed="81"/>
            <rFont val="Tahoma"/>
            <family val="2"/>
          </rPr>
          <t>Indicate the actual number of total months for the Base and Options.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Breen, David (contr-cmo)</author>
  </authors>
  <commentList>
    <comment ref="D63" authorId="0" shapeId="0" xr:uid="{00000000-0006-0000-0800-000001000000}">
      <text>
        <r>
          <rPr>
            <b/>
            <sz val="9"/>
            <color indexed="81"/>
            <rFont val="Tahoma"/>
            <family val="2"/>
          </rPr>
          <t xml:space="preserve">
Change this cell if Modified Total Direct Costs are needed for this calculation.</t>
        </r>
      </text>
    </comment>
  </commentList>
</comments>
</file>

<file path=xl/sharedStrings.xml><?xml version="1.0" encoding="utf-8"?>
<sst xmlns="http://schemas.openxmlformats.org/spreadsheetml/2006/main" count="2504" uniqueCount="658">
  <si>
    <t>Insert line(s) &amp; title(s) for any other M/H O/H rates</t>
  </si>
  <si>
    <t>Insert line(s) &amp; title(s) for any other F/B rates</t>
  </si>
  <si>
    <t>Insert line(s) &amp; title(s) for any other O/H rates</t>
  </si>
  <si>
    <t>Insert line(s) &amp; title(s) for any other G&amp;A rates</t>
  </si>
  <si>
    <t>Insert COM rate title</t>
  </si>
  <si>
    <t>Insert line(s) &amp; title(s) for any other COM rates</t>
  </si>
  <si>
    <t>Qty</t>
  </si>
  <si>
    <t xml:space="preserve">Other Direct Costs </t>
  </si>
  <si>
    <t>Description of Material</t>
  </si>
  <si>
    <t>Unit Price</t>
  </si>
  <si>
    <t xml:space="preserve"> Total Price </t>
  </si>
  <si>
    <t>Vendor/Source</t>
  </si>
  <si>
    <t xml:space="preserve"> TRAVEL</t>
  </si>
  <si>
    <t>TOTAL</t>
  </si>
  <si>
    <t>Unit of Issue</t>
  </si>
  <si>
    <t>Total Price</t>
  </si>
  <si>
    <t xml:space="preserve">Note 1: </t>
  </si>
  <si>
    <t>Name</t>
  </si>
  <si>
    <t>Number of Hours</t>
  </si>
  <si>
    <t>Hourly Rate</t>
  </si>
  <si>
    <t>Travel costs</t>
  </si>
  <si>
    <t>Other Costs</t>
  </si>
  <si>
    <t>Note 2:</t>
  </si>
  <si>
    <t>Vendor/Source (If known)</t>
  </si>
  <si>
    <t>Basis of Estimate (Note 4)</t>
  </si>
  <si>
    <t>Describe how and why the consultant was selected.</t>
  </si>
  <si>
    <t>GENERAL INFORMATION</t>
  </si>
  <si>
    <t>Total</t>
  </si>
  <si>
    <t>File/Tab Name or Link</t>
  </si>
  <si>
    <t>Consultants</t>
  </si>
  <si>
    <t>Subtotal Costs</t>
  </si>
  <si>
    <t>Total Estimated Costs</t>
  </si>
  <si>
    <t>Total Cost of Money</t>
  </si>
  <si>
    <t>SUBCONTRACTOR COST DATA</t>
  </si>
  <si>
    <t>Name (Last, First)</t>
  </si>
  <si>
    <t>Consultant Name - #01</t>
  </si>
  <si>
    <t>Consultant Name - #02</t>
  </si>
  <si>
    <t>Consultant Name - #03</t>
  </si>
  <si>
    <t>Rate</t>
  </si>
  <si>
    <t>Fixed Fee (If proposing a CPFF contract)</t>
  </si>
  <si>
    <t>Total Estimated Costs Plus Fixed Fee</t>
  </si>
  <si>
    <t>Materials/Supplies</t>
  </si>
  <si>
    <t>Equipment</t>
  </si>
  <si>
    <t>Travel</t>
  </si>
  <si>
    <t>Insert line(s) for any other types of ODCs</t>
  </si>
  <si>
    <t>Insert line(s) for any additional Consultants</t>
  </si>
  <si>
    <t>Total Material Handling Costs</t>
  </si>
  <si>
    <t>Total Direct Labor Costs</t>
  </si>
  <si>
    <t>Total Fringe Benefit Costs</t>
  </si>
  <si>
    <t>Total Labor Overhead Costs</t>
  </si>
  <si>
    <t>Total Other Direct Costs</t>
  </si>
  <si>
    <t>Total G&amp;A Costs</t>
  </si>
  <si>
    <r>
      <t>X</t>
    </r>
    <r>
      <rPr>
        <b/>
        <u/>
        <sz val="9"/>
        <rFont val="Arial"/>
        <family val="2"/>
      </rPr>
      <t>-Months</t>
    </r>
  </si>
  <si>
    <t>Insert M/H O/H rate title</t>
  </si>
  <si>
    <t>Subcontractor</t>
  </si>
  <si>
    <t>Competitive/Sole Source</t>
  </si>
  <si>
    <t>Cost/price analysis included (Y/N)</t>
  </si>
  <si>
    <t>Competitive Quotes or Sole Source Documentation Included (Y/N)</t>
  </si>
  <si>
    <t>Note 1:</t>
  </si>
  <si>
    <t xml:space="preserve">Note 2: </t>
  </si>
  <si>
    <t>Note 3:</t>
  </si>
  <si>
    <t>Note 4:</t>
  </si>
  <si>
    <t>Justification for why the equipment is needed</t>
  </si>
  <si>
    <t>Will the equipment be included as part of a deliverable item under the award? (Y/N)</t>
  </si>
  <si>
    <t>Basis of Estimate (Note 3)</t>
  </si>
  <si>
    <t>Examples include rental fees, shipping costs, license fees</t>
  </si>
  <si>
    <t>Description of Equipment (Note 1)</t>
  </si>
  <si>
    <t>Estimates and the resultant costs claimed must conform to the applicable Federal cost principles.</t>
  </si>
  <si>
    <t>Definitions:</t>
  </si>
  <si>
    <t>Reference Document Number</t>
  </si>
  <si>
    <t>Subcontracts/Interorganizational Transfer</t>
  </si>
  <si>
    <t>Base</t>
  </si>
  <si>
    <t>Option I</t>
  </si>
  <si>
    <t xml:space="preserve">Option I </t>
  </si>
  <si>
    <t>Subcontract/Interorganizational Name - #02</t>
  </si>
  <si>
    <t>Subcontract/Interorganizational Name - #03</t>
  </si>
  <si>
    <t xml:space="preserve">Insert line(s) for any additional Subcontractors/Interorganizational </t>
  </si>
  <si>
    <t xml:space="preserve">2. Information regarding your projections for out years, including your assumptions and method for developing these estimates.  </t>
  </si>
  <si>
    <t>Basis of Rate</t>
  </si>
  <si>
    <t>Description of effort to be performed by the Consultant or attach Consultant Statement of Work</t>
  </si>
  <si>
    <t>If there are miscellaneous expenses associated with the trip, provide description and rationale.</t>
  </si>
  <si>
    <t>Applied Against</t>
  </si>
  <si>
    <t>Material Handling</t>
  </si>
  <si>
    <t>Material Handling (M/H O/H) (See Escalation and Indirect Rate Worksheet)</t>
  </si>
  <si>
    <t>General and Administrative (G&amp;A) (See Escalation and Indirect Rate Worksheet)</t>
  </si>
  <si>
    <t>Facilities Cost of Money (COM) (See Escalation and Indirect Rate Worksheet)</t>
  </si>
  <si>
    <t>OPTION 5</t>
  </si>
  <si>
    <t>Total Subcontract Costs</t>
  </si>
  <si>
    <t>Total Consultant Costs</t>
  </si>
  <si>
    <t xml:space="preserve">Competitive /Sole Source </t>
  </si>
  <si>
    <t>(Note 4)</t>
  </si>
  <si>
    <t xml:space="preserve">TOTAL </t>
  </si>
  <si>
    <t xml:space="preserve">TOTAL  </t>
  </si>
  <si>
    <t xml:space="preserve"> </t>
  </si>
  <si>
    <t>Type of Subcontract (i.e., Fixed Price, Time and Materials, etc.)</t>
  </si>
  <si>
    <t>BASE</t>
  </si>
  <si>
    <t>OPTION 2</t>
  </si>
  <si>
    <t>OPTION 1</t>
  </si>
  <si>
    <t>OPTION 3</t>
  </si>
  <si>
    <t>OPTION 4</t>
  </si>
  <si>
    <t>Below is a summary of Documentation/Documents Required</t>
  </si>
  <si>
    <t>Prior to Negotiations</t>
  </si>
  <si>
    <t>Prior to Contract</t>
  </si>
  <si>
    <t>Y</t>
  </si>
  <si>
    <r>
      <rPr>
        <b/>
        <sz val="12"/>
        <rFont val="Calibri"/>
        <family val="2"/>
      </rPr>
      <t>Below is a summary of the proposed cost</t>
    </r>
    <r>
      <rPr>
        <sz val="12"/>
        <rFont val="Calibri"/>
        <family val="2"/>
      </rPr>
      <t xml:space="preserve">. This chart will automatically fill in from the "Total Amount" tab. </t>
    </r>
  </si>
  <si>
    <t>N</t>
  </si>
  <si>
    <t>(Example: FPRA, FPRP, Estimate, etc.)</t>
  </si>
  <si>
    <t>Cost Proposal - Option I</t>
  </si>
  <si>
    <t>Cost Proposal - Option III</t>
  </si>
  <si>
    <t>Cost Proposal - Total Amount</t>
  </si>
  <si>
    <t>Provide details in Materials Tab</t>
  </si>
  <si>
    <t>Provide details in Equip. Tab</t>
  </si>
  <si>
    <t>Provide details in ODC Tab</t>
  </si>
  <si>
    <t>Provide details in Travel Tab</t>
  </si>
  <si>
    <t>Provide details in Subcontractor Tab</t>
  </si>
  <si>
    <t>Provide details in Consultant Tab</t>
  </si>
  <si>
    <t>SUBTOTAL</t>
  </si>
  <si>
    <t>CAGE 
Code</t>
  </si>
  <si>
    <r>
      <t>•</t>
    </r>
    <r>
      <rPr>
        <sz val="7"/>
        <rFont val="Times New Roman"/>
        <family val="1"/>
      </rPr>
      <t xml:space="preserve">        </t>
    </r>
    <r>
      <rPr>
        <sz val="12"/>
        <rFont val="Times New Roman"/>
        <family val="1"/>
      </rPr>
      <t>Do not combine any categories.</t>
    </r>
  </si>
  <si>
    <t>Instructions:</t>
  </si>
  <si>
    <t xml:space="preserve">Any proposed personnel in the technical proposal should be identified with their labor category.  </t>
  </si>
  <si>
    <t>•   For Prime - fill out all columns if applicable. Indicate “Not Applicable” in B5 when there is no information to include.</t>
  </si>
  <si>
    <t>Include a separate section in the above table for the base and each option</t>
  </si>
  <si>
    <t>(Note 3)</t>
  </si>
  <si>
    <t>Enter the proposed cost detail for the Base and each Option period (as needed) on the tabs entitled,, "Base", "O-I". "O-II", O-III", "O-IV", and "O-V". The tab entitled, "Total Amount" will automatically calculate from the Base and Option tabs.</t>
  </si>
  <si>
    <t>Direct Labor (DL)</t>
  </si>
  <si>
    <t xml:space="preserve">•  For PRIME submission - Subcontractor Name: If there are subcontracts, list all subcontractor names.
•  In upper right last column, replace the “X” in X-Months with actual number of months.
•  Add descriptions in Column B if costs are entered in the following areas:  Fringe Benefits, Labor Overhead, Other Direct Costs (other types), Material Handling, General and Administrative, and Facilities Cost of Money.
•  Subcontracts/Interorganizational Transfers: If appropriate, place Subcontractor name(s) or Interorganizational Name/Code in Column B.
•  Consultants: If appropriate, place Consultant name(s) in Column B. Running title will indicate when submission is from a prime, subcontractor or consultant.
</t>
  </si>
  <si>
    <t>Include a separate section in the above table for the Base and each Option.</t>
  </si>
  <si>
    <r>
      <t xml:space="preserve">Supporting documentation has been provided (Y/N) </t>
    </r>
    <r>
      <rPr>
        <b/>
        <sz val="12"/>
        <color rgb="FFFF0000"/>
        <rFont val="Calibri"/>
        <family val="2"/>
      </rPr>
      <t>(Note 3)</t>
    </r>
  </si>
  <si>
    <t xml:space="preserve">Material is property that may be incorporated into or attached to a deliverable end item or that may be consumed or expended in performing a contract.  It includes assemblies, components, parts, raw and processed materials, and small tools and supplies that may be consumed in normal use in performing a contract. Material should be proposed separately from Equipment (see following spreadsheet and definitions). </t>
  </si>
  <si>
    <r>
      <t xml:space="preserve"> MATERIALS - SUPPLIES </t>
    </r>
    <r>
      <rPr>
        <b/>
        <i/>
        <sz val="12"/>
        <color rgb="FFFF0000"/>
        <rFont val="Calibri"/>
        <family val="2"/>
      </rPr>
      <t>(Note 1)</t>
    </r>
  </si>
  <si>
    <t>Include a separate section in the above table for the Base and each Option.  Add additional lines labeled with Options if needed.</t>
  </si>
  <si>
    <t xml:space="preserve">Special Test Equipment is defined as either single or multipurpose integrated test units engineered, designed, fabricated, or modified to accomplish special purpose testing in performing a contract.  It consists of items or assemblies of equipment including standard or general purpose items or components that are interconnected and interdependent so as to become a new functional entity for special testing purposes.   </t>
  </si>
  <si>
    <t>Special tooling is defined as jigs, dies, fixtures, molds, patterns, taps, gauges, and all components of these items, including foundations and similar improvements necessary for installing special test equipment, and which are of such a specialized nature that without substantial modification or alteration their use is limited to the development or production of particular supplies or parts thereof or to the performance of particular services.</t>
  </si>
  <si>
    <t>Plant equipment means personal property of a capital nature (including equipment, machine tools, test equipment, furniture, vehicles, and accessory and auxiliary items) for use in manufacturing supplies, in performing services, or for any administrative or general plant purpose. It does not include special tooling or special test equipment.</t>
  </si>
  <si>
    <t>Contractors are normally required to furnish all equipment and/or facilities necessary to perform Government contracts (see FAR 45.102(a)). The Government may allow equipment and/or facilities only under special circumstances. If equipment and/or facilities are proposed, the specific description should identify the component, nomenclature, and configuration of the equipment/hardware that it proposes to purchase for this effort.  The purchase on a direct reimbursement basis of equipment that is not included in a deliverable item will be evaluated for allowability on a case-by-case basis.  Maximum use of Government integration, test, and experiment facilities is encouraged.</t>
  </si>
  <si>
    <r>
      <t>Supporting documentation has been provided (Y/N)</t>
    </r>
    <r>
      <rPr>
        <b/>
        <sz val="12"/>
        <color rgb="FFFF0000"/>
        <rFont val="Calibri"/>
        <family val="2"/>
      </rPr>
      <t xml:space="preserve"> (Note 3)</t>
    </r>
  </si>
  <si>
    <t>(Note 2)</t>
  </si>
  <si>
    <r>
      <t>CONSULTANTS</t>
    </r>
    <r>
      <rPr>
        <b/>
        <i/>
        <sz val="12"/>
        <color rgb="FFFF0000"/>
        <rFont val="Calibri"/>
        <family val="2"/>
      </rPr>
      <t xml:space="preserve"> (Note 2)</t>
    </r>
  </si>
  <si>
    <r>
      <t>Basis of Estimate</t>
    </r>
    <r>
      <rPr>
        <b/>
        <sz val="12"/>
        <color rgb="FFFF0000"/>
        <rFont val="Calibri"/>
        <family val="2"/>
      </rPr>
      <t xml:space="preserve"> (Note 1)</t>
    </r>
  </si>
  <si>
    <r>
      <t xml:space="preserve">Item
</t>
    </r>
    <r>
      <rPr>
        <b/>
        <sz val="12"/>
        <color rgb="FFFF0000"/>
        <rFont val="Calibri"/>
        <family val="2"/>
      </rPr>
      <t>(Note 2)</t>
    </r>
  </si>
  <si>
    <r>
      <t xml:space="preserve">Type of Equipment (special test equipment, special tooling, general purpose equipment, or plant equipment)
</t>
    </r>
    <r>
      <rPr>
        <b/>
        <sz val="12"/>
        <color rgb="FFFF0000"/>
        <rFont val="Calibri"/>
        <family val="2"/>
      </rPr>
      <t>(Note 3)</t>
    </r>
  </si>
  <si>
    <r>
      <t xml:space="preserve">Supporting documentation has been provided (Y/N)
</t>
    </r>
    <r>
      <rPr>
        <b/>
        <sz val="12"/>
        <color rgb="FFFF0000"/>
        <rFont val="Calibri"/>
        <family val="2"/>
      </rPr>
      <t>(Note 4)</t>
    </r>
  </si>
  <si>
    <r>
      <t>OTHER DIRECT COSTS</t>
    </r>
    <r>
      <rPr>
        <b/>
        <i/>
        <sz val="12"/>
        <color rgb="FFFF0000"/>
        <rFont val="Calibri"/>
        <family val="2"/>
      </rPr>
      <t xml:space="preserve"> (Note 1)</t>
    </r>
  </si>
  <si>
    <r>
      <t xml:space="preserve">Description
</t>
    </r>
    <r>
      <rPr>
        <b/>
        <sz val="12"/>
        <color rgb="FFFF0000"/>
        <rFont val="Calibri"/>
        <family val="2"/>
      </rPr>
      <t>(Note 2)</t>
    </r>
  </si>
  <si>
    <t xml:space="preserve">•    For PRIME submission - Subcontractor Name: If there are subcontracts, list all subcontractor names.
•    In upper right last column, replace the X in X-Months with actual number of months for the Base and Options.
•    List Principal Investigator and Key Personnel working on the project even if they receive no salary support.
•    Subcontracts/Interorganizational Transfers: If appropriate, place Subcontractor name(s) or Interorganizational Name/Code in Column B.
•    Consultants: If appropriate, place Consultant name(s) in Column B.
•    Remember that the total of all Base and Option worksheets should equal the total of the Total Amount worksheet.
•    Add descriptions in Column B if costs are entered in the following areas:   Fringe Benefits, Labor Overhead, Other Direct Costs/other types, Material Handling, General and Administrative, and Facilities Cost of Money.
</t>
  </si>
  <si>
    <t>In an attachment, provide all supporting documentation to support your price basis, e.g. copy of quote, page from catalog, or method used for deriving engineering estimates.</t>
  </si>
  <si>
    <r>
      <t>EQUIPMENT</t>
    </r>
    <r>
      <rPr>
        <b/>
        <i/>
        <sz val="12"/>
        <color rgb="FFFF0000"/>
        <rFont val="Calibri"/>
        <family val="2"/>
      </rPr>
      <t xml:space="preserve"> (Note 1)</t>
    </r>
  </si>
  <si>
    <t>Certificate of Current Cost/Pricing Data for Prime if Contract &gt; $2,000,000</t>
  </si>
  <si>
    <t>Certificate of Current Cost/Pricing Data for each Subcontractor &gt; $2,000,000</t>
  </si>
  <si>
    <r>
      <t>•</t>
    </r>
    <r>
      <rPr>
        <b/>
        <sz val="7"/>
        <rFont val="Calibri"/>
        <family val="2"/>
        <scheme val="minor"/>
      </rPr>
      <t xml:space="preserve">        </t>
    </r>
    <r>
      <rPr>
        <b/>
        <sz val="12"/>
        <rFont val="Calibri"/>
        <family val="2"/>
        <scheme val="minor"/>
      </rPr>
      <t>Ensure all costs from other worksheets are correct</t>
    </r>
    <r>
      <rPr>
        <b/>
        <i/>
        <sz val="12"/>
        <rFont val="Calibri"/>
        <family val="2"/>
        <scheme val="minor"/>
      </rPr>
      <t>.</t>
    </r>
  </si>
  <si>
    <t xml:space="preserve">Certified cost or pricing data may be required for subcontractor proposals over $2,000,000. </t>
  </si>
  <si>
    <t>Included copy of Consulting Agreement or other documentation supporting the proposed rate</t>
  </si>
  <si>
    <t>Total amount exceeds $2M (Y/N)</t>
  </si>
  <si>
    <t>Name or Comment</t>
  </si>
  <si>
    <t>Fringe Benefits Rate</t>
  </si>
  <si>
    <t>Labor Overhead Rate</t>
  </si>
  <si>
    <t>Hourly Labor Rate</t>
  </si>
  <si>
    <t>This Organization's Business Type:</t>
  </si>
  <si>
    <t>General, I2, Picklist of Offeror Business Types</t>
  </si>
  <si>
    <t>Large Business</t>
  </si>
  <si>
    <t>Small Business</t>
  </si>
  <si>
    <t>Non-Profit</t>
  </si>
  <si>
    <t>Academia</t>
  </si>
  <si>
    <t>Project Management</t>
  </si>
  <si>
    <t>Administrative</t>
  </si>
  <si>
    <t>Project Manager</t>
  </si>
  <si>
    <t>Software Development</t>
  </si>
  <si>
    <t xml:space="preserve"> Labor Escalation Rate</t>
  </si>
  <si>
    <t>Labor Escalation Rate</t>
  </si>
  <si>
    <t>Calculated</t>
  </si>
  <si>
    <t>Pick-List</t>
  </si>
  <si>
    <t>Open Text</t>
  </si>
  <si>
    <t>$$$</t>
  </si>
  <si>
    <t>%</t>
  </si>
  <si>
    <t>Lab/FFRDC</t>
  </si>
  <si>
    <t>Principal Investigator</t>
  </si>
  <si>
    <t>Co-Principal Investigator</t>
  </si>
  <si>
    <t>Co-Investigator</t>
  </si>
  <si>
    <t>Sr. Post-Doc</t>
  </si>
  <si>
    <t>Post-Doc</t>
  </si>
  <si>
    <t>Research Associate</t>
  </si>
  <si>
    <t>Research Assistant</t>
  </si>
  <si>
    <t>Staff Scientist</t>
  </si>
  <si>
    <t>Post-Doc Fellow</t>
  </si>
  <si>
    <t>Graduate Research Assistant</t>
  </si>
  <si>
    <t>Graduate Student</t>
  </si>
  <si>
    <t>Student</t>
  </si>
  <si>
    <t>Systems Administrator</t>
  </si>
  <si>
    <t>Research Scientist/Engineer</t>
  </si>
  <si>
    <t>Business</t>
  </si>
  <si>
    <t>Principal Scientist/Engineer</t>
  </si>
  <si>
    <t>Security</t>
  </si>
  <si>
    <t>Research</t>
  </si>
  <si>
    <t>Support</t>
  </si>
  <si>
    <t>Valid values are Academia or General</t>
  </si>
  <si>
    <t>Academia Labor Groups</t>
  </si>
  <si>
    <t>General Labor Groups</t>
  </si>
  <si>
    <t>Science and Engineering</t>
  </si>
  <si>
    <t>Academia Research Categories</t>
  </si>
  <si>
    <t>Academia Project Management Categories</t>
  </si>
  <si>
    <t>Consultant</t>
  </si>
  <si>
    <t>General Support Categories</t>
  </si>
  <si>
    <t>General Project Management Categories</t>
  </si>
  <si>
    <t>Principal Program/Project Manager</t>
  </si>
  <si>
    <t>Program/Project Manager V</t>
  </si>
  <si>
    <t>Program/Project Manager IV</t>
  </si>
  <si>
    <t>Program/Project Manager III</t>
  </si>
  <si>
    <t>Program/Project Manager I</t>
  </si>
  <si>
    <t>Labor Collection based on Offeror Business Type Selection</t>
  </si>
  <si>
    <t>Financial</t>
  </si>
  <si>
    <t>Contracts</t>
  </si>
  <si>
    <t>General Science and Engineering Categories</t>
  </si>
  <si>
    <t>Scientist/Engineer V</t>
  </si>
  <si>
    <t>Scientist/Engineer IV</t>
  </si>
  <si>
    <t>Scientist/Engineer III</t>
  </si>
  <si>
    <t>Scientist/Engineer II</t>
  </si>
  <si>
    <t>Scientist/Engineer I</t>
  </si>
  <si>
    <t>General Software Development Categories</t>
  </si>
  <si>
    <t>Principal Software Developer</t>
  </si>
  <si>
    <t>Software Developer V</t>
  </si>
  <si>
    <t>Software Developer IV</t>
  </si>
  <si>
    <t>Software Developer III</t>
  </si>
  <si>
    <t>Software Developer II</t>
  </si>
  <si>
    <t>Software Developer I</t>
  </si>
  <si>
    <t>Indirect Rate Categories</t>
  </si>
  <si>
    <t>% Rate</t>
  </si>
  <si>
    <t>Facilities Cost of Money: Procurement COM</t>
  </si>
  <si>
    <t>Facilities Cost of Money: G&amp;A COM</t>
  </si>
  <si>
    <t>Facilities Cost of Money: Labor/Engineering COM</t>
  </si>
  <si>
    <t>Procurement Overhead</t>
  </si>
  <si>
    <t>Subcontract Overhead</t>
  </si>
  <si>
    <t>Business Operating Support Overhead</t>
  </si>
  <si>
    <t>Information Technology Support Overhead</t>
  </si>
  <si>
    <t>Other Direct Cost (ODC) Overhead</t>
  </si>
  <si>
    <t>Other Overhead/Cost Factors</t>
  </si>
  <si>
    <t>Fiscal Year End Date:</t>
  </si>
  <si>
    <t>Fiscal Year Begin Date:</t>
  </si>
  <si>
    <t>Project Administrator</t>
  </si>
  <si>
    <t xml:space="preserve">  (drop-down-list)</t>
  </si>
  <si>
    <t>DARPA Rate Category</t>
  </si>
  <si>
    <t>Academia Administrative Support Categories</t>
  </si>
  <si>
    <t>Administrative Support</t>
  </si>
  <si>
    <t>Academia Consultant Categories</t>
  </si>
  <si>
    <t>Manufacturing</t>
  </si>
  <si>
    <t>General Manufacturing Categories</t>
  </si>
  <si>
    <t>Manufacturer V</t>
  </si>
  <si>
    <t>Manufacturer IV</t>
  </si>
  <si>
    <t>Manufacturer III</t>
  </si>
  <si>
    <t>Manufacturer II</t>
  </si>
  <si>
    <t>Manufacturer I</t>
  </si>
  <si>
    <t>General Consultant Categories</t>
  </si>
  <si>
    <t>Add/Change Labor Group requires changes below to Categories</t>
  </si>
  <si>
    <t>Add/Change Labor Collection requires Data Validation code change on Labor Rates tab, and new Labor Group list below.</t>
  </si>
  <si>
    <t>Labor Collection --&gt; Labor Group --&gt; Labor Category</t>
  </si>
  <si>
    <t>Cell Range Naming Conventions:</t>
  </si>
  <si>
    <t>ThisIsAName = internal constants such as pick-lists</t>
  </si>
  <si>
    <t>Labor Rates</t>
  </si>
  <si>
    <t>Solicitation No.</t>
  </si>
  <si>
    <t>Solicitation # (Fill-in)</t>
  </si>
  <si>
    <t>Prime Contractor (Fill-in) (if applicable)</t>
  </si>
  <si>
    <t>Indirect Rates</t>
  </si>
  <si>
    <t>Prime Contractor</t>
  </si>
  <si>
    <t>Cost Proposal - Base Effort</t>
  </si>
  <si>
    <t>Cost Proposal - Option II</t>
  </si>
  <si>
    <t>Cost Proposal - Option V</t>
  </si>
  <si>
    <t>Cost Proposal - Option IV</t>
  </si>
  <si>
    <t>(Example: FPRA, Individual Payrate, Average for Job Category, etc.)</t>
  </si>
  <si>
    <t>Material Handling (M/H O/H) (See Indirect Rates Worksheet)</t>
  </si>
  <si>
    <t>General and Administrative (G&amp;A) (See Indirect Rates Worksheet)</t>
  </si>
  <si>
    <t>Facilities Cost of Money (COM) (See Indirect Rates Worksheet)</t>
  </si>
  <si>
    <t>Quality Control V</t>
  </si>
  <si>
    <t>Quality Control IV</t>
  </si>
  <si>
    <t>Quality Control III</t>
  </si>
  <si>
    <t>Quality Control II</t>
  </si>
  <si>
    <t>Quality Control I</t>
  </si>
  <si>
    <r>
      <t xml:space="preserve">Basis of Labor Rate </t>
    </r>
    <r>
      <rPr>
        <b/>
        <sz val="12"/>
        <color rgb="FFFF0000"/>
        <rFont val="Calibri"/>
        <family val="2"/>
      </rPr>
      <t>(Note 1)</t>
    </r>
  </si>
  <si>
    <t>Op1</t>
  </si>
  <si>
    <t>Op2</t>
  </si>
  <si>
    <t>Op3</t>
  </si>
  <si>
    <t>Op4</t>
  </si>
  <si>
    <t>Op5</t>
  </si>
  <si>
    <t>tdlc.dlrs</t>
  </si>
  <si>
    <t>tfbc.dlrs</t>
  </si>
  <si>
    <t>tloc.dlrs</t>
  </si>
  <si>
    <t>tsc.dlrs</t>
  </si>
  <si>
    <t>tcc.dlrs</t>
  </si>
  <si>
    <t>todc.dlrs</t>
  </si>
  <si>
    <t>tmhc.dlrs</t>
  </si>
  <si>
    <t>sc.dlrs</t>
  </si>
  <si>
    <t>tgac.dlrs</t>
  </si>
  <si>
    <t>tcm.dlrs</t>
  </si>
  <si>
    <t>Fixed Fee</t>
  </si>
  <si>
    <t>ff.dlrs</t>
  </si>
  <si>
    <t>tecpff.dlrs</t>
  </si>
  <si>
    <t>Row Sum</t>
  </si>
  <si>
    <t>Total Direct Labor Hours</t>
  </si>
  <si>
    <t>tdlc.hrs</t>
  </si>
  <si>
    <t>Description</t>
  </si>
  <si>
    <t>I</t>
  </si>
  <si>
    <t>II</t>
  </si>
  <si>
    <t>Junior to Mid-level/Journeyman</t>
  </si>
  <si>
    <t>III</t>
  </si>
  <si>
    <t>Mid-level/Journeyman</t>
  </si>
  <si>
    <t>IV</t>
  </si>
  <si>
    <t>Mid-Level/Journeyman to Senior Level</t>
  </si>
  <si>
    <t>V</t>
  </si>
  <si>
    <t>Senior Level</t>
  </si>
  <si>
    <t>Principal</t>
  </si>
  <si>
    <t>Team Lead/Subject Matter Expert</t>
  </si>
  <si>
    <t>Labor Category Level</t>
  </si>
  <si>
    <t>Description Definitions</t>
  </si>
  <si>
    <t>Consider experience, education, and expertise when selecting a labor category level.</t>
  </si>
  <si>
    <t>The junior-level or entry-level position assists more senior positions and may perform tasks and duties under supervision. This level performs work that requires practical experience and training, and applies fundamental concepts, processes, practices, and procedures on technical assignments.</t>
  </si>
  <si>
    <t xml:space="preserve">ENTRY-LEVEL/JUNIOR: </t>
  </si>
  <si>
    <t>MID-LEVEL/JOURNEYMAN:</t>
  </si>
  <si>
    <t>The journeyman or mid-level position usually performs tasks and duties independently. This position displays and applies intermediate expertise in several complex work assignments which may require originality, innovation, or independent thinking to accomplish. The journeyman or mid-level position contributes to deliverables and performance metrics and is afforded some flexibility to develop or design methods, processes, or solutions to problems.</t>
  </si>
  <si>
    <t xml:space="preserve">SENIOR-LEVEL: </t>
  </si>
  <si>
    <t xml:space="preserve">The senior-level position works on high-visibility or mission-critical aspects of programs or projects and performs tasks and duties independently. This position may oversee or supervise or be responsible for the work of subordinate or less senior positions assigned to programs or projects. The senior-level position displays and applies mastery or distinguished expertise in critical tasks and high-impact assignments. This position leads, manages, plans, and functions as the technical or subject matter expert across multiple programs or projects. </t>
  </si>
  <si>
    <t>PRINCIPAL:</t>
  </si>
  <si>
    <t>Entry-level/Junior</t>
  </si>
  <si>
    <t>Principal Manufacturer</t>
  </si>
  <si>
    <t>Principal Quality Control</t>
  </si>
  <si>
    <t>No Business Type Selected</t>
  </si>
  <si>
    <t>instructional choice</t>
  </si>
  <si>
    <t>First select a Business Type</t>
  </si>
  <si>
    <t>No Labor Collection is available</t>
  </si>
  <si>
    <t>Insert additional Indirect Rates above this line</t>
  </si>
  <si>
    <r>
      <rPr>
        <u/>
        <sz val="12"/>
        <rFont val="Calibri"/>
        <family val="2"/>
      </rPr>
      <t xml:space="preserve">Cost by Task: </t>
    </r>
    <r>
      <rPr>
        <sz val="12"/>
        <rFont val="Calibri"/>
        <family val="2"/>
      </rPr>
      <t>In addition to providing summary by period of performance (Base and any Options), the contractor is also responsible for providing a breakdown of cost for each task identified in the statement of work. The sum of all cost by task worksheets MUST equal the total cost  summary.</t>
    </r>
  </si>
  <si>
    <t xml:space="preserve">Options:  Unpriced Options will not be accepted. Any Option that is not fully priced, will not be included in any resulting award.  </t>
  </si>
  <si>
    <t xml:space="preserve">Profit or fee is not allowed on direct costs for equipment, Government entities or cost share contracts.  In addition, a DD Form 1547 (DFARS 215.404-70) will be utilized in calculating the Government objective for fee. </t>
  </si>
  <si>
    <t xml:space="preserve">The Principal position leads or manages the entire program or project. The Principal is often a person who is considered to be a leader in a scientific or technical field.  </t>
  </si>
  <si>
    <t>Fringe Benefit Rate</t>
  </si>
  <si>
    <t>Direct Labor Cost</t>
  </si>
  <si>
    <t>Fringe Benefit Cost</t>
  </si>
  <si>
    <t>Fringe Benefit Cost from Direct Labor Above</t>
  </si>
  <si>
    <t>Labor Overhead Cost</t>
  </si>
  <si>
    <t>Labor Overhead from Direct Labor and FB Above</t>
  </si>
  <si>
    <t>Spreadsheet Version Number</t>
  </si>
  <si>
    <t>This line is blank to help align row numbers on this tab with the rows on the Base and Options tabs</t>
  </si>
  <si>
    <t>Hours</t>
  </si>
  <si>
    <t>Total Direct Labor Hours/Costs</t>
  </si>
  <si>
    <t>Loaded Labor Cost</t>
  </si>
  <si>
    <t>Enter proposed PoP as "MM/YY to MM/YY"</t>
  </si>
  <si>
    <t>F/B Based on Labor Rates Tab</t>
  </si>
  <si>
    <t>O/H Based on Labor Rates Tab</t>
  </si>
  <si>
    <t>See Base Tab</t>
  </si>
  <si>
    <t>See O-I tab</t>
  </si>
  <si>
    <t>Cost</t>
  </si>
  <si>
    <t>See O-II tab</t>
  </si>
  <si>
    <t>See O-III tab</t>
  </si>
  <si>
    <t>See O-IV tab</t>
  </si>
  <si>
    <t>See O-V tab</t>
  </si>
  <si>
    <t xml:space="preserve">Indicate the period of performance for the Base effort and each Option on their respective worksheets in cell C1.  Ensure that the time periods match those stated in the technical proposal. </t>
  </si>
  <si>
    <t>Total $</t>
  </si>
  <si>
    <t>Amount</t>
  </si>
  <si>
    <t>Cost Proposal by Task - Task 1</t>
  </si>
  <si>
    <t>Cost Proposal by Task - Task 2</t>
  </si>
  <si>
    <t>Subcontract/Interorganizational Name - #01</t>
  </si>
  <si>
    <t>SpecificAnnouncementNumber</t>
  </si>
  <si>
    <t>•      If a row, column, or worksheet in this spreadsheet is not needed for your proposal, either ignore it or Hide it; do not delete it.</t>
  </si>
  <si>
    <t>The purpose of this cost proposal spreadsheet is to assist the Government in completing a rapid analysis of your proposed costs and, if your proposal is selected for award, speeding up the negotiation and award execution process.</t>
  </si>
  <si>
    <t>DARPA is interested in your feedback on this updated cost proposal spreadsheet. If you have suggestions for improving this spreadsheet, please send an email to costproposal@darpa.mil</t>
  </si>
  <si>
    <t>If small business or non-traditional defense contractor, Certificate of Current Cost/Pricing Data for each Contract/Subcontractor &gt; $7,500,000</t>
  </si>
  <si>
    <t>• If the rates have been approved/negotiated by a Government agency, provide a copy of the memorandum/agreement.
• If the rates have not been approved/negotiated, provide sufficient detail to enable a determination of allowability, allocability and reasonableness of the allocation bases and how the rates are calculated. This information can be provided in your cost volume or add another worksheet tab in this spreadsheet to show calculations.
• If composite rates are used, provide the calculations used in deriving the composite rates in your cost volume or add another worksheet tab in this spreadsheet to show calculations.</t>
  </si>
  <si>
    <t>1. Proforma data used to develop your proposed indirect rates.  This consists of breakout of cost pool and cost base that demonstrate how the indirect rate(s) was derived. This information can be provided in your cost volume or add another worksheet tab in this spreadsheet to show calculations</t>
  </si>
  <si>
    <t>Fixed Fee (If proposing a CPFF contract) or Profit</t>
  </si>
  <si>
    <t>• Indicate “Not Applicable” in cell B4 if there is no information to include for the Base and in cell B8 if there is no information to include for the Option.
• Fill out all columns on the Materials/Supplies Tab for each item.
• Add additional lines if needed.
• Include supporting documentation for each entry with unit cost over $5,000. Backup may consist of a vendor quote, past purchase order/invoice, information from a website, or a detailed explanation of labor and material costs for custom made items.
• Clearly label Materials/Supplies backup with a Reference Document Number in the format of MAT000 starting with MAT001.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Materials/Supplies worksheet under the Reference Document Number column.
• Ensure that descriptions and vendors listed on the Materials/Supplies worksheet match information provided in the backup.
• Number Reference Document Numbers sequentially so they match the Item number in the Base. For example, Item number 1 should match MAT001. If the same items are used again in the options, there is no need to renumber or add additional copies of the backup, but list the items sequentially for each option by Reference Document Number. As an example, MAT010 could be used for Base item number 10, Option I item number1 and Option II Item number 6.</t>
  </si>
  <si>
    <t>In an attachment, provide all supporting documentation to support your price basis, e.g. copy of vendor quote, past invoice/PO, page from catalog, or method used for deriving engineering estimates.</t>
  </si>
  <si>
    <t>•  Indicate “Not Applicable” in cell B4 if there is no information to include for the Base and in cell B7 if there is no information to include for the Option.
•  Fill out all columns on the Equipment Tab for each item.
•  Add additional lines if needed.
•  Provide justification for equipment. Be sure to indicate the benefit(s) to the Government. Expand on any statements along the lines of “It is needed to support the project deliverables”. Costs must be approved by the Program Officer. Link the justification to the type of equipment purchase, i.e. special test equipment, special tooling, or plant equipment.
•  Include supporting documentation for each entry with unit cost over $5,000. Backup may consist of a vendor quote, past purchase order or invoice, information from a website, or a detailed explanation of labor and material costs for custom made items.
•  Label equipment backup clearly with a Reference Document Number in the format of EQ000 starting with EQ001.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Equipment worksheet under the Reference Document Number column.
•  Ensure that descriptions and vendors listed on the Equipment worksheet match information provided in the backup.
•  Number Reference Document Numbers sequentially so they match the Item number in the Base. For example, Item number 1 should match EQ001. If the same items are used again in the options, there is no need to renumber or add additional copies of the backup, but list the items sequentially for each option by Reference Document Number. As an example, EQ010 could be used for Base item number 10, Option I item number 1 and Option II Item number 6.</t>
  </si>
  <si>
    <t>•  Indicate “Not Applicable” in cell B4 if there is no information to include for the Base and in cell B7 if there is no information to include for the Option.
•  If you have any ODC entries, be sure to fill out all columns.                                                                                                                                                                 • Include supporting documentation for each entry with unit cost over $5,000. Backup may consist of a vendor quote, past purchase order/invoice, information from a website, or a detailed explanation of labor and material costs for custom made items.
•  Label ODC backup clearly with a Reference Document Number in the format of ODC000 starting with ODC001. Place the Reference Document Number in the upper right hand side of the backup page. If there are several quotes on a page, make sure each desired item has a separate reference number placed to the left of the item on the backup page. The Reference Document Number must be listed next to the appropriate item on the ODC worksheet under the Reference Document Number column.
•  Ensure that descriptions and vendors listed on the ODC Details worksheet match information provided in the backup.
•  Number Reference Document Numbers sequentially so they match the Item number in the Base. For example, Item number 1 should match ODC001. If the same items are used again in the options, there is no need to renumber or add additional copies of the backup, but list the items sequentially by Reference Document Number. As an example, ODC002 could be used for Base item number 2, Option I item number 1 and Option II Item number 1.</t>
  </si>
  <si>
    <t>Version ID</t>
  </si>
  <si>
    <t>Changes from Previous</t>
  </si>
  <si>
    <t>12-2019</t>
  </si>
  <si>
    <t>Original Version used for BTO BAA.</t>
  </si>
  <si>
    <t>01-2020.1</t>
  </si>
  <si>
    <t>In Base and all Option tabs and two TASK tabs, column Q in Labor Rates table, now refers to correct column (N) instead of (M).  Incorrect column caused Fringe Benefit Rate to be used instead of Labor Overhead Rate in calculations.  This was only incorrect for the second fiscal year (only column Q).</t>
  </si>
  <si>
    <t>In all of the same tabs described above, cell U72 was distributed with "10%" as the default value.  This is changed to be 0%</t>
  </si>
  <si>
    <t>03-2020</t>
  </si>
  <si>
    <t xml:space="preserve">Summed the Hours for Consultants.  </t>
  </si>
  <si>
    <t>Program/Project Manager II</t>
  </si>
  <si>
    <t>Prime's CAGE</t>
  </si>
  <si>
    <t>04-2020</t>
  </si>
  <si>
    <t>Fringe</t>
  </si>
  <si>
    <t>Overhead (Labor)</t>
  </si>
  <si>
    <t>Tab</t>
  </si>
  <si>
    <t>Base, all Options, Tasks</t>
  </si>
  <si>
    <t>Summary Cost Table</t>
  </si>
  <si>
    <t>Removed the inclusion of row D (hours) in the Checksum value in the bottom row.</t>
  </si>
  <si>
    <t>General</t>
  </si>
  <si>
    <t xml:space="preserve">Updated the General Instructions Word document.  </t>
  </si>
  <si>
    <t>Yellow highlights added to column B.</t>
  </si>
  <si>
    <t>Constants</t>
  </si>
  <si>
    <t>There were two "Program/Project Manager III" categories.  Changed second one to be "Program/Project Manager II"</t>
  </si>
  <si>
    <t>Added Fringe, Overhead (Labor), G&amp;A (Labor) and F&amp;A (Labor) to the Indirect Rates list.</t>
  </si>
  <si>
    <t>•      Yellow and Clear cells are for data entry.  Gray cells indicate references or formulas that should not be changed unless the formula does not match your organization's business rules.  If you change these formulas, you must ensure the change does not affect the overall flow of the spreadsheet.</t>
  </si>
  <si>
    <t>Cells B18 &amp; B19 instructions expanded.</t>
  </si>
  <si>
    <t>Required
1.
DARPA Labor Group</t>
  </si>
  <si>
    <t>Required
2.
DARPA Labor Category</t>
  </si>
  <si>
    <t>Updated A7, B7 to include the word "Required".</t>
  </si>
  <si>
    <t>Insert additional Labor Category rows above this line.  Also select Base and all Option tabs before inserting new rows.  Copy formulas from adjacent rows.</t>
  </si>
  <si>
    <t>Offeror Constants</t>
  </si>
  <si>
    <t>Replaced out-year fiscal year dates with formulas that add 12 months to the prior FY date.  Plus conditional formatting on FY Begin Dates.</t>
  </si>
  <si>
    <t>Note 2 - A Fiscal Year Begin Date should be one day after the Fiscal Year End Date of the prior fiscal year (or accounting period). Cells will turn red if this condition is not met.</t>
  </si>
  <si>
    <t>Note 1 - Proposers should set the period of performance for the Base and each Option in cell C1 of the corresponding tabs.</t>
  </si>
  <si>
    <t>Hours Proposed in Each Fiscal Year:</t>
  </si>
  <si>
    <t>Proposer's Name (Prime or Subcontractor)</t>
  </si>
  <si>
    <t>Proposer Name:</t>
  </si>
  <si>
    <t>Proposer's CAGE</t>
  </si>
  <si>
    <t>Sum of Column Totals ($)</t>
  </si>
  <si>
    <t>Sum of Row Totals ($)</t>
  </si>
  <si>
    <t>COLUMN TOTALS - ROW TOTALS</t>
  </si>
  <si>
    <t>This should be $0.  If not, research is needed.</t>
  </si>
  <si>
    <t>Column Totals</t>
  </si>
  <si>
    <t>1.04.00</t>
  </si>
  <si>
    <t>Added checksums and Hour Totals by Proposer's FY</t>
  </si>
  <si>
    <t>Indirect Rates and Profit or Fee</t>
  </si>
  <si>
    <t>Profit (Fixed Price Awards)</t>
  </si>
  <si>
    <t>Fee (Cost Type Awards)</t>
  </si>
  <si>
    <t>Added Profit and Fee categories.  Renamed tab to be Indirect Rates and Profit_Fee</t>
  </si>
  <si>
    <t>First digit change --&gt; prior functions changes.  Second digit change --&gt; new function added.  Third digit change --&gt; change in spreadsheet that does not affect CPDB.</t>
  </si>
  <si>
    <t>Top Prime Proposer:</t>
  </si>
  <si>
    <t>Proposer's Proposal ID:</t>
  </si>
  <si>
    <t>Proposer Accounting Periods</t>
  </si>
  <si>
    <t>Enter the expected date range of each accounting period from the Proposer's perspective.  A period change would represent a change in hourly rates or indirect cost rates.</t>
  </si>
  <si>
    <t>Proposer's Preferred Label:</t>
  </si>
  <si>
    <t>Proposer FY 1</t>
  </si>
  <si>
    <t>Proposer FY 2</t>
  </si>
  <si>
    <t>Proposer FY 3</t>
  </si>
  <si>
    <t>Proposer FY 4</t>
  </si>
  <si>
    <t>Proposer FY 5</t>
  </si>
  <si>
    <t>Proposer FY 6</t>
  </si>
  <si>
    <t>Proposer's Data Affecting Entire Spreadsheet</t>
  </si>
  <si>
    <t>Set This Organization's Business Type on the Proposer Constants worksheet to populate the list of DARPA Labor Categories</t>
  </si>
  <si>
    <t>Each proposed Proposer Labor Category must be associated with a DARPA Labor Category (columns A and B above). Choose the best fit using the descriptions below. Proposer's should then place their own labor category title and name of proposed personnel as they normally would (columns C and D above).</t>
  </si>
  <si>
    <t>Proposer's Labor Category</t>
  </si>
  <si>
    <t>Proposer Fiscal Year Labels:</t>
  </si>
  <si>
    <t>Proposer's Indirect Rate Name</t>
  </si>
  <si>
    <t>Proposer's Labor Category (Note 1)</t>
  </si>
  <si>
    <t>The values under Total Direct Labor "Hours" column indicate the total level of effort for the project for each labor category.  The Proposer must define the split of hours between initial and subsequent rate years based on its FY in the detail worksheets.</t>
  </si>
  <si>
    <t>Proposer</t>
  </si>
  <si>
    <t>The Fiscal Years or time periods (Row 5) are defined on the Proposer Constants tab.  The months during the period of performance that these rates apply (Row 6) are also defined on the Proposer Constants tab.</t>
  </si>
  <si>
    <t>The values under Total Direct Labor "Hours" column indicate the total level of effort for the project for each labor category.  The Proposer must define the split of hours between initial and subsequent rate years based on its time periods defined on the Proposer Constants tab.</t>
  </si>
  <si>
    <t>Subcontracts/Interorganizational Transfers – A fully disclosed cost proposal as detailed as the prime Proposer’s cost proposal including support documentation will be required to be submitted by all proposed subcontractors and for all interorganizational transfers. Subcontractor MS Excel cost proposal spreadsheets may be submitted directly to the Government by the proposed subcontractor via e-mail to the specific BAA mailbox.</t>
  </si>
  <si>
    <t>•  Create a Task sheet for each proposed Task.  Copy this sheet as needed.
•  Remember that task numbers do not repeat; they run sequentially throughout the life of the project. Task numbers cannot be used for different periods of performance or over several periods of performance such as the Base, Option I and Option II. For example, Task 8 can only be used for one period of performance such as Option I.
•  On all Task Tabs, add TASK &lt;appropriate number&gt; to cell A1 ex. "Cost Proposal – Task 1 - &lt;Name of Task&gt;".
•  In upper right last column, replace the “X” in X-Months with the total number of months for this task.
•  Add descriptions in Column B if costs are entered in the following areas: Other Direct Costs/other types, Material Handling, General and Administrative, and Facilities Cost of Money.
•  Remember that the total of all task worksheets should equal the total of the Total Amount worksheet.
•  For the Prime Proposer, all Subcontractor and Consultant costs need to be included in their Task Tabs.</t>
  </si>
  <si>
    <t>Proposer's Proposal ID</t>
  </si>
  <si>
    <t>•      Before entering other data, fill in yellow fields on General tab, Proposer Constants tab, Labor Rates tab, and Indirect Rates tab.  A Business Type on the Proposer Constants tab must be selected before Labor Groups and Labor Categories can be selected on the Labor Rates tab.</t>
  </si>
  <si>
    <t>•      Proposers may add additional specific cost categories (Subcontractors, ODC types, etc.) as needed but must ensure those new cost categories track to the Total Amount tab.  See the General Instructions document below for details.</t>
  </si>
  <si>
    <t>Top, added CAGE codes and proposer's proposal ID.</t>
  </si>
  <si>
    <t>If the proposer does not have a Forward Pricing Rate Agreement (FPRA), Forward Pricing Rate Recommendation (FPRR), or provisional billing rates; in order to assist the Government in evaluating the reasonableness of your proposed indirect rates, please provide the following information:</t>
  </si>
  <si>
    <t xml:space="preserve">*Note: Federal Acquisition Regulation provision 52.215-22 is incorporated into this solicitation by reference. The proposer is to exclude excessive pass-through charges from subcontractors. The proposer must identify in its proposal the percentage of effort it intends to perform and the percentage to be performed by each of its proposed subcontractors. If more than 70 percent of the total effort will be performed through subcontractors, the proposer must include the additional information required by the above-cited clause. </t>
  </si>
  <si>
    <t>The prime contractor should perform and provide a cost/price analysis of each subcontractor’s cost proposal. Proposers are required to obtain competition to the maximum extent practicable when selecting subcontractors; if the proposer has obtained competitive quotes, copies should be provided.  If the Proposer has selected other than the low bid for inclusion in their proposal or intends to award the subcontract on a sole-source basis, the proposer should provide rationale for their decision. For sole-sourced subcontracts, the prime contractor must provide a short sole-source justification.</t>
  </si>
  <si>
    <t>This.Is.a.Name = named ranges holding proposer data</t>
  </si>
  <si>
    <t>Prime Name</t>
  </si>
  <si>
    <t>PI Name</t>
  </si>
  <si>
    <t>Animal/Human Use Summary</t>
  </si>
  <si>
    <t>Base (Phase 1)</t>
  </si>
  <si>
    <t>Option I (Phase 2)</t>
  </si>
  <si>
    <t>Option II (Phase 3)</t>
  </si>
  <si>
    <t>Task</t>
  </si>
  <si>
    <t>Descriptive Text</t>
  </si>
  <si>
    <t>Animal Use (Y/N)</t>
  </si>
  <si>
    <t>Human Use (Y/N)</t>
  </si>
  <si>
    <t>TA 1</t>
  </si>
  <si>
    <t>TA 2</t>
  </si>
  <si>
    <t xml:space="preserve">Instructions: Indicate if animal and or human use is associated with each TA in each phase </t>
  </si>
  <si>
    <t>Animal Related Costs</t>
  </si>
  <si>
    <t>Item</t>
  </si>
  <si>
    <t>Description of Animal Related Cost</t>
  </si>
  <si>
    <t>Unit Price Description (e.g., per diem, cage cost, vet fee, animal purchase, etc.)</t>
  </si>
  <si>
    <t>Basis of Estimate</t>
  </si>
  <si>
    <t xml:space="preserve">Supporting documentation has been provided (Y/N) </t>
  </si>
  <si>
    <t>Option II</t>
  </si>
  <si>
    <t>• Fill out all columns on the Animal Related Costs Tab for each item.
• Add additional lines if needed.
• Include backup for each entry. Backup may consist of a vendor quote, information from a website, or a detailed explanation of labor and material costs for custom made items.
• Clearly label Animal Related backup with a Reference Document Number in the format of ART000 starting with ART001.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Animal Related worksheet under the Reference Document Number column.
• Ensure that descriptions and vendors listed on the Animal Related worksheet match information provided in the backup.
• Number Reference Document Numbers sequentially so they match the Item number in the Base. For example, Item number 1 should match ART001. If the same items are used again in the options, there is no need to renumber or add additional copies of the backup, but list the items sequentially for each option by Reference Document Number. As an example, ART010 could be used for Base item number 10, Option I item number1 and Option II Item number 6.</t>
  </si>
  <si>
    <t>Human Subjects Research (HSR) Related Costs</t>
  </si>
  <si>
    <t>Description of HSR Cost</t>
  </si>
  <si>
    <t>Unit Price Description (e.g., subject compensation/participant incentive, pre-operation testing fees, operating room charge, anesthesia related costs, pharmacy, etc.)</t>
  </si>
  <si>
    <t>• Fill out all columns on the Human Subjects Research (HSR) Tab for each item.
• Add additional lines if needed.
• Include backup for each entry. Backup may consist of a vendor quote, information from a website, or a detailed explanation of labor and material costs for custom made items.
• Clearly label HSR backup with a Reference Document Number in the format of HSRT000 starting with HSRT001. Place the Reference Document Number in the upper right hand side of the backup page. If there are several quotes on a page, items not desired must be lined out and each desired item must have a separate reference number placed to the left of the item on the backup page. The Reference Document Number must be listed next to the appropriate item on the HSR worksheet under the Reference Document Number column.
• Ensure that descriptions and vendors listed on the HSR worksheet match information provided in the backup.
• Number Reference Document Numbers sequentially so they match the Item number in the Base. For example, Item number 1 should match HSRT001. If the same items are used again in the options, there is no need to renumber or add additional copies of the backup, but list the items sequentially for each option by Reference Document Number. As an example, HSRT010 could be used for Base item number 10, Option I item number1 and Option II Item number 6.</t>
  </si>
  <si>
    <t>Dec</t>
  </si>
  <si>
    <t>Nov</t>
  </si>
  <si>
    <t>Oct</t>
  </si>
  <si>
    <t>Sep</t>
  </si>
  <si>
    <t>Aug</t>
  </si>
  <si>
    <t>Jul</t>
  </si>
  <si>
    <t>Jun</t>
  </si>
  <si>
    <t>May</t>
  </si>
  <si>
    <t>Apr</t>
  </si>
  <si>
    <t>Mar</t>
  </si>
  <si>
    <t>Feb</t>
  </si>
  <si>
    <t>Jan</t>
  </si>
  <si>
    <t xml:space="preserve">Calendar Year </t>
  </si>
  <si>
    <t xml:space="preserve">Length: </t>
  </si>
  <si>
    <t>Expenditures by Month</t>
  </si>
  <si>
    <t xml:space="preserve">Milestones and Deliverables  </t>
  </si>
  <si>
    <t>Phase</t>
  </si>
  <si>
    <t>Task/
Subtask #</t>
  </si>
  <si>
    <t>TA/Subtask Title</t>
  </si>
  <si>
    <t>Cost ($)</t>
  </si>
  <si>
    <t>Organization</t>
  </si>
  <si>
    <t>Description/Approach</t>
  </si>
  <si>
    <t>Exit Criteria/Metrics</t>
  </si>
  <si>
    <t>Milestones/Deliverables 
(if applicable)</t>
  </si>
  <si>
    <t>Task/Subtask 
Start Date</t>
  </si>
  <si>
    <t>Task/Subtask 
End Date</t>
  </si>
  <si>
    <t>Milestone Date
(if applicable)</t>
  </si>
  <si>
    <t>TA1</t>
  </si>
  <si>
    <t>Prime/Sub #1/Sub #2</t>
  </si>
  <si>
    <t xml:space="preserve">1-2 sentence description of objective and approach </t>
  </si>
  <si>
    <t>short text identifier</t>
  </si>
  <si>
    <t>MM/DD/YY</t>
  </si>
  <si>
    <t>Short subtask text identifier</t>
  </si>
  <si>
    <t>Prime</t>
  </si>
  <si>
    <t>Sub #1</t>
  </si>
  <si>
    <t>Prime/Sub #1</t>
  </si>
  <si>
    <t>Sub #2</t>
  </si>
  <si>
    <t>Prime/Sub#2</t>
  </si>
  <si>
    <t>Sub#1</t>
  </si>
  <si>
    <t>TA2</t>
  </si>
  <si>
    <t>TOTAL PROJECT COST</t>
  </si>
  <si>
    <t xml:space="preserve">Total Project Cost </t>
  </si>
  <si>
    <t>Changed Escalation Rate to be "N/A" when the prior year's labor rate is zero.</t>
  </si>
  <si>
    <t>Additional Tabs</t>
  </si>
  <si>
    <t>Copied additional tabs from the "Multiple TAs" version of this spreadsheet.</t>
  </si>
  <si>
    <t>N/A</t>
  </si>
  <si>
    <t>SBIR/STTR Phase:</t>
  </si>
  <si>
    <t>(drop-down list)</t>
  </si>
  <si>
    <t>1.05.00</t>
  </si>
  <si>
    <t>SBIR/STTR Phase Choices</t>
  </si>
  <si>
    <t>Not Applicable</t>
  </si>
  <si>
    <t>Phase I</t>
  </si>
  <si>
    <t>Phase II</t>
  </si>
  <si>
    <t>Phase III</t>
  </si>
  <si>
    <t>Small Business Size Choices</t>
  </si>
  <si>
    <t>1-100</t>
  </si>
  <si>
    <t>101-500</t>
  </si>
  <si>
    <t>501-1000</t>
  </si>
  <si>
    <t>Added the SBIR/STTR Phase selection</t>
  </si>
  <si>
    <t>Proposer Constants</t>
  </si>
  <si>
    <t>Added the Small Business Size Estimate selection</t>
  </si>
  <si>
    <t>Small Business Size Estimate:</t>
  </si>
  <si>
    <t>Choose an indirect rate from the drop down box in Column A above. Add additional indirect rate category rows if needed.  If one proposer rate covers two different DARPA Rate Categories, enter the rate twice with the two different DARPA Rate Categories.</t>
  </si>
  <si>
    <t xml:space="preserve">Updated instructions in cell B16 </t>
  </si>
  <si>
    <t>Indirect Rates and Profit_Fee</t>
  </si>
  <si>
    <t>1.06.00</t>
  </si>
  <si>
    <t>General and Administrative</t>
  </si>
  <si>
    <t>Removed the (labor) and (non-labor) designations after G&amp;A and F&amp;A indirect rate categories</t>
  </si>
  <si>
    <t>Facilities and Administrative Cost Rate</t>
  </si>
  <si>
    <t>1.06.01</t>
  </si>
  <si>
    <t>Faculty/Professor</t>
  </si>
  <si>
    <t>Fringe (Students)</t>
  </si>
  <si>
    <t>Added Faculty/Professor to Research labor group for Academia business type</t>
  </si>
  <si>
    <t>Added new Fringe (Students) indirect category for academia</t>
  </si>
  <si>
    <t>1.06.02</t>
  </si>
  <si>
    <t>Instructions</t>
  </si>
  <si>
    <t>Added new worksheet named Instructions</t>
  </si>
  <si>
    <t>Spreadsheet Instructions</t>
  </si>
  <si>
    <t>•     These instructions describe how to use this DARPA Standard Cost Proposal spreadsheet to prepare an organization's cost proposal.  These instructions do not replace or supersede cost proposal instructions given in the solicitation or announcement.</t>
  </si>
  <si>
    <t>•     This spreadsheet can be used by both prime and sub proposers.  Each proposer completes a spreadsheet specific to their organization.</t>
  </si>
  <si>
    <t>Worksheet/Tab  (Yellow, Dark-Gray, Purple or Orange color tabs)</t>
  </si>
  <si>
    <t>All Tabs</t>
  </si>
  <si>
    <t>•      Before entering detailed proposal data, fill in the yellow fields on the General, Proposer Constants, Labor Rates, and Indirect Rates tabs.  A Business Type on the Proposer Constants tab must be selected before Labor Groups and Labor Categories can be selected on the Labor Rates tab.</t>
  </si>
  <si>
    <t>•      When you are asked to select from a pick-list, use your best judgement and choose the closest fit.</t>
  </si>
  <si>
    <t>•     If you need to add a new line on any tab, the line must be simultaneously added to multiple tabs.  See the instructions below to add new lines.</t>
  </si>
  <si>
    <t>•     Complete the yellow cells as appropriate.  CAGE codes and an accurate DARPA solicitation number are helpful.</t>
  </si>
  <si>
    <t>•     The Summary of Proposed Cost and Summary of Documentation will self-complete as you enter cost data into the template.</t>
  </si>
  <si>
    <t>•     In cell A4, select the organization type that best describes your organization.  This selection drives the list of DARPA Labor Groups and Labor Categories that appear on the Labor Rates tab.  If you change this selection, you need to reselect Labor Categories and Labor Categories on the Labor Rates tab.</t>
  </si>
  <si>
    <t>•     If you select a Business Type of 'Small Business', the Small Business Size Estimate area will activate.  Select the range of the number of employees that best fits your organization at the time of this proposal.</t>
  </si>
  <si>
    <t>•     Proposer Accounting Periods describe the begin/end dates for your organization's accounting periods. Transitions between accounting periods represent when labor rates and other costs change.  Most likely, each part of a proposed effort will include more than one proposer accounting period. Do not leave a gap between fiscal years.</t>
  </si>
  <si>
    <t>•     Change the Proposer's Preferred Label for each fiscal year as you see fit.  This label will appear on the Labor Rates, Indirect Rates, and all Cost Detail tabs.</t>
  </si>
  <si>
    <t>•     This spreadsheet provides six proposer fiscal years, which is typically sufficient for DARPA efforts.  If you need more fiscal years (or accounting periods), use a second spreadsheet -- do not attempt to add fiscal years to this spreadsheet.</t>
  </si>
  <si>
    <t>•     For academic institutions (or other organizations) that may normally apply a percentage of a Full Time Equivalent (FTE) to an annual salary, please show the labor rate calculation in the Hourly Labor Rate cell. This can be done by dividing an annual salary by the FTE labor hours (for example, hourly labor rate = annual salary/2080)</t>
  </si>
  <si>
    <t>•     This spreadsheet heavily relies on the Labor Rates tab.  This tab is where you list all labor categories and changing rates to be used in all Cost Detail tabs of the proposal, be it the Base/Option tabs, Task tabs, or Technical Area tabs.</t>
  </si>
  <si>
    <t xml:space="preserve">•     Each of your labor categories represent one line in this table.  Enter your labor category name in column C and more details (if needed) in column D.  These two columns will appear on all of the cost detail tabs.  </t>
  </si>
  <si>
    <t>•     For each of your labor categories, select the DARPA Labor Group and Category that best fits the labor category.  First select a Group, and this will shorten the list of Categories.  See the Labor Rates tab itself for a description of the DARPA Labor Categories.  These descriptions do not have strictly defined boundaries.</t>
  </si>
  <si>
    <t>•     You only need to enter rate information for the fiscal years when that particular labor category will be used.</t>
  </si>
  <si>
    <t>•     If you need more labor categories than the 24 provided lines, see the instructions below to add more lines to this Labor Rates tab and all of the Cost Detail tabs.</t>
  </si>
  <si>
    <t>•     For each proposer fiscal year, list each indirect rate (or profit/fee rate) your organization uses in this proposal.  Pick the DARPA Rate Category that best matches each indirect rate.  If no Category matches, pick "Other".</t>
  </si>
  <si>
    <t>•     Place costs and labor hours under the appropriate proposer fiscal year for this particular section of work.</t>
  </si>
  <si>
    <t>Adding Rows</t>
  </si>
  <si>
    <t>Add Rows to Labor Rates Tab</t>
  </si>
  <si>
    <t xml:space="preserve">•     Whenever an additional labor category row is needed (in addition to the 24 provided rows), a row must be added to all related worksheets.  The worksheets involved are: Labor Rates, Total Amount, Base, O-I, O-II, O-III, O-IV, O-V, and all Task or Technical Area worksheets.  </t>
  </si>
  <si>
    <r>
      <t>1.</t>
    </r>
    <r>
      <rPr>
        <sz val="7"/>
        <rFont val="Calibri"/>
        <family val="2"/>
        <scheme val="minor"/>
      </rPr>
      <t xml:space="preserve">     </t>
    </r>
    <r>
      <rPr>
        <sz val="12"/>
        <rFont val="Calibri"/>
        <family val="2"/>
        <scheme val="minor"/>
      </rPr>
      <t xml:space="preserve">First, select any one of the involved worksheets. </t>
    </r>
    <r>
      <rPr>
        <sz val="12"/>
        <rFont val="Times New Roman"/>
        <family val="1"/>
      </rPr>
      <t xml:space="preserve"> </t>
    </r>
  </si>
  <si>
    <r>
      <t>3.</t>
    </r>
    <r>
      <rPr>
        <sz val="7"/>
        <rFont val="Calibri"/>
        <family val="2"/>
        <scheme val="minor"/>
      </rPr>
      <t xml:space="preserve">     </t>
    </r>
    <r>
      <rPr>
        <sz val="12"/>
        <rFont val="Calibri"/>
        <family val="2"/>
        <scheme val="minor"/>
      </rPr>
      <t>Highlight one or more rows in the Direct Labor section of the active worksheet. Right click on a highlighted row number and choose the Insert function.  This will insert one or more rows in all selected worksheets.</t>
    </r>
  </si>
  <si>
    <r>
      <t>4.</t>
    </r>
    <r>
      <rPr>
        <sz val="7"/>
        <rFont val="Calibri"/>
        <family val="2"/>
        <scheme val="minor"/>
      </rPr>
      <t xml:space="preserve">     </t>
    </r>
    <r>
      <rPr>
        <sz val="12"/>
        <rFont val="Calibri"/>
        <family val="2"/>
        <scheme val="minor"/>
      </rPr>
      <t xml:space="preserve">Select the formula-populated row above the newly inserted blank rows. Using your mouse, grab the dark square in the lower </t>
    </r>
    <r>
      <rPr>
        <u/>
        <sz val="12"/>
        <rFont val="Calibri"/>
        <family val="2"/>
        <scheme val="minor"/>
      </rPr>
      <t>left</t>
    </r>
    <r>
      <rPr>
        <sz val="12"/>
        <rFont val="Calibri"/>
        <family val="2"/>
        <scheme val="minor"/>
      </rPr>
      <t xml:space="preserve"> corner of the column A cell.  Drag this down to cover all of the just-created blank rows.  This will copy all relevant formulas and formats down into the new rows in all selected worksheets.</t>
    </r>
  </si>
  <si>
    <r>
      <t>5.</t>
    </r>
    <r>
      <rPr>
        <sz val="7"/>
        <rFont val="Calibri"/>
        <family val="2"/>
        <scheme val="minor"/>
      </rPr>
      <t xml:space="preserve">     </t>
    </r>
    <r>
      <rPr>
        <sz val="12"/>
        <rFont val="Calibri"/>
        <family val="2"/>
        <scheme val="minor"/>
      </rPr>
      <t xml:space="preserve">DE-SELECT the involved worksheets by clicking any other (not currently selected) worksheet tab. </t>
    </r>
    <r>
      <rPr>
        <sz val="12"/>
        <rFont val="Times New Roman"/>
        <family val="1"/>
      </rPr>
      <t xml:space="preserve"> </t>
    </r>
  </si>
  <si>
    <r>
      <t>6.</t>
    </r>
    <r>
      <rPr>
        <sz val="7"/>
        <rFont val="Calibri"/>
        <family val="2"/>
        <scheme val="minor"/>
      </rPr>
      <t xml:space="preserve">     </t>
    </r>
    <r>
      <rPr>
        <sz val="12"/>
        <rFont val="Calibri"/>
        <family val="2"/>
        <scheme val="minor"/>
      </rPr>
      <t>Go to the Labor Rates worksheet and enter data for the newly inserted labor category rows.</t>
    </r>
  </si>
  <si>
    <t>Add Rows to Cost Detail Tabs</t>
  </si>
  <si>
    <t xml:space="preserve">•     Whenever an additional cost category row is needed (in addition to the several provided rows), a row must be added to all related worksheets.  The worksheets involved are: Total Amount, Base, O-I, O-II, O-III, O-IV, O-V, and all Task or Technical Area worksheets.  </t>
  </si>
  <si>
    <r>
      <t>3.</t>
    </r>
    <r>
      <rPr>
        <sz val="7"/>
        <rFont val="Calibri"/>
        <family val="2"/>
        <scheme val="minor"/>
      </rPr>
      <t xml:space="preserve">     </t>
    </r>
    <r>
      <rPr>
        <sz val="12"/>
        <rFont val="Calibri"/>
        <family val="2"/>
        <scheme val="minor"/>
      </rPr>
      <t>Highlight one or more rows in the active worksheet. Right click on a highlighted row number and choose the Insert function.  This will insert one or more rows in all selected worksheets.</t>
    </r>
  </si>
  <si>
    <r>
      <t>6.</t>
    </r>
    <r>
      <rPr>
        <sz val="7"/>
        <rFont val="Calibri"/>
        <family val="2"/>
        <scheme val="minor"/>
      </rPr>
      <t xml:space="preserve">     </t>
    </r>
    <r>
      <rPr>
        <sz val="12"/>
        <rFont val="Calibri"/>
        <family val="2"/>
        <scheme val="minor"/>
      </rPr>
      <t>Go to the BASE tab and enter labels in column B for the newly inserted cost category rows.</t>
    </r>
  </si>
  <si>
    <r>
      <t xml:space="preserve">•     The </t>
    </r>
    <r>
      <rPr>
        <u/>
        <sz val="12"/>
        <rFont val="Calibri"/>
        <family val="2"/>
      </rPr>
      <t>instructions that follow apply to the tabs/worksheets that are colored yellow, dark-gray, purple, and orange</t>
    </r>
    <r>
      <rPr>
        <sz val="12"/>
        <rFont val="Calibri"/>
        <family val="2"/>
      </rPr>
      <t xml:space="preserve"> because these tabs are linked together using references and formulas.  The light-gray tabs, such as Subcontractor, Consultants, Travel, etc., are stand-alone tabs that provide space for cost proposal details as required.  You may modify formulas on the light-gray tabs.  You may add tabs to clarify your proposal.</t>
    </r>
  </si>
  <si>
    <t>•     In addition to the instructions provided below, each tab may have additional guidance and instructions on it.</t>
  </si>
  <si>
    <r>
      <t xml:space="preserve">•     </t>
    </r>
    <r>
      <rPr>
        <u/>
        <sz val="12"/>
        <rFont val="Calibri"/>
        <family val="2"/>
      </rPr>
      <t>DO NOT DELETE tabs, rows, or columns that exist in this template</t>
    </r>
    <r>
      <rPr>
        <sz val="12"/>
        <rFont val="Calibri"/>
        <family val="2"/>
      </rPr>
      <t>.  This will damage the structure of the spreadsheet.  If you don't want to see a tab, row, or column, use the Hide function.</t>
    </r>
  </si>
  <si>
    <t>•     Other than the Direct Labor section, the names or labels that appear in column B of the Base, Option, Task and Total Amount tabs (after row 38) all come from column B of the Base (Phase I) tab.  Enter/change all names/labels on the Base tab, even if that particular row is not used for the Base phase.  All cost detail tabs should have the exact same rows.  For example, if you have a particular consultant that will only be involved in Option II, enter that consultant’s name on the Base tab but only enter that consultant’s costs on the Option II tab.</t>
  </si>
  <si>
    <t>•      Proposers may add additional specific cost categories (Subcontractors, ODC types, etc.) as needed but must ensure those new cost categories track to the Total Amount tab.  Follow the instructions below to add more rows.</t>
  </si>
  <si>
    <t>•     In the Direct Labor section, do not change the labor categories or names on these Cost Detail tabs.  All changes to labor categories and names must be done centrally on the Labor Rates tab.</t>
  </si>
  <si>
    <t>General Tab</t>
  </si>
  <si>
    <t>Proposer Constants Tab</t>
  </si>
  <si>
    <t>Labor Rates Tab</t>
  </si>
  <si>
    <t>Indirect Rates and Profit_Fee Tab</t>
  </si>
  <si>
    <r>
      <t xml:space="preserve">Cost Detail Tabs </t>
    </r>
    <r>
      <rPr>
        <i/>
        <sz val="12"/>
        <rFont val="Calibri"/>
        <family val="2"/>
        <scheme val="minor"/>
      </rPr>
      <t xml:space="preserve"> (These include Base, Options, TA, TA Summary, and Task tabs)</t>
    </r>
  </si>
  <si>
    <t xml:space="preserve">•     This spreadsheet is designed to handle the addition of rows.  It cannot handle the addition or removal of columns.  As you use the spreadsheet, feel free to use the Excel Hide function to hide rows or columns that seem excessive. </t>
  </si>
  <si>
    <t>•     When you add rows to the spreadsheet, it must be done consistently for all related worksheets.  The instructions below describe how to add rows for the Labor Rates and Cost Detail tabs.</t>
  </si>
  <si>
    <r>
      <t>2.</t>
    </r>
    <r>
      <rPr>
        <sz val="7"/>
        <rFont val="Calibri"/>
        <family val="2"/>
        <scheme val="minor"/>
      </rPr>
      <t xml:space="preserve">     </t>
    </r>
    <r>
      <rPr>
        <sz val="12"/>
        <rFont val="Calibri"/>
        <family val="2"/>
        <scheme val="minor"/>
      </rPr>
      <t>Holding down the Ctrl key, multi-select all of the other related worksheets tabs.  These tabs will remain selected as you execute steps 3 and 4.</t>
    </r>
  </si>
  <si>
    <t>(Notes 1, 2  and 3)</t>
  </si>
  <si>
    <t>TRAVEL DETAIL</t>
  </si>
  <si>
    <t>Base / Option / Task</t>
  </si>
  <si>
    <t>Purpose of Trip</t>
  </si>
  <si>
    <t>Origin Destination</t>
  </si>
  <si>
    <t>Final Destination</t>
  </si>
  <si>
    <t># People</t>
  </si>
  <si>
    <t># Days</t>
  </si>
  <si>
    <t># of Trips</t>
  </si>
  <si>
    <t># days at 100% Hotel per diem</t>
  </si>
  <si>
    <t># days at 100% M&amp;IE per diem</t>
  </si>
  <si>
    <t># days at 75% M&amp;IE per diem</t>
  </si>
  <si>
    <t>Round Trip Airfare/ Trainfare per person</t>
  </si>
  <si>
    <t>Total Airfare/ Trainfare $ per Trip</t>
  </si>
  <si>
    <t>Hotel  Per Diem Rate per person</t>
  </si>
  <si>
    <t>Total Hotel Per Diem $ per trip</t>
  </si>
  <si>
    <t>M&amp;IE  Per Diem Rate per person</t>
  </si>
  <si>
    <t>100% M&amp;IE Per Diem $</t>
  </si>
  <si>
    <t>75% M&amp;IE Per Diem $</t>
  </si>
  <si>
    <t>Total M&amp;IE Per Diem $ per trip</t>
  </si>
  <si>
    <t>Car Rental dollars per day including Taxes &amp; Fees</t>
  </si>
  <si>
    <t># of Cars (1-3 people per car)</t>
  </si>
  <si>
    <t>Total Car rental $ per trip</t>
  </si>
  <si>
    <t>Standard Personal Car Mileage Rate</t>
  </si>
  <si>
    <t>Estimated Number of Round trip Miles per Car</t>
  </si>
  <si>
    <t># of Personal Cars</t>
  </si>
  <si>
    <t>Total Mileage Rate Dollars</t>
  </si>
  <si>
    <t>Conference Fees</t>
  </si>
  <si>
    <t>Other Expenses (tolls, parking, rental gas, wi-fi)</t>
  </si>
  <si>
    <t>TOTAL DIRECT DOLLARS PER TRIP</t>
  </si>
  <si>
    <t>GRAND TOTAL DIRECT DOLLARS FOR ALL TRIPS</t>
  </si>
  <si>
    <t>Base Total Travel</t>
  </si>
  <si>
    <t>Option Total Travel</t>
  </si>
  <si>
    <t>GRAND TOTAL TRAVEL</t>
  </si>
  <si>
    <t>•  When completing the “Origin” and “Final” Destination information, enter the city and state where travel will originate and end. For example, from Seattle WA to Washington DC. Do not list airport codes.
•  Include the trip purpose. It must be referred to in the Technical Proposal. Publications, conference attendance, and presentations are encouraged but must be justified to and approved by the Program Officer.
•  Remember that you cannot stay overnight the same number of days that you travel. There must always be one more day than night. 
•  The first day and the last day of travel are charged at 75% of the M&amp;IE per diem rate. If you travel for just one day (lasting 12 hours or more), the M&amp;IE per diem rate is also charged at 75%. For answers to FAQs about per diem and travel rates, please review: https://www.gsa.gov/travel/plan-book/per-diem-rates/frequently-asked-questions-per-diem.
•  Do not combine any categories.
•  For lodging and M&amp;IE, use federal Per Diem Rates found at https://www.gsa.gov.
•  Submit backup for airfare and rental cars. Price airfare at economy rates; indicate if the airfare is refundable.</t>
  </si>
  <si>
    <t>Updated to accommodate first/last day of travel calculations</t>
  </si>
  <si>
    <t>Increased precision of percentages to seven decimal places, primarily for Cost of Money</t>
  </si>
  <si>
    <t>The purpose of the requested information in the 25 attached worksheets is to assist government personnel in the review and evaluation of cost proposals submitted by proposers.  Proposers are reminded that the responsibility for providing adequate supporting data and attachments lies solely with them. Further, the proposer must also bear the burden of proof in establishing reasonableness of proposed costs; therefore, it is in the proposer’s best interest to submit a fully supportable and well-prepared cost proposal. The basis and rationale for all proposed costs should be provided as part of the proposal so that Government personnel can place reliance on the information as current, complete and accurate. Further, for procurement contracts, FAR 15.403-4 sets forth those circumstances in which proposers are required to submit certified cost or pricing data. This spreadsheet should be used for all cost proposals, regardless of award instrument: grant, cooperative agreement, contract, other transaction, or technology investment agreement.</t>
  </si>
  <si>
    <t>Loaded Hourly Rate</t>
  </si>
  <si>
    <t>Labor Fringe</t>
  </si>
  <si>
    <t>Labor Overhead</t>
  </si>
  <si>
    <t>G&amp;A</t>
  </si>
  <si>
    <t>DARPA Standard Cost Proposal Spreadsheet (Single Technical Area) November 2021</t>
  </si>
  <si>
    <t>•     You should connect the Fringe, Overhead, and G&amp;A/F&amp;A rates entered on this tab to the appropriate cells in the Labor Rates tab.  A  relationship is set by default, and you can change this relationship to make it accurate for your organization.  For example, University organizations should change the G&amp;A DARPA Category to be F&amp;A.</t>
  </si>
  <si>
    <t>•      The orange Task tabs (at the far right end of the many tabs) should be used when the proposal instructions request a breakdown of costs below the Option, Phase, or Technical Area level.  Examples are task-breakout, milestones, or months.  Costs should be entered on these Task tabs and mapped up to the proper Option, Phase or Technical Area tab using formulas.  The Task tabs can be duplicated as many times as needed and can be renamed to be appropriate for your proposal.</t>
  </si>
  <si>
    <t>1.06.03</t>
  </si>
  <si>
    <t>ALL</t>
  </si>
  <si>
    <t>Removed duplicate reference names</t>
  </si>
  <si>
    <t>Took away the privilege to add or remove columns from this tab.</t>
  </si>
  <si>
    <t>Tied Fringe, Overhead, and G&amp;A/F&amp;A rates to three prepopulated rows in the Indirect Rates and Profit_Fee tab.</t>
  </si>
  <si>
    <t>Changed column name from Fully Loaded Rate to Loaded Hourly Rate</t>
  </si>
  <si>
    <t xml:space="preserve">• For each row in the Labor Rates table above, the Hourly Labor Rate, Fringe Benefits Rate, and Labor Overhead Rate columns are used for cost calculations in the Base and Options tabs.  The G&amp;A/F&amp;A Rate and Loaded Rate are not used for calculations anywhere in this spreadsheet -- these two columns are used for review and evaluation.
• Do not insert new columns in this table. If needed, composite rates may be used for Fringe Benefits, Labor Overhead, and G&amp;A/F&amp;A.
• If composite rates are used, provide the calculations used in deriving the composite rates in your cost volume or add another worksheet tab in this spreadsheet to show calculations.
• As a default, the Fringe Benefits, Labor Overhead, and G&amp;A/F&amp;A values are tied to entries on the Indirect Rates and Profit_Fee worksheet.  Modify this link as appropriate.
• Do not include any Cost of Money or Profit/Fee costs on this tab.
• If the rates have been approved/negotiated by a Government agency, provide a copy of the memorandum/agreement (FPRA/FPRR).
• If the rates have not been approved/negotiated, provide sufficient detail to enable a determination of allowability, allocability and reasonableness of the allocation bases and how the rates are calculated. This information can be provided in your cost volume or add another worksheet tab in this spreadsheet to show calculations.
• If FPRA is not available, provide back-up documentation for labor rates (e.g., current payroll records)                                                                                                                                              </t>
  </si>
  <si>
    <t>1.06.04</t>
  </si>
  <si>
    <t>Fixed G&amp;A $$ calculation in Proposer Year 6 (cell AR63)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</si>
</sst>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164" formatCode="&quot;$&quot;#,##0.00"/>
    <numFmt numFmtId="165" formatCode="0.000%"/>
    <numFmt numFmtId="166" formatCode="&quot;$&quot;#,##0"/>
    <numFmt numFmtId="167" formatCode="0.000"/>
    <numFmt numFmtId="168" formatCode="_([$$-409]* #,##0.00_);_([$$-409]* \(#,##0.00\);_([$$-409]* &quot;-&quot;??_);_(@_)"/>
    <numFmt numFmtId="169" formatCode="mm/dd/yy;@"/>
    <numFmt numFmtId="170" formatCode="#,##0.0_);\(#,##0.0\)"/>
    <numFmt numFmtId="171" formatCode="#,##0;[Red]#,##0"/>
    <numFmt numFmtId="172" formatCode="_(&quot;$&quot;* #,##0_);_(&quot;$&quot;* \(#,##0\);_(&quot;$&quot;* &quot;-&quot;??_);_(@_)"/>
    <numFmt numFmtId="173" formatCode="m/d/yy;@"/>
    <numFmt numFmtId="174" formatCode="&quot;$&quot;#,##0.000"/>
    <numFmt numFmtId="175" formatCode="#,##0.0"/>
    <numFmt numFmtId="176" formatCode="0.0000000%"/>
  </numFmts>
  <fonts count="88" x14ac:knownFonts="1">
    <font>
      <sz val="10"/>
      <name val="Arial"/>
    </font>
    <font>
      <sz val="11"/>
      <color theme="1"/>
      <name val="Calibri"/>
      <family val="2"/>
      <scheme val="minor"/>
    </font>
    <font>
      <sz val="10"/>
      <name val="Arial"/>
      <family val="2"/>
    </font>
    <font>
      <sz val="8"/>
      <name val="Arial"/>
      <family val="2"/>
    </font>
    <font>
      <b/>
      <sz val="10"/>
      <name val="Arial"/>
      <family val="2"/>
    </font>
    <font>
      <b/>
      <sz val="9"/>
      <name val="Arial"/>
      <family val="2"/>
    </font>
    <font>
      <sz val="9"/>
      <name val="Arial"/>
      <family val="2"/>
    </font>
    <font>
      <b/>
      <u/>
      <sz val="9"/>
      <name val="Arial"/>
      <family val="2"/>
    </font>
    <font>
      <i/>
      <sz val="9"/>
      <name val="Arial"/>
      <family val="2"/>
    </font>
    <font>
      <sz val="8"/>
      <color indexed="81"/>
      <name val="Tahoma"/>
      <family val="2"/>
    </font>
    <font>
      <b/>
      <sz val="9"/>
      <color indexed="10"/>
      <name val="Arial"/>
      <family val="2"/>
    </font>
    <font>
      <b/>
      <u/>
      <sz val="9"/>
      <color indexed="10"/>
      <name val="Arial"/>
      <family val="2"/>
    </font>
    <font>
      <u/>
      <sz val="9"/>
      <name val="Arial"/>
      <family val="2"/>
    </font>
    <font>
      <b/>
      <i/>
      <sz val="12"/>
      <name val="Calibri"/>
      <family val="2"/>
    </font>
    <font>
      <sz val="12"/>
      <name val="Calibri"/>
      <family val="2"/>
    </font>
    <font>
      <sz val="10"/>
      <name val="Times New Roman"/>
      <family val="1"/>
    </font>
    <font>
      <b/>
      <sz val="12"/>
      <name val="Calibri"/>
      <family val="2"/>
    </font>
    <font>
      <sz val="10"/>
      <name val="Arial"/>
      <family val="2"/>
    </font>
    <font>
      <sz val="10"/>
      <name val="Calibri"/>
      <family val="2"/>
    </font>
    <font>
      <sz val="14"/>
      <color indexed="8"/>
      <name val="Calibri"/>
      <family val="2"/>
    </font>
    <font>
      <b/>
      <sz val="12"/>
      <color indexed="8"/>
      <name val="Calibri"/>
      <family val="2"/>
    </font>
    <font>
      <sz val="12"/>
      <color indexed="8"/>
      <name val="Calibri"/>
      <family val="2"/>
    </font>
    <font>
      <b/>
      <i/>
      <sz val="12"/>
      <color indexed="8"/>
      <name val="Calibri"/>
      <family val="2"/>
    </font>
    <font>
      <b/>
      <u/>
      <sz val="12"/>
      <name val="Calibri"/>
      <family val="2"/>
    </font>
    <font>
      <u/>
      <sz val="12"/>
      <name val="Calibri"/>
      <family val="2"/>
    </font>
    <font>
      <i/>
      <sz val="12"/>
      <name val="Calibri"/>
      <family val="2"/>
    </font>
    <font>
      <b/>
      <sz val="12"/>
      <name val="Calibri"/>
      <family val="2"/>
    </font>
    <font>
      <sz val="12"/>
      <name val="Calibri"/>
      <family val="2"/>
    </font>
    <font>
      <b/>
      <sz val="18"/>
      <name val="Calibri"/>
      <family val="2"/>
    </font>
    <font>
      <sz val="8"/>
      <name val="Verdana"/>
      <family val="2"/>
    </font>
    <font>
      <b/>
      <i/>
      <sz val="10"/>
      <name val="Arial"/>
      <family val="2"/>
    </font>
    <font>
      <b/>
      <sz val="12"/>
      <name val="Calibri"/>
      <family val="2"/>
      <scheme val="minor"/>
    </font>
    <font>
      <b/>
      <i/>
      <u/>
      <sz val="12"/>
      <name val="Calibri"/>
      <family val="2"/>
    </font>
    <font>
      <sz val="12"/>
      <name val="Calibri"/>
      <family val="2"/>
      <scheme val="minor"/>
    </font>
    <font>
      <sz val="10"/>
      <name val="Arial"/>
      <family val="2"/>
    </font>
    <font>
      <sz val="10"/>
      <name val="Calibri"/>
      <family val="2"/>
      <scheme val="minor"/>
    </font>
    <font>
      <sz val="12"/>
      <name val="Times New Roman"/>
      <family val="1"/>
    </font>
    <font>
      <sz val="7"/>
      <name val="Times New Roman"/>
      <family val="1"/>
    </font>
    <font>
      <b/>
      <sz val="12"/>
      <name val="Times New Roman"/>
      <family val="1"/>
    </font>
    <font>
      <i/>
      <u/>
      <sz val="12"/>
      <name val="Times New Roman"/>
      <family val="1"/>
    </font>
    <font>
      <b/>
      <sz val="9"/>
      <color rgb="FFFF0000"/>
      <name val="Arial"/>
      <family val="2"/>
    </font>
    <font>
      <b/>
      <i/>
      <sz val="9"/>
      <color rgb="FFFF0000"/>
      <name val="Arial"/>
      <family val="2"/>
    </font>
    <font>
      <b/>
      <i/>
      <sz val="12"/>
      <color rgb="FFFF0000"/>
      <name val="Calibri"/>
      <family val="2"/>
    </font>
    <font>
      <b/>
      <sz val="12"/>
      <color rgb="FFFF0000"/>
      <name val="Calibri"/>
      <family val="2"/>
    </font>
    <font>
      <b/>
      <sz val="7"/>
      <name val="Calibri"/>
      <family val="2"/>
      <scheme val="minor"/>
    </font>
    <font>
      <b/>
      <sz val="10"/>
      <name val="Calibri"/>
      <family val="2"/>
      <scheme val="minor"/>
    </font>
    <font>
      <b/>
      <i/>
      <sz val="12"/>
      <name val="Calibri"/>
      <family val="2"/>
      <scheme val="minor"/>
    </font>
    <font>
      <b/>
      <sz val="11"/>
      <name val="Arial"/>
      <family val="2"/>
    </font>
    <font>
      <b/>
      <sz val="14"/>
      <name val="Arial"/>
      <family val="2"/>
    </font>
    <font>
      <i/>
      <sz val="10"/>
      <name val="Arial"/>
      <family val="2"/>
    </font>
    <font>
      <i/>
      <sz val="11"/>
      <name val="Arial"/>
      <family val="2"/>
    </font>
    <font>
      <b/>
      <sz val="14"/>
      <name val="Calibri"/>
      <family val="2"/>
    </font>
    <font>
      <b/>
      <i/>
      <sz val="14"/>
      <name val="Calibri"/>
      <family val="2"/>
    </font>
    <font>
      <i/>
      <sz val="8"/>
      <name val="Arial"/>
      <family val="2"/>
    </font>
    <font>
      <sz val="10"/>
      <color rgb="FFFF0000"/>
      <name val="Arial"/>
      <family val="2"/>
    </font>
    <font>
      <b/>
      <sz val="9"/>
      <color indexed="81"/>
      <name val="Tahoma"/>
      <family val="2"/>
    </font>
    <font>
      <sz val="11"/>
      <name val="Arial"/>
      <family val="2"/>
    </font>
    <font>
      <b/>
      <sz val="11"/>
      <color theme="1"/>
      <name val="Calibri"/>
      <family val="2"/>
      <scheme val="minor"/>
    </font>
    <font>
      <sz val="11"/>
      <color theme="0"/>
      <name val="Calibri"/>
      <family val="2"/>
      <scheme val="minor"/>
    </font>
    <font>
      <sz val="10"/>
      <name val="Verdana"/>
      <family val="2"/>
    </font>
    <font>
      <b/>
      <sz val="18"/>
      <name val="Calibri"/>
      <family val="2"/>
      <scheme val="minor"/>
    </font>
    <font>
      <sz val="18"/>
      <name val="Calibri"/>
      <family val="2"/>
      <scheme val="minor"/>
    </font>
    <font>
      <b/>
      <sz val="12"/>
      <color theme="9" tint="-0.499984740745262"/>
      <name val="Calibri"/>
      <family val="2"/>
      <scheme val="minor"/>
    </font>
    <font>
      <b/>
      <sz val="12"/>
      <color theme="4" tint="-0.499984740745262"/>
      <name val="Calibri"/>
      <family val="2"/>
      <scheme val="minor"/>
    </font>
    <font>
      <b/>
      <sz val="12"/>
      <color theme="6" tint="-0.499984740745262"/>
      <name val="Calibri"/>
      <family val="2"/>
      <scheme val="minor"/>
    </font>
    <font>
      <b/>
      <sz val="12"/>
      <color theme="0"/>
      <name val="Calibri"/>
      <family val="2"/>
      <scheme val="minor"/>
    </font>
    <font>
      <b/>
      <sz val="14"/>
      <color theme="6" tint="-0.499984740745262"/>
      <name val="Calibri"/>
      <family val="2"/>
      <scheme val="minor"/>
    </font>
    <font>
      <b/>
      <sz val="14"/>
      <color theme="0"/>
      <name val="Calibri"/>
      <family val="2"/>
      <scheme val="minor"/>
    </font>
    <font>
      <b/>
      <sz val="14"/>
      <color theme="4" tint="-0.499984740745262"/>
      <name val="Calibri"/>
      <family val="2"/>
      <scheme val="minor"/>
    </font>
    <font>
      <b/>
      <sz val="14"/>
      <color theme="9" tint="-0.499984740745262"/>
      <name val="Calibri"/>
      <family val="2"/>
      <scheme val="minor"/>
    </font>
    <font>
      <b/>
      <sz val="26"/>
      <color theme="0"/>
      <name val="Calibri"/>
      <family val="2"/>
      <scheme val="minor"/>
    </font>
    <font>
      <b/>
      <sz val="16"/>
      <color theme="0"/>
      <name val="Calibri"/>
      <family val="2"/>
      <scheme val="minor"/>
    </font>
    <font>
      <sz val="18"/>
      <color theme="1"/>
      <name val="Calibri"/>
      <family val="2"/>
      <scheme val="minor"/>
    </font>
    <font>
      <b/>
      <sz val="16"/>
      <color theme="1"/>
      <name val="Calibri"/>
      <family val="2"/>
      <scheme val="minor"/>
    </font>
    <font>
      <b/>
      <sz val="22"/>
      <color theme="9" tint="-0.499984740745262"/>
      <name val="Calibri"/>
      <family val="2"/>
      <scheme val="minor"/>
    </font>
    <font>
      <b/>
      <sz val="18"/>
      <color theme="1"/>
      <name val="Calibri"/>
      <family val="2"/>
      <scheme val="minor"/>
    </font>
    <font>
      <b/>
      <sz val="18"/>
      <color theme="0"/>
      <name val="Calibri"/>
      <family val="2"/>
      <scheme val="minor"/>
    </font>
    <font>
      <b/>
      <sz val="22"/>
      <color theme="4" tint="-0.499984740745262"/>
      <name val="Calibri"/>
      <family val="2"/>
      <scheme val="minor"/>
    </font>
    <font>
      <b/>
      <sz val="22"/>
      <color theme="6" tint="-0.499984740745262"/>
      <name val="Calibri"/>
      <family val="2"/>
      <scheme val="minor"/>
    </font>
    <font>
      <b/>
      <sz val="20"/>
      <color theme="0"/>
      <name val="Calibri"/>
      <family val="2"/>
      <scheme val="minor"/>
    </font>
    <font>
      <sz val="20"/>
      <color theme="0"/>
      <name val="Calibri"/>
      <family val="2"/>
      <scheme val="minor"/>
    </font>
    <font>
      <b/>
      <sz val="14"/>
      <name val="Calibri"/>
      <family val="2"/>
      <scheme val="minor"/>
    </font>
    <font>
      <i/>
      <sz val="12"/>
      <name val="Calibri"/>
      <family val="2"/>
      <scheme val="minor"/>
    </font>
    <font>
      <sz val="7"/>
      <name val="Calibri"/>
      <family val="2"/>
      <scheme val="minor"/>
    </font>
    <font>
      <u/>
      <sz val="12"/>
      <name val="Calibri"/>
      <family val="2"/>
      <scheme val="minor"/>
    </font>
    <font>
      <b/>
      <sz val="11"/>
      <name val="Calibri"/>
      <family val="2"/>
      <scheme val="minor"/>
    </font>
    <font>
      <sz val="11"/>
      <name val="Calibri"/>
      <family val="2"/>
      <scheme val="minor"/>
    </font>
    <font>
      <sz val="11"/>
      <color rgb="FF0070C0"/>
      <name val="Calibri"/>
      <family val="2"/>
      <scheme val="minor"/>
    </font>
  </fonts>
  <fills count="3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CCFFCC"/>
        <bgColor indexed="64"/>
      </patternFill>
    </fill>
    <fill>
      <patternFill patternType="solid">
        <fgColor rgb="FF92D050"/>
        <bgColor indexed="64"/>
      </patternFill>
    </fill>
    <fill>
      <patternFill patternType="solid">
        <fgColor rgb="FFFFC000"/>
        <bgColor indexed="64"/>
      </patternFill>
    </fill>
    <fill>
      <patternFill patternType="solid">
        <fgColor rgb="FFC6E6A2"/>
        <bgColor indexed="64"/>
      </patternFill>
    </fill>
    <fill>
      <patternFill patternType="solid">
        <fgColor rgb="FFFFE9A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CCFFFF"/>
        <bgColor indexed="64"/>
      </patternFill>
    </fill>
    <fill>
      <patternFill patternType="solid">
        <fgColor theme="0" tint="-4.9989318521683403E-2"/>
        <bgColor indexed="64"/>
      </patternFill>
    </fill>
    <fill>
      <patternFill patternType="solid">
        <fgColor rgb="FFECECEC"/>
        <bgColor indexed="64"/>
      </patternFill>
    </fill>
    <fill>
      <patternFill patternType="solid">
        <fgColor rgb="FF00B050"/>
        <bgColor indexed="64"/>
      </patternFill>
    </fill>
    <fill>
      <patternFill patternType="solid">
        <fgColor rgb="FFFF97FF"/>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theme="7" tint="-0.499984740745262"/>
        <bgColor indexed="64"/>
      </patternFill>
    </fill>
    <fill>
      <patternFill patternType="solid">
        <fgColor theme="1" tint="0.249977111117893"/>
        <bgColor indexed="64"/>
      </patternFill>
    </fill>
    <fill>
      <patternFill patternType="solid">
        <fgColor theme="2"/>
        <bgColor indexed="64"/>
      </patternFill>
    </fill>
    <fill>
      <patternFill patternType="solid">
        <fgColor theme="7" tint="0.59999389629810485"/>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double">
        <color indexed="64"/>
      </left>
      <right style="thick">
        <color indexed="64"/>
      </right>
      <top style="medium">
        <color indexed="64"/>
      </top>
      <bottom style="medium">
        <color indexed="64"/>
      </bottom>
      <diagonal/>
    </border>
    <border>
      <left style="double">
        <color indexed="64"/>
      </left>
      <right style="thick">
        <color indexed="64"/>
      </right>
      <top style="medium">
        <color indexed="64"/>
      </top>
      <bottom style="thin">
        <color indexed="64"/>
      </bottom>
      <diagonal/>
    </border>
    <border>
      <left style="double">
        <color indexed="64"/>
      </left>
      <right style="thick">
        <color indexed="64"/>
      </right>
      <top/>
      <bottom style="thin">
        <color indexed="64"/>
      </bottom>
      <diagonal/>
    </border>
    <border>
      <left style="double">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bottom style="thin">
        <color indexed="64"/>
      </bottom>
      <diagonal/>
    </border>
    <border>
      <left style="double">
        <color indexed="64"/>
      </left>
      <right style="medium">
        <color indexed="64"/>
      </right>
      <top style="medium">
        <color indexed="64"/>
      </top>
      <bottom style="thin">
        <color indexed="64"/>
      </bottom>
      <diagonal/>
    </border>
    <border>
      <left style="double">
        <color indexed="64"/>
      </left>
      <right style="medium">
        <color indexed="64"/>
      </right>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top style="medium">
        <color indexed="64"/>
      </top>
      <bottom style="thin">
        <color indexed="64"/>
      </bottom>
      <diagonal/>
    </border>
    <border>
      <left style="double">
        <color indexed="64"/>
      </left>
      <right/>
      <top/>
      <bottom style="thin">
        <color indexed="64"/>
      </bottom>
      <diagonal/>
    </border>
    <border>
      <left style="double">
        <color indexed="64"/>
      </left>
      <right style="thick">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s>
  <cellStyleXfs count="12">
    <xf numFmtId="0" fontId="0" fillId="0" borderId="0"/>
    <xf numFmtId="44" fontId="2" fillId="0" borderId="0" applyFont="0" applyFill="0" applyBorder="0" applyAlignment="0" applyProtection="0"/>
    <xf numFmtId="0" fontId="15" fillId="0" borderId="0"/>
    <xf numFmtId="0" fontId="15" fillId="0" borderId="0"/>
    <xf numFmtId="167" fontId="17" fillId="0" borderId="0"/>
    <xf numFmtId="0" fontId="59" fillId="0" borderId="0"/>
    <xf numFmtId="167" fontId="2"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44" fontId="2" fillId="0" borderId="0" applyFont="0" applyFill="0" applyBorder="0" applyAlignment="0" applyProtection="0"/>
  </cellStyleXfs>
  <cellXfs count="859">
    <xf numFmtId="0" fontId="0" fillId="0" borderId="0" xfId="0"/>
    <xf numFmtId="0" fontId="6" fillId="2" borderId="1" xfId="0" applyFont="1" applyFill="1" applyBorder="1"/>
    <xf numFmtId="0" fontId="6" fillId="0" borderId="1" xfId="0" applyFont="1" applyBorder="1"/>
    <xf numFmtId="0" fontId="7" fillId="0" borderId="1" xfId="0" applyFont="1" applyBorder="1" applyAlignment="1">
      <alignment horizontal="center"/>
    </xf>
    <xf numFmtId="164" fontId="6" fillId="0" borderId="1" xfId="0" applyNumberFormat="1" applyFont="1" applyBorder="1" applyAlignment="1">
      <alignment horizontal="center"/>
    </xf>
    <xf numFmtId="0" fontId="5" fillId="3" borderId="1" xfId="0" applyFont="1" applyFill="1" applyBorder="1" applyAlignment="1">
      <alignment vertical="top" wrapText="1"/>
    </xf>
    <xf numFmtId="0" fontId="5" fillId="3" borderId="1" xfId="0" applyFont="1" applyFill="1" applyBorder="1"/>
    <xf numFmtId="0" fontId="6" fillId="0" borderId="1" xfId="0" applyFont="1" applyFill="1" applyBorder="1" applyAlignment="1">
      <alignment vertical="top" wrapText="1"/>
    </xf>
    <xf numFmtId="165" fontId="6" fillId="0" borderId="1" xfId="0" applyNumberFormat="1" applyFont="1" applyBorder="1"/>
    <xf numFmtId="0" fontId="6" fillId="0" borderId="2" xfId="0" applyFont="1" applyBorder="1"/>
    <xf numFmtId="0" fontId="5" fillId="3" borderId="2" xfId="0" applyFont="1" applyFill="1" applyBorder="1"/>
    <xf numFmtId="0" fontId="6" fillId="0" borderId="5" xfId="0" applyFont="1" applyBorder="1"/>
    <xf numFmtId="0" fontId="6" fillId="0" borderId="6" xfId="0" applyFont="1" applyBorder="1"/>
    <xf numFmtId="3" fontId="6" fillId="0" borderId="5" xfId="0" applyNumberFormat="1" applyFont="1" applyBorder="1"/>
    <xf numFmtId="3" fontId="5" fillId="3" borderId="5" xfId="0" applyNumberFormat="1" applyFont="1" applyFill="1" applyBorder="1"/>
    <xf numFmtId="166" fontId="6" fillId="0" borderId="5" xfId="0" applyNumberFormat="1" applyFont="1" applyBorder="1"/>
    <xf numFmtId="0" fontId="5" fillId="3" borderId="5" xfId="0" applyFont="1" applyFill="1" applyBorder="1"/>
    <xf numFmtId="0" fontId="6" fillId="2" borderId="7" xfId="0" applyFont="1" applyFill="1" applyBorder="1"/>
    <xf numFmtId="0" fontId="6" fillId="0" borderId="8" xfId="0" applyFont="1" applyBorder="1"/>
    <xf numFmtId="0" fontId="7" fillId="0" borderId="3" xfId="0" applyFont="1" applyBorder="1" applyAlignment="1">
      <alignment horizontal="center"/>
    </xf>
    <xf numFmtId="0" fontId="6" fillId="0" borderId="4" xfId="0" applyFont="1" applyBorder="1"/>
    <xf numFmtId="0" fontId="6" fillId="5" borderId="1" xfId="0" applyFont="1" applyFill="1" applyBorder="1"/>
    <xf numFmtId="0" fontId="6" fillId="5" borderId="2" xfId="0" applyFont="1" applyFill="1" applyBorder="1"/>
    <xf numFmtId="0" fontId="6" fillId="5" borderId="5" xfId="0" applyFont="1" applyFill="1" applyBorder="1"/>
    <xf numFmtId="0" fontId="6" fillId="0" borderId="9" xfId="0" applyFont="1" applyBorder="1"/>
    <xf numFmtId="0" fontId="6" fillId="0" borderId="11" xfId="0" applyFont="1" applyBorder="1"/>
    <xf numFmtId="0" fontId="5" fillId="0" borderId="5" xfId="0" applyFont="1" applyBorder="1"/>
    <xf numFmtId="0" fontId="5" fillId="5" borderId="5" xfId="0" applyFont="1" applyFill="1" applyBorder="1"/>
    <xf numFmtId="0" fontId="6" fillId="0" borderId="7" xfId="0" applyFont="1" applyBorder="1"/>
    <xf numFmtId="0" fontId="6" fillId="0" borderId="12" xfId="0" applyFont="1" applyBorder="1"/>
    <xf numFmtId="0" fontId="4" fillId="2" borderId="5" xfId="0" applyFont="1" applyFill="1" applyBorder="1"/>
    <xf numFmtId="0" fontId="6" fillId="2" borderId="13" xfId="0" applyFont="1" applyFill="1" applyBorder="1"/>
    <xf numFmtId="0" fontId="6" fillId="2" borderId="14" xfId="0" applyFont="1" applyFill="1" applyBorder="1"/>
    <xf numFmtId="0" fontId="7" fillId="0" borderId="2"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4" fillId="0" borderId="0" xfId="0" applyFont="1"/>
    <xf numFmtId="3" fontId="6" fillId="0" borderId="16" xfId="0" applyNumberFormat="1" applyFont="1" applyBorder="1"/>
    <xf numFmtId="3" fontId="5" fillId="3" borderId="16" xfId="0" applyNumberFormat="1" applyFont="1" applyFill="1" applyBorder="1"/>
    <xf numFmtId="0" fontId="10" fillId="0" borderId="17" xfId="0" applyFont="1" applyBorder="1" applyAlignment="1">
      <alignment horizontal="center"/>
    </xf>
    <xf numFmtId="0" fontId="6" fillId="0" borderId="16" xfId="0" applyFont="1" applyBorder="1"/>
    <xf numFmtId="164" fontId="6" fillId="0" borderId="16" xfId="0" applyNumberFormat="1" applyFont="1" applyBorder="1"/>
    <xf numFmtId="164" fontId="5" fillId="3" borderId="16" xfId="0" applyNumberFormat="1" applyFont="1" applyFill="1" applyBorder="1"/>
    <xf numFmtId="164" fontId="6" fillId="5" borderId="16" xfId="0" applyNumberFormat="1" applyFont="1" applyFill="1" applyBorder="1"/>
    <xf numFmtId="0" fontId="10" fillId="2" borderId="7" xfId="0" applyFont="1" applyFill="1" applyBorder="1" applyAlignment="1">
      <alignment horizontal="center"/>
    </xf>
    <xf numFmtId="0" fontId="5" fillId="0" borderId="18" xfId="0" applyFont="1" applyBorder="1"/>
    <xf numFmtId="164" fontId="6" fillId="0" borderId="19" xfId="0" applyNumberFormat="1" applyFont="1" applyBorder="1"/>
    <xf numFmtId="0" fontId="5" fillId="6" borderId="21" xfId="0" applyFont="1" applyFill="1" applyBorder="1"/>
    <xf numFmtId="165" fontId="6" fillId="0" borderId="7" xfId="0" applyNumberFormat="1" applyFont="1" applyBorder="1"/>
    <xf numFmtId="0" fontId="7" fillId="0" borderId="1" xfId="0" applyFont="1" applyBorder="1" applyAlignment="1">
      <alignment horizontal="left"/>
    </xf>
    <xf numFmtId="0" fontId="6" fillId="0" borderId="27" xfId="0" applyFont="1" applyBorder="1"/>
    <xf numFmtId="0" fontId="6" fillId="2" borderId="19" xfId="0" applyFont="1" applyFill="1" applyBorder="1"/>
    <xf numFmtId="0" fontId="5" fillId="0" borderId="1" xfId="0" applyFont="1" applyFill="1" applyBorder="1"/>
    <xf numFmtId="0" fontId="5" fillId="0" borderId="5" xfId="0" applyFont="1" applyFill="1" applyBorder="1"/>
    <xf numFmtId="164" fontId="5" fillId="0" borderId="6" xfId="0" applyNumberFormat="1" applyFont="1" applyFill="1" applyBorder="1"/>
    <xf numFmtId="164" fontId="5" fillId="0" borderId="2" xfId="0" applyNumberFormat="1" applyFont="1" applyFill="1" applyBorder="1"/>
    <xf numFmtId="164" fontId="5" fillId="0" borderId="16" xfId="0" applyNumberFormat="1" applyFont="1" applyFill="1" applyBorder="1"/>
    <xf numFmtId="0" fontId="6" fillId="0" borderId="1" xfId="0" applyFont="1" applyFill="1" applyBorder="1"/>
    <xf numFmtId="0" fontId="11" fillId="0" borderId="1" xfId="0" applyFont="1" applyBorder="1" applyAlignment="1">
      <alignment horizontal="center"/>
    </xf>
    <xf numFmtId="0" fontId="4" fillId="0" borderId="0" xfId="0" applyFont="1" applyFill="1" applyBorder="1"/>
    <xf numFmtId="0" fontId="6" fillId="0" borderId="5" xfId="0" applyFont="1" applyFill="1" applyBorder="1"/>
    <xf numFmtId="164" fontId="6" fillId="0" borderId="16" xfId="0" applyNumberFormat="1" applyFont="1" applyFill="1" applyBorder="1"/>
    <xf numFmtId="0" fontId="16" fillId="0" borderId="1" xfId="3" applyFont="1" applyFill="1" applyBorder="1" applyAlignment="1">
      <alignment horizontal="center"/>
    </xf>
    <xf numFmtId="0" fontId="14" fillId="0" borderId="1" xfId="3" applyFont="1" applyFill="1" applyBorder="1" applyAlignment="1">
      <alignment horizontal="center"/>
    </xf>
    <xf numFmtId="167" fontId="14" fillId="0" borderId="1" xfId="4" applyFont="1" applyFill="1" applyBorder="1" applyAlignment="1">
      <alignment horizontal="left" vertical="center"/>
    </xf>
    <xf numFmtId="3" fontId="14" fillId="0" borderId="1" xfId="4" applyNumberFormat="1" applyFont="1" applyFill="1" applyBorder="1" applyAlignment="1">
      <alignment horizontal="center" vertical="center"/>
    </xf>
    <xf numFmtId="7" fontId="14" fillId="0" borderId="1" xfId="4" applyNumberFormat="1" applyFont="1" applyFill="1" applyBorder="1" applyAlignment="1">
      <alignment horizontal="right" vertical="center"/>
    </xf>
    <xf numFmtId="8" fontId="14" fillId="0" borderId="1" xfId="3" applyNumberFormat="1" applyFont="1" applyFill="1" applyBorder="1" applyAlignment="1">
      <alignment horizontal="right"/>
    </xf>
    <xf numFmtId="1" fontId="14" fillId="0" borderId="1" xfId="4" applyNumberFormat="1" applyFont="1" applyFill="1" applyBorder="1" applyAlignment="1">
      <alignment horizontal="center" vertical="center"/>
    </xf>
    <xf numFmtId="44" fontId="14" fillId="0" borderId="1" xfId="1" applyFont="1" applyFill="1" applyBorder="1" applyAlignment="1">
      <alignment horizontal="right"/>
    </xf>
    <xf numFmtId="0" fontId="14" fillId="0" borderId="1" xfId="3" applyFont="1" applyFill="1" applyBorder="1"/>
    <xf numFmtId="0" fontId="14" fillId="0" borderId="1" xfId="3" applyFont="1" applyFill="1" applyBorder="1" applyAlignment="1">
      <alignment horizontal="left"/>
    </xf>
    <xf numFmtId="0" fontId="14" fillId="0" borderId="0" xfId="3" applyFont="1" applyFill="1" applyBorder="1" applyAlignment="1">
      <alignment horizontal="center"/>
    </xf>
    <xf numFmtId="0" fontId="14" fillId="0" borderId="0" xfId="3" applyFont="1" applyFill="1" applyBorder="1"/>
    <xf numFmtId="0" fontId="14" fillId="0" borderId="0" xfId="3" applyFont="1" applyFill="1" applyBorder="1" applyAlignment="1">
      <alignment horizontal="right"/>
    </xf>
    <xf numFmtId="0" fontId="16" fillId="0" borderId="0" xfId="3" applyFont="1" applyFill="1" applyBorder="1" applyAlignment="1">
      <alignment horizontal="right"/>
    </xf>
    <xf numFmtId="0" fontId="14" fillId="0" borderId="0" xfId="0" applyFont="1"/>
    <xf numFmtId="0" fontId="18" fillId="0" borderId="0" xfId="0" applyFont="1"/>
    <xf numFmtId="0" fontId="19" fillId="0" borderId="0" xfId="0" applyFont="1"/>
    <xf numFmtId="0" fontId="0" fillId="0" borderId="0" xfId="0" applyAlignment="1">
      <alignment wrapText="1"/>
    </xf>
    <xf numFmtId="0" fontId="14" fillId="0" borderId="0" xfId="0" applyFont="1" applyAlignment="1">
      <alignment wrapText="1"/>
    </xf>
    <xf numFmtId="0" fontId="14" fillId="0" borderId="28" xfId="0" applyFont="1" applyBorder="1"/>
    <xf numFmtId="0" fontId="0" fillId="0" borderId="28" xfId="0" applyBorder="1" applyAlignment="1"/>
    <xf numFmtId="0" fontId="21" fillId="0" borderId="0" xfId="0" applyFont="1"/>
    <xf numFmtId="0" fontId="15" fillId="0" borderId="0" xfId="0" applyFont="1"/>
    <xf numFmtId="0" fontId="15" fillId="0" borderId="0" xfId="0" applyFont="1" applyAlignment="1">
      <alignment horizontal="left" indent="6"/>
    </xf>
    <xf numFmtId="0" fontId="23" fillId="2" borderId="0" xfId="0" applyFont="1" applyFill="1"/>
    <xf numFmtId="0" fontId="18" fillId="2" borderId="0" xfId="0" applyFont="1" applyFill="1"/>
    <xf numFmtId="0" fontId="16" fillId="0" borderId="0" xfId="0" applyFont="1" applyAlignment="1">
      <alignment horizontal="center"/>
    </xf>
    <xf numFmtId="0" fontId="0" fillId="0" borderId="0" xfId="0" applyAlignment="1">
      <alignment horizontal="center"/>
    </xf>
    <xf numFmtId="0" fontId="14" fillId="0" borderId="2" xfId="3" applyFont="1" applyFill="1" applyBorder="1" applyAlignment="1">
      <alignment horizontal="center"/>
    </xf>
    <xf numFmtId="0" fontId="14" fillId="0" borderId="2" xfId="3" applyFont="1" applyFill="1" applyBorder="1" applyAlignment="1">
      <alignment horizontal="center" wrapText="1"/>
    </xf>
    <xf numFmtId="0" fontId="21" fillId="0" borderId="1" xfId="0" applyFont="1" applyFill="1" applyBorder="1" applyAlignment="1">
      <alignment horizontal="center" vertical="top" wrapText="1"/>
    </xf>
    <xf numFmtId="0" fontId="16" fillId="0" borderId="1" xfId="0" applyFont="1" applyBorder="1" applyAlignment="1">
      <alignment horizontal="center"/>
    </xf>
    <xf numFmtId="0" fontId="16" fillId="0" borderId="2" xfId="0" applyFont="1" applyBorder="1"/>
    <xf numFmtId="0" fontId="26" fillId="0" borderId="0" xfId="0" applyFont="1"/>
    <xf numFmtId="0" fontId="27" fillId="0" borderId="0" xfId="0" applyFont="1" applyAlignment="1">
      <alignment wrapText="1"/>
    </xf>
    <xf numFmtId="0" fontId="27" fillId="0" borderId="0" xfId="0" applyFont="1"/>
    <xf numFmtId="0" fontId="0" fillId="0" borderId="0" xfId="0" applyBorder="1"/>
    <xf numFmtId="16" fontId="14" fillId="0" borderId="1" xfId="0" applyNumberFormat="1" applyFont="1" applyBorder="1" applyAlignment="1">
      <alignment horizontal="center"/>
    </xf>
    <xf numFmtId="0" fontId="21" fillId="0" borderId="0" xfId="0" applyFont="1" applyBorder="1" applyAlignment="1">
      <alignment vertical="top" wrapText="1"/>
    </xf>
    <xf numFmtId="0" fontId="0" fillId="0" borderId="0" xfId="0" applyBorder="1" applyAlignment="1"/>
    <xf numFmtId="8" fontId="16" fillId="7" borderId="14" xfId="3" applyNumberFormat="1" applyFont="1" applyFill="1" applyBorder="1" applyAlignment="1">
      <alignment horizontal="right"/>
    </xf>
    <xf numFmtId="0" fontId="0" fillId="0" borderId="0" xfId="0" applyFill="1"/>
    <xf numFmtId="0" fontId="14" fillId="2" borderId="0" xfId="0" applyFont="1" applyFill="1"/>
    <xf numFmtId="0" fontId="20" fillId="0" borderId="0" xfId="0" applyFont="1" applyBorder="1" applyAlignment="1">
      <alignment horizontal="left" vertical="top" wrapText="1" indent="4"/>
    </xf>
    <xf numFmtId="8" fontId="20" fillId="7" borderId="0" xfId="0" applyNumberFormat="1" applyFont="1" applyFill="1" applyBorder="1" applyAlignment="1">
      <alignment vertical="top" wrapText="1"/>
    </xf>
    <xf numFmtId="0" fontId="20" fillId="0" borderId="1" xfId="0" applyFont="1" applyFill="1" applyBorder="1" applyAlignment="1">
      <alignment vertical="top" wrapText="1"/>
    </xf>
    <xf numFmtId="0" fontId="21" fillId="0" borderId="1" xfId="0" applyFont="1" applyFill="1" applyBorder="1" applyAlignment="1">
      <alignment vertical="top" wrapText="1"/>
    </xf>
    <xf numFmtId="6" fontId="21" fillId="0" borderId="1" xfId="0" applyNumberFormat="1" applyFont="1" applyFill="1" applyBorder="1" applyAlignment="1">
      <alignment vertical="top" wrapText="1"/>
    </xf>
    <xf numFmtId="166" fontId="21" fillId="0" borderId="1" xfId="0" applyNumberFormat="1" applyFont="1" applyFill="1" applyBorder="1" applyAlignment="1">
      <alignment vertical="top" wrapText="1"/>
    </xf>
    <xf numFmtId="8" fontId="21" fillId="0" borderId="1" xfId="0" applyNumberFormat="1" applyFont="1" applyFill="1" applyBorder="1" applyAlignment="1">
      <alignment vertical="top" wrapText="1"/>
    </xf>
    <xf numFmtId="0" fontId="20" fillId="0" borderId="1" xfId="0" applyFont="1" applyFill="1" applyBorder="1" applyAlignment="1">
      <alignment horizontal="center" vertical="top" wrapText="1"/>
    </xf>
    <xf numFmtId="0" fontId="21" fillId="0" borderId="1" xfId="0" applyFont="1" applyFill="1" applyBorder="1" applyAlignment="1">
      <alignment horizontal="left" vertical="top" wrapText="1" indent="1"/>
    </xf>
    <xf numFmtId="0" fontId="20" fillId="0" borderId="0" xfId="0" applyFont="1" applyBorder="1" applyAlignment="1">
      <alignment horizontal="right" vertical="top" wrapText="1"/>
    </xf>
    <xf numFmtId="0" fontId="20" fillId="0" borderId="1" xfId="0" applyFont="1" applyBorder="1" applyAlignment="1">
      <alignment horizontal="center" vertical="center" wrapText="1"/>
    </xf>
    <xf numFmtId="0" fontId="13" fillId="2" borderId="0" xfId="0" applyFont="1" applyFill="1" applyAlignment="1">
      <alignment horizontal="left"/>
    </xf>
    <xf numFmtId="0" fontId="14" fillId="2" borderId="0" xfId="2" applyFont="1" applyFill="1"/>
    <xf numFmtId="0" fontId="16" fillId="0" borderId="1" xfId="3" applyFont="1" applyFill="1" applyBorder="1" applyAlignment="1">
      <alignment horizontal="center" vertical="center"/>
    </xf>
    <xf numFmtId="0" fontId="16" fillId="0" borderId="1" xfId="3" applyFont="1" applyFill="1" applyBorder="1" applyAlignment="1">
      <alignment horizontal="center" vertical="center" wrapText="1"/>
    </xf>
    <xf numFmtId="0" fontId="16" fillId="0" borderId="2" xfId="3" applyFont="1" applyFill="1" applyBorder="1" applyAlignment="1">
      <alignment horizontal="center" vertical="center" wrapText="1"/>
    </xf>
    <xf numFmtId="166" fontId="21" fillId="0" borderId="1" xfId="0" applyNumberFormat="1" applyFont="1" applyFill="1" applyBorder="1" applyAlignment="1">
      <alignment horizontal="right" vertical="top" wrapText="1"/>
    </xf>
    <xf numFmtId="0" fontId="20" fillId="0" borderId="40" xfId="0" applyFont="1" applyFill="1" applyBorder="1" applyAlignment="1">
      <alignment horizontal="left" vertical="top" wrapText="1"/>
    </xf>
    <xf numFmtId="0" fontId="21" fillId="0" borderId="40" xfId="0" applyFont="1" applyFill="1" applyBorder="1" applyAlignment="1">
      <alignment horizontal="center" vertical="top" wrapText="1"/>
    </xf>
    <xf numFmtId="166" fontId="21" fillId="0" borderId="40" xfId="0" applyNumberFormat="1" applyFont="1" applyFill="1" applyBorder="1" applyAlignment="1">
      <alignment horizontal="right" vertical="top" wrapText="1"/>
    </xf>
    <xf numFmtId="166" fontId="21" fillId="0" borderId="40" xfId="0" applyNumberFormat="1" applyFont="1" applyFill="1" applyBorder="1" applyAlignment="1">
      <alignment vertical="top" wrapText="1"/>
    </xf>
    <xf numFmtId="0" fontId="21" fillId="0" borderId="40" xfId="0" applyFont="1" applyFill="1" applyBorder="1" applyAlignment="1">
      <alignment horizontal="left" vertical="top" wrapText="1"/>
    </xf>
    <xf numFmtId="0" fontId="20" fillId="0" borderId="40" xfId="0" applyFont="1" applyBorder="1" applyAlignment="1">
      <alignment horizontal="center" vertical="center" wrapText="1"/>
    </xf>
    <xf numFmtId="0" fontId="16" fillId="0" borderId="0" xfId="0" applyFont="1" applyBorder="1" applyAlignment="1">
      <alignment horizontal="right"/>
    </xf>
    <xf numFmtId="0" fontId="17" fillId="0" borderId="0" xfId="0" applyFont="1"/>
    <xf numFmtId="0" fontId="27" fillId="0" borderId="0" xfId="0" applyFont="1" applyBorder="1"/>
    <xf numFmtId="0" fontId="27" fillId="0" borderId="0" xfId="0" applyFont="1" applyBorder="1" applyAlignment="1">
      <alignment vertical="top" wrapText="1"/>
    </xf>
    <xf numFmtId="6" fontId="27" fillId="0" borderId="0" xfId="0" applyNumberFormat="1" applyFont="1" applyBorder="1" applyAlignment="1">
      <alignment horizontal="right" wrapText="1"/>
    </xf>
    <xf numFmtId="0" fontId="27" fillId="4" borderId="0" xfId="0" applyFont="1" applyFill="1"/>
    <xf numFmtId="0" fontId="27" fillId="0" borderId="0" xfId="0" applyFont="1" applyFill="1"/>
    <xf numFmtId="0" fontId="14" fillId="0" borderId="0" xfId="0" applyFont="1"/>
    <xf numFmtId="0" fontId="31" fillId="0" borderId="1" xfId="0" applyFont="1" applyBorder="1" applyAlignment="1">
      <alignment horizontal="center"/>
    </xf>
    <xf numFmtId="0" fontId="13" fillId="9" borderId="0" xfId="0" applyFont="1" applyFill="1"/>
    <xf numFmtId="0" fontId="25" fillId="9" borderId="0" xfId="0" applyFont="1" applyFill="1"/>
    <xf numFmtId="0" fontId="14" fillId="9" borderId="0" xfId="0" applyFont="1" applyFill="1"/>
    <xf numFmtId="0" fontId="0" fillId="9" borderId="0" xfId="0" applyFill="1"/>
    <xf numFmtId="0" fontId="0" fillId="10" borderId="0" xfId="0" applyFill="1"/>
    <xf numFmtId="0" fontId="27" fillId="12" borderId="34" xfId="0" applyFont="1" applyFill="1" applyBorder="1"/>
    <xf numFmtId="0" fontId="27" fillId="12" borderId="36" xfId="0" applyFont="1" applyFill="1" applyBorder="1"/>
    <xf numFmtId="0" fontId="27" fillId="12" borderId="0" xfId="0" applyFont="1" applyFill="1" applyBorder="1"/>
    <xf numFmtId="0" fontId="27" fillId="12" borderId="37" xfId="0" applyFont="1" applyFill="1" applyBorder="1"/>
    <xf numFmtId="0" fontId="27" fillId="12" borderId="0" xfId="0" applyFont="1" applyFill="1" applyBorder="1" applyAlignment="1">
      <alignment horizontal="center" wrapText="1"/>
    </xf>
    <xf numFmtId="0" fontId="27" fillId="12" borderId="41" xfId="0" applyFont="1" applyFill="1" applyBorder="1"/>
    <xf numFmtId="0" fontId="27" fillId="12" borderId="45" xfId="0" applyFont="1" applyFill="1" applyBorder="1"/>
    <xf numFmtId="0" fontId="30" fillId="12" borderId="33" xfId="0" applyFont="1" applyFill="1" applyBorder="1" applyAlignment="1">
      <alignment horizontal="center"/>
    </xf>
    <xf numFmtId="0" fontId="30" fillId="11" borderId="33" xfId="0" applyFont="1" applyFill="1" applyBorder="1" applyAlignment="1">
      <alignment horizontal="center"/>
    </xf>
    <xf numFmtId="0" fontId="32" fillId="12" borderId="32" xfId="0" applyFont="1" applyFill="1" applyBorder="1" applyAlignment="1">
      <alignment horizontal="left"/>
    </xf>
    <xf numFmtId="0" fontId="32" fillId="11" borderId="32" xfId="0" applyFont="1" applyFill="1" applyBorder="1" applyAlignment="1">
      <alignment horizontal="left"/>
    </xf>
    <xf numFmtId="0" fontId="34" fillId="0" borderId="0" xfId="0" applyFont="1"/>
    <xf numFmtId="0" fontId="14" fillId="12" borderId="38" xfId="0" applyFont="1" applyFill="1" applyBorder="1"/>
    <xf numFmtId="0" fontId="27" fillId="0" borderId="0" xfId="0" applyFont="1" applyAlignment="1">
      <alignment vertical="top"/>
    </xf>
    <xf numFmtId="0" fontId="2" fillId="0" borderId="0" xfId="0" applyFont="1"/>
    <xf numFmtId="0" fontId="14" fillId="0" borderId="0" xfId="0" applyFont="1"/>
    <xf numFmtId="0" fontId="28" fillId="0" borderId="0" xfId="0" applyFont="1" applyAlignment="1"/>
    <xf numFmtId="0" fontId="20" fillId="0" borderId="40" xfId="0" applyFont="1" applyFill="1" applyBorder="1" applyAlignment="1">
      <alignment horizontal="center" vertical="center" wrapText="1"/>
    </xf>
    <xf numFmtId="6" fontId="20" fillId="0" borderId="40" xfId="0" applyNumberFormat="1" applyFont="1" applyFill="1" applyBorder="1" applyAlignment="1">
      <alignment vertical="top" wrapText="1"/>
    </xf>
    <xf numFmtId="0" fontId="13" fillId="10" borderId="0" xfId="0" applyFont="1" applyFill="1" applyAlignment="1"/>
    <xf numFmtId="0" fontId="13" fillId="10" borderId="0" xfId="0" applyFont="1" applyFill="1"/>
    <xf numFmtId="0" fontId="8" fillId="0" borderId="1" xfId="0" applyFont="1" applyFill="1" applyBorder="1" applyAlignment="1">
      <alignment horizontal="left"/>
    </xf>
    <xf numFmtId="0" fontId="12" fillId="0" borderId="1" xfId="0" applyFont="1" applyFill="1" applyBorder="1" applyAlignment="1">
      <alignment horizontal="center"/>
    </xf>
    <xf numFmtId="0" fontId="8" fillId="0" borderId="2" xfId="0" applyFont="1" applyFill="1" applyBorder="1"/>
    <xf numFmtId="0" fontId="6" fillId="0" borderId="2" xfId="0" applyFont="1" applyFill="1" applyBorder="1"/>
    <xf numFmtId="0" fontId="6" fillId="13" borderId="1" xfId="0" applyFont="1" applyFill="1" applyBorder="1"/>
    <xf numFmtId="0" fontId="6" fillId="13" borderId="2" xfId="0" applyFont="1" applyFill="1" applyBorder="1"/>
    <xf numFmtId="0" fontId="6" fillId="14" borderId="0" xfId="0" applyFont="1" applyFill="1"/>
    <xf numFmtId="0" fontId="6" fillId="14" borderId="0" xfId="2" applyFont="1" applyFill="1"/>
    <xf numFmtId="0" fontId="6" fillId="14" borderId="0" xfId="0" applyFont="1" applyFill="1" applyAlignment="1">
      <alignment horizontal="center"/>
    </xf>
    <xf numFmtId="0" fontId="20" fillId="0" borderId="1" xfId="0" applyFont="1" applyFill="1" applyBorder="1" applyAlignment="1">
      <alignment horizontal="center" vertical="center" wrapText="1"/>
    </xf>
    <xf numFmtId="164" fontId="21" fillId="0" borderId="1" xfId="0" applyNumberFormat="1" applyFont="1" applyFill="1" applyBorder="1" applyAlignment="1">
      <alignment vertical="top" wrapText="1"/>
    </xf>
    <xf numFmtId="8" fontId="20" fillId="0" borderId="40" xfId="0" applyNumberFormat="1" applyFont="1" applyFill="1" applyBorder="1" applyAlignment="1">
      <alignment vertical="top" wrapText="1"/>
    </xf>
    <xf numFmtId="8" fontId="16" fillId="0" borderId="1" xfId="3" applyNumberFormat="1" applyFont="1" applyFill="1" applyBorder="1" applyAlignment="1">
      <alignment horizontal="right"/>
    </xf>
    <xf numFmtId="6" fontId="20" fillId="0" borderId="1" xfId="0" applyNumberFormat="1" applyFont="1" applyFill="1" applyBorder="1" applyAlignment="1">
      <alignment vertical="top" wrapText="1"/>
    </xf>
    <xf numFmtId="0" fontId="4" fillId="0" borderId="0" xfId="0" applyFont="1" applyAlignment="1">
      <alignment wrapText="1"/>
    </xf>
    <xf numFmtId="0" fontId="4" fillId="0" borderId="0" xfId="0" applyFont="1" applyAlignment="1">
      <alignment vertical="top"/>
    </xf>
    <xf numFmtId="0" fontId="4" fillId="0" borderId="0" xfId="0" applyFont="1" applyAlignment="1"/>
    <xf numFmtId="0" fontId="4" fillId="0" borderId="0" xfId="0" applyFont="1" applyFill="1" applyBorder="1"/>
    <xf numFmtId="0" fontId="4" fillId="0" borderId="0" xfId="0" applyFont="1"/>
    <xf numFmtId="0" fontId="14" fillId="0" borderId="0" xfId="0" applyFont="1" applyAlignment="1">
      <alignment wrapText="1"/>
    </xf>
    <xf numFmtId="0" fontId="14" fillId="0" borderId="0" xfId="0" applyFont="1"/>
    <xf numFmtId="0" fontId="14" fillId="0" borderId="0" xfId="0" applyFont="1"/>
    <xf numFmtId="0" fontId="36" fillId="0" borderId="0" xfId="0" applyFont="1" applyAlignment="1">
      <alignment vertical="center"/>
    </xf>
    <xf numFmtId="0" fontId="36" fillId="0" borderId="0" xfId="0" applyFont="1" applyAlignment="1">
      <alignment horizontal="justify" vertical="center"/>
    </xf>
    <xf numFmtId="0" fontId="36" fillId="0" borderId="0" xfId="0" applyFont="1"/>
    <xf numFmtId="0" fontId="15" fillId="0" borderId="0" xfId="0" applyFont="1" applyAlignment="1">
      <alignment horizontal="justify" vertical="center"/>
    </xf>
    <xf numFmtId="0" fontId="39" fillId="0" borderId="0" xfId="0" applyFont="1" applyAlignment="1">
      <alignment horizontal="left" vertical="center" indent="1"/>
    </xf>
    <xf numFmtId="0" fontId="38" fillId="0" borderId="0" xfId="0" applyFont="1" applyAlignment="1">
      <alignment horizontal="justify" vertical="center"/>
    </xf>
    <xf numFmtId="0" fontId="4"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xf>
    <xf numFmtId="0" fontId="4" fillId="0" borderId="0" xfId="0" applyFont="1"/>
    <xf numFmtId="0" fontId="14" fillId="0" borderId="0" xfId="0" applyFont="1"/>
    <xf numFmtId="0" fontId="40" fillId="0" borderId="14" xfId="0" applyFont="1" applyBorder="1"/>
    <xf numFmtId="0" fontId="20" fillId="0" borderId="1" xfId="0" applyFont="1" applyFill="1" applyBorder="1" applyAlignment="1">
      <alignment horizontal="left" vertical="top" wrapText="1"/>
    </xf>
    <xf numFmtId="0" fontId="22" fillId="2" borderId="0" xfId="0" applyFont="1" applyFill="1" applyAlignment="1"/>
    <xf numFmtId="0" fontId="14" fillId="0" borderId="0" xfId="0" applyFont="1" applyFill="1"/>
    <xf numFmtId="0" fontId="4" fillId="0" borderId="0" xfId="0" applyFont="1"/>
    <xf numFmtId="0" fontId="4" fillId="0" borderId="0" xfId="0" applyFont="1" applyFill="1" applyBorder="1"/>
    <xf numFmtId="0" fontId="2" fillId="10" borderId="0" xfId="0" applyFont="1" applyFill="1" applyAlignment="1">
      <alignment horizontal="center"/>
    </xf>
    <xf numFmtId="0" fontId="4" fillId="0" borderId="0" xfId="0" applyFont="1"/>
    <xf numFmtId="0" fontId="16" fillId="0" borderId="31" xfId="0" applyFont="1" applyBorder="1" applyAlignment="1">
      <alignment horizontal="center"/>
    </xf>
    <xf numFmtId="0" fontId="2" fillId="0" borderId="0" xfId="0" applyFont="1" applyAlignment="1">
      <alignment horizontal="left" vertical="top" wrapText="1"/>
    </xf>
    <xf numFmtId="0" fontId="36" fillId="0" borderId="0" xfId="0" applyFont="1" applyAlignment="1">
      <alignment horizontal="left" vertical="top"/>
    </xf>
    <xf numFmtId="0" fontId="14" fillId="0" borderId="0" xfId="0" applyFont="1"/>
    <xf numFmtId="0" fontId="4" fillId="0" borderId="0" xfId="0" applyFont="1" applyFill="1"/>
    <xf numFmtId="0" fontId="2" fillId="10" borderId="0" xfId="0" applyFont="1" applyFill="1"/>
    <xf numFmtId="0" fontId="16" fillId="10" borderId="0" xfId="0" applyFont="1" applyFill="1"/>
    <xf numFmtId="0" fontId="13" fillId="0" borderId="0" xfId="0" applyFont="1" applyFill="1"/>
    <xf numFmtId="169" fontId="0" fillId="10" borderId="0" xfId="0" applyNumberFormat="1" applyFill="1"/>
    <xf numFmtId="0" fontId="0" fillId="0" borderId="41" xfId="0" applyBorder="1"/>
    <xf numFmtId="0" fontId="4" fillId="19" borderId="30" xfId="0" applyFont="1" applyFill="1" applyBorder="1"/>
    <xf numFmtId="0" fontId="0" fillId="19" borderId="30" xfId="0" applyFill="1" applyBorder="1"/>
    <xf numFmtId="0" fontId="0" fillId="0" borderId="0" xfId="0" applyFill="1" applyBorder="1"/>
    <xf numFmtId="0" fontId="2" fillId="0" borderId="0" xfId="0" applyFont="1" applyFill="1"/>
    <xf numFmtId="0" fontId="4" fillId="15" borderId="0" xfId="0" applyFont="1" applyFill="1"/>
    <xf numFmtId="0" fontId="4" fillId="20" borderId="0" xfId="0" applyFont="1" applyFill="1"/>
    <xf numFmtId="0" fontId="0" fillId="20" borderId="0" xfId="0" applyFill="1"/>
    <xf numFmtId="0" fontId="14" fillId="10" borderId="2" xfId="0" applyFont="1" applyFill="1" applyBorder="1"/>
    <xf numFmtId="0" fontId="36" fillId="0" borderId="0" xfId="0" applyFont="1" applyAlignment="1">
      <alignment horizontal="left" vertical="top"/>
    </xf>
    <xf numFmtId="0" fontId="4" fillId="0" borderId="0" xfId="0" applyFont="1"/>
    <xf numFmtId="0" fontId="16" fillId="0" borderId="31" xfId="0" applyFont="1" applyBorder="1" applyAlignment="1">
      <alignment horizontal="center"/>
    </xf>
    <xf numFmtId="0" fontId="14" fillId="21" borderId="0" xfId="0" applyFont="1" applyFill="1"/>
    <xf numFmtId="0" fontId="27" fillId="21" borderId="0" xfId="0" applyFont="1" applyFill="1"/>
    <xf numFmtId="0" fontId="16" fillId="21" borderId="0" xfId="0" applyFont="1" applyFill="1"/>
    <xf numFmtId="0" fontId="51" fillId="0" borderId="0" xfId="0" applyFont="1" applyAlignment="1"/>
    <xf numFmtId="0" fontId="6" fillId="21" borderId="0" xfId="0" applyFont="1" applyFill="1"/>
    <xf numFmtId="0" fontId="4" fillId="16" borderId="0" xfId="0" applyFont="1" applyFill="1"/>
    <xf numFmtId="0" fontId="50" fillId="0" borderId="0" xfId="0" applyFont="1"/>
    <xf numFmtId="0" fontId="4" fillId="18" borderId="8" xfId="0" applyFont="1" applyFill="1" applyBorder="1"/>
    <xf numFmtId="0" fontId="6" fillId="18" borderId="3" xfId="0" applyFont="1" applyFill="1" applyBorder="1"/>
    <xf numFmtId="0" fontId="6" fillId="18" borderId="4" xfId="0" applyFont="1" applyFill="1" applyBorder="1"/>
    <xf numFmtId="0" fontId="0" fillId="18" borderId="0" xfId="0" applyFill="1"/>
    <xf numFmtId="0" fontId="4" fillId="18" borderId="9" xfId="0" applyFont="1" applyFill="1" applyBorder="1"/>
    <xf numFmtId="0" fontId="6" fillId="18" borderId="10" xfId="0" applyFont="1" applyFill="1" applyBorder="1"/>
    <xf numFmtId="0" fontId="6" fillId="18" borderId="1" xfId="0" applyFont="1" applyFill="1" applyBorder="1"/>
    <xf numFmtId="0" fontId="6" fillId="18" borderId="6" xfId="0" applyFont="1" applyFill="1" applyBorder="1"/>
    <xf numFmtId="0" fontId="52" fillId="9" borderId="0" xfId="0" applyFont="1" applyFill="1"/>
    <xf numFmtId="49" fontId="0" fillId="0" borderId="0" xfId="0" applyNumberFormat="1" applyAlignment="1">
      <alignment wrapText="1"/>
    </xf>
    <xf numFmtId="0" fontId="25" fillId="0" borderId="0" xfId="0" applyFont="1" applyFill="1"/>
    <xf numFmtId="0" fontId="0" fillId="0" borderId="1" xfId="0" applyFill="1" applyBorder="1"/>
    <xf numFmtId="164" fontId="53" fillId="0" borderId="1" xfId="0" applyNumberFormat="1" applyFont="1" applyBorder="1" applyAlignment="1">
      <alignment horizontal="center"/>
    </xf>
    <xf numFmtId="0" fontId="17" fillId="0" borderId="0" xfId="0" applyFont="1" applyAlignment="1">
      <alignment horizontal="left" wrapText="1"/>
    </xf>
    <xf numFmtId="42" fontId="0" fillId="0" borderId="0" xfId="0" applyNumberFormat="1"/>
    <xf numFmtId="0" fontId="49" fillId="0" borderId="0" xfId="0" applyFont="1"/>
    <xf numFmtId="0" fontId="48" fillId="17" borderId="0" xfId="0" applyFont="1" applyFill="1"/>
    <xf numFmtId="0" fontId="0" fillId="17" borderId="0" xfId="0" applyFill="1"/>
    <xf numFmtId="0" fontId="54" fillId="0" borderId="0" xfId="0" applyFont="1"/>
    <xf numFmtId="0" fontId="6" fillId="0" borderId="1" xfId="0" quotePrefix="1" applyNumberFormat="1" applyFont="1" applyBorder="1" applyAlignment="1">
      <alignment vertical="top"/>
    </xf>
    <xf numFmtId="0" fontId="5" fillId="3" borderId="1" xfId="0" applyNumberFormat="1" applyFont="1" applyFill="1" applyBorder="1" applyAlignment="1">
      <alignment vertical="top"/>
    </xf>
    <xf numFmtId="0" fontId="5" fillId="3" borderId="2" xfId="0" applyNumberFormat="1" applyFont="1" applyFill="1" applyBorder="1" applyAlignment="1"/>
    <xf numFmtId="164" fontId="6" fillId="19" borderId="1" xfId="0" applyNumberFormat="1" applyFont="1" applyFill="1" applyBorder="1" applyAlignment="1">
      <alignment horizontal="center"/>
    </xf>
    <xf numFmtId="165" fontId="6" fillId="0" borderId="2" xfId="0" applyNumberFormat="1" applyFont="1" applyBorder="1"/>
    <xf numFmtId="0" fontId="5" fillId="0" borderId="2" xfId="0" applyFont="1" applyFill="1" applyBorder="1"/>
    <xf numFmtId="49" fontId="6" fillId="0" borderId="5" xfId="0" applyNumberFormat="1" applyFont="1" applyBorder="1" applyAlignment="1">
      <alignment horizontal="center" wrapText="1"/>
    </xf>
    <xf numFmtId="49" fontId="7" fillId="0" borderId="1" xfId="0" applyNumberFormat="1" applyFont="1" applyBorder="1" applyAlignment="1">
      <alignment horizontal="center" wrapText="1"/>
    </xf>
    <xf numFmtId="49" fontId="7" fillId="0" borderId="2" xfId="0" applyNumberFormat="1" applyFont="1" applyBorder="1" applyAlignment="1">
      <alignment horizontal="center" wrapText="1"/>
    </xf>
    <xf numFmtId="49" fontId="7" fillId="0" borderId="5" xfId="0" applyNumberFormat="1" applyFont="1" applyBorder="1" applyAlignment="1">
      <alignment horizontal="center" wrapText="1"/>
    </xf>
    <xf numFmtId="49" fontId="7" fillId="19" borderId="2" xfId="0" applyNumberFormat="1" applyFont="1" applyFill="1" applyBorder="1" applyAlignment="1">
      <alignment horizontal="center" wrapText="1"/>
    </xf>
    <xf numFmtId="49" fontId="7" fillId="19" borderId="1" xfId="0" applyNumberFormat="1" applyFont="1" applyFill="1" applyBorder="1" applyAlignment="1">
      <alignment horizontal="center" wrapText="1"/>
    </xf>
    <xf numFmtId="49" fontId="0" fillId="0" borderId="0" xfId="0" applyNumberFormat="1" applyAlignment="1">
      <alignment horizontal="center" wrapText="1"/>
    </xf>
    <xf numFmtId="10" fontId="6" fillId="19" borderId="1" xfId="0" applyNumberFormat="1" applyFont="1" applyFill="1" applyBorder="1" applyAlignment="1">
      <alignment horizontal="center"/>
    </xf>
    <xf numFmtId="164" fontId="5" fillId="3" borderId="1" xfId="0" applyNumberFormat="1" applyFont="1" applyFill="1" applyBorder="1"/>
    <xf numFmtId="44" fontId="6" fillId="19" borderId="1" xfId="0" applyNumberFormat="1" applyFont="1" applyFill="1" applyBorder="1" applyAlignment="1">
      <alignment horizontal="center"/>
    </xf>
    <xf numFmtId="44" fontId="5" fillId="3" borderId="2" xfId="0" applyNumberFormat="1" applyFont="1" applyFill="1" applyBorder="1"/>
    <xf numFmtId="44" fontId="5" fillId="19" borderId="2" xfId="0" applyNumberFormat="1" applyFont="1" applyFill="1" applyBorder="1"/>
    <xf numFmtId="44" fontId="6" fillId="19" borderId="2" xfId="0" applyNumberFormat="1" applyFont="1" applyFill="1" applyBorder="1" applyAlignment="1">
      <alignment horizontal="center"/>
    </xf>
    <xf numFmtId="165" fontId="6" fillId="10" borderId="1" xfId="0" applyNumberFormat="1" applyFont="1" applyFill="1" applyBorder="1"/>
    <xf numFmtId="3" fontId="6" fillId="10" borderId="5" xfId="0" applyNumberFormat="1" applyFont="1" applyFill="1" applyBorder="1"/>
    <xf numFmtId="0" fontId="7" fillId="16" borderId="27" xfId="0" applyFont="1" applyFill="1" applyBorder="1" applyAlignment="1">
      <alignment horizontal="center"/>
    </xf>
    <xf numFmtId="0" fontId="7" fillId="16" borderId="2" xfId="0" applyFont="1" applyFill="1" applyBorder="1" applyAlignment="1">
      <alignment horizontal="center"/>
    </xf>
    <xf numFmtId="0" fontId="7" fillId="16" borderId="1" xfId="0" applyFont="1" applyFill="1" applyBorder="1" applyAlignment="1">
      <alignment horizontal="center"/>
    </xf>
    <xf numFmtId="0" fontId="7" fillId="16" borderId="12" xfId="0" applyFont="1" applyFill="1" applyBorder="1" applyAlignment="1">
      <alignment horizontal="center"/>
    </xf>
    <xf numFmtId="0" fontId="7" fillId="15" borderId="3" xfId="0" applyFont="1" applyFill="1" applyBorder="1" applyAlignment="1">
      <alignment horizontal="center"/>
    </xf>
    <xf numFmtId="0" fontId="7" fillId="15" borderId="27" xfId="0" applyFont="1" applyFill="1" applyBorder="1" applyAlignment="1">
      <alignment horizontal="center"/>
    </xf>
    <xf numFmtId="0" fontId="7" fillId="15" borderId="10" xfId="0" applyFont="1" applyFill="1" applyBorder="1" applyAlignment="1">
      <alignment horizontal="center"/>
    </xf>
    <xf numFmtId="0" fontId="7" fillId="15" borderId="12" xfId="0" applyFont="1" applyFill="1" applyBorder="1" applyAlignment="1">
      <alignment horizontal="center"/>
    </xf>
    <xf numFmtId="0" fontId="4" fillId="0" borderId="0" xfId="0" applyFont="1"/>
    <xf numFmtId="0" fontId="27" fillId="19" borderId="32" xfId="0" applyFont="1" applyFill="1" applyBorder="1"/>
    <xf numFmtId="0" fontId="27" fillId="19" borderId="33" xfId="0" applyFont="1" applyFill="1" applyBorder="1" applyAlignment="1">
      <alignment vertical="top" wrapText="1"/>
    </xf>
    <xf numFmtId="6" fontId="27" fillId="19" borderId="33" xfId="0" applyNumberFormat="1" applyFont="1" applyFill="1" applyBorder="1" applyAlignment="1">
      <alignment horizontal="right" vertical="top" wrapText="1"/>
    </xf>
    <xf numFmtId="0" fontId="27" fillId="19" borderId="34" xfId="0" applyFont="1" applyFill="1" applyBorder="1"/>
    <xf numFmtId="0" fontId="27" fillId="19" borderId="36" xfId="0" applyFont="1" applyFill="1" applyBorder="1"/>
    <xf numFmtId="0" fontId="27" fillId="19" borderId="0" xfId="0" applyFont="1" applyFill="1" applyBorder="1" applyAlignment="1">
      <alignment vertical="top" wrapText="1"/>
    </xf>
    <xf numFmtId="6" fontId="27" fillId="19" borderId="0" xfId="0" applyNumberFormat="1" applyFont="1" applyFill="1" applyBorder="1" applyAlignment="1">
      <alignment horizontal="right" wrapText="1"/>
    </xf>
    <xf numFmtId="0" fontId="27" fillId="19" borderId="37" xfId="0" applyFont="1" applyFill="1" applyBorder="1"/>
    <xf numFmtId="0" fontId="27" fillId="19" borderId="36" xfId="0" applyFont="1" applyFill="1" applyBorder="1" applyAlignment="1">
      <alignment vertical="top"/>
    </xf>
    <xf numFmtId="6" fontId="27" fillId="19" borderId="0" xfId="0" applyNumberFormat="1" applyFont="1" applyFill="1" applyBorder="1" applyAlignment="1">
      <alignment horizontal="right" vertical="top" wrapText="1"/>
    </xf>
    <xf numFmtId="0" fontId="27" fillId="19" borderId="37" xfId="0" applyFont="1" applyFill="1" applyBorder="1" applyAlignment="1">
      <alignment vertical="top"/>
    </xf>
    <xf numFmtId="0" fontId="27" fillId="19" borderId="38" xfId="0" applyFont="1" applyFill="1" applyBorder="1"/>
    <xf numFmtId="0" fontId="27" fillId="19" borderId="41" xfId="0" applyFont="1" applyFill="1" applyBorder="1" applyAlignment="1">
      <alignment vertical="top" wrapText="1"/>
    </xf>
    <xf numFmtId="6" fontId="27" fillId="19" borderId="41" xfId="0" applyNumberFormat="1" applyFont="1" applyFill="1" applyBorder="1" applyAlignment="1">
      <alignment horizontal="right" wrapText="1"/>
    </xf>
    <xf numFmtId="0" fontId="27" fillId="19" borderId="45" xfId="0" applyFont="1" applyFill="1" applyBorder="1"/>
    <xf numFmtId="0" fontId="4" fillId="0" borderId="0" xfId="0" applyFont="1"/>
    <xf numFmtId="0" fontId="7" fillId="16" borderId="27" xfId="0" applyFont="1" applyFill="1" applyBorder="1" applyAlignment="1">
      <alignment horizontal="center"/>
    </xf>
    <xf numFmtId="0" fontId="7" fillId="16" borderId="3" xfId="0" applyFont="1" applyFill="1" applyBorder="1" applyAlignment="1">
      <alignment horizontal="center"/>
    </xf>
    <xf numFmtId="0" fontId="7" fillId="16" borderId="10" xfId="0" applyFont="1" applyFill="1" applyBorder="1" applyAlignment="1">
      <alignment horizontal="center"/>
    </xf>
    <xf numFmtId="49" fontId="7" fillId="0" borderId="31" xfId="0" applyNumberFormat="1" applyFont="1" applyBorder="1" applyAlignment="1">
      <alignment horizontal="center" wrapText="1"/>
    </xf>
    <xf numFmtId="3" fontId="5" fillId="3" borderId="31" xfId="0" applyNumberFormat="1" applyFont="1" applyFill="1" applyBorder="1"/>
    <xf numFmtId="0" fontId="6" fillId="0" borderId="31" xfId="0" applyFont="1" applyBorder="1"/>
    <xf numFmtId="166" fontId="6" fillId="0" borderId="31" xfId="0" applyNumberFormat="1" applyFont="1" applyBorder="1"/>
    <xf numFmtId="0" fontId="5" fillId="3" borderId="31" xfId="0" applyFont="1" applyFill="1" applyBorder="1"/>
    <xf numFmtId="0" fontId="5" fillId="0" borderId="31" xfId="0" applyFont="1" applyFill="1" applyBorder="1"/>
    <xf numFmtId="0" fontId="6" fillId="5" borderId="31" xfId="0" applyFont="1" applyFill="1" applyBorder="1"/>
    <xf numFmtId="0" fontId="6" fillId="15" borderId="44" xfId="0" applyFont="1" applyFill="1" applyBorder="1"/>
    <xf numFmtId="0" fontId="6" fillId="15" borderId="50" xfId="0" applyFont="1" applyFill="1" applyBorder="1"/>
    <xf numFmtId="3" fontId="6" fillId="10" borderId="31" xfId="0" applyNumberFormat="1" applyFont="1" applyFill="1" applyBorder="1"/>
    <xf numFmtId="44" fontId="6" fillId="19" borderId="31" xfId="0" applyNumberFormat="1" applyFont="1" applyFill="1" applyBorder="1"/>
    <xf numFmtId="166" fontId="6" fillId="10" borderId="31" xfId="0" applyNumberFormat="1" applyFont="1" applyFill="1" applyBorder="1"/>
    <xf numFmtId="44" fontId="6" fillId="10" borderId="31" xfId="0" applyNumberFormat="1" applyFont="1" applyFill="1" applyBorder="1"/>
    <xf numFmtId="0" fontId="6" fillId="16" borderId="44" xfId="0" applyFont="1" applyFill="1" applyBorder="1"/>
    <xf numFmtId="0" fontId="6" fillId="16" borderId="50" xfId="0" applyFont="1" applyFill="1" applyBorder="1"/>
    <xf numFmtId="0" fontId="7" fillId="16" borderId="27" xfId="0" applyFont="1" applyFill="1" applyBorder="1" applyAlignment="1">
      <alignment horizontal="center"/>
    </xf>
    <xf numFmtId="0" fontId="7" fillId="15" borderId="27" xfId="0" applyFont="1" applyFill="1" applyBorder="1" applyAlignment="1">
      <alignment horizontal="center"/>
    </xf>
    <xf numFmtId="0" fontId="6" fillId="15" borderId="8" xfId="0" applyFont="1" applyFill="1" applyBorder="1"/>
    <xf numFmtId="0" fontId="6" fillId="15" borderId="9" xfId="0" applyFont="1" applyFill="1" applyBorder="1"/>
    <xf numFmtId="44" fontId="6" fillId="10" borderId="1" xfId="0" applyNumberFormat="1" applyFont="1" applyFill="1" applyBorder="1" applyAlignment="1">
      <alignment horizontal="center"/>
    </xf>
    <xf numFmtId="0" fontId="6" fillId="16" borderId="53" xfId="0" applyFont="1" applyFill="1" applyBorder="1"/>
    <xf numFmtId="0" fontId="6" fillId="16" borderId="54" xfId="0" applyFont="1" applyFill="1" applyBorder="1"/>
    <xf numFmtId="49" fontId="7" fillId="19" borderId="55" xfId="0" applyNumberFormat="1" applyFont="1" applyFill="1" applyBorder="1" applyAlignment="1">
      <alignment horizontal="center" wrapText="1"/>
    </xf>
    <xf numFmtId="42" fontId="6" fillId="10" borderId="55" xfId="0" applyNumberFormat="1" applyFont="1" applyFill="1" applyBorder="1"/>
    <xf numFmtId="42" fontId="5" fillId="3" borderId="55" xfId="0" applyNumberFormat="1" applyFont="1" applyFill="1" applyBorder="1"/>
    <xf numFmtId="42" fontId="6" fillId="0" borderId="55" xfId="0" applyNumberFormat="1" applyFont="1" applyBorder="1"/>
    <xf numFmtId="42" fontId="5" fillId="0" borderId="55" xfId="0" applyNumberFormat="1" applyFont="1" applyFill="1" applyBorder="1"/>
    <xf numFmtId="42" fontId="6" fillId="5" borderId="55" xfId="0" applyNumberFormat="1" applyFont="1" applyFill="1" applyBorder="1"/>
    <xf numFmtId="0" fontId="8" fillId="0" borderId="2" xfId="0" applyFont="1" applyFill="1" applyBorder="1" applyAlignment="1">
      <alignment horizontal="left"/>
    </xf>
    <xf numFmtId="0" fontId="12" fillId="0" borderId="2" xfId="0" applyFont="1" applyFill="1" applyBorder="1" applyAlignment="1">
      <alignment horizontal="center"/>
    </xf>
    <xf numFmtId="3" fontId="6" fillId="10" borderId="56" xfId="0" applyNumberFormat="1" applyFont="1" applyFill="1" applyBorder="1"/>
    <xf numFmtId="3" fontId="5" fillId="3" borderId="56" xfId="0" applyNumberFormat="1" applyFont="1" applyFill="1" applyBorder="1"/>
    <xf numFmtId="0" fontId="6" fillId="0" borderId="56" xfId="0" applyFont="1" applyBorder="1"/>
    <xf numFmtId="166" fontId="6" fillId="0" borderId="56" xfId="0" applyNumberFormat="1" applyFont="1" applyBorder="1"/>
    <xf numFmtId="44" fontId="6" fillId="19" borderId="56" xfId="0" applyNumberFormat="1" applyFont="1" applyFill="1" applyBorder="1"/>
    <xf numFmtId="0" fontId="5" fillId="3" borderId="56" xfId="0" applyFont="1" applyFill="1" applyBorder="1"/>
    <xf numFmtId="0" fontId="5" fillId="0" borderId="56" xfId="0" applyFont="1" applyFill="1" applyBorder="1"/>
    <xf numFmtId="166" fontId="6" fillId="10" borderId="56" xfId="0" applyNumberFormat="1" applyFont="1" applyFill="1" applyBorder="1"/>
    <xf numFmtId="44" fontId="6" fillId="10" borderId="56" xfId="0" applyNumberFormat="1" applyFont="1" applyFill="1" applyBorder="1"/>
    <xf numFmtId="0" fontId="6" fillId="5" borderId="56" xfId="0" applyFont="1" applyFill="1" applyBorder="1"/>
    <xf numFmtId="0" fontId="6" fillId="16" borderId="58" xfId="0" applyFont="1" applyFill="1" applyBorder="1"/>
    <xf numFmtId="0" fontId="6" fillId="16" borderId="59" xfId="0" applyFont="1" applyFill="1" applyBorder="1"/>
    <xf numFmtId="49" fontId="7" fillId="0" borderId="56" xfId="0" applyNumberFormat="1" applyFont="1" applyBorder="1" applyAlignment="1">
      <alignment horizontal="center" wrapText="1"/>
    </xf>
    <xf numFmtId="0" fontId="6" fillId="15" borderId="53" xfId="0" applyFont="1" applyFill="1" applyBorder="1"/>
    <xf numFmtId="0" fontId="6" fillId="15" borderId="54" xfId="0" applyFont="1" applyFill="1" applyBorder="1"/>
    <xf numFmtId="42" fontId="6" fillId="19" borderId="55" xfId="0" applyNumberFormat="1" applyFont="1" applyFill="1" applyBorder="1"/>
    <xf numFmtId="0" fontId="6" fillId="16" borderId="60" xfId="0" applyFont="1" applyFill="1" applyBorder="1"/>
    <xf numFmtId="0" fontId="6" fillId="16" borderId="61" xfId="0" applyFont="1" applyFill="1" applyBorder="1"/>
    <xf numFmtId="0" fontId="6" fillId="15" borderId="63" xfId="0" applyFont="1" applyFill="1" applyBorder="1"/>
    <xf numFmtId="0" fontId="6" fillId="15" borderId="64" xfId="0" applyFont="1" applyFill="1" applyBorder="1"/>
    <xf numFmtId="42" fontId="6" fillId="0" borderId="15" xfId="0" applyNumberFormat="1" applyFont="1" applyBorder="1"/>
    <xf numFmtId="42" fontId="5" fillId="3" borderId="15" xfId="0" applyNumberFormat="1" applyFont="1" applyFill="1" applyBorder="1"/>
    <xf numFmtId="42" fontId="6" fillId="0" borderId="15" xfId="0" applyNumberFormat="1" applyFont="1" applyFill="1" applyBorder="1"/>
    <xf numFmtId="42" fontId="5" fillId="0" borderId="15" xfId="0" applyNumberFormat="1" applyFont="1" applyFill="1" applyBorder="1"/>
    <xf numFmtId="42" fontId="5" fillId="13" borderId="15" xfId="0" applyNumberFormat="1" applyFont="1" applyFill="1" applyBorder="1"/>
    <xf numFmtId="42" fontId="5" fillId="5" borderId="15" xfId="0" applyNumberFormat="1" applyFont="1" applyFill="1" applyBorder="1"/>
    <xf numFmtId="42" fontId="6" fillId="0" borderId="20" xfId="0" applyNumberFormat="1" applyFont="1" applyBorder="1"/>
    <xf numFmtId="42" fontId="6" fillId="0" borderId="62" xfId="0" applyNumberFormat="1" applyFont="1" applyBorder="1"/>
    <xf numFmtId="49" fontId="7" fillId="13" borderId="16" xfId="0" applyNumberFormat="1" applyFont="1" applyFill="1" applyBorder="1" applyAlignment="1">
      <alignment horizontal="center" wrapText="1"/>
    </xf>
    <xf numFmtId="49" fontId="7" fillId="13" borderId="1" xfId="0" applyNumberFormat="1" applyFont="1" applyFill="1" applyBorder="1" applyAlignment="1">
      <alignment horizontal="center" wrapText="1"/>
    </xf>
    <xf numFmtId="49" fontId="7" fillId="13" borderId="15" xfId="0" applyNumberFormat="1" applyFont="1" applyFill="1" applyBorder="1" applyAlignment="1">
      <alignment horizontal="center" wrapText="1"/>
    </xf>
    <xf numFmtId="42" fontId="5" fillId="13" borderId="1" xfId="0" applyNumberFormat="1" applyFont="1" applyFill="1" applyBorder="1"/>
    <xf numFmtId="3" fontId="5" fillId="13" borderId="16" xfId="0" applyNumberFormat="1" applyFont="1" applyFill="1" applyBorder="1"/>
    <xf numFmtId="42" fontId="6" fillId="0" borderId="6" xfId="0" applyNumberFormat="1" applyFont="1" applyBorder="1"/>
    <xf numFmtId="42" fontId="5" fillId="3" borderId="6" xfId="0" applyNumberFormat="1" applyFont="1" applyFill="1" applyBorder="1"/>
    <xf numFmtId="42" fontId="5" fillId="0" borderId="6" xfId="0" applyNumberFormat="1" applyFont="1" applyFill="1" applyBorder="1"/>
    <xf numFmtId="42" fontId="6" fillId="5" borderId="6" xfId="0" applyNumberFormat="1" applyFont="1" applyFill="1" applyBorder="1"/>
    <xf numFmtId="0" fontId="6" fillId="0" borderId="30" xfId="0" applyFont="1" applyBorder="1"/>
    <xf numFmtId="164" fontId="6" fillId="0" borderId="30" xfId="0" applyNumberFormat="1" applyFont="1" applyBorder="1"/>
    <xf numFmtId="164" fontId="5" fillId="3" borderId="30" xfId="0" applyNumberFormat="1" applyFont="1" applyFill="1" applyBorder="1"/>
    <xf numFmtId="164" fontId="5" fillId="0" borderId="30" xfId="0" applyNumberFormat="1" applyFont="1" applyFill="1" applyBorder="1"/>
    <xf numFmtId="164" fontId="6" fillId="0" borderId="30" xfId="0" applyNumberFormat="1" applyFont="1" applyFill="1" applyBorder="1"/>
    <xf numFmtId="164" fontId="6" fillId="5" borderId="30" xfId="0" applyNumberFormat="1" applyFont="1" applyFill="1" applyBorder="1"/>
    <xf numFmtId="164" fontId="6" fillId="0" borderId="28" xfId="0" applyNumberFormat="1" applyFont="1" applyBorder="1"/>
    <xf numFmtId="0" fontId="6" fillId="10" borderId="3" xfId="0" applyFont="1" applyFill="1" applyBorder="1"/>
    <xf numFmtId="42" fontId="5" fillId="3" borderId="30" xfId="0" applyNumberFormat="1" applyFont="1" applyFill="1" applyBorder="1"/>
    <xf numFmtId="165" fontId="6" fillId="10" borderId="31" xfId="0" applyNumberFormat="1" applyFont="1" applyFill="1" applyBorder="1"/>
    <xf numFmtId="0" fontId="7" fillId="0" borderId="42" xfId="0" applyFont="1" applyBorder="1" applyAlignment="1">
      <alignment horizontal="center"/>
    </xf>
    <xf numFmtId="0" fontId="4" fillId="0" borderId="0" xfId="0" applyFont="1"/>
    <xf numFmtId="0" fontId="7" fillId="0" borderId="42" xfId="0" applyFont="1" applyBorder="1" applyAlignment="1">
      <alignment horizontal="center"/>
    </xf>
    <xf numFmtId="0" fontId="4" fillId="0" borderId="0" xfId="0" applyFont="1" applyFill="1" applyBorder="1"/>
    <xf numFmtId="0" fontId="7" fillId="16" borderId="27" xfId="0" applyFont="1" applyFill="1" applyBorder="1" applyAlignment="1">
      <alignment horizontal="center"/>
    </xf>
    <xf numFmtId="0" fontId="7" fillId="16" borderId="2" xfId="0" applyFont="1" applyFill="1" applyBorder="1" applyAlignment="1">
      <alignment horizontal="center"/>
    </xf>
    <xf numFmtId="0" fontId="7" fillId="15" borderId="27" xfId="0" applyFont="1" applyFill="1" applyBorder="1" applyAlignment="1">
      <alignment horizontal="center"/>
    </xf>
    <xf numFmtId="164" fontId="6" fillId="22" borderId="2" xfId="0" applyNumberFormat="1" applyFont="1" applyFill="1" applyBorder="1" applyAlignment="1">
      <alignment horizontal="center"/>
    </xf>
    <xf numFmtId="0" fontId="6" fillId="22" borderId="31" xfId="0" applyFont="1" applyFill="1" applyBorder="1"/>
    <xf numFmtId="0" fontId="6" fillId="22" borderId="1" xfId="0" applyFont="1" applyFill="1" applyBorder="1"/>
    <xf numFmtId="0" fontId="6" fillId="22" borderId="2" xfId="0" applyFont="1" applyFill="1" applyBorder="1"/>
    <xf numFmtId="0" fontId="6" fillId="22" borderId="56" xfId="0" applyFont="1" applyFill="1" applyBorder="1"/>
    <xf numFmtId="0" fontId="6" fillId="22" borderId="5" xfId="0" applyFont="1" applyFill="1" applyBorder="1"/>
    <xf numFmtId="3" fontId="6" fillId="22" borderId="31" xfId="0" applyNumberFormat="1" applyFont="1" applyFill="1" applyBorder="1"/>
    <xf numFmtId="165" fontId="6" fillId="22" borderId="2" xfId="0" applyNumberFormat="1" applyFont="1" applyFill="1" applyBorder="1"/>
    <xf numFmtId="165" fontId="6" fillId="22" borderId="14" xfId="0" applyNumberFormat="1" applyFont="1" applyFill="1" applyBorder="1"/>
    <xf numFmtId="166" fontId="6" fillId="22" borderId="31" xfId="0" applyNumberFormat="1" applyFont="1" applyFill="1" applyBorder="1"/>
    <xf numFmtId="166" fontId="6" fillId="22" borderId="51" xfId="0" applyNumberFormat="1" applyFont="1" applyFill="1" applyBorder="1"/>
    <xf numFmtId="0" fontId="5" fillId="23" borderId="5" xfId="0" applyFont="1" applyFill="1" applyBorder="1"/>
    <xf numFmtId="0" fontId="5" fillId="23" borderId="1" xfId="0" applyFont="1" applyFill="1" applyBorder="1"/>
    <xf numFmtId="0" fontId="5" fillId="23" borderId="2" xfId="0" applyFont="1" applyFill="1" applyBorder="1"/>
    <xf numFmtId="0" fontId="5" fillId="23" borderId="56" xfId="0" applyFont="1" applyFill="1" applyBorder="1"/>
    <xf numFmtId="42" fontId="5" fillId="23" borderId="55" xfId="0" applyNumberFormat="1" applyFont="1" applyFill="1" applyBorder="1"/>
    <xf numFmtId="0" fontId="5" fillId="23" borderId="31" xfId="0" applyFont="1" applyFill="1" applyBorder="1"/>
    <xf numFmtId="164" fontId="5" fillId="23" borderId="30" xfId="0" applyNumberFormat="1" applyFont="1" applyFill="1" applyBorder="1"/>
    <xf numFmtId="42" fontId="5" fillId="23" borderId="15" xfId="0" applyNumberFormat="1" applyFont="1" applyFill="1" applyBorder="1"/>
    <xf numFmtId="0" fontId="6" fillId="23" borderId="1" xfId="0" applyFont="1" applyFill="1" applyBorder="1"/>
    <xf numFmtId="0" fontId="6" fillId="23" borderId="2" xfId="0" applyFont="1" applyFill="1" applyBorder="1"/>
    <xf numFmtId="0" fontId="6" fillId="23" borderId="56" xfId="0" applyFont="1" applyFill="1" applyBorder="1"/>
    <xf numFmtId="0" fontId="6" fillId="23" borderId="31" xfId="0" applyFont="1" applyFill="1" applyBorder="1"/>
    <xf numFmtId="0" fontId="6" fillId="23" borderId="5" xfId="0" applyFont="1" applyFill="1" applyBorder="1"/>
    <xf numFmtId="164" fontId="6" fillId="23" borderId="30" xfId="0" applyNumberFormat="1" applyFont="1" applyFill="1" applyBorder="1"/>
    <xf numFmtId="42" fontId="6" fillId="23" borderId="15" xfId="0" applyNumberFormat="1" applyFont="1" applyFill="1" applyBorder="1"/>
    <xf numFmtId="0" fontId="5" fillId="23" borderId="21" xfId="0" applyFont="1" applyFill="1" applyBorder="1"/>
    <xf numFmtId="0" fontId="5" fillId="23" borderId="22" xfId="0" applyFont="1" applyFill="1" applyBorder="1"/>
    <xf numFmtId="0" fontId="5" fillId="23" borderId="23" xfId="0" applyFont="1" applyFill="1" applyBorder="1"/>
    <xf numFmtId="0" fontId="5" fillId="23" borderId="57" xfId="0" applyFont="1" applyFill="1" applyBorder="1"/>
    <xf numFmtId="42" fontId="5" fillId="23" borderId="52" xfId="0" applyNumberFormat="1" applyFont="1" applyFill="1" applyBorder="1"/>
    <xf numFmtId="0" fontId="5" fillId="23" borderId="43" xfId="0" applyFont="1" applyFill="1" applyBorder="1"/>
    <xf numFmtId="164" fontId="5" fillId="23" borderId="25" xfId="0" applyNumberFormat="1" applyFont="1" applyFill="1" applyBorder="1"/>
    <xf numFmtId="42" fontId="5" fillId="23" borderId="26" xfId="0" applyNumberFormat="1" applyFont="1" applyFill="1" applyBorder="1"/>
    <xf numFmtId="42" fontId="5" fillId="23" borderId="6" xfId="0" applyNumberFormat="1" applyFont="1" applyFill="1" applyBorder="1"/>
    <xf numFmtId="166" fontId="6" fillId="0" borderId="18" xfId="0" applyNumberFormat="1" applyFont="1" applyBorder="1"/>
    <xf numFmtId="42" fontId="6" fillId="0" borderId="13" xfId="0" applyNumberFormat="1" applyFont="1" applyBorder="1"/>
    <xf numFmtId="42" fontId="5" fillId="23" borderId="24" xfId="0" applyNumberFormat="1" applyFont="1" applyFill="1" applyBorder="1"/>
    <xf numFmtId="164" fontId="5" fillId="23" borderId="16" xfId="0" applyNumberFormat="1" applyFont="1" applyFill="1" applyBorder="1"/>
    <xf numFmtId="42" fontId="6" fillId="19" borderId="65" xfId="0" applyNumberFormat="1" applyFont="1" applyFill="1" applyBorder="1"/>
    <xf numFmtId="0" fontId="0" fillId="0" borderId="66" xfId="0" applyBorder="1"/>
    <xf numFmtId="0" fontId="7" fillId="0" borderId="67" xfId="0" applyFont="1" applyBorder="1" applyAlignment="1">
      <alignment horizontal="center"/>
    </xf>
    <xf numFmtId="0" fontId="4" fillId="0" borderId="0" xfId="0" applyFont="1"/>
    <xf numFmtId="0" fontId="7" fillId="0" borderId="42" xfId="0" applyFont="1" applyBorder="1" applyAlignment="1">
      <alignment horizontal="center"/>
    </xf>
    <xf numFmtId="0" fontId="7" fillId="16" borderId="2" xfId="0" applyFont="1" applyFill="1" applyBorder="1" applyAlignment="1">
      <alignment horizontal="center"/>
    </xf>
    <xf numFmtId="0" fontId="7" fillId="15" borderId="27" xfId="0" applyFont="1" applyFill="1" applyBorder="1" applyAlignment="1">
      <alignment horizontal="center"/>
    </xf>
    <xf numFmtId="0" fontId="7" fillId="16" borderId="27" xfId="0" applyFont="1" applyFill="1" applyBorder="1" applyAlignment="1">
      <alignment horizontal="center"/>
    </xf>
    <xf numFmtId="0" fontId="4" fillId="0" borderId="0" xfId="0" applyFont="1" applyFill="1" applyBorder="1"/>
    <xf numFmtId="42" fontId="6" fillId="10" borderId="5" xfId="0" applyNumberFormat="1" applyFont="1" applyFill="1" applyBorder="1"/>
    <xf numFmtId="42" fontId="6" fillId="19" borderId="5" xfId="0" applyNumberFormat="1" applyFont="1" applyFill="1" applyBorder="1"/>
    <xf numFmtId="42" fontId="6" fillId="10" borderId="31" xfId="0" applyNumberFormat="1" applyFont="1" applyFill="1" applyBorder="1"/>
    <xf numFmtId="0" fontId="4" fillId="0" borderId="0" xfId="0" applyFont="1"/>
    <xf numFmtId="0" fontId="7" fillId="0" borderId="42" xfId="0" applyFont="1" applyBorder="1" applyAlignment="1">
      <alignment horizontal="center"/>
    </xf>
    <xf numFmtId="0" fontId="4" fillId="0" borderId="0" xfId="0" applyFont="1" applyFill="1" applyBorder="1"/>
    <xf numFmtId="0" fontId="7" fillId="16" borderId="27" xfId="0" applyFont="1" applyFill="1" applyBorder="1" applyAlignment="1">
      <alignment horizontal="center"/>
    </xf>
    <xf numFmtId="0" fontId="7" fillId="16" borderId="2" xfId="0" applyFont="1" applyFill="1" applyBorder="1" applyAlignment="1">
      <alignment horizontal="center"/>
    </xf>
    <xf numFmtId="0" fontId="7" fillId="15" borderId="27" xfId="0" applyFont="1" applyFill="1" applyBorder="1" applyAlignment="1">
      <alignment horizontal="center"/>
    </xf>
    <xf numFmtId="0" fontId="4" fillId="0" borderId="0" xfId="0" applyFont="1"/>
    <xf numFmtId="0" fontId="7" fillId="0" borderId="42" xfId="0" applyFont="1" applyBorder="1" applyAlignment="1">
      <alignment horizontal="center"/>
    </xf>
    <xf numFmtId="0" fontId="7" fillId="16" borderId="2" xfId="0" applyFont="1" applyFill="1" applyBorder="1" applyAlignment="1">
      <alignment horizontal="center"/>
    </xf>
    <xf numFmtId="0" fontId="7" fillId="15" borderId="27" xfId="0" applyFont="1" applyFill="1" applyBorder="1" applyAlignment="1">
      <alignment horizontal="center"/>
    </xf>
    <xf numFmtId="0" fontId="7" fillId="16" borderId="27" xfId="0" applyFont="1" applyFill="1" applyBorder="1" applyAlignment="1">
      <alignment horizontal="center"/>
    </xf>
    <xf numFmtId="0" fontId="4" fillId="0" borderId="0" xfId="0" applyFont="1" applyFill="1" applyBorder="1"/>
    <xf numFmtId="0" fontId="7" fillId="24" borderId="10" xfId="0" applyFont="1" applyFill="1" applyBorder="1" applyAlignment="1">
      <alignment horizontal="center"/>
    </xf>
    <xf numFmtId="42" fontId="6" fillId="0" borderId="6" xfId="0" applyNumberFormat="1" applyFont="1" applyFill="1" applyBorder="1"/>
    <xf numFmtId="42" fontId="5" fillId="8" borderId="6" xfId="0" applyNumberFormat="1" applyFont="1" applyFill="1" applyBorder="1"/>
    <xf numFmtId="42" fontId="5" fillId="0" borderId="13" xfId="0" applyNumberFormat="1" applyFont="1" applyFill="1" applyBorder="1"/>
    <xf numFmtId="0" fontId="6" fillId="0" borderId="56" xfId="0" applyFont="1" applyBorder="1" applyAlignment="1">
      <alignment horizontal="right"/>
    </xf>
    <xf numFmtId="0" fontId="6" fillId="0" borderId="1" xfId="0" applyFont="1" applyBorder="1" applyAlignment="1">
      <alignment horizontal="right"/>
    </xf>
    <xf numFmtId="0" fontId="6" fillId="0" borderId="5" xfId="0" applyFont="1" applyBorder="1" applyAlignment="1">
      <alignment horizontal="right"/>
    </xf>
    <xf numFmtId="0" fontId="6" fillId="25" borderId="1" xfId="0" applyFont="1" applyFill="1" applyBorder="1" applyAlignment="1">
      <alignment vertical="top" wrapText="1"/>
    </xf>
    <xf numFmtId="0" fontId="6" fillId="25" borderId="1" xfId="0" quotePrefix="1" applyNumberFormat="1" applyFont="1" applyFill="1" applyBorder="1" applyAlignment="1">
      <alignment vertical="top"/>
    </xf>
    <xf numFmtId="0" fontId="6" fillId="25" borderId="2" xfId="0" quotePrefix="1" applyNumberFormat="1" applyFont="1" applyFill="1" applyBorder="1" applyAlignment="1">
      <alignment vertical="top"/>
    </xf>
    <xf numFmtId="0" fontId="45" fillId="0" borderId="0" xfId="0" applyFont="1" applyAlignment="1">
      <alignment wrapText="1"/>
    </xf>
    <xf numFmtId="0" fontId="4" fillId="0" borderId="0" xfId="0" applyFont="1"/>
    <xf numFmtId="0" fontId="4" fillId="0" borderId="0" xfId="0" applyFont="1" applyAlignment="1">
      <alignment wrapText="1"/>
    </xf>
    <xf numFmtId="0" fontId="4" fillId="0" borderId="0" xfId="0" applyFont="1" applyAlignment="1">
      <alignment vertical="top" wrapText="1"/>
    </xf>
    <xf numFmtId="0" fontId="6" fillId="24" borderId="1" xfId="0" quotePrefix="1" applyNumberFormat="1" applyFont="1" applyFill="1" applyBorder="1" applyAlignment="1">
      <alignment vertical="top"/>
    </xf>
    <xf numFmtId="0" fontId="6" fillId="24" borderId="2" xfId="0" quotePrefix="1" applyNumberFormat="1" applyFont="1" applyFill="1" applyBorder="1" applyAlignment="1">
      <alignment vertical="top"/>
    </xf>
    <xf numFmtId="0" fontId="4" fillId="0" borderId="0" xfId="0" applyFont="1"/>
    <xf numFmtId="0" fontId="27" fillId="11" borderId="34" xfId="0" applyFont="1" applyFill="1" applyBorder="1" applyAlignment="1"/>
    <xf numFmtId="0" fontId="14" fillId="11" borderId="36" xfId="0" applyFont="1" applyFill="1" applyBorder="1" applyAlignment="1"/>
    <xf numFmtId="0" fontId="27" fillId="11" borderId="0" xfId="0" applyFont="1" applyFill="1" applyBorder="1" applyAlignment="1"/>
    <xf numFmtId="0" fontId="27" fillId="11" borderId="37" xfId="0" applyFont="1" applyFill="1" applyBorder="1" applyAlignment="1"/>
    <xf numFmtId="0" fontId="27" fillId="11" borderId="33" xfId="0" applyFont="1" applyFill="1" applyBorder="1" applyAlignment="1"/>
    <xf numFmtId="49" fontId="56" fillId="0" borderId="0" xfId="0" applyNumberFormat="1" applyFont="1" applyAlignment="1">
      <alignment wrapText="1"/>
    </xf>
    <xf numFmtId="49" fontId="47" fillId="0" borderId="0" xfId="0" applyNumberFormat="1" applyFont="1" applyAlignment="1">
      <alignment wrapText="1"/>
    </xf>
    <xf numFmtId="0" fontId="4" fillId="0" borderId="0" xfId="0" applyFont="1"/>
    <xf numFmtId="170" fontId="0" fillId="0" borderId="0" xfId="0" applyNumberFormat="1"/>
    <xf numFmtId="0" fontId="6" fillId="10" borderId="1" xfId="0" applyFont="1" applyFill="1" applyBorder="1"/>
    <xf numFmtId="0" fontId="6" fillId="10" borderId="1" xfId="0" applyFont="1" applyFill="1" applyBorder="1" applyAlignment="1">
      <alignment vertical="top" wrapText="1"/>
    </xf>
    <xf numFmtId="171" fontId="6" fillId="0" borderId="30" xfId="0" applyNumberFormat="1" applyFont="1" applyBorder="1"/>
    <xf numFmtId="171" fontId="5" fillId="3" borderId="30" xfId="0" applyNumberFormat="1" applyFont="1" applyFill="1" applyBorder="1"/>
    <xf numFmtId="0" fontId="6" fillId="0" borderId="30" xfId="0" applyFont="1" applyBorder="1" applyAlignment="1">
      <alignment horizontal="right"/>
    </xf>
    <xf numFmtId="0" fontId="2" fillId="0" borderId="0" xfId="0" applyFont="1" applyAlignment="1">
      <alignment horizontal="left"/>
    </xf>
    <xf numFmtId="49" fontId="2" fillId="10" borderId="0" xfId="0" applyNumberFormat="1" applyFont="1" applyFill="1" applyAlignment="1">
      <alignment horizontal="center"/>
    </xf>
    <xf numFmtId="49" fontId="56" fillId="0" borderId="0" xfId="0" applyNumberFormat="1" applyFont="1"/>
    <xf numFmtId="0" fontId="4" fillId="0" borderId="0" xfId="0" applyFont="1"/>
    <xf numFmtId="169" fontId="0" fillId="0" borderId="0" xfId="0" applyNumberFormat="1" applyFill="1"/>
    <xf numFmtId="49" fontId="0" fillId="0" borderId="0" xfId="0" applyNumberFormat="1"/>
    <xf numFmtId="3" fontId="0" fillId="0" borderId="0" xfId="0" applyNumberFormat="1"/>
    <xf numFmtId="0" fontId="4" fillId="0" borderId="0" xfId="0" applyFont="1"/>
    <xf numFmtId="0" fontId="14" fillId="0" borderId="0" xfId="0" applyFont="1" applyAlignment="1">
      <alignment wrapText="1"/>
    </xf>
    <xf numFmtId="0" fontId="14" fillId="0" borderId="0" xfId="0" applyFont="1"/>
    <xf numFmtId="0" fontId="16" fillId="0" borderId="0" xfId="0" applyFont="1" applyAlignment="1">
      <alignment horizontal="center"/>
    </xf>
    <xf numFmtId="42" fontId="0" fillId="16" borderId="0" xfId="0" applyNumberFormat="1" applyFill="1"/>
    <xf numFmtId="42" fontId="0" fillId="26" borderId="0" xfId="0" applyNumberFormat="1" applyFill="1"/>
    <xf numFmtId="0" fontId="0" fillId="0" borderId="0" xfId="0" applyAlignment="1">
      <alignment horizontal="right"/>
    </xf>
    <xf numFmtId="42" fontId="0" fillId="27" borderId="0" xfId="0" applyNumberFormat="1" applyFill="1"/>
    <xf numFmtId="0" fontId="30" fillId="0" borderId="0" xfId="0" applyFont="1"/>
    <xf numFmtId="0" fontId="0" fillId="0" borderId="0" xfId="0" applyFill="1" applyAlignment="1">
      <alignment horizontal="right"/>
    </xf>
    <xf numFmtId="0" fontId="60" fillId="19" borderId="0" xfId="5" applyFont="1" applyFill="1" applyAlignment="1">
      <alignment vertical="center"/>
    </xf>
    <xf numFmtId="0" fontId="35" fillId="19" borderId="0" xfId="5" applyFont="1" applyFill="1" applyAlignment="1">
      <alignment vertical="center"/>
    </xf>
    <xf numFmtId="0" fontId="35" fillId="19" borderId="0" xfId="5" applyFont="1" applyFill="1" applyAlignment="1">
      <alignment horizontal="center" vertical="center"/>
    </xf>
    <xf numFmtId="0" fontId="35" fillId="0" borderId="0" xfId="5" applyFont="1" applyFill="1" applyAlignment="1">
      <alignment horizontal="center" vertical="center"/>
    </xf>
    <xf numFmtId="0" fontId="60" fillId="0" borderId="0" xfId="5" applyFont="1" applyFill="1" applyAlignment="1">
      <alignment vertical="center"/>
    </xf>
    <xf numFmtId="0" fontId="35" fillId="0" borderId="0" xfId="5" applyFont="1" applyFill="1" applyAlignment="1">
      <alignment vertical="center"/>
    </xf>
    <xf numFmtId="0" fontId="35" fillId="0" borderId="0" xfId="5" applyFont="1"/>
    <xf numFmtId="0" fontId="35" fillId="19" borderId="0" xfId="5" applyNumberFormat="1" applyFont="1" applyFill="1" applyAlignment="1">
      <alignment vertical="center"/>
    </xf>
    <xf numFmtId="0" fontId="35" fillId="19" borderId="0" xfId="5" applyNumberFormat="1" applyFont="1" applyFill="1" applyAlignment="1">
      <alignment horizontal="center" vertical="center"/>
    </xf>
    <xf numFmtId="0" fontId="35" fillId="0" borderId="0" xfId="5" applyNumberFormat="1" applyFont="1" applyFill="1" applyAlignment="1">
      <alignment horizontal="center" vertical="center"/>
    </xf>
    <xf numFmtId="0" fontId="35" fillId="0" borderId="0" xfId="5" applyNumberFormat="1" applyFont="1" applyFill="1" applyAlignment="1">
      <alignment vertical="center"/>
    </xf>
    <xf numFmtId="0" fontId="61" fillId="0" borderId="0" xfId="5" applyFont="1" applyAlignment="1">
      <alignment vertical="center"/>
    </xf>
    <xf numFmtId="0" fontId="35" fillId="0" borderId="0" xfId="5" applyNumberFormat="1" applyFont="1" applyAlignment="1">
      <alignment vertical="center"/>
    </xf>
    <xf numFmtId="0" fontId="35" fillId="0" borderId="0" xfId="5" applyNumberFormat="1" applyFont="1" applyAlignment="1">
      <alignment horizontal="center" vertical="center"/>
    </xf>
    <xf numFmtId="0" fontId="61" fillId="0" borderId="0" xfId="5" applyFont="1" applyFill="1" applyAlignment="1">
      <alignment vertical="center"/>
    </xf>
    <xf numFmtId="0" fontId="31" fillId="20" borderId="1" xfId="5" applyFont="1" applyFill="1" applyBorder="1" applyAlignment="1">
      <alignment horizontal="center" vertical="center" wrapText="1"/>
    </xf>
    <xf numFmtId="0" fontId="31" fillId="0" borderId="1" xfId="5" applyFont="1" applyBorder="1" applyAlignment="1">
      <alignment horizontal="center" vertical="center"/>
    </xf>
    <xf numFmtId="0" fontId="31" fillId="19" borderId="1" xfId="5" applyFont="1" applyFill="1" applyBorder="1" applyAlignment="1">
      <alignment horizontal="center" vertical="center" wrapText="1"/>
    </xf>
    <xf numFmtId="0" fontId="65" fillId="30" borderId="1" xfId="5" applyNumberFormat="1" applyFont="1" applyFill="1" applyBorder="1" applyAlignment="1">
      <alignment horizontal="center" vertical="center"/>
    </xf>
    <xf numFmtId="0" fontId="33" fillId="19" borderId="1" xfId="5" applyNumberFormat="1" applyFont="1" applyFill="1" applyBorder="1" applyAlignment="1">
      <alignment horizontal="center" vertical="center" wrapText="1"/>
    </xf>
    <xf numFmtId="0" fontId="33" fillId="0" borderId="1" xfId="5" applyFont="1" applyBorder="1" applyAlignment="1">
      <alignment horizontal="center" vertical="center"/>
    </xf>
    <xf numFmtId="0" fontId="33" fillId="20" borderId="1" xfId="5" applyFont="1" applyFill="1" applyBorder="1" applyAlignment="1">
      <alignment horizontal="center" vertical="center"/>
    </xf>
    <xf numFmtId="0" fontId="65" fillId="31" borderId="1" xfId="5" applyNumberFormat="1" applyFont="1" applyFill="1" applyBorder="1" applyAlignment="1">
      <alignment horizontal="center" vertical="center"/>
    </xf>
    <xf numFmtId="167" fontId="14" fillId="0" borderId="1" xfId="6" applyFont="1" applyFill="1" applyBorder="1" applyAlignment="1">
      <alignment horizontal="left" vertical="center"/>
    </xf>
    <xf numFmtId="3" fontId="14" fillId="0" borderId="1" xfId="6" applyNumberFormat="1" applyFont="1" applyFill="1" applyBorder="1" applyAlignment="1">
      <alignment horizontal="center" vertical="center"/>
    </xf>
    <xf numFmtId="7" fontId="14" fillId="0" borderId="1" xfId="6" applyNumberFormat="1" applyFont="1" applyFill="1" applyBorder="1" applyAlignment="1">
      <alignment horizontal="right" vertical="center"/>
    </xf>
    <xf numFmtId="1" fontId="14" fillId="0" borderId="1" xfId="6" applyNumberFormat="1" applyFont="1" applyFill="1" applyBorder="1" applyAlignment="1">
      <alignment horizontal="center" vertical="center"/>
    </xf>
    <xf numFmtId="0" fontId="1" fillId="0" borderId="0" xfId="7" applyFont="1" applyAlignment="1">
      <alignment vertical="center"/>
    </xf>
    <xf numFmtId="172" fontId="57" fillId="0" borderId="0" xfId="8" applyNumberFormat="1" applyFont="1" applyAlignment="1">
      <alignment vertical="center"/>
    </xf>
    <xf numFmtId="172" fontId="35" fillId="0" borderId="0" xfId="8" applyNumberFormat="1" applyFont="1" applyAlignment="1">
      <alignment vertical="center"/>
    </xf>
    <xf numFmtId="172" fontId="66" fillId="29" borderId="1" xfId="8" applyNumberFormat="1" applyFont="1" applyFill="1" applyBorder="1" applyAlignment="1">
      <alignment vertical="center"/>
    </xf>
    <xf numFmtId="172" fontId="57" fillId="0" borderId="1" xfId="8" applyNumberFormat="1" applyFont="1" applyBorder="1" applyAlignment="1">
      <alignment vertical="center"/>
    </xf>
    <xf numFmtId="172" fontId="35" fillId="0" borderId="1" xfId="8" applyNumberFormat="1" applyFont="1" applyFill="1" applyBorder="1" applyAlignment="1">
      <alignment vertical="center"/>
    </xf>
    <xf numFmtId="0" fontId="1" fillId="0" borderId="1" xfId="7" applyFont="1" applyBorder="1" applyAlignment="1">
      <alignment vertical="center"/>
    </xf>
    <xf numFmtId="172" fontId="57" fillId="0" borderId="1" xfId="8" applyNumberFormat="1" applyFont="1" applyBorder="1" applyAlignment="1">
      <alignment horizontal="center" vertical="center"/>
    </xf>
    <xf numFmtId="0" fontId="57" fillId="0" borderId="1" xfId="7" applyFont="1" applyBorder="1" applyAlignment="1">
      <alignment horizontal="center" vertical="center"/>
    </xf>
    <xf numFmtId="0" fontId="57" fillId="0" borderId="1" xfId="7" applyFont="1" applyBorder="1" applyAlignment="1">
      <alignment vertical="center"/>
    </xf>
    <xf numFmtId="172" fontId="68" fillId="28" borderId="1" xfId="8" applyNumberFormat="1" applyFont="1" applyFill="1" applyBorder="1" applyAlignment="1">
      <alignment vertical="center"/>
    </xf>
    <xf numFmtId="172" fontId="69" fillId="12" borderId="1" xfId="8" applyNumberFormat="1" applyFont="1" applyFill="1" applyBorder="1" applyAlignment="1">
      <alignment vertical="center"/>
    </xf>
    <xf numFmtId="172" fontId="35" fillId="0" borderId="0" xfId="5" applyNumberFormat="1" applyFont="1" applyAlignment="1">
      <alignment horizontal="left" vertical="center"/>
    </xf>
    <xf numFmtId="0" fontId="35" fillId="0" borderId="0" xfId="5" applyNumberFormat="1" applyFont="1" applyAlignment="1">
      <alignment horizontal="left" vertical="center"/>
    </xf>
    <xf numFmtId="0" fontId="60" fillId="0" borderId="0" xfId="5" applyFont="1" applyAlignment="1">
      <alignment vertical="center"/>
    </xf>
    <xf numFmtId="0" fontId="35" fillId="0" borderId="0" xfId="5" applyFont="1" applyAlignment="1">
      <alignment vertical="center"/>
    </xf>
    <xf numFmtId="0" fontId="35" fillId="0" borderId="0" xfId="5" applyFont="1" applyAlignment="1">
      <alignment horizontal="center" vertical="center"/>
    </xf>
    <xf numFmtId="0" fontId="1" fillId="0" borderId="0" xfId="9" applyFill="1" applyBorder="1" applyAlignment="1">
      <alignment vertical="center" wrapText="1"/>
    </xf>
    <xf numFmtId="0" fontId="1" fillId="0" borderId="0" xfId="9" applyBorder="1" applyAlignment="1">
      <alignment vertical="center" wrapText="1"/>
    </xf>
    <xf numFmtId="0" fontId="71" fillId="32" borderId="1" xfId="9" applyFont="1" applyFill="1" applyBorder="1" applyAlignment="1">
      <alignment horizontal="center" vertical="center" wrapText="1"/>
    </xf>
    <xf numFmtId="0" fontId="67" fillId="32" borderId="1" xfId="9" applyFont="1" applyFill="1" applyBorder="1" applyAlignment="1">
      <alignment horizontal="center" vertical="center" wrapText="1"/>
    </xf>
    <xf numFmtId="172" fontId="71" fillId="32" borderId="1" xfId="10" applyNumberFormat="1" applyFont="1" applyFill="1" applyBorder="1" applyAlignment="1">
      <alignment horizontal="center" vertical="center" wrapText="1"/>
    </xf>
    <xf numFmtId="173" fontId="71" fillId="32" borderId="1" xfId="9" applyNumberFormat="1" applyFont="1" applyFill="1" applyBorder="1" applyAlignment="1">
      <alignment horizontal="center" vertical="center" wrapText="1"/>
    </xf>
    <xf numFmtId="0" fontId="73" fillId="0" borderId="0" xfId="9" applyFont="1" applyFill="1" applyBorder="1" applyAlignment="1">
      <alignment vertical="center" wrapText="1"/>
    </xf>
    <xf numFmtId="0" fontId="73" fillId="0" borderId="0" xfId="9" applyFont="1" applyBorder="1" applyAlignment="1">
      <alignment vertical="center" wrapText="1"/>
    </xf>
    <xf numFmtId="0" fontId="75" fillId="33" borderId="1" xfId="9" applyFont="1" applyFill="1" applyBorder="1" applyAlignment="1">
      <alignment horizontal="center" vertical="center" wrapText="1"/>
    </xf>
    <xf numFmtId="0" fontId="1" fillId="33" borderId="1" xfId="9" applyFont="1" applyFill="1" applyBorder="1" applyAlignment="1">
      <alignment horizontal="left" vertical="center" wrapText="1"/>
    </xf>
    <xf numFmtId="172" fontId="57" fillId="33" borderId="1" xfId="10" applyNumberFormat="1" applyFont="1" applyFill="1" applyBorder="1" applyAlignment="1">
      <alignment vertical="center" wrapText="1"/>
    </xf>
    <xf numFmtId="0" fontId="1" fillId="33" borderId="1" xfId="9" applyFont="1" applyFill="1" applyBorder="1" applyAlignment="1">
      <alignment vertical="center" wrapText="1"/>
    </xf>
    <xf numFmtId="173" fontId="1" fillId="33" borderId="1" xfId="9" applyNumberFormat="1" applyFont="1" applyFill="1" applyBorder="1" applyAlignment="1">
      <alignment horizontal="left" vertical="center" wrapText="1"/>
    </xf>
    <xf numFmtId="0" fontId="75" fillId="0" borderId="1" xfId="9" applyFont="1" applyFill="1" applyBorder="1" applyAlignment="1">
      <alignment horizontal="center" vertical="center" wrapText="1"/>
    </xf>
    <xf numFmtId="0" fontId="1" fillId="0" borderId="1" xfId="9" applyFont="1" applyFill="1" applyBorder="1" applyAlignment="1">
      <alignment horizontal="left" vertical="center" wrapText="1"/>
    </xf>
    <xf numFmtId="172" fontId="57" fillId="0" borderId="7" xfId="10" applyNumberFormat="1" applyFont="1" applyFill="1" applyBorder="1" applyAlignment="1">
      <alignment horizontal="center" vertical="center" wrapText="1"/>
    </xf>
    <xf numFmtId="0" fontId="1" fillId="0" borderId="1" xfId="9" applyFont="1" applyFill="1" applyBorder="1" applyAlignment="1">
      <alignment vertical="center" wrapText="1"/>
    </xf>
    <xf numFmtId="173" fontId="1" fillId="0" borderId="1" xfId="9" applyNumberFormat="1" applyFont="1" applyFill="1" applyBorder="1" applyAlignment="1">
      <alignment horizontal="left" vertical="center" wrapText="1"/>
    </xf>
    <xf numFmtId="2" fontId="75" fillId="0" borderId="1" xfId="9" applyNumberFormat="1" applyFont="1" applyFill="1" applyBorder="1" applyAlignment="1">
      <alignment horizontal="center" vertical="center" wrapText="1"/>
    </xf>
    <xf numFmtId="0" fontId="75" fillId="34" borderId="1" xfId="9" applyFont="1" applyFill="1" applyBorder="1" applyAlignment="1">
      <alignment horizontal="center" vertical="center" wrapText="1"/>
    </xf>
    <xf numFmtId="0" fontId="1" fillId="34" borderId="1" xfId="9" applyFont="1" applyFill="1" applyBorder="1" applyAlignment="1">
      <alignment horizontal="left" vertical="center" wrapText="1"/>
    </xf>
    <xf numFmtId="172" fontId="57" fillId="34" borderId="1" xfId="10" applyNumberFormat="1" applyFont="1" applyFill="1" applyBorder="1" applyAlignment="1">
      <alignment vertical="center" wrapText="1"/>
    </xf>
    <xf numFmtId="0" fontId="1" fillId="34" borderId="1" xfId="9" applyFont="1" applyFill="1" applyBorder="1" applyAlignment="1">
      <alignment vertical="center" wrapText="1"/>
    </xf>
    <xf numFmtId="173" fontId="1" fillId="34" borderId="1" xfId="9" applyNumberFormat="1" applyFont="1" applyFill="1" applyBorder="1" applyAlignment="1">
      <alignment horizontal="left" vertical="center" wrapText="1"/>
    </xf>
    <xf numFmtId="0" fontId="75" fillId="0" borderId="0" xfId="9" applyFont="1" applyBorder="1" applyAlignment="1">
      <alignment horizontal="center" vertical="center" wrapText="1"/>
    </xf>
    <xf numFmtId="0" fontId="72" fillId="0" borderId="0" xfId="9" applyFont="1" applyBorder="1" applyAlignment="1">
      <alignment horizontal="left" vertical="center" wrapText="1"/>
    </xf>
    <xf numFmtId="172" fontId="0" fillId="0" borderId="0" xfId="10" applyNumberFormat="1" applyFont="1" applyBorder="1" applyAlignment="1">
      <alignment vertical="center" wrapText="1"/>
    </xf>
    <xf numFmtId="0" fontId="1" fillId="0" borderId="0" xfId="9" applyFont="1" applyBorder="1" applyAlignment="1">
      <alignment horizontal="left" vertical="center" wrapText="1"/>
    </xf>
    <xf numFmtId="173" fontId="1" fillId="0" borderId="0" xfId="9" applyNumberFormat="1" applyFont="1" applyBorder="1" applyAlignment="1">
      <alignment horizontal="left" vertical="center" wrapText="1"/>
    </xf>
    <xf numFmtId="0" fontId="2" fillId="0" borderId="0" xfId="0" applyFont="1" applyAlignment="1">
      <alignment horizontal="left"/>
    </xf>
    <xf numFmtId="49" fontId="4" fillId="0" borderId="0" xfId="0" applyNumberFormat="1" applyFont="1" applyAlignment="1">
      <alignment wrapText="1"/>
    </xf>
    <xf numFmtId="0" fontId="25" fillId="0" borderId="0" xfId="0" applyFont="1"/>
    <xf numFmtId="49" fontId="2" fillId="0" borderId="0" xfId="0" applyNumberFormat="1" applyFont="1" applyFill="1"/>
    <xf numFmtId="49" fontId="4" fillId="0" borderId="0" xfId="0" applyNumberFormat="1" applyFont="1" applyFill="1"/>
    <xf numFmtId="49" fontId="2" fillId="10" borderId="0" xfId="0" applyNumberFormat="1" applyFont="1" applyFill="1"/>
    <xf numFmtId="49" fontId="4" fillId="20" borderId="0" xfId="0" applyNumberFormat="1" applyFont="1" applyFill="1"/>
    <xf numFmtId="49" fontId="16" fillId="0" borderId="0" xfId="0" applyNumberFormat="1" applyFont="1" applyFill="1" applyAlignment="1">
      <alignment horizontal="left" wrapText="1"/>
    </xf>
    <xf numFmtId="0" fontId="0" fillId="0" borderId="0" xfId="0" applyAlignment="1">
      <alignment wrapText="1"/>
    </xf>
    <xf numFmtId="0" fontId="4" fillId="0" borderId="0" xfId="0" applyFont="1" applyAlignment="1">
      <alignment wrapText="1"/>
    </xf>
    <xf numFmtId="0" fontId="4" fillId="0" borderId="0" xfId="0" applyFont="1" applyFill="1" applyBorder="1"/>
    <xf numFmtId="0" fontId="14" fillId="0" borderId="0" xfId="0" applyFont="1"/>
    <xf numFmtId="0" fontId="48" fillId="17" borderId="41" xfId="0" applyFont="1" applyFill="1" applyBorder="1"/>
    <xf numFmtId="0" fontId="0" fillId="17" borderId="41" xfId="0" applyFill="1" applyBorder="1"/>
    <xf numFmtId="0" fontId="33" fillId="0" borderId="0" xfId="0" applyFont="1" applyFill="1"/>
    <xf numFmtId="49" fontId="14" fillId="0" borderId="0" xfId="0" applyNumberFormat="1" applyFont="1" applyFill="1" applyAlignment="1">
      <alignment horizontal="left" wrapText="1"/>
    </xf>
    <xf numFmtId="0" fontId="81" fillId="0" borderId="41" xfId="0" applyFont="1" applyFill="1" applyBorder="1"/>
    <xf numFmtId="0" fontId="0" fillId="0" borderId="41" xfId="0" applyFill="1" applyBorder="1"/>
    <xf numFmtId="0" fontId="31" fillId="0" borderId="0" xfId="0" applyFont="1" applyFill="1"/>
    <xf numFmtId="49" fontId="14" fillId="0" borderId="0" xfId="0" applyNumberFormat="1" applyFont="1" applyFill="1" applyAlignment="1">
      <alignment wrapText="1"/>
    </xf>
    <xf numFmtId="49" fontId="33" fillId="0" borderId="0" xfId="0" applyNumberFormat="1" applyFont="1" applyAlignment="1">
      <alignment horizontal="left" vertical="center" wrapText="1"/>
    </xf>
    <xf numFmtId="49" fontId="33" fillId="0" borderId="0" xfId="0" applyNumberFormat="1" applyFont="1" applyFill="1" applyAlignment="1">
      <alignment horizontal="left" vertical="center" wrapText="1"/>
    </xf>
    <xf numFmtId="49" fontId="45" fillId="0" borderId="0" xfId="0" applyNumberFormat="1" applyFont="1" applyAlignment="1">
      <alignment wrapText="1"/>
    </xf>
    <xf numFmtId="49" fontId="82" fillId="0" borderId="0" xfId="0" applyNumberFormat="1" applyFont="1" applyAlignment="1">
      <alignment horizontal="left" vertical="center" wrapText="1"/>
    </xf>
    <xf numFmtId="0" fontId="48" fillId="0" borderId="41" xfId="0" applyFont="1" applyBorder="1"/>
    <xf numFmtId="49" fontId="31" fillId="0" borderId="0" xfId="0" applyNumberFormat="1" applyFont="1" applyAlignment="1">
      <alignment horizontal="left" vertical="center"/>
    </xf>
    <xf numFmtId="0" fontId="13" fillId="14" borderId="0" xfId="0" applyFont="1" applyFill="1"/>
    <xf numFmtId="0" fontId="41" fillId="14" borderId="0" xfId="0" applyFont="1" applyFill="1"/>
    <xf numFmtId="0" fontId="14" fillId="14" borderId="0" xfId="0" applyFont="1" applyFill="1"/>
    <xf numFmtId="0" fontId="0" fillId="14" borderId="0" xfId="0" applyFill="1"/>
    <xf numFmtId="0" fontId="59" fillId="0" borderId="0" xfId="5"/>
    <xf numFmtId="0" fontId="33" fillId="0" borderId="0" xfId="5" applyFont="1"/>
    <xf numFmtId="0" fontId="14" fillId="0" borderId="0" xfId="5" applyFont="1"/>
    <xf numFmtId="0" fontId="85" fillId="0" borderId="0" xfId="5" applyFont="1"/>
    <xf numFmtId="164" fontId="85" fillId="7" borderId="22" xfId="5" quotePrefix="1" applyNumberFormat="1" applyFont="1" applyFill="1" applyBorder="1" applyAlignment="1">
      <alignment horizontal="center" wrapText="1"/>
    </xf>
    <xf numFmtId="164" fontId="85" fillId="0" borderId="26" xfId="5" quotePrefix="1" applyNumberFormat="1" applyFont="1" applyBorder="1" applyAlignment="1">
      <alignment horizontal="center" wrapText="1"/>
    </xf>
    <xf numFmtId="164" fontId="85" fillId="7" borderId="23" xfId="5" quotePrefix="1" applyNumberFormat="1" applyFont="1" applyFill="1" applyBorder="1" applyAlignment="1">
      <alignment horizontal="center" wrapText="1"/>
    </xf>
    <xf numFmtId="164" fontId="85" fillId="7" borderId="21" xfId="5" quotePrefix="1" applyNumberFormat="1" applyFont="1" applyFill="1" applyBorder="1" applyAlignment="1">
      <alignment horizontal="center" wrapText="1"/>
    </xf>
    <xf numFmtId="164" fontId="85" fillId="7" borderId="24" xfId="5" quotePrefix="1" applyNumberFormat="1" applyFont="1" applyFill="1" applyBorder="1" applyAlignment="1">
      <alignment horizontal="center" wrapText="1"/>
    </xf>
    <xf numFmtId="164" fontId="85" fillId="7" borderId="22" xfId="5" applyNumberFormat="1" applyFont="1" applyFill="1" applyBorder="1" applyAlignment="1" applyProtection="1">
      <alignment horizontal="center" wrapText="1"/>
      <protection locked="0"/>
    </xf>
    <xf numFmtId="164" fontId="85" fillId="7" borderId="24" xfId="5" applyNumberFormat="1" applyFont="1" applyFill="1" applyBorder="1" applyAlignment="1">
      <alignment horizontal="center" wrapText="1"/>
    </xf>
    <xf numFmtId="164" fontId="85" fillId="7" borderId="39" xfId="5" applyNumberFormat="1" applyFont="1" applyFill="1" applyBorder="1" applyAlignment="1">
      <alignment horizontal="center" wrapText="1"/>
    </xf>
    <xf numFmtId="164" fontId="85" fillId="16" borderId="68" xfId="5" quotePrefix="1" applyNumberFormat="1" applyFont="1" applyFill="1" applyBorder="1" applyAlignment="1">
      <alignment horizontal="center" wrapText="1"/>
    </xf>
    <xf numFmtId="164" fontId="85" fillId="16" borderId="26" xfId="5" quotePrefix="1" applyNumberFormat="1" applyFont="1" applyFill="1" applyBorder="1" applyAlignment="1">
      <alignment horizontal="center" wrapText="1"/>
    </xf>
    <xf numFmtId="0" fontId="86" fillId="0" borderId="0" xfId="5" applyFont="1"/>
    <xf numFmtId="49" fontId="86" fillId="10" borderId="10" xfId="5" applyNumberFormat="1" applyFont="1" applyFill="1" applyBorder="1" applyAlignment="1" applyProtection="1">
      <alignment horizontal="left" vertical="center" wrapText="1"/>
      <protection locked="0"/>
    </xf>
    <xf numFmtId="38" fontId="86" fillId="10" borderId="10" xfId="5" applyNumberFormat="1" applyFont="1" applyFill="1" applyBorder="1" applyAlignment="1" applyProtection="1">
      <alignment horizontal="center"/>
      <protection locked="0"/>
    </xf>
    <xf numFmtId="38" fontId="85" fillId="10" borderId="12" xfId="5" applyNumberFormat="1" applyFont="1" applyFill="1" applyBorder="1" applyAlignment="1" applyProtection="1">
      <alignment horizontal="center"/>
      <protection locked="0"/>
    </xf>
    <xf numFmtId="38" fontId="86" fillId="25" borderId="10" xfId="5" applyNumberFormat="1" applyFont="1" applyFill="1" applyBorder="1" applyAlignment="1">
      <alignment horizontal="center"/>
    </xf>
    <xf numFmtId="164" fontId="86" fillId="10" borderId="9" xfId="5" applyNumberFormat="1" applyFont="1" applyFill="1" applyBorder="1" applyAlignment="1" applyProtection="1">
      <alignment horizontal="center"/>
      <protection locked="0"/>
    </xf>
    <xf numFmtId="44" fontId="85" fillId="25" borderId="10" xfId="11" applyFont="1" applyFill="1" applyBorder="1" applyAlignment="1" applyProtection="1">
      <alignment horizontal="center"/>
    </xf>
    <xf numFmtId="164" fontId="87" fillId="25" borderId="10" xfId="5" applyNumberFormat="1" applyFont="1" applyFill="1" applyBorder="1" applyAlignment="1">
      <alignment horizontal="center"/>
    </xf>
    <xf numFmtId="44" fontId="85" fillId="25" borderId="11" xfId="5" applyNumberFormat="1" applyFont="1" applyFill="1" applyBorder="1" applyAlignment="1">
      <alignment horizontal="center"/>
    </xf>
    <xf numFmtId="166" fontId="86" fillId="10" borderId="9" xfId="5" applyNumberFormat="1" applyFont="1" applyFill="1" applyBorder="1" applyAlignment="1" applyProtection="1">
      <alignment horizontal="center"/>
      <protection locked="0"/>
    </xf>
    <xf numFmtId="3" fontId="86" fillId="10" borderId="10" xfId="5" applyNumberFormat="1" applyFont="1" applyFill="1" applyBorder="1" applyAlignment="1" applyProtection="1">
      <alignment horizontal="center"/>
      <protection locked="0"/>
    </xf>
    <xf numFmtId="44" fontId="85" fillId="25" borderId="11" xfId="11" applyFont="1" applyFill="1" applyBorder="1" applyAlignment="1" applyProtection="1">
      <alignment horizontal="center"/>
    </xf>
    <xf numFmtId="174" fontId="86" fillId="10" borderId="9" xfId="5" applyNumberFormat="1" applyFont="1" applyFill="1" applyBorder="1" applyAlignment="1">
      <alignment horizontal="center"/>
    </xf>
    <xf numFmtId="175" fontId="86" fillId="10" borderId="10" xfId="5" applyNumberFormat="1" applyFont="1" applyFill="1" applyBorder="1" applyAlignment="1" applyProtection="1">
      <alignment horizontal="center"/>
      <protection locked="0"/>
    </xf>
    <xf numFmtId="164" fontId="86" fillId="10" borderId="9" xfId="5" applyNumberFormat="1" applyFont="1" applyFill="1" applyBorder="1" applyAlignment="1">
      <alignment horizontal="center"/>
    </xf>
    <xf numFmtId="164" fontId="86" fillId="10" borderId="29" xfId="11" applyNumberFormat="1" applyFont="1" applyFill="1" applyBorder="1" applyAlignment="1" applyProtection="1">
      <alignment horizontal="center"/>
    </xf>
    <xf numFmtId="42" fontId="85" fillId="16" borderId="69" xfId="11" applyNumberFormat="1" applyFont="1" applyFill="1" applyBorder="1" applyAlignment="1" applyProtection="1">
      <alignment horizontal="center"/>
    </xf>
    <xf numFmtId="42" fontId="85" fillId="16" borderId="35" xfId="11" applyNumberFormat="1" applyFont="1" applyFill="1" applyBorder="1" applyAlignment="1" applyProtection="1">
      <alignment horizontal="center"/>
    </xf>
    <xf numFmtId="49" fontId="86" fillId="24" borderId="10" xfId="5" applyNumberFormat="1" applyFont="1" applyFill="1" applyBorder="1" applyAlignment="1" applyProtection="1">
      <alignment horizontal="left" vertical="center" wrapText="1"/>
      <protection locked="0"/>
    </xf>
    <xf numFmtId="38" fontId="86" fillId="24" borderId="10" xfId="5" applyNumberFormat="1" applyFont="1" applyFill="1" applyBorder="1" applyAlignment="1" applyProtection="1">
      <alignment horizontal="center"/>
      <protection locked="0"/>
    </xf>
    <xf numFmtId="38" fontId="85" fillId="24" borderId="12" xfId="5" applyNumberFormat="1" applyFont="1" applyFill="1" applyBorder="1" applyAlignment="1" applyProtection="1">
      <alignment horizontal="center"/>
      <protection locked="0"/>
    </xf>
    <xf numFmtId="38" fontId="86" fillId="24" borderId="10" xfId="5" applyNumberFormat="1" applyFont="1" applyFill="1" applyBorder="1" applyAlignment="1">
      <alignment horizontal="center"/>
    </xf>
    <xf numFmtId="164" fontId="86" fillId="24" borderId="9" xfId="5" applyNumberFormat="1" applyFont="1" applyFill="1" applyBorder="1" applyAlignment="1" applyProtection="1">
      <alignment horizontal="center"/>
      <protection locked="0"/>
    </xf>
    <xf numFmtId="44" fontId="85" fillId="24" borderId="10" xfId="11" applyFont="1" applyFill="1" applyBorder="1" applyAlignment="1" applyProtection="1">
      <alignment horizontal="center"/>
    </xf>
    <xf numFmtId="164" fontId="87" fillId="24" borderId="10" xfId="5" applyNumberFormat="1" applyFont="1" applyFill="1" applyBorder="1" applyAlignment="1">
      <alignment horizontal="center"/>
    </xf>
    <xf numFmtId="44" fontId="85" fillId="24" borderId="11" xfId="5" applyNumberFormat="1" applyFont="1" applyFill="1" applyBorder="1" applyAlignment="1">
      <alignment horizontal="center"/>
    </xf>
    <xf numFmtId="166" fontId="86" fillId="24" borderId="9" xfId="5" applyNumberFormat="1" applyFont="1" applyFill="1" applyBorder="1" applyAlignment="1" applyProtection="1">
      <alignment horizontal="center"/>
      <protection locked="0"/>
    </xf>
    <xf numFmtId="3" fontId="86" fillId="24" borderId="10" xfId="5" applyNumberFormat="1" applyFont="1" applyFill="1" applyBorder="1" applyAlignment="1" applyProtection="1">
      <alignment horizontal="center"/>
      <protection locked="0"/>
    </xf>
    <xf numFmtId="44" fontId="85" fillId="24" borderId="11" xfId="11" applyFont="1" applyFill="1" applyBorder="1" applyAlignment="1" applyProtection="1">
      <alignment horizontal="center"/>
    </xf>
    <xf numFmtId="174" fontId="86" fillId="24" borderId="9" xfId="5" applyNumberFormat="1" applyFont="1" applyFill="1" applyBorder="1" applyAlignment="1">
      <alignment horizontal="center"/>
    </xf>
    <xf numFmtId="175" fontId="86" fillId="24" borderId="10" xfId="5" applyNumberFormat="1" applyFont="1" applyFill="1" applyBorder="1" applyAlignment="1" applyProtection="1">
      <alignment horizontal="center"/>
      <protection locked="0"/>
    </xf>
    <xf numFmtId="164" fontId="86" fillId="24" borderId="9" xfId="5" applyNumberFormat="1" applyFont="1" applyFill="1" applyBorder="1" applyAlignment="1">
      <alignment horizontal="center"/>
    </xf>
    <xf numFmtId="164" fontId="86" fillId="24" borderId="29" xfId="11" applyNumberFormat="1" applyFont="1" applyFill="1" applyBorder="1" applyAlignment="1" applyProtection="1">
      <alignment horizontal="center"/>
    </xf>
    <xf numFmtId="42" fontId="85" fillId="24" borderId="69" xfId="11" applyNumberFormat="1" applyFont="1" applyFill="1" applyBorder="1" applyAlignment="1" applyProtection="1">
      <alignment horizontal="center"/>
    </xf>
    <xf numFmtId="42" fontId="85" fillId="24" borderId="35" xfId="11" applyNumberFormat="1" applyFont="1" applyFill="1" applyBorder="1" applyAlignment="1" applyProtection="1">
      <alignment horizontal="center"/>
    </xf>
    <xf numFmtId="164" fontId="85" fillId="19" borderId="70" xfId="5" quotePrefix="1" applyNumberFormat="1" applyFont="1" applyFill="1" applyBorder="1" applyAlignment="1">
      <alignment horizontal="left"/>
    </xf>
    <xf numFmtId="164" fontId="86" fillId="19" borderId="71" xfId="5" quotePrefix="1" applyNumberFormat="1" applyFont="1" applyFill="1" applyBorder="1" applyAlignment="1">
      <alignment horizontal="center" wrapText="1"/>
    </xf>
    <xf numFmtId="164" fontId="85" fillId="19" borderId="70" xfId="5" quotePrefix="1" applyNumberFormat="1" applyFont="1" applyFill="1" applyBorder="1" applyAlignment="1">
      <alignment horizontal="center"/>
    </xf>
    <xf numFmtId="164" fontId="86" fillId="19" borderId="70" xfId="5" applyNumberFormat="1" applyFont="1" applyFill="1" applyBorder="1" applyAlignment="1">
      <alignment horizontal="center"/>
    </xf>
    <xf numFmtId="38" fontId="86" fillId="19" borderId="70" xfId="5" applyNumberFormat="1" applyFont="1" applyFill="1" applyBorder="1" applyAlignment="1">
      <alignment horizontal="center"/>
    </xf>
    <xf numFmtId="38" fontId="86" fillId="19" borderId="72" xfId="5" applyNumberFormat="1" applyFont="1" applyFill="1" applyBorder="1" applyAlignment="1">
      <alignment horizontal="center"/>
    </xf>
    <xf numFmtId="38" fontId="86" fillId="19" borderId="41" xfId="5" applyNumberFormat="1" applyFont="1" applyFill="1" applyBorder="1" applyAlignment="1">
      <alignment horizontal="center"/>
    </xf>
    <xf numFmtId="164" fontId="86" fillId="19" borderId="73" xfId="5" applyNumberFormat="1" applyFont="1" applyFill="1" applyBorder="1" applyAlignment="1">
      <alignment horizontal="center"/>
    </xf>
    <xf numFmtId="164" fontId="85" fillId="19" borderId="74" xfId="5" applyNumberFormat="1" applyFont="1" applyFill="1" applyBorder="1" applyAlignment="1">
      <alignment horizontal="center"/>
    </xf>
    <xf numFmtId="164" fontId="85" fillId="19" borderId="41" xfId="5" applyNumberFormat="1" applyFont="1" applyFill="1" applyBorder="1" applyAlignment="1">
      <alignment horizontal="center"/>
    </xf>
    <xf numFmtId="3" fontId="86" fillId="19" borderId="70" xfId="5" applyNumberFormat="1" applyFont="1" applyFill="1" applyBorder="1" applyAlignment="1">
      <alignment horizontal="center"/>
    </xf>
    <xf numFmtId="164" fontId="85" fillId="19" borderId="73" xfId="5" applyNumberFormat="1" applyFont="1" applyFill="1" applyBorder="1" applyAlignment="1">
      <alignment horizontal="center"/>
    </xf>
    <xf numFmtId="164" fontId="85" fillId="19" borderId="70" xfId="5" applyNumberFormat="1" applyFont="1" applyFill="1" applyBorder="1" applyAlignment="1" applyProtection="1">
      <alignment horizontal="center"/>
      <protection locked="0"/>
    </xf>
    <xf numFmtId="42" fontId="85" fillId="19" borderId="71" xfId="11" applyNumberFormat="1" applyFont="1" applyFill="1" applyBorder="1" applyAlignment="1" applyProtection="1">
      <alignment horizontal="center"/>
    </xf>
    <xf numFmtId="42" fontId="85" fillId="19" borderId="75" xfId="11" applyNumberFormat="1" applyFont="1" applyFill="1" applyBorder="1" applyAlignment="1" applyProtection="1">
      <alignment horizontal="center"/>
    </xf>
    <xf numFmtId="0" fontId="4" fillId="0" borderId="0" xfId="0" applyFont="1" applyBorder="1"/>
    <xf numFmtId="0" fontId="36" fillId="0" borderId="0" xfId="0" applyFont="1" applyBorder="1" applyAlignment="1">
      <alignment horizontal="justify" vertical="center"/>
    </xf>
    <xf numFmtId="0" fontId="0" fillId="0" borderId="0" xfId="0" applyBorder="1" applyAlignment="1">
      <alignment wrapText="1"/>
    </xf>
    <xf numFmtId="176" fontId="14" fillId="10" borderId="1" xfId="0" applyNumberFormat="1" applyFont="1" applyFill="1" applyBorder="1"/>
    <xf numFmtId="176" fontId="14" fillId="10" borderId="31" xfId="0" applyNumberFormat="1" applyFont="1" applyFill="1" applyBorder="1"/>
    <xf numFmtId="49" fontId="13" fillId="10" borderId="0" xfId="0" applyNumberFormat="1" applyFont="1" applyFill="1" applyAlignment="1"/>
    <xf numFmtId="49" fontId="13" fillId="10" borderId="0" xfId="0" applyNumberFormat="1" applyFont="1" applyFill="1"/>
    <xf numFmtId="0" fontId="48" fillId="17" borderId="0" xfId="0" applyFont="1" applyFill="1" applyProtection="1">
      <protection locked="0"/>
    </xf>
    <xf numFmtId="0" fontId="0" fillId="17" borderId="0" xfId="0" applyFill="1" applyProtection="1">
      <protection locked="0"/>
    </xf>
    <xf numFmtId="0" fontId="6" fillId="21" borderId="0" xfId="0" applyFont="1" applyFill="1" applyProtection="1">
      <protection locked="0"/>
    </xf>
    <xf numFmtId="0" fontId="0" fillId="0" borderId="0" xfId="0" applyProtection="1">
      <protection locked="0"/>
    </xf>
    <xf numFmtId="0" fontId="6" fillId="0" borderId="0" xfId="0" applyFont="1" applyFill="1" applyProtection="1">
      <protection locked="0"/>
    </xf>
    <xf numFmtId="0" fontId="0" fillId="0" borderId="41" xfId="0" applyBorder="1" applyProtection="1">
      <protection locked="0"/>
    </xf>
    <xf numFmtId="0" fontId="16" fillId="0" borderId="1" xfId="0" applyFont="1" applyFill="1" applyBorder="1" applyAlignment="1" applyProtection="1">
      <alignment horizontal="center"/>
      <protection locked="0"/>
    </xf>
    <xf numFmtId="0" fontId="49" fillId="0" borderId="29" xfId="0" applyFont="1" applyBorder="1" applyAlignment="1" applyProtection="1">
      <alignment horizontal="center"/>
      <protection locked="0"/>
    </xf>
    <xf numFmtId="0" fontId="50" fillId="16" borderId="10" xfId="0" applyFont="1" applyFill="1" applyBorder="1" applyAlignment="1" applyProtection="1">
      <alignment horizontal="center"/>
      <protection locked="0"/>
    </xf>
    <xf numFmtId="0" fontId="49" fillId="16" borderId="10" xfId="0" applyFont="1" applyFill="1" applyBorder="1" applyAlignment="1" applyProtection="1">
      <alignment horizontal="center"/>
      <protection locked="0"/>
    </xf>
    <xf numFmtId="0" fontId="50" fillId="15" borderId="10" xfId="0" applyFont="1" applyFill="1" applyBorder="1" applyAlignment="1" applyProtection="1">
      <alignment horizontal="center"/>
      <protection locked="0"/>
    </xf>
    <xf numFmtId="0" fontId="49" fillId="15" borderId="10" xfId="0" applyFont="1" applyFill="1" applyBorder="1" applyAlignment="1" applyProtection="1">
      <alignment horizontal="center"/>
      <protection locked="0"/>
    </xf>
    <xf numFmtId="0" fontId="49" fillId="0" borderId="1" xfId="0" applyFont="1" applyBorder="1" applyAlignment="1" applyProtection="1">
      <alignment horizontal="center" wrapText="1"/>
      <protection locked="0"/>
    </xf>
    <xf numFmtId="0" fontId="4" fillId="0" borderId="41" xfId="0" applyFont="1" applyBorder="1" applyAlignment="1" applyProtection="1">
      <alignment horizontal="center" wrapText="1"/>
      <protection locked="0"/>
    </xf>
    <xf numFmtId="0" fontId="4" fillId="18" borderId="1" xfId="0" applyFont="1" applyFill="1" applyBorder="1" applyAlignment="1" applyProtection="1">
      <alignment horizontal="center" wrapText="1"/>
      <protection locked="0"/>
    </xf>
    <xf numFmtId="0" fontId="4" fillId="17" borderId="1" xfId="0" applyFont="1" applyFill="1" applyBorder="1" applyAlignment="1" applyProtection="1">
      <alignment horizontal="center" wrapText="1"/>
      <protection locked="0"/>
    </xf>
    <xf numFmtId="0" fontId="4" fillId="0" borderId="46" xfId="0" applyFont="1" applyFill="1" applyBorder="1" applyAlignment="1" applyProtection="1">
      <alignment horizontal="center" wrapText="1"/>
      <protection locked="0"/>
    </xf>
    <xf numFmtId="0" fontId="0" fillId="10" borderId="0" xfId="0" applyFill="1" applyProtection="1">
      <protection locked="0"/>
    </xf>
    <xf numFmtId="0" fontId="0" fillId="15" borderId="0" xfId="0" applyFill="1" applyProtection="1">
      <protection locked="0"/>
    </xf>
    <xf numFmtId="49" fontId="2" fillId="0" borderId="0" xfId="0" applyNumberFormat="1" applyFont="1" applyAlignment="1" applyProtection="1">
      <protection locked="0"/>
    </xf>
    <xf numFmtId="168" fontId="0" fillId="18" borderId="1" xfId="0" applyNumberFormat="1" applyFill="1" applyBorder="1" applyProtection="1">
      <protection locked="0"/>
    </xf>
    <xf numFmtId="168" fontId="0" fillId="19" borderId="1" xfId="0" applyNumberFormat="1" applyFill="1" applyBorder="1" applyAlignment="1" applyProtection="1">
      <alignment horizontal="right"/>
      <protection locked="0"/>
    </xf>
    <xf numFmtId="10" fontId="0" fillId="18" borderId="1" xfId="0" applyNumberFormat="1" applyFill="1" applyBorder="1" applyProtection="1">
      <protection locked="0"/>
    </xf>
    <xf numFmtId="44" fontId="0" fillId="19" borderId="1" xfId="0" applyNumberFormat="1" applyFill="1" applyBorder="1" applyProtection="1">
      <protection locked="0"/>
    </xf>
    <xf numFmtId="168" fontId="0" fillId="17" borderId="1" xfId="0" applyNumberFormat="1" applyFill="1" applyBorder="1" applyProtection="1">
      <protection locked="0"/>
    </xf>
    <xf numFmtId="165" fontId="0" fillId="19" borderId="1" xfId="0" applyNumberFormat="1" applyFill="1" applyBorder="1" applyAlignment="1" applyProtection="1">
      <alignment horizontal="right"/>
      <protection locked="0"/>
    </xf>
    <xf numFmtId="10" fontId="0" fillId="17" borderId="1" xfId="0" applyNumberFormat="1" applyFill="1" applyBorder="1" applyProtection="1">
      <protection locked="0"/>
    </xf>
    <xf numFmtId="168" fontId="0" fillId="18" borderId="7" xfId="0" applyNumberFormat="1" applyFill="1" applyBorder="1" applyProtection="1">
      <protection locked="0"/>
    </xf>
    <xf numFmtId="168" fontId="0" fillId="17" borderId="7" xfId="0" applyNumberFormat="1" applyFill="1" applyBorder="1" applyProtection="1">
      <protection locked="0"/>
    </xf>
    <xf numFmtId="49" fontId="0" fillId="0" borderId="0" xfId="0" applyNumberFormat="1" applyAlignment="1" applyProtection="1">
      <protection locked="0"/>
    </xf>
    <xf numFmtId="0" fontId="4" fillId="13" borderId="30" xfId="0" applyFont="1" applyFill="1" applyBorder="1" applyProtection="1">
      <protection locked="0"/>
    </xf>
    <xf numFmtId="0" fontId="0" fillId="13" borderId="30" xfId="0" applyFill="1" applyBorder="1" applyProtection="1">
      <protection locked="0"/>
    </xf>
    <xf numFmtId="49" fontId="0" fillId="13" borderId="30" xfId="0" applyNumberFormat="1" applyFill="1" applyBorder="1" applyAlignment="1" applyProtection="1">
      <protection locked="0"/>
    </xf>
    <xf numFmtId="0" fontId="4" fillId="0" borderId="0" xfId="0" applyFont="1" applyAlignment="1" applyProtection="1">
      <alignment horizontal="left" vertical="top"/>
      <protection locked="0"/>
    </xf>
    <xf numFmtId="0" fontId="4" fillId="0" borderId="0" xfId="0" applyFont="1" applyProtection="1">
      <protection locked="0"/>
    </xf>
    <xf numFmtId="0" fontId="35" fillId="0" borderId="0" xfId="0" applyFont="1" applyProtection="1">
      <protection locked="0"/>
    </xf>
    <xf numFmtId="0" fontId="4" fillId="0" borderId="1" xfId="0" applyFont="1" applyBorder="1" applyAlignment="1" applyProtection="1">
      <alignment horizontal="left" vertical="top"/>
      <protection locked="0"/>
    </xf>
    <xf numFmtId="0" fontId="4" fillId="0" borderId="1" xfId="0" applyFont="1" applyBorder="1" applyAlignment="1" applyProtection="1">
      <alignment vertical="center" wrapText="1"/>
      <protection locked="0"/>
    </xf>
    <xf numFmtId="0" fontId="4" fillId="0" borderId="0" xfId="0" applyFont="1" applyFill="1" applyAlignment="1" applyProtection="1">
      <alignment vertical="center"/>
      <protection locked="0"/>
    </xf>
    <xf numFmtId="0" fontId="0" fillId="0" borderId="0" xfId="0" applyAlignment="1" applyProtection="1">
      <alignment horizontal="center"/>
      <protection locked="0"/>
    </xf>
    <xf numFmtId="0" fontId="4" fillId="19" borderId="1" xfId="0" applyFont="1" applyFill="1" applyBorder="1" applyAlignment="1" applyProtection="1">
      <alignment horizontal="center" vertical="top"/>
      <protection locked="0"/>
    </xf>
    <xf numFmtId="0" fontId="0" fillId="0" borderId="1" xfId="0" applyBorder="1" applyAlignment="1" applyProtection="1">
      <alignment horizontal="center"/>
      <protection locked="0"/>
    </xf>
    <xf numFmtId="0" fontId="4" fillId="0" borderId="1" xfId="0" applyFont="1" applyBorder="1" applyProtection="1">
      <protection locked="0"/>
    </xf>
    <xf numFmtId="0" fontId="4" fillId="0" borderId="1" xfId="0" applyFont="1" applyBorder="1" applyAlignment="1" applyProtection="1">
      <alignment vertical="center"/>
      <protection locked="0"/>
    </xf>
    <xf numFmtId="0" fontId="4" fillId="0" borderId="0" xfId="0" applyFont="1" applyAlignment="1" applyProtection="1">
      <alignment vertical="center"/>
      <protection locked="0"/>
    </xf>
    <xf numFmtId="49" fontId="14" fillId="0" borderId="0" xfId="0" applyNumberFormat="1" applyFont="1" applyFill="1" applyAlignment="1">
      <alignment horizontal="left" wrapText="1"/>
    </xf>
    <xf numFmtId="0" fontId="0" fillId="0" borderId="31" xfId="0" applyBorder="1"/>
    <xf numFmtId="0" fontId="31" fillId="0" borderId="31" xfId="0" applyFont="1" applyBorder="1" applyAlignment="1">
      <alignment horizontal="center"/>
    </xf>
    <xf numFmtId="0" fontId="28" fillId="0" borderId="0" xfId="0" applyFont="1" applyAlignment="1">
      <alignment horizontal="center"/>
    </xf>
    <xf numFmtId="0" fontId="27" fillId="12" borderId="36" xfId="0" applyFont="1" applyFill="1" applyBorder="1" applyAlignment="1">
      <alignment wrapText="1"/>
    </xf>
    <xf numFmtId="0" fontId="0" fillId="0" borderId="0" xfId="0" applyAlignment="1">
      <alignment wrapText="1"/>
    </xf>
    <xf numFmtId="0" fontId="0" fillId="0" borderId="37" xfId="0" applyBorder="1" applyAlignment="1">
      <alignment wrapText="1"/>
    </xf>
    <xf numFmtId="0" fontId="31" fillId="0" borderId="0" xfId="0" applyFont="1" applyAlignment="1">
      <alignment horizontal="left" vertical="center" wrapText="1"/>
    </xf>
    <xf numFmtId="0" fontId="45" fillId="0" borderId="0" xfId="0" applyFont="1" applyAlignment="1">
      <alignment wrapText="1"/>
    </xf>
    <xf numFmtId="0" fontId="16" fillId="0" borderId="0" xfId="0" applyFont="1" applyFill="1" applyAlignment="1">
      <alignment horizontal="left" wrapText="1"/>
    </xf>
    <xf numFmtId="0" fontId="14" fillId="0" borderId="0" xfId="0" applyFont="1" applyAlignment="1">
      <alignment horizontal="left"/>
    </xf>
    <xf numFmtId="0" fontId="2" fillId="0" borderId="0" xfId="0" applyFont="1" applyAlignment="1">
      <alignment horizontal="left"/>
    </xf>
    <xf numFmtId="49" fontId="16" fillId="0" borderId="0" xfId="0" applyNumberFormat="1" applyFont="1" applyFill="1" applyAlignment="1">
      <alignment horizontal="left" wrapText="1"/>
    </xf>
    <xf numFmtId="0" fontId="21" fillId="0" borderId="0" xfId="0" applyFont="1" applyAlignment="1">
      <alignment horizontal="left" wrapText="1"/>
    </xf>
    <xf numFmtId="0" fontId="14" fillId="0" borderId="0" xfId="0" applyFont="1" applyAlignment="1">
      <alignment horizontal="left" vertical="center" wrapText="1"/>
    </xf>
    <xf numFmtId="0" fontId="33" fillId="21" borderId="0" xfId="0" applyFont="1" applyFill="1"/>
    <xf numFmtId="0" fontId="16" fillId="0" borderId="0" xfId="0" applyFont="1" applyAlignment="1">
      <alignment horizontal="left" vertical="center" wrapText="1"/>
    </xf>
    <xf numFmtId="0" fontId="16" fillId="14" borderId="32" xfId="0" applyFont="1" applyFill="1" applyBorder="1" applyAlignment="1">
      <alignment horizontal="left" vertical="center" wrapText="1"/>
    </xf>
    <xf numFmtId="0" fontId="16" fillId="14" borderId="33" xfId="0" applyFont="1" applyFill="1" applyBorder="1" applyAlignment="1">
      <alignment horizontal="left" vertical="center" wrapText="1"/>
    </xf>
    <xf numFmtId="0" fontId="16" fillId="14" borderId="34" xfId="0" applyFont="1" applyFill="1" applyBorder="1" applyAlignment="1">
      <alignment horizontal="left" vertical="center" wrapText="1"/>
    </xf>
    <xf numFmtId="0" fontId="16" fillId="14" borderId="36" xfId="0" applyFont="1" applyFill="1" applyBorder="1" applyAlignment="1">
      <alignment horizontal="left" vertical="center" wrapText="1"/>
    </xf>
    <xf numFmtId="0" fontId="16" fillId="14" borderId="0" xfId="0" applyFont="1" applyFill="1" applyBorder="1" applyAlignment="1">
      <alignment horizontal="left" vertical="center" wrapText="1"/>
    </xf>
    <xf numFmtId="0" fontId="16" fillId="14" borderId="37" xfId="0" applyFont="1" applyFill="1" applyBorder="1" applyAlignment="1">
      <alignment horizontal="left" vertical="center" wrapText="1"/>
    </xf>
    <xf numFmtId="0" fontId="16" fillId="14" borderId="38" xfId="0" applyFont="1" applyFill="1" applyBorder="1" applyAlignment="1">
      <alignment horizontal="left" vertical="center" wrapText="1"/>
    </xf>
    <xf numFmtId="0" fontId="16" fillId="14" borderId="41" xfId="0" applyFont="1" applyFill="1" applyBorder="1" applyAlignment="1">
      <alignment horizontal="left" vertical="center" wrapText="1"/>
    </xf>
    <xf numFmtId="0" fontId="16" fillId="14" borderId="45" xfId="0" applyFont="1" applyFill="1" applyBorder="1" applyAlignment="1">
      <alignment horizontal="left" vertical="center" wrapText="1"/>
    </xf>
    <xf numFmtId="0" fontId="14" fillId="11" borderId="36" xfId="0" applyFont="1" applyFill="1" applyBorder="1" applyAlignment="1">
      <alignment horizontal="left" vertical="top" wrapText="1"/>
    </xf>
    <xf numFmtId="0" fontId="14" fillId="11" borderId="0" xfId="0" applyFont="1" applyFill="1" applyBorder="1" applyAlignment="1">
      <alignment horizontal="left" vertical="top" wrapText="1"/>
    </xf>
    <xf numFmtId="0" fontId="14" fillId="11" borderId="37" xfId="0" applyFont="1" applyFill="1" applyBorder="1" applyAlignment="1">
      <alignment horizontal="left" vertical="top" wrapText="1"/>
    </xf>
    <xf numFmtId="0" fontId="14" fillId="11" borderId="38" xfId="0" applyFont="1" applyFill="1" applyBorder="1" applyAlignment="1">
      <alignment horizontal="left" vertical="top" wrapText="1"/>
    </xf>
    <xf numFmtId="0" fontId="14" fillId="11" borderId="41" xfId="0" applyFont="1" applyFill="1" applyBorder="1" applyAlignment="1">
      <alignment horizontal="left" vertical="top" wrapText="1"/>
    </xf>
    <xf numFmtId="0" fontId="14" fillId="11" borderId="45" xfId="0" applyFont="1" applyFill="1" applyBorder="1" applyAlignment="1">
      <alignment horizontal="left" vertical="top" wrapText="1"/>
    </xf>
    <xf numFmtId="0" fontId="21" fillId="21" borderId="0" xfId="0" applyFont="1" applyFill="1" applyAlignment="1">
      <alignment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2" fillId="0" borderId="1" xfId="0" applyNumberFormat="1" applyFont="1" applyBorder="1" applyAlignment="1" applyProtection="1">
      <alignment vertical="center" wrapText="1"/>
      <protection locked="0"/>
    </xf>
    <xf numFmtId="0" fontId="2" fillId="0" borderId="1" xfId="0" applyFont="1" applyBorder="1" applyProtection="1">
      <protection locked="0"/>
    </xf>
    <xf numFmtId="0" fontId="0" fillId="0" borderId="1" xfId="0" applyBorder="1" applyProtection="1">
      <protection locked="0"/>
    </xf>
    <xf numFmtId="0" fontId="47" fillId="16" borderId="41" xfId="0" applyFont="1" applyFill="1" applyBorder="1" applyAlignment="1" applyProtection="1">
      <alignment horizontal="center"/>
      <protection locked="0"/>
    </xf>
    <xf numFmtId="0" fontId="47" fillId="16" borderId="47" xfId="0" applyFont="1" applyFill="1" applyBorder="1" applyAlignment="1" applyProtection="1">
      <alignment horizontal="center"/>
      <protection locked="0"/>
    </xf>
    <xf numFmtId="0" fontId="47" fillId="15" borderId="41" xfId="0" applyFont="1" applyFill="1" applyBorder="1" applyAlignment="1" applyProtection="1">
      <alignment horizontal="center"/>
      <protection locked="0"/>
    </xf>
    <xf numFmtId="0" fontId="2" fillId="0" borderId="0" xfId="0" applyFont="1" applyAlignment="1" applyProtection="1">
      <alignment horizontal="left" vertical="top" wrapText="1"/>
      <protection locked="0"/>
    </xf>
    <xf numFmtId="0" fontId="36" fillId="0" borderId="0" xfId="0" applyFont="1" applyAlignment="1" applyProtection="1">
      <alignment horizontal="left" vertical="top"/>
      <protection locked="0"/>
    </xf>
    <xf numFmtId="0" fontId="4" fillId="10" borderId="1" xfId="0" applyFont="1" applyFill="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4" fillId="19" borderId="1" xfId="0" applyFont="1" applyFill="1" applyBorder="1" applyProtection="1">
      <protection locked="0"/>
    </xf>
    <xf numFmtId="49" fontId="16" fillId="0" borderId="1" xfId="0" applyNumberFormat="1" applyFont="1" applyBorder="1" applyAlignment="1">
      <alignment horizontal="center" wrapText="1"/>
    </xf>
    <xf numFmtId="0" fontId="14" fillId="0" borderId="1" xfId="0" applyFont="1" applyBorder="1"/>
    <xf numFmtId="0" fontId="4"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Alignment="1">
      <alignment horizontal="left" vertical="top"/>
    </xf>
    <xf numFmtId="49" fontId="4" fillId="0" borderId="0" xfId="0" applyNumberFormat="1" applyFont="1" applyAlignment="1">
      <alignment wrapText="1"/>
    </xf>
    <xf numFmtId="0" fontId="36" fillId="0" borderId="0" xfId="0" applyFont="1" applyAlignment="1">
      <alignment horizontal="center" vertical="center"/>
    </xf>
    <xf numFmtId="0" fontId="7" fillId="0" borderId="42" xfId="0" applyFont="1" applyBorder="1" applyAlignment="1">
      <alignment horizontal="center"/>
    </xf>
    <xf numFmtId="0" fontId="0" fillId="0" borderId="44" xfId="0" applyBorder="1" applyAlignment="1"/>
    <xf numFmtId="0" fontId="4" fillId="0" borderId="0" xfId="0" applyFont="1" applyAlignment="1">
      <alignment wrapText="1"/>
    </xf>
    <xf numFmtId="0" fontId="2" fillId="0" borderId="0" xfId="0" applyFont="1" applyAlignment="1">
      <alignment vertical="top" wrapText="1"/>
    </xf>
    <xf numFmtId="0" fontId="0" fillId="0" borderId="0" xfId="0" applyAlignment="1">
      <alignment vertical="top"/>
    </xf>
    <xf numFmtId="0" fontId="4" fillId="0" borderId="0" xfId="0" applyFont="1" applyFill="1" applyBorder="1"/>
    <xf numFmtId="0" fontId="7" fillId="16" borderId="27" xfId="0" applyFont="1" applyFill="1" applyBorder="1" applyAlignment="1">
      <alignment horizontal="center"/>
    </xf>
    <xf numFmtId="0" fontId="7" fillId="16" borderId="44" xfId="0" applyFont="1" applyFill="1" applyBorder="1" applyAlignment="1">
      <alignment horizontal="center"/>
    </xf>
    <xf numFmtId="0" fontId="7" fillId="16" borderId="2" xfId="0" applyFont="1" applyFill="1" applyBorder="1" applyAlignment="1">
      <alignment horizontal="center"/>
    </xf>
    <xf numFmtId="0" fontId="7" fillId="16" borderId="31" xfId="0" applyFont="1" applyFill="1" applyBorder="1" applyAlignment="1">
      <alignment horizontal="center"/>
    </xf>
    <xf numFmtId="0" fontId="7" fillId="15" borderId="27" xfId="0" applyFont="1" applyFill="1" applyBorder="1" applyAlignment="1">
      <alignment horizontal="center"/>
    </xf>
    <xf numFmtId="0" fontId="7" fillId="15" borderId="44" xfId="0" applyFont="1" applyFill="1" applyBorder="1" applyAlignment="1">
      <alignment horizontal="center"/>
    </xf>
    <xf numFmtId="0" fontId="7" fillId="15" borderId="2" xfId="0" applyFont="1" applyFill="1" applyBorder="1" applyAlignment="1">
      <alignment horizontal="center"/>
    </xf>
    <xf numFmtId="0" fontId="7" fillId="15" borderId="31" xfId="0" applyFont="1" applyFill="1" applyBorder="1" applyAlignment="1">
      <alignment horizontal="center"/>
    </xf>
    <xf numFmtId="0" fontId="11" fillId="10" borderId="30" xfId="0" applyFont="1" applyFill="1" applyBorder="1" applyAlignment="1">
      <alignment horizontal="center"/>
    </xf>
    <xf numFmtId="0" fontId="11" fillId="10" borderId="31" xfId="0" applyFont="1" applyFill="1" applyBorder="1" applyAlignment="1">
      <alignment horizontal="center"/>
    </xf>
    <xf numFmtId="0" fontId="10" fillId="2" borderId="48" xfId="0" applyFont="1" applyFill="1" applyBorder="1" applyAlignment="1">
      <alignment horizontal="center"/>
    </xf>
    <xf numFmtId="0" fontId="10" fillId="2" borderId="49" xfId="0" applyFont="1" applyFill="1" applyBorder="1" applyAlignment="1">
      <alignment horizontal="center"/>
    </xf>
    <xf numFmtId="0" fontId="0" fillId="0" borderId="2" xfId="0" applyBorder="1" applyAlignment="1">
      <alignment horizontal="center"/>
    </xf>
    <xf numFmtId="0" fontId="0" fillId="0" borderId="31" xfId="0" applyBorder="1" applyAlignment="1">
      <alignment horizont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0" fillId="0" borderId="2" xfId="0" applyBorder="1" applyAlignment="1"/>
    <xf numFmtId="0" fontId="0" fillId="0" borderId="31" xfId="0" applyBorder="1" applyAlignment="1"/>
    <xf numFmtId="0" fontId="17" fillId="0" borderId="2" xfId="0" applyFont="1" applyBorder="1" applyAlignment="1">
      <alignment horizontal="center"/>
    </xf>
    <xf numFmtId="0" fontId="4" fillId="0" borderId="2" xfId="0" applyFont="1" applyBorder="1" applyAlignment="1">
      <alignment horizontal="center" vertical="center"/>
    </xf>
    <xf numFmtId="0" fontId="4" fillId="0" borderId="31" xfId="0" applyFont="1" applyBorder="1" applyAlignment="1">
      <alignment horizontal="center" vertical="center"/>
    </xf>
    <xf numFmtId="0" fontId="6" fillId="14" borderId="0" xfId="0" applyFont="1" applyFill="1" applyAlignment="1"/>
    <xf numFmtId="0" fontId="0" fillId="0" borderId="0" xfId="0" applyAlignment="1"/>
    <xf numFmtId="0" fontId="21" fillId="0" borderId="0" xfId="0" applyFont="1" applyAlignment="1">
      <alignment horizontal="left" vertical="top" wrapText="1"/>
    </xf>
    <xf numFmtId="0" fontId="14" fillId="0" borderId="0" xfId="0" applyNumberFormat="1" applyFont="1" applyAlignment="1">
      <alignment wrapText="1"/>
    </xf>
    <xf numFmtId="0" fontId="14" fillId="0" borderId="0" xfId="0" applyFont="1" applyAlignment="1">
      <alignment horizontal="left" wrapText="1"/>
    </xf>
    <xf numFmtId="0" fontId="14" fillId="0" borderId="0" xfId="0" applyFont="1" applyAlignment="1">
      <alignment wrapText="1"/>
    </xf>
    <xf numFmtId="0" fontId="14" fillId="0" borderId="0" xfId="0" applyFont="1"/>
    <xf numFmtId="0" fontId="14" fillId="0" borderId="0" xfId="0" applyFont="1" applyAlignment="1"/>
    <xf numFmtId="0" fontId="21" fillId="0" borderId="0" xfId="0" applyFont="1" applyBorder="1" applyAlignment="1">
      <alignment vertical="top" wrapText="1"/>
    </xf>
    <xf numFmtId="0" fontId="4" fillId="0" borderId="0" xfId="0" applyFont="1" applyAlignment="1"/>
    <xf numFmtId="0" fontId="2" fillId="0" borderId="0" xfId="0" applyFont="1" applyAlignment="1">
      <alignment horizontal="left" vertical="top"/>
    </xf>
    <xf numFmtId="0" fontId="16" fillId="0" borderId="0" xfId="0" applyFont="1" applyAlignment="1">
      <alignment horizontal="center"/>
    </xf>
    <xf numFmtId="0" fontId="4" fillId="0" borderId="0" xfId="0" applyFont="1" applyAlignment="1">
      <alignment horizontal="left" wrapText="1"/>
    </xf>
    <xf numFmtId="0" fontId="14" fillId="0" borderId="0" xfId="0" applyFont="1" applyAlignment="1">
      <alignment horizontal="left" vertical="top" wrapText="1"/>
    </xf>
    <xf numFmtId="0" fontId="0" fillId="0" borderId="0" xfId="0" applyAlignment="1">
      <alignment horizontal="left" vertical="top"/>
    </xf>
    <xf numFmtId="0" fontId="4" fillId="0" borderId="0" xfId="0" applyFont="1" applyAlignment="1">
      <alignment vertical="top" wrapText="1"/>
    </xf>
    <xf numFmtId="0" fontId="4" fillId="0" borderId="0" xfId="0" applyFont="1" applyFill="1" applyBorder="1" applyAlignment="1"/>
    <xf numFmtId="49" fontId="85" fillId="24" borderId="2" xfId="5" applyNumberFormat="1" applyFont="1" applyFill="1" applyBorder="1" applyAlignment="1" applyProtection="1">
      <alignment horizontal="left" vertical="center" wrapText="1"/>
      <protection locked="0"/>
    </xf>
    <xf numFmtId="49" fontId="85" fillId="24" borderId="31" xfId="5" applyNumberFormat="1" applyFont="1" applyFill="1" applyBorder="1" applyAlignment="1" applyProtection="1">
      <alignment horizontal="left" vertical="center" wrapText="1"/>
      <protection locked="0"/>
    </xf>
    <xf numFmtId="0" fontId="2" fillId="0" borderId="0" xfId="0" applyFont="1" applyAlignment="1">
      <alignment vertical="top"/>
    </xf>
    <xf numFmtId="0" fontId="62" fillId="12" borderId="2" xfId="5" applyFont="1" applyFill="1" applyBorder="1" applyAlignment="1">
      <alignment horizontal="center" vertical="center"/>
    </xf>
    <xf numFmtId="0" fontId="62" fillId="12" borderId="30" xfId="5" applyFont="1" applyFill="1" applyBorder="1" applyAlignment="1">
      <alignment horizontal="center" vertical="center"/>
    </xf>
    <xf numFmtId="0" fontId="62" fillId="12" borderId="31" xfId="5" applyFont="1" applyFill="1" applyBorder="1" applyAlignment="1">
      <alignment horizontal="center" vertical="center"/>
    </xf>
    <xf numFmtId="0" fontId="63" fillId="28" borderId="2" xfId="5" applyFont="1" applyFill="1" applyBorder="1" applyAlignment="1">
      <alignment horizontal="center" vertical="center"/>
    </xf>
    <xf numFmtId="0" fontId="63" fillId="28" borderId="30" xfId="5" applyFont="1" applyFill="1" applyBorder="1" applyAlignment="1">
      <alignment horizontal="center" vertical="center"/>
    </xf>
    <xf numFmtId="0" fontId="63" fillId="28" borderId="31" xfId="5" applyFont="1" applyFill="1" applyBorder="1" applyAlignment="1">
      <alignment horizontal="center" vertical="center"/>
    </xf>
    <xf numFmtId="0" fontId="64" fillId="29" borderId="2" xfId="5" applyFont="1" applyFill="1" applyBorder="1" applyAlignment="1">
      <alignment horizontal="center" vertical="center"/>
    </xf>
    <xf numFmtId="0" fontId="64" fillId="29" borderId="30" xfId="5" applyFont="1" applyFill="1" applyBorder="1" applyAlignment="1">
      <alignment horizontal="center" vertical="center"/>
    </xf>
    <xf numFmtId="0" fontId="64" fillId="29" borderId="31" xfId="5" applyFont="1" applyFill="1" applyBorder="1" applyAlignment="1">
      <alignment horizontal="center" vertical="center"/>
    </xf>
    <xf numFmtId="0" fontId="67" fillId="32" borderId="1" xfId="7" applyFont="1" applyFill="1" applyBorder="1" applyAlignment="1">
      <alignment horizontal="center" vertical="center"/>
    </xf>
    <xf numFmtId="172" fontId="45" fillId="0" borderId="1" xfId="8" applyNumberFormat="1" applyFont="1" applyBorder="1" applyAlignment="1">
      <alignment horizontal="left" vertical="center"/>
    </xf>
    <xf numFmtId="0" fontId="66" fillId="29" borderId="2" xfId="7" applyFont="1" applyFill="1" applyBorder="1" applyAlignment="1">
      <alignment horizontal="right" vertical="center"/>
    </xf>
    <xf numFmtId="0" fontId="66" fillId="29" borderId="30" xfId="7" applyFont="1" applyFill="1" applyBorder="1" applyAlignment="1">
      <alignment horizontal="right" vertical="center"/>
    </xf>
    <xf numFmtId="0" fontId="66" fillId="29" borderId="31" xfId="7" applyFont="1" applyFill="1" applyBorder="1" applyAlignment="1">
      <alignment horizontal="right" vertical="center"/>
    </xf>
    <xf numFmtId="0" fontId="69" fillId="12" borderId="2" xfId="7" applyFont="1" applyFill="1" applyBorder="1" applyAlignment="1">
      <alignment horizontal="right" vertical="center"/>
    </xf>
    <xf numFmtId="0" fontId="69" fillId="12" borderId="30" xfId="7" applyFont="1" applyFill="1" applyBorder="1" applyAlignment="1">
      <alignment horizontal="right" vertical="center"/>
    </xf>
    <xf numFmtId="0" fontId="69" fillId="12" borderId="31" xfId="7" applyFont="1" applyFill="1" applyBorder="1" applyAlignment="1">
      <alignment horizontal="right" vertical="center"/>
    </xf>
    <xf numFmtId="0" fontId="68" fillId="28" borderId="2" xfId="7" applyFont="1" applyFill="1" applyBorder="1" applyAlignment="1">
      <alignment horizontal="right" vertical="center"/>
    </xf>
    <xf numFmtId="0" fontId="68" fillId="28" borderId="30" xfId="7" applyFont="1" applyFill="1" applyBorder="1" applyAlignment="1">
      <alignment horizontal="right" vertical="center"/>
    </xf>
    <xf numFmtId="0" fontId="68" fillId="28" borderId="31" xfId="7" applyFont="1" applyFill="1" applyBorder="1" applyAlignment="1">
      <alignment horizontal="right" vertical="center"/>
    </xf>
    <xf numFmtId="0" fontId="74" fillId="12" borderId="7" xfId="9" applyFont="1" applyFill="1" applyBorder="1" applyAlignment="1">
      <alignment horizontal="center" vertical="center" wrapText="1"/>
    </xf>
    <xf numFmtId="0" fontId="74" fillId="12" borderId="46" xfId="9" applyFont="1" applyFill="1" applyBorder="1" applyAlignment="1">
      <alignment horizontal="center" vertical="center" wrapText="1"/>
    </xf>
    <xf numFmtId="0" fontId="70" fillId="32" borderId="2" xfId="9" applyFont="1" applyFill="1" applyBorder="1" applyAlignment="1">
      <alignment horizontal="center" vertical="center" wrapText="1"/>
    </xf>
    <xf numFmtId="0" fontId="70" fillId="32" borderId="30" xfId="9" applyFont="1" applyFill="1" applyBorder="1" applyAlignment="1">
      <alignment horizontal="center" vertical="center" wrapText="1"/>
    </xf>
    <xf numFmtId="0" fontId="70" fillId="32" borderId="31" xfId="9" applyFont="1" applyFill="1" applyBorder="1" applyAlignment="1">
      <alignment horizontal="center" vertical="center" wrapText="1"/>
    </xf>
    <xf numFmtId="0" fontId="71" fillId="32" borderId="1" xfId="9" applyFont="1" applyFill="1" applyBorder="1" applyAlignment="1">
      <alignment horizontal="left" vertical="center" wrapText="1"/>
    </xf>
    <xf numFmtId="0" fontId="72" fillId="0" borderId="1" xfId="9" applyFont="1" applyBorder="1" applyAlignment="1">
      <alignment horizontal="left" vertical="center" wrapText="1"/>
    </xf>
    <xf numFmtId="0" fontId="76" fillId="32" borderId="2" xfId="9" applyFont="1" applyFill="1" applyBorder="1" applyAlignment="1">
      <alignment horizontal="right" vertical="center" wrapText="1"/>
    </xf>
    <xf numFmtId="0" fontId="76" fillId="32" borderId="30" xfId="9" applyFont="1" applyFill="1" applyBorder="1" applyAlignment="1">
      <alignment horizontal="right" vertical="center" wrapText="1"/>
    </xf>
    <xf numFmtId="0" fontId="76" fillId="32" borderId="31" xfId="9" applyFont="1" applyFill="1" applyBorder="1" applyAlignment="1">
      <alignment horizontal="right" vertical="center" wrapText="1"/>
    </xf>
    <xf numFmtId="172" fontId="76" fillId="32" borderId="1" xfId="10" applyNumberFormat="1" applyFont="1" applyFill="1" applyBorder="1" applyAlignment="1">
      <alignment horizontal="center" vertical="center" wrapText="1"/>
    </xf>
    <xf numFmtId="0" fontId="58" fillId="32" borderId="2" xfId="9" applyFont="1" applyFill="1" applyBorder="1" applyAlignment="1">
      <alignment horizontal="center" vertical="center" wrapText="1"/>
    </xf>
    <xf numFmtId="0" fontId="58" fillId="32" borderId="30" xfId="9" applyFont="1" applyFill="1" applyBorder="1" applyAlignment="1">
      <alignment horizontal="center" vertical="center" wrapText="1"/>
    </xf>
    <xf numFmtId="0" fontId="58" fillId="32" borderId="31" xfId="9" applyFont="1" applyFill="1" applyBorder="1" applyAlignment="1">
      <alignment horizontal="center" vertical="center" wrapText="1"/>
    </xf>
    <xf numFmtId="0" fontId="77" fillId="28" borderId="7" xfId="9" applyFont="1" applyFill="1" applyBorder="1" applyAlignment="1">
      <alignment horizontal="center" vertical="center" wrapText="1"/>
    </xf>
    <xf numFmtId="0" fontId="77" fillId="28" borderId="46" xfId="9" applyFont="1" applyFill="1" applyBorder="1" applyAlignment="1">
      <alignment horizontal="center" vertical="center" wrapText="1"/>
    </xf>
    <xf numFmtId="0" fontId="78" fillId="29" borderId="7" xfId="9" applyFont="1" applyFill="1" applyBorder="1" applyAlignment="1">
      <alignment horizontal="center" vertical="center" wrapText="1"/>
    </xf>
    <xf numFmtId="0" fontId="78" fillId="29" borderId="46" xfId="9" applyFont="1" applyFill="1" applyBorder="1" applyAlignment="1">
      <alignment horizontal="center" vertical="center" wrapText="1"/>
    </xf>
    <xf numFmtId="0" fontId="79" fillId="32" borderId="2" xfId="9" applyFont="1" applyFill="1" applyBorder="1" applyAlignment="1">
      <alignment horizontal="right" vertical="center" wrapText="1"/>
    </xf>
    <xf numFmtId="0" fontId="79" fillId="32" borderId="30" xfId="9" applyFont="1" applyFill="1" applyBorder="1" applyAlignment="1">
      <alignment horizontal="right" vertical="center" wrapText="1"/>
    </xf>
    <xf numFmtId="0" fontId="79" fillId="32" borderId="31" xfId="9" applyFont="1" applyFill="1" applyBorder="1" applyAlignment="1">
      <alignment horizontal="right" vertical="center" wrapText="1"/>
    </xf>
    <xf numFmtId="172" fontId="79" fillId="32" borderId="1" xfId="10" applyNumberFormat="1" applyFont="1" applyFill="1" applyBorder="1" applyAlignment="1">
      <alignment horizontal="center" vertical="center" wrapText="1"/>
    </xf>
    <xf numFmtId="0" fontId="80" fillId="32" borderId="2" xfId="9" applyFont="1" applyFill="1" applyBorder="1" applyAlignment="1">
      <alignment horizontal="center" vertical="center" wrapText="1"/>
    </xf>
    <xf numFmtId="0" fontId="80" fillId="32" borderId="30" xfId="9" applyFont="1" applyFill="1" applyBorder="1" applyAlignment="1">
      <alignment horizontal="center" vertical="center" wrapText="1"/>
    </xf>
    <xf numFmtId="0" fontId="80" fillId="32" borderId="31" xfId="9" applyFont="1" applyFill="1" applyBorder="1" applyAlignment="1">
      <alignment horizontal="center" vertical="center" wrapText="1"/>
    </xf>
  </cellXfs>
  <cellStyles count="12">
    <cellStyle name="Currency" xfId="1" builtinId="4"/>
    <cellStyle name="Currency 2" xfId="11" xr:uid="{95EDF037-ECE4-4A3D-B26D-F42CEB3638E4}"/>
    <cellStyle name="Currency 2 2" xfId="10" xr:uid="{00000000-0005-0000-0000-000001000000}"/>
    <cellStyle name="Currency 3" xfId="8" xr:uid="{00000000-0005-0000-0000-000002000000}"/>
    <cellStyle name="Normal" xfId="0" builtinId="0"/>
    <cellStyle name="Normal 2" xfId="5" xr:uid="{00000000-0005-0000-0000-000004000000}"/>
    <cellStyle name="Normal 3 2" xfId="9" xr:uid="{00000000-0005-0000-0000-000005000000}"/>
    <cellStyle name="Normal 4" xfId="7" xr:uid="{00000000-0005-0000-0000-000006000000}"/>
    <cellStyle name="Normal_020719 NIHprop SLD Costing1-lowOH" xfId="2" xr:uid="{00000000-0005-0000-0000-000007000000}"/>
    <cellStyle name="Normal_020812 Navy LowCostCS Costing" xfId="3" xr:uid="{00000000-0005-0000-0000-000008000000}"/>
    <cellStyle name="Normal_COGS YR 1" xfId="4" xr:uid="{00000000-0005-0000-0000-000009000000}"/>
    <cellStyle name="Normal_COGS YR 1 2" xfId="6" xr:uid="{00000000-0005-0000-0000-00000A000000}"/>
  </cellStyles>
  <dxfs count="11">
    <dxf>
      <font>
        <b/>
        <i val="0"/>
      </font>
      <fill>
        <patternFill>
          <bgColor theme="8" tint="0.59996337778862885"/>
        </patternFill>
      </fill>
    </dxf>
    <dxf>
      <font>
        <b/>
        <i val="0"/>
      </font>
      <fill>
        <patternFill>
          <bgColor theme="5" tint="0.59996337778862885"/>
        </patternFill>
      </fill>
    </dxf>
    <dxf>
      <font>
        <b/>
        <i val="0"/>
      </font>
      <fill>
        <patternFill>
          <bgColor theme="8" tint="0.59996337778862885"/>
        </patternFill>
      </fill>
    </dxf>
    <dxf>
      <font>
        <b/>
        <i val="0"/>
      </font>
      <fill>
        <patternFill>
          <bgColor theme="5" tint="0.59996337778862885"/>
        </patternFill>
      </fill>
    </dxf>
    <dxf>
      <font>
        <b/>
        <i val="0"/>
      </font>
      <fill>
        <patternFill>
          <bgColor rgb="FF92D050"/>
        </patternFill>
      </fill>
    </dxf>
    <dxf>
      <font>
        <b/>
        <i val="0"/>
        <color theme="0"/>
      </font>
      <fill>
        <patternFill>
          <bgColor theme="9"/>
        </patternFill>
      </fill>
    </dxf>
    <dxf>
      <font>
        <b/>
        <i val="0"/>
      </font>
      <fill>
        <patternFill>
          <bgColor theme="8" tint="0.59996337778862885"/>
        </patternFill>
      </fill>
    </dxf>
    <dxf>
      <font>
        <b/>
        <i val="0"/>
      </font>
      <fill>
        <patternFill>
          <bgColor theme="5" tint="0.59996337778862885"/>
        </patternFill>
      </fill>
    </dxf>
    <dxf>
      <fill>
        <gradientFill degree="225">
          <stop position="0">
            <color theme="0"/>
          </stop>
          <stop position="1">
            <color rgb="FFFF0000"/>
          </stop>
        </gradientFill>
      </fill>
    </dxf>
    <dxf>
      <font>
        <color theme="0" tint="-0.24994659260841701"/>
      </font>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FF"/>
      <color rgb="FFECECEC"/>
      <color rgb="FFCCFFCC"/>
      <color rgb="FFFFE9A3"/>
      <color rgb="FFCCFFFF"/>
      <color rgb="FFF79646"/>
      <color rgb="FFC6E6A2"/>
      <color rgb="FF5BFFBD"/>
      <color rgb="FF00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2</xdr:col>
      <xdr:colOff>1231900</xdr:colOff>
      <xdr:row>16</xdr:row>
      <xdr:rowOff>101600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117725" y="3463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twoCellAnchor>
    <xdr:from>
      <xdr:col>7</xdr:col>
      <xdr:colOff>381000</xdr:colOff>
      <xdr:row>26</xdr:row>
      <xdr:rowOff>123826</xdr:rowOff>
    </xdr:from>
    <xdr:to>
      <xdr:col>8</xdr:col>
      <xdr:colOff>581025</xdr:colOff>
      <xdr:row>30</xdr:row>
      <xdr:rowOff>161926</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a:xfrm>
          <a:off x="6629400" y="4133851"/>
          <a:ext cx="790575" cy="838200"/>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twoCellAnchor>
    <xdr:from>
      <xdr:col>7</xdr:col>
      <xdr:colOff>371475</xdr:colOff>
      <xdr:row>34</xdr:row>
      <xdr:rowOff>171451</xdr:rowOff>
    </xdr:from>
    <xdr:to>
      <xdr:col>8</xdr:col>
      <xdr:colOff>581025</xdr:colOff>
      <xdr:row>38</xdr:row>
      <xdr:rowOff>180976</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a:xfrm>
          <a:off x="6619875" y="5591176"/>
          <a:ext cx="800100" cy="819150"/>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oneCellAnchor>
    <xdr:from>
      <xdr:col>2</xdr:col>
      <xdr:colOff>1231900</xdr:colOff>
      <xdr:row>16</xdr:row>
      <xdr:rowOff>101600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654300" y="4597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1231900</xdr:colOff>
      <xdr:row>16</xdr:row>
      <xdr:rowOff>101600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654300" y="4597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1231900</xdr:colOff>
      <xdr:row>0</xdr:row>
      <xdr:rowOff>101600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2862560" y="104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1231900</xdr:colOff>
      <xdr:row>0</xdr:row>
      <xdr:rowOff>101600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862560" y="104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1231900</xdr:colOff>
      <xdr:row>0</xdr:row>
      <xdr:rowOff>101600</xdr:rowOff>
    </xdr:from>
    <xdr:ext cx="184731" cy="264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2862560" y="1041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r1\cmo-guest\Cost_Proposal_Spreadsheet\Developing\DARPA%20Standard%20Cost%20Proposal%20Spreadsheet%20(Single%20TA)_D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ler1\cmo_homes\CMO_Guest\dbreen\Documents\Cost%20Proposal%20Standards\Source%20of%20new%20Travel%20t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EW Travel"/>
      <sheetName val="General"/>
      <sheetName val="Change Notes"/>
      <sheetName val="Constants"/>
      <sheetName val="Instructions"/>
      <sheetName val="Proposer Constants"/>
      <sheetName val="Labor Rates"/>
      <sheetName val="Summary Cost Table"/>
      <sheetName val="Indirect Rates and Profit_Fee"/>
      <sheetName val="Total Amount"/>
      <sheetName val="Base"/>
      <sheetName val="O-I"/>
      <sheetName val="O-II"/>
      <sheetName val="O-III"/>
      <sheetName val="O-IV"/>
      <sheetName val="O-V"/>
      <sheetName val="Subcontractor"/>
      <sheetName val="Consultants"/>
      <sheetName val="Materials-Supplies"/>
      <sheetName val="Equipment"/>
      <sheetName val="Travel"/>
      <sheetName val="ODC Details"/>
      <sheetName val="Animal-Human Use Y-N"/>
      <sheetName val="Animal Related"/>
      <sheetName val="Human Subjects Research"/>
      <sheetName val="Expenditures by Month"/>
      <sheetName val="Milestones and Deliverables"/>
      <sheetName val="Task 1"/>
      <sheetName val="Task 2"/>
    </sheetNames>
    <sheetDataSet>
      <sheetData sheetId="0"/>
      <sheetData sheetId="1"/>
      <sheetData sheetId="2" refreshError="1"/>
      <sheetData sheetId="3">
        <row r="8">
          <cell r="A8" t="str">
            <v>Large Business</v>
          </cell>
        </row>
        <row r="144">
          <cell r="A144" t="str">
            <v>Not Applicable</v>
          </cell>
        </row>
        <row r="145">
          <cell r="A145" t="str">
            <v>Phase I</v>
          </cell>
        </row>
        <row r="146">
          <cell r="A146" t="str">
            <v>Phase II</v>
          </cell>
        </row>
        <row r="147">
          <cell r="A147" t="str">
            <v>Phase III</v>
          </cell>
        </row>
      </sheetData>
      <sheetData sheetId="4" refreshError="1"/>
      <sheetData sheetId="5">
        <row r="4">
          <cell r="A4" t="str">
            <v>Large Business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hange Notes"/>
      <sheetName val="Constants"/>
      <sheetName val="Proposer Constants"/>
      <sheetName val="Labor Rates"/>
      <sheetName val="Summary Cost Table"/>
      <sheetName val="Indirect Rates and Profit_Fee"/>
      <sheetName val="Total Amount"/>
      <sheetName val="TA Summary"/>
      <sheetName val="Base (Phase 1)"/>
      <sheetName val="Phase 1 TA 1"/>
      <sheetName val="Phase 1 TA 2"/>
      <sheetName val="Phase 1 TA 3"/>
      <sheetName val="O-I (Phase 2)"/>
      <sheetName val="Phase 2 TA 1"/>
      <sheetName val="Phase 2 TA 2"/>
      <sheetName val="Phase 2 TA 3"/>
      <sheetName val="O-II (Phase 3)"/>
      <sheetName val="O-III"/>
      <sheetName val="O-IV"/>
      <sheetName val="O-V"/>
      <sheetName val="Phase 3 TA 1"/>
      <sheetName val="Phase 3 TA 2"/>
      <sheetName val="Phase 3 TA 3"/>
      <sheetName val="Subcontractor"/>
      <sheetName val="Consultants"/>
      <sheetName val="Materials-Supplies"/>
      <sheetName val="Equipment"/>
      <sheetName val="Travel"/>
      <sheetName val="ODC Details"/>
      <sheetName val="Animal-Human Use Y-N"/>
      <sheetName val="Animal Related"/>
      <sheetName val="Human Subjects Research"/>
      <sheetName val="Expenditures by Month"/>
      <sheetName val="Milestones and Deliverables"/>
    </sheetNames>
    <sheetDataSet>
      <sheetData sheetId="0"/>
      <sheetData sheetId="1"/>
      <sheetData sheetId="2">
        <row r="8">
          <cell r="A8" t="str">
            <v>Large Business</v>
          </cell>
        </row>
        <row r="134">
          <cell r="A134" t="str">
            <v>Not Applicable</v>
          </cell>
        </row>
        <row r="135">
          <cell r="A135" t="str">
            <v>Phase I</v>
          </cell>
        </row>
        <row r="136">
          <cell r="A136" t="str">
            <v>Phase II</v>
          </cell>
        </row>
        <row r="137">
          <cell r="A137" t="str">
            <v>Phase III</v>
          </cell>
        </row>
      </sheetData>
      <sheetData sheetId="3">
        <row r="4">
          <cell r="A4" t="str">
            <v>Non-Profit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E9A3"/>
    <pageSetUpPr fitToPage="1"/>
  </sheetPr>
  <dimension ref="A1:AC45"/>
  <sheetViews>
    <sheetView showGridLines="0" tabSelected="1" showRuler="0" zoomScaleNormal="100" workbookViewId="0">
      <selection activeCell="C7" sqref="C7"/>
    </sheetView>
  </sheetViews>
  <sheetFormatPr defaultColWidth="8.85546875" defaultRowHeight="12.75" x14ac:dyDescent="0.2"/>
  <cols>
    <col min="1" max="1" width="8.140625" customWidth="1"/>
    <col min="2" max="2" width="12.140625" customWidth="1"/>
    <col min="3" max="3" width="38.42578125" bestFit="1" customWidth="1"/>
    <col min="4" max="4" width="14" customWidth="1"/>
    <col min="7" max="7" width="10.140625" customWidth="1"/>
    <col min="9" max="9" width="8.85546875" customWidth="1"/>
    <col min="11" max="11" width="9" bestFit="1" customWidth="1"/>
    <col min="16" max="16" width="16.140625" customWidth="1"/>
  </cols>
  <sheetData>
    <row r="1" spans="1:17" ht="23.25" x14ac:dyDescent="0.35">
      <c r="A1" s="717" t="s">
        <v>646</v>
      </c>
      <c r="B1" s="717"/>
      <c r="C1" s="717"/>
      <c r="D1" s="717"/>
      <c r="E1" s="717"/>
      <c r="F1" s="717"/>
      <c r="G1" s="717"/>
      <c r="H1" s="717"/>
      <c r="I1" s="717"/>
      <c r="J1" s="717"/>
      <c r="K1" s="717"/>
      <c r="L1" s="717"/>
      <c r="M1" s="717"/>
      <c r="N1" s="717"/>
    </row>
    <row r="2" spans="1:17" ht="20.100000000000001" customHeight="1" x14ac:dyDescent="0.25">
      <c r="A2" s="724" t="s">
        <v>407</v>
      </c>
      <c r="B2" s="724"/>
      <c r="C2" s="161" t="s">
        <v>406</v>
      </c>
      <c r="D2" s="667" t="s">
        <v>408</v>
      </c>
    </row>
    <row r="3" spans="1:17" ht="18" customHeight="1" x14ac:dyDescent="0.25">
      <c r="A3" s="725" t="s">
        <v>421</v>
      </c>
      <c r="B3" s="725"/>
      <c r="C3" s="162" t="s">
        <v>260</v>
      </c>
      <c r="D3" s="668" t="s">
        <v>381</v>
      </c>
      <c r="E3" s="97"/>
      <c r="F3" s="97"/>
      <c r="G3" s="97"/>
      <c r="H3" s="97"/>
      <c r="J3" s="97"/>
      <c r="K3" s="97"/>
      <c r="L3" s="97"/>
      <c r="M3" s="97"/>
      <c r="N3" s="97"/>
      <c r="O3" s="97"/>
      <c r="P3" s="97"/>
    </row>
    <row r="4" spans="1:17" ht="18" customHeight="1" x14ac:dyDescent="0.25">
      <c r="A4" s="725" t="s">
        <v>258</v>
      </c>
      <c r="B4" s="725"/>
      <c r="C4" s="162" t="s">
        <v>259</v>
      </c>
      <c r="D4" s="97"/>
      <c r="E4" s="97"/>
      <c r="F4" s="97"/>
      <c r="G4" s="97"/>
      <c r="H4" s="97"/>
      <c r="I4" s="97"/>
      <c r="J4" s="97"/>
      <c r="K4" s="97"/>
      <c r="L4" s="97"/>
      <c r="M4" s="97"/>
      <c r="N4" s="97"/>
      <c r="O4" s="97"/>
      <c r="P4" s="97"/>
    </row>
    <row r="5" spans="1:17" ht="18" customHeight="1" x14ac:dyDescent="0.25">
      <c r="A5" s="478" t="s">
        <v>422</v>
      </c>
      <c r="B5" s="478"/>
      <c r="C5" s="162" t="s">
        <v>445</v>
      </c>
      <c r="D5" s="97"/>
      <c r="E5" s="97"/>
      <c r="F5" s="97"/>
      <c r="G5" s="97"/>
      <c r="H5" s="97"/>
      <c r="I5" s="97"/>
      <c r="J5" s="97"/>
      <c r="K5" s="97"/>
      <c r="L5" s="97"/>
      <c r="M5" s="97"/>
      <c r="N5" s="97"/>
      <c r="O5" s="97"/>
      <c r="P5" s="97"/>
    </row>
    <row r="6" spans="1:17" ht="18" customHeight="1" x14ac:dyDescent="0.25">
      <c r="A6" s="568" t="s">
        <v>524</v>
      </c>
      <c r="B6" s="568"/>
      <c r="C6" s="162" t="s">
        <v>528</v>
      </c>
      <c r="D6" s="570" t="s">
        <v>525</v>
      </c>
      <c r="E6" s="97"/>
      <c r="F6" s="97"/>
      <c r="G6" s="97"/>
      <c r="H6" s="97"/>
      <c r="I6" s="97"/>
      <c r="J6" s="97"/>
      <c r="K6" s="97"/>
      <c r="L6" s="97"/>
      <c r="M6" s="97"/>
      <c r="N6" s="97"/>
      <c r="O6" s="97"/>
      <c r="P6" s="97"/>
    </row>
    <row r="7" spans="1:17" ht="15.75" x14ac:dyDescent="0.25">
      <c r="C7" s="97"/>
      <c r="D7" s="97"/>
      <c r="E7" s="97"/>
      <c r="F7" s="97"/>
      <c r="G7" s="97"/>
      <c r="H7" s="97"/>
      <c r="I7" s="97"/>
      <c r="J7" s="97"/>
      <c r="K7" s="97"/>
      <c r="L7" s="97"/>
      <c r="M7" s="97"/>
      <c r="N7" s="97"/>
      <c r="O7" s="97"/>
      <c r="P7" s="97"/>
    </row>
    <row r="8" spans="1:17" ht="15" customHeight="1" x14ac:dyDescent="0.25">
      <c r="B8" s="95" t="s">
        <v>26</v>
      </c>
      <c r="C8" s="97"/>
      <c r="D8" s="97"/>
      <c r="E8" s="97"/>
      <c r="F8" s="97"/>
      <c r="G8" s="97"/>
      <c r="H8" s="97"/>
      <c r="I8" s="97"/>
      <c r="J8" s="97"/>
      <c r="K8" s="97"/>
      <c r="L8" s="97"/>
      <c r="M8" s="97"/>
      <c r="N8" s="97"/>
      <c r="O8" s="97"/>
      <c r="P8" s="97"/>
    </row>
    <row r="9" spans="1:17" ht="15.75" customHeight="1" x14ac:dyDescent="0.2">
      <c r="B9" s="727" t="s">
        <v>641</v>
      </c>
      <c r="C9" s="727"/>
      <c r="D9" s="727"/>
      <c r="E9" s="727"/>
      <c r="F9" s="727"/>
      <c r="G9" s="727"/>
      <c r="H9" s="727"/>
      <c r="I9" s="727"/>
      <c r="J9" s="727"/>
      <c r="K9" s="727"/>
      <c r="L9" s="727"/>
      <c r="M9" s="727"/>
      <c r="N9" s="727"/>
      <c r="O9" s="727"/>
      <c r="P9" s="727"/>
      <c r="Q9" s="727"/>
    </row>
    <row r="10" spans="1:17" ht="81.75" customHeight="1" x14ac:dyDescent="0.2">
      <c r="B10" s="727"/>
      <c r="C10" s="727"/>
      <c r="D10" s="727"/>
      <c r="E10" s="727"/>
      <c r="F10" s="727"/>
      <c r="G10" s="727"/>
      <c r="H10" s="727"/>
      <c r="I10" s="727"/>
      <c r="J10" s="727"/>
      <c r="K10" s="727"/>
      <c r="L10" s="727"/>
      <c r="M10" s="727"/>
      <c r="N10" s="727"/>
      <c r="O10" s="727"/>
      <c r="P10" s="727"/>
      <c r="Q10" s="727"/>
    </row>
    <row r="11" spans="1:17" ht="42.75" customHeight="1" x14ac:dyDescent="0.2">
      <c r="B11" s="730" t="s">
        <v>361</v>
      </c>
      <c r="C11" s="730"/>
      <c r="D11" s="730"/>
      <c r="E11" s="730"/>
      <c r="F11" s="730"/>
      <c r="G11" s="730"/>
      <c r="H11" s="730"/>
      <c r="I11" s="730"/>
      <c r="J11" s="730"/>
      <c r="K11" s="730"/>
      <c r="L11" s="730"/>
      <c r="M11" s="730"/>
      <c r="N11" s="730"/>
      <c r="O11" s="730"/>
      <c r="P11" s="730"/>
      <c r="Q11" s="730"/>
    </row>
    <row r="12" spans="1:17" ht="34.5" customHeight="1" x14ac:dyDescent="0.2">
      <c r="B12" s="728" t="s">
        <v>328</v>
      </c>
      <c r="C12" s="728"/>
      <c r="D12" s="728"/>
      <c r="E12" s="728"/>
      <c r="F12" s="728"/>
      <c r="G12" s="728"/>
      <c r="H12" s="728"/>
      <c r="I12" s="728"/>
      <c r="J12" s="728"/>
      <c r="K12" s="728"/>
      <c r="L12" s="728"/>
      <c r="M12" s="728"/>
      <c r="N12" s="728"/>
      <c r="O12" s="728"/>
      <c r="P12" s="728"/>
      <c r="Q12" s="728"/>
    </row>
    <row r="13" spans="1:17" ht="11.25" customHeight="1" x14ac:dyDescent="0.25">
      <c r="B13" s="96"/>
      <c r="C13" s="96"/>
      <c r="D13" s="96"/>
      <c r="E13" s="96"/>
      <c r="F13" s="96"/>
      <c r="G13" s="96"/>
      <c r="H13" s="96"/>
      <c r="I13" s="96"/>
      <c r="J13" s="96"/>
      <c r="K13" s="96"/>
      <c r="L13" s="96"/>
      <c r="M13" s="96"/>
      <c r="N13" s="96"/>
      <c r="O13" s="96"/>
      <c r="P13" s="97"/>
    </row>
    <row r="14" spans="1:17" ht="18" customHeight="1" x14ac:dyDescent="0.25">
      <c r="B14" s="729" t="s">
        <v>329</v>
      </c>
      <c r="C14" s="729"/>
      <c r="D14" s="729"/>
      <c r="E14" s="729"/>
      <c r="F14" s="729"/>
      <c r="G14" s="729"/>
      <c r="H14" s="729"/>
      <c r="I14" s="729"/>
      <c r="J14" s="729"/>
      <c r="K14" s="729"/>
      <c r="L14" s="729"/>
      <c r="M14" s="729"/>
      <c r="N14" s="729"/>
      <c r="O14" s="729"/>
      <c r="P14" s="729"/>
      <c r="Q14" s="729"/>
    </row>
    <row r="15" spans="1:17" ht="15.95" customHeight="1" x14ac:dyDescent="0.25">
      <c r="B15" s="96"/>
      <c r="C15" s="96"/>
      <c r="D15" s="96"/>
      <c r="E15" s="96"/>
      <c r="F15" s="96"/>
      <c r="G15" s="96"/>
      <c r="H15" s="96"/>
      <c r="I15" s="96"/>
      <c r="J15" s="96"/>
      <c r="K15" s="96"/>
      <c r="L15" s="96"/>
      <c r="M15" s="96"/>
      <c r="N15" s="96"/>
      <c r="O15" s="96"/>
      <c r="P15" s="97"/>
    </row>
    <row r="16" spans="1:17" ht="18" customHeight="1" x14ac:dyDescent="0.2">
      <c r="B16" s="746" t="s">
        <v>124</v>
      </c>
      <c r="C16" s="746"/>
      <c r="D16" s="746"/>
      <c r="E16" s="746"/>
      <c r="F16" s="746"/>
      <c r="G16" s="746"/>
      <c r="H16" s="746"/>
      <c r="I16" s="746"/>
      <c r="J16" s="746"/>
      <c r="K16" s="746"/>
      <c r="L16" s="746"/>
      <c r="M16" s="746"/>
      <c r="N16" s="746"/>
      <c r="O16" s="746"/>
      <c r="P16" s="746"/>
      <c r="Q16" s="746"/>
    </row>
    <row r="17" spans="1:29" ht="18" customHeight="1" x14ac:dyDescent="0.25">
      <c r="A17" s="97"/>
      <c r="B17" s="746"/>
      <c r="C17" s="746"/>
      <c r="D17" s="746"/>
      <c r="E17" s="746"/>
      <c r="F17" s="746"/>
      <c r="G17" s="746"/>
      <c r="H17" s="746"/>
      <c r="I17" s="746"/>
      <c r="J17" s="746"/>
      <c r="K17" s="746"/>
      <c r="L17" s="746"/>
      <c r="M17" s="746"/>
      <c r="N17" s="746"/>
      <c r="O17" s="746"/>
      <c r="P17" s="746"/>
      <c r="Q17" s="746"/>
    </row>
    <row r="18" spans="1:29" s="103" customFormat="1" ht="33.950000000000003" customHeight="1" thickBot="1" x14ac:dyDescent="0.3">
      <c r="A18" s="134"/>
      <c r="B18" s="726" t="s">
        <v>446</v>
      </c>
      <c r="C18" s="726"/>
      <c r="D18" s="726"/>
      <c r="E18" s="726"/>
      <c r="F18" s="726"/>
      <c r="G18" s="726"/>
      <c r="H18" s="726"/>
      <c r="I18" s="726"/>
      <c r="J18" s="726"/>
      <c r="K18" s="726"/>
      <c r="L18" s="726"/>
      <c r="M18" s="726"/>
      <c r="N18" s="726"/>
      <c r="O18" s="726"/>
      <c r="P18" s="134"/>
    </row>
    <row r="19" spans="1:29" s="103" customFormat="1" ht="30.95" customHeight="1" x14ac:dyDescent="0.25">
      <c r="A19" s="134"/>
      <c r="B19" s="723" t="s">
        <v>447</v>
      </c>
      <c r="C19" s="723"/>
      <c r="D19" s="723"/>
      <c r="E19" s="723"/>
      <c r="F19" s="723"/>
      <c r="G19" s="723"/>
      <c r="H19" s="723"/>
      <c r="I19" s="723"/>
      <c r="J19" s="723"/>
      <c r="K19" s="723"/>
      <c r="L19" s="723"/>
      <c r="M19" s="723"/>
      <c r="N19" s="723"/>
      <c r="O19" s="723"/>
      <c r="P19" s="731" t="s">
        <v>362</v>
      </c>
      <c r="Q19" s="732"/>
      <c r="R19" s="732"/>
      <c r="S19" s="732"/>
      <c r="T19" s="733"/>
    </row>
    <row r="20" spans="1:29" s="103" customFormat="1" ht="30" customHeight="1" x14ac:dyDescent="0.25">
      <c r="A20" s="134"/>
      <c r="B20" s="721" t="s">
        <v>395</v>
      </c>
      <c r="C20" s="722"/>
      <c r="D20" s="722"/>
      <c r="E20" s="722"/>
      <c r="F20" s="722"/>
      <c r="G20" s="722"/>
      <c r="H20" s="722"/>
      <c r="I20" s="722"/>
      <c r="J20" s="722"/>
      <c r="K20" s="722"/>
      <c r="L20" s="722"/>
      <c r="M20" s="722"/>
      <c r="N20" s="722"/>
      <c r="O20" s="722"/>
      <c r="P20" s="734"/>
      <c r="Q20" s="735"/>
      <c r="R20" s="735"/>
      <c r="S20" s="735"/>
      <c r="T20" s="736"/>
    </row>
    <row r="21" spans="1:29" s="103" customFormat="1" ht="18" customHeight="1" x14ac:dyDescent="0.25">
      <c r="A21" s="134"/>
      <c r="B21" s="721" t="s">
        <v>150</v>
      </c>
      <c r="C21" s="722"/>
      <c r="D21" s="722"/>
      <c r="E21" s="722"/>
      <c r="F21" s="722"/>
      <c r="G21" s="722"/>
      <c r="H21" s="722"/>
      <c r="I21" s="722"/>
      <c r="J21" s="722"/>
      <c r="K21" s="722"/>
      <c r="L21" s="722"/>
      <c r="M21" s="722"/>
      <c r="N21" s="722"/>
      <c r="O21" s="722"/>
      <c r="P21" s="734"/>
      <c r="Q21" s="735"/>
      <c r="R21" s="735"/>
      <c r="S21" s="735"/>
      <c r="T21" s="736"/>
    </row>
    <row r="22" spans="1:29" s="103" customFormat="1" ht="18" customHeight="1" x14ac:dyDescent="0.25">
      <c r="A22" s="134"/>
      <c r="B22" s="721" t="s">
        <v>360</v>
      </c>
      <c r="C22" s="722"/>
      <c r="D22" s="722"/>
      <c r="E22" s="722"/>
      <c r="F22" s="722"/>
      <c r="G22" s="722"/>
      <c r="H22" s="722"/>
      <c r="I22" s="722"/>
      <c r="J22" s="722"/>
      <c r="K22" s="722"/>
      <c r="L22" s="722"/>
      <c r="M22" s="722"/>
      <c r="N22" s="722"/>
      <c r="O22" s="722"/>
      <c r="P22" s="734"/>
      <c r="Q22" s="735"/>
      <c r="R22" s="735"/>
      <c r="S22" s="735"/>
      <c r="T22" s="736"/>
    </row>
    <row r="23" spans="1:29" s="103" customFormat="1" ht="18" customHeight="1" thickBot="1" x14ac:dyDescent="0.3">
      <c r="A23" s="134"/>
      <c r="B23" s="721"/>
      <c r="C23" s="721"/>
      <c r="D23" s="721"/>
      <c r="E23" s="721"/>
      <c r="F23" s="457"/>
      <c r="G23" s="457"/>
      <c r="H23" s="457"/>
      <c r="I23" s="457"/>
      <c r="J23" s="457"/>
      <c r="K23" s="457"/>
      <c r="L23" s="457"/>
      <c r="M23" s="457"/>
      <c r="N23" s="457"/>
      <c r="O23" s="457"/>
      <c r="P23" s="737"/>
      <c r="Q23" s="738"/>
      <c r="R23" s="738"/>
      <c r="S23" s="738"/>
      <c r="T23" s="739"/>
    </row>
    <row r="24" spans="1:29" s="97" customFormat="1" ht="20.45" customHeight="1" x14ac:dyDescent="0.25"/>
    <row r="25" spans="1:29" s="133" customFormat="1" ht="16.5" thickBot="1" x14ac:dyDescent="0.3">
      <c r="A25" s="134"/>
      <c r="B25" s="225" t="s">
        <v>104</v>
      </c>
      <c r="C25" s="226"/>
      <c r="D25" s="226"/>
      <c r="E25" s="226"/>
      <c r="F25" s="226"/>
      <c r="G25" s="226"/>
      <c r="H25" s="226"/>
      <c r="I25" s="226"/>
      <c r="J25" s="227" t="s">
        <v>100</v>
      </c>
      <c r="K25" s="226"/>
      <c r="L25" s="226"/>
      <c r="M25" s="226"/>
      <c r="N25" s="226"/>
      <c r="O25" s="226"/>
      <c r="P25" s="226"/>
      <c r="Q25" s="226"/>
      <c r="R25" s="226"/>
      <c r="S25" s="226"/>
      <c r="T25" s="226"/>
      <c r="U25" s="226"/>
      <c r="V25" s="226"/>
      <c r="W25" s="226"/>
      <c r="X25" s="226"/>
      <c r="Y25" s="226"/>
      <c r="Z25" s="226"/>
      <c r="AA25" s="226"/>
      <c r="AB25" s="226"/>
      <c r="AC25" s="226"/>
    </row>
    <row r="26" spans="1:29" s="97" customFormat="1" ht="15.75" x14ac:dyDescent="0.25">
      <c r="B26" s="281"/>
      <c r="C26" s="282" t="str">
        <f>'Total Amount'!B32</f>
        <v>Total Direct Labor Costs</v>
      </c>
      <c r="D26" s="283">
        <f>'Total Amount'!W32</f>
        <v>0</v>
      </c>
      <c r="E26" s="284"/>
      <c r="J26" s="151" t="s">
        <v>101</v>
      </c>
      <c r="K26" s="149"/>
      <c r="L26" s="149"/>
      <c r="M26" s="149"/>
      <c r="N26" s="149"/>
      <c r="O26" s="149"/>
      <c r="P26" s="142"/>
    </row>
    <row r="27" spans="1:29" s="97" customFormat="1" ht="33" customHeight="1" x14ac:dyDescent="0.25">
      <c r="B27" s="285"/>
      <c r="C27" s="286" t="str">
        <f>'Total Amount'!B35</f>
        <v>Total Fringe Benefit Costs</v>
      </c>
      <c r="D27" s="287">
        <f>'Total Amount'!W35</f>
        <v>0</v>
      </c>
      <c r="E27" s="288"/>
      <c r="J27" s="718" t="str">
        <f>IF(COUNTIF(Subcontractor!B16:O24,"&lt;&gt;"&amp;"")&gt;0, "Prime Contractor's Cost Analysis and Source Selection documentationfor each Subcontractor", "")</f>
        <v/>
      </c>
      <c r="K27" s="719"/>
      <c r="L27" s="719"/>
      <c r="M27" s="719"/>
      <c r="N27" s="719"/>
      <c r="O27" s="719"/>
      <c r="P27" s="720"/>
    </row>
    <row r="28" spans="1:29" s="97" customFormat="1" ht="15.75" x14ac:dyDescent="0.25">
      <c r="B28" s="285"/>
      <c r="C28" s="286" t="str">
        <f>'Total Amount'!B38</f>
        <v>Total Labor Overhead Costs</v>
      </c>
      <c r="D28" s="287">
        <f>'Total Amount'!W38</f>
        <v>0</v>
      </c>
      <c r="E28" s="288"/>
      <c r="J28" s="143" t="str">
        <f>IF(COUNTIF(Consultants!B4:D12,"&lt;&gt;"&amp;"")&gt;0, "Consulting Agreement for each Consultant", "")</f>
        <v/>
      </c>
      <c r="K28" s="144"/>
      <c r="L28" s="144"/>
      <c r="M28" s="144"/>
      <c r="N28" s="144"/>
      <c r="O28" s="144"/>
      <c r="P28" s="145"/>
    </row>
    <row r="29" spans="1:29" s="97" customFormat="1" ht="15.75" x14ac:dyDescent="0.25">
      <c r="B29" s="285"/>
      <c r="C29" s="286" t="str">
        <f>'Total Amount'!B44</f>
        <v>Total Subcontract Costs</v>
      </c>
      <c r="D29" s="287">
        <f>'Total Amount'!W44</f>
        <v>0</v>
      </c>
      <c r="E29" s="288"/>
      <c r="J29" s="143" t="str">
        <f>IF(COUNTIF('Materials-Supplies'!B4:D12,"&lt;&gt;"&amp;"")&gt;0, "Supporting documentation for Materials/Supplies", "")</f>
        <v/>
      </c>
      <c r="K29" s="144"/>
      <c r="L29" s="144"/>
      <c r="M29" s="144"/>
      <c r="N29" s="144"/>
      <c r="O29" s="144"/>
      <c r="P29" s="145"/>
    </row>
    <row r="30" spans="1:29" s="97" customFormat="1" ht="15.75" x14ac:dyDescent="0.25">
      <c r="B30" s="285"/>
      <c r="C30" s="286" t="str">
        <f>'Total Amount'!B50</f>
        <v>Total Consultant Costs</v>
      </c>
      <c r="D30" s="287">
        <f>'Total Amount'!W50</f>
        <v>0</v>
      </c>
      <c r="E30" s="288"/>
      <c r="J30" s="143" t="str">
        <f>IF(COUNTIF(Equipment!B4:H8,"&lt;&gt;"&amp;"")&gt;0, "Supporting documentation for Equipment", "")</f>
        <v/>
      </c>
      <c r="K30" s="144"/>
      <c r="L30" s="144"/>
      <c r="M30" s="144"/>
      <c r="N30" s="144"/>
      <c r="O30" s="144"/>
      <c r="P30" s="145"/>
    </row>
    <row r="31" spans="1:29" s="97" customFormat="1" ht="15.75" x14ac:dyDescent="0.25">
      <c r="B31" s="285"/>
      <c r="C31" s="286" t="str">
        <f>'Total Amount'!B56</f>
        <v>Total Other Direct Costs</v>
      </c>
      <c r="D31" s="287">
        <f>'Total Amount'!W56</f>
        <v>0</v>
      </c>
      <c r="E31" s="288"/>
      <c r="J31" s="143" t="str">
        <f>IF(COUNTIF('ODC Details'!B4:D10,"&lt;&gt;"&amp;"")&gt;0, "Supporting documentation for Other ODC", "")</f>
        <v/>
      </c>
      <c r="K31" s="144"/>
      <c r="L31" s="144"/>
      <c r="M31" s="144"/>
      <c r="N31" s="144"/>
      <c r="O31" s="144"/>
      <c r="P31" s="145"/>
    </row>
    <row r="32" spans="1:29" s="97" customFormat="1" ht="15.75" x14ac:dyDescent="0.25">
      <c r="B32" s="285"/>
      <c r="C32" s="286" t="str">
        <f>'Total Amount'!B60</f>
        <v>Total Material Handling Costs</v>
      </c>
      <c r="D32" s="287">
        <f>'Total Amount'!W60</f>
        <v>0</v>
      </c>
      <c r="E32" s="288"/>
      <c r="J32" s="143" t="str">
        <f>IF(COUNTIF('Labor Rates'!C8:C30,"&lt;&gt;"&amp;"")&gt;0, "Basis of Indirect Rate for each Indirect Rate", "")</f>
        <v/>
      </c>
      <c r="K32" s="146"/>
      <c r="L32" s="144"/>
      <c r="M32" s="144"/>
      <c r="N32" s="144"/>
      <c r="O32" s="144"/>
      <c r="P32" s="145"/>
    </row>
    <row r="33" spans="1:17" s="97" customFormat="1" ht="15.75" x14ac:dyDescent="0.25">
      <c r="B33" s="285"/>
      <c r="C33" s="286" t="str">
        <f>'Total Amount'!A61</f>
        <v>Subtotal Costs</v>
      </c>
      <c r="D33" s="287">
        <f>'Total Amount'!W61</f>
        <v>0</v>
      </c>
      <c r="E33" s="288"/>
      <c r="J33" s="143"/>
      <c r="K33" s="146"/>
      <c r="L33" s="144"/>
      <c r="M33" s="144"/>
      <c r="N33" s="144"/>
      <c r="O33" s="144"/>
      <c r="P33" s="145"/>
    </row>
    <row r="34" spans="1:17" s="97" customFormat="1" ht="16.5" thickBot="1" x14ac:dyDescent="0.3">
      <c r="B34" s="285"/>
      <c r="C34" s="286" t="str">
        <f>'Total Amount'!B65</f>
        <v>Total G&amp;A Costs</v>
      </c>
      <c r="D34" s="287">
        <f>'Total Amount'!W65</f>
        <v>0</v>
      </c>
      <c r="E34" s="288"/>
      <c r="J34" s="154"/>
      <c r="K34" s="147"/>
      <c r="L34" s="147"/>
      <c r="M34" s="147"/>
      <c r="N34" s="147"/>
      <c r="O34" s="147"/>
      <c r="P34" s="148"/>
    </row>
    <row r="35" spans="1:17" s="97" customFormat="1" ht="16.5" thickBot="1" x14ac:dyDescent="0.3">
      <c r="B35" s="285"/>
      <c r="C35" s="286" t="str">
        <f>'Total Amount'!A66</f>
        <v>Subtotal Costs</v>
      </c>
      <c r="D35" s="287">
        <f>'Total Amount'!W66</f>
        <v>0</v>
      </c>
      <c r="E35" s="288"/>
    </row>
    <row r="36" spans="1:17" s="97" customFormat="1" ht="15.75" x14ac:dyDescent="0.25">
      <c r="B36" s="285"/>
      <c r="C36" s="286" t="str">
        <f>'Total Amount'!B70</f>
        <v>Total Cost of Money</v>
      </c>
      <c r="D36" s="287">
        <f>'Total Amount'!W70</f>
        <v>0</v>
      </c>
      <c r="E36" s="288"/>
      <c r="J36" s="152" t="s">
        <v>102</v>
      </c>
      <c r="K36" s="150"/>
      <c r="L36" s="150"/>
      <c r="M36" s="150"/>
      <c r="N36" s="150"/>
      <c r="O36" s="150"/>
      <c r="P36" s="468"/>
      <c r="Q36" s="464"/>
    </row>
    <row r="37" spans="1:17" s="97" customFormat="1" ht="15.75" x14ac:dyDescent="0.25">
      <c r="B37" s="285"/>
      <c r="C37" s="286" t="str">
        <f>'Total Amount'!A71</f>
        <v>Total Estimated Costs</v>
      </c>
      <c r="D37" s="287">
        <f>'Total Amount'!W71</f>
        <v>0</v>
      </c>
      <c r="E37" s="288"/>
      <c r="J37" s="465" t="s">
        <v>148</v>
      </c>
      <c r="K37" s="466"/>
      <c r="L37" s="466"/>
      <c r="M37" s="466"/>
      <c r="N37" s="466"/>
      <c r="O37" s="466"/>
      <c r="P37" s="466"/>
      <c r="Q37" s="467"/>
    </row>
    <row r="38" spans="1:17" s="97" customFormat="1" ht="15.75" customHeight="1" x14ac:dyDescent="0.25">
      <c r="B38" s="289"/>
      <c r="C38" s="286" t="str">
        <f>'Total Amount'!A72</f>
        <v>Fixed Fee (If proposing a CPFF contract) or Profit</v>
      </c>
      <c r="D38" s="290">
        <f>'Total Amount'!W72</f>
        <v>0</v>
      </c>
      <c r="E38" s="291"/>
      <c r="F38" s="155"/>
      <c r="J38" s="465" t="s">
        <v>149</v>
      </c>
      <c r="K38" s="466"/>
      <c r="L38" s="466"/>
      <c r="M38" s="466"/>
      <c r="N38" s="466"/>
      <c r="O38" s="466"/>
      <c r="P38" s="466"/>
      <c r="Q38" s="467"/>
    </row>
    <row r="39" spans="1:17" s="155" customFormat="1" ht="17.25" customHeight="1" thickBot="1" x14ac:dyDescent="0.3">
      <c r="B39" s="292"/>
      <c r="C39" s="293" t="str">
        <f>'Total Amount'!A73</f>
        <v>Total Estimated Costs Plus Fixed Fee</v>
      </c>
      <c r="D39" s="294">
        <f>'Total Amount'!W73</f>
        <v>0</v>
      </c>
      <c r="E39" s="295"/>
      <c r="F39" s="97"/>
      <c r="J39" s="740" t="s">
        <v>363</v>
      </c>
      <c r="K39" s="741"/>
      <c r="L39" s="741"/>
      <c r="M39" s="741"/>
      <c r="N39" s="741"/>
      <c r="O39" s="741"/>
      <c r="P39" s="741"/>
      <c r="Q39" s="742"/>
    </row>
    <row r="40" spans="1:17" s="97" customFormat="1" ht="16.5" thickBot="1" x14ac:dyDescent="0.3">
      <c r="B40" s="130"/>
      <c r="C40" s="131"/>
      <c r="D40" s="132"/>
      <c r="E40" s="130"/>
      <c r="J40" s="743"/>
      <c r="K40" s="744"/>
      <c r="L40" s="744"/>
      <c r="M40" s="744"/>
      <c r="N40" s="744"/>
      <c r="O40" s="744"/>
      <c r="P40" s="744"/>
      <c r="Q40" s="745"/>
    </row>
    <row r="41" spans="1:17" s="97" customFormat="1" ht="15.75" x14ac:dyDescent="0.25">
      <c r="B41" s="130"/>
      <c r="C41" s="130"/>
      <c r="D41" s="130"/>
      <c r="E41" s="130"/>
    </row>
    <row r="42" spans="1:17" s="97" customFormat="1" ht="15.75" x14ac:dyDescent="0.25"/>
    <row r="43" spans="1:17" s="97" customFormat="1" ht="15.75" x14ac:dyDescent="0.25">
      <c r="B43"/>
      <c r="C43"/>
      <c r="D43"/>
      <c r="E43"/>
      <c r="F43"/>
    </row>
    <row r="44" spans="1:17" s="97" customFormat="1" ht="15.75" x14ac:dyDescent="0.25">
      <c r="A44"/>
      <c r="B44" s="245"/>
      <c r="C44" s="245"/>
      <c r="D44" s="245"/>
      <c r="E44" s="245"/>
      <c r="F44" s="245"/>
      <c r="G44"/>
      <c r="H44"/>
      <c r="I44"/>
      <c r="J44"/>
      <c r="K44"/>
      <c r="L44"/>
      <c r="M44"/>
      <c r="N44"/>
      <c r="O44"/>
      <c r="P44"/>
    </row>
    <row r="45" spans="1:17" ht="24" customHeight="1" x14ac:dyDescent="0.2">
      <c r="G45" s="245"/>
      <c r="H45" s="245"/>
      <c r="I45" s="245"/>
      <c r="J45" s="245"/>
      <c r="K45" s="245"/>
      <c r="L45" s="245"/>
      <c r="M45" s="245"/>
      <c r="N45" s="245"/>
      <c r="O45" s="245"/>
    </row>
  </sheetData>
  <mergeCells count="18">
    <mergeCell ref="J39:Q40"/>
    <mergeCell ref="B16:Q17"/>
    <mergeCell ref="B21:O21"/>
    <mergeCell ref="A1:N1"/>
    <mergeCell ref="J27:P27"/>
    <mergeCell ref="B20:O20"/>
    <mergeCell ref="B22:O22"/>
    <mergeCell ref="B19:O19"/>
    <mergeCell ref="A2:B2"/>
    <mergeCell ref="A3:B3"/>
    <mergeCell ref="A4:B4"/>
    <mergeCell ref="B18:O18"/>
    <mergeCell ref="B9:Q10"/>
    <mergeCell ref="B12:Q12"/>
    <mergeCell ref="B14:Q14"/>
    <mergeCell ref="B23:E23"/>
    <mergeCell ref="B11:Q11"/>
    <mergeCell ref="P19:T23"/>
  </mergeCells>
  <phoneticPr fontId="3" type="noConversion"/>
  <dataValidations count="2">
    <dataValidation type="list" allowBlank="1" showInputMessage="1" showErrorMessage="1" sqref="I4:I6" xr:uid="{00000000-0002-0000-0000-000000000000}">
      <formula1>Offeror_Business_Types</formula1>
    </dataValidation>
    <dataValidation type="list" showInputMessage="1" showErrorMessage="1" sqref="C6" xr:uid="{00000000-0002-0000-0000-000001000000}">
      <formula1>SBIRSTTRPhaseChoices</formula1>
    </dataValidation>
  </dataValidations>
  <pageMargins left="0.75" right="0.75" top="1" bottom="1" header="0.5" footer="0.5"/>
  <pageSetup scale="41" orientation="landscape"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rgb="FFFFE9A3"/>
    <pageSetUpPr fitToPage="1"/>
  </sheetPr>
  <dimension ref="A1:BB84"/>
  <sheetViews>
    <sheetView zoomScaleNormal="100" zoomScalePageLayoutView="65" workbookViewId="0">
      <selection activeCell="B75" sqref="B75:W75"/>
    </sheetView>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263</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272"/>
      <c r="F5" s="272"/>
      <c r="G5" s="773" t="str">
        <f>Period1_Label</f>
        <v>Proposer FY 1</v>
      </c>
      <c r="H5" s="774"/>
      <c r="I5" s="272"/>
      <c r="J5" s="272"/>
      <c r="K5" s="320"/>
      <c r="L5" s="307"/>
      <c r="M5" s="276"/>
      <c r="N5" s="277"/>
      <c r="O5" s="777" t="str">
        <f>Period2_Label</f>
        <v>Proposer FY 2</v>
      </c>
      <c r="P5" s="778"/>
      <c r="Q5" s="277"/>
      <c r="R5" s="277"/>
      <c r="S5" s="343"/>
      <c r="T5" s="313"/>
      <c r="U5" s="298"/>
      <c r="V5" s="297"/>
      <c r="W5" s="298" t="str">
        <f>Period3_Label</f>
        <v>Proposer FY 3</v>
      </c>
      <c r="X5" s="297"/>
      <c r="Y5" s="297"/>
      <c r="Z5" s="297"/>
      <c r="AA5" s="320"/>
      <c r="AB5" s="307"/>
      <c r="AC5" s="307"/>
      <c r="AD5" s="307"/>
      <c r="AE5" s="777" t="str">
        <f>Period4_Label</f>
        <v>Proposer FY 4</v>
      </c>
      <c r="AF5" s="778"/>
      <c r="AG5" s="307"/>
      <c r="AH5" s="316"/>
      <c r="AI5" s="343"/>
      <c r="AJ5" s="313"/>
      <c r="AK5" s="313"/>
      <c r="AL5" s="313"/>
      <c r="AM5" s="773" t="str">
        <f>Period5_Label</f>
        <v>Proposer FY 5</v>
      </c>
      <c r="AN5" s="774"/>
      <c r="AO5" s="313"/>
      <c r="AP5" s="315"/>
      <c r="AQ5" s="346"/>
      <c r="AR5" s="317"/>
      <c r="AS5" s="307"/>
      <c r="AT5" s="307"/>
      <c r="AU5" s="307"/>
      <c r="AV5" s="276" t="str">
        <f>Period6_Label</f>
        <v>Proposer FY 6</v>
      </c>
      <c r="AW5" s="307"/>
      <c r="AX5" s="316"/>
      <c r="AY5" s="348"/>
      <c r="AZ5" s="377"/>
      <c r="BA5" s="425" t="s">
        <v>27</v>
      </c>
      <c r="BB5" s="424"/>
    </row>
    <row r="6" spans="1:54" x14ac:dyDescent="0.2">
      <c r="A6" s="26" t="s">
        <v>125</v>
      </c>
      <c r="B6" s="2"/>
      <c r="C6" s="9"/>
      <c r="D6" s="341"/>
      <c r="E6" s="273"/>
      <c r="F6" s="273"/>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59" t="s">
        <v>354</v>
      </c>
      <c r="BB7" s="360" t="s">
        <v>342</v>
      </c>
    </row>
    <row r="8" spans="1:54" x14ac:dyDescent="0.2">
      <c r="A8" s="11"/>
      <c r="B8" s="461" t="str">
        <f>IF(ISBLANK('Labor Rates'!C8),"",'Labor Rates'!C8)</f>
        <v/>
      </c>
      <c r="C8" s="462"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61" t="str">
        <f>IF(ISBLANK('Labor Rates'!C9),"",'Labor Rates'!C9)</f>
        <v/>
      </c>
      <c r="C9" s="462"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ref="S9:S31" si="15">ROUND(L9*M9*(1+O9)*(1+Q9),0)</f>
        <v>0</v>
      </c>
      <c r="T9" s="309"/>
      <c r="U9" s="254">
        <f>'Labor Rates'!Q9</f>
        <v>0</v>
      </c>
      <c r="V9" s="266">
        <f t="shared" ref="V9:V31" si="16">T9*U9</f>
        <v>0</v>
      </c>
      <c r="W9" s="264">
        <f>'Labor Rates'!S9</f>
        <v>0</v>
      </c>
      <c r="X9" s="266">
        <f t="shared" ref="X9:X31" si="17">V9*W9</f>
        <v>0</v>
      </c>
      <c r="Y9" s="264">
        <f>'Labor Rates'!T9</f>
        <v>0</v>
      </c>
      <c r="Z9" s="269">
        <f t="shared" ref="Z9:Z31" si="18">(V9+X9)*Y9</f>
        <v>0</v>
      </c>
      <c r="AA9" s="345">
        <f t="shared" si="1"/>
        <v>0</v>
      </c>
      <c r="AB9" s="309"/>
      <c r="AC9" s="254">
        <f>'Labor Rates'!W9</f>
        <v>0</v>
      </c>
      <c r="AD9" s="266">
        <f t="shared" ref="AD9:AD31" si="19">AB9*AC9</f>
        <v>0</v>
      </c>
      <c r="AE9" s="264">
        <f>'Labor Rates'!Y9</f>
        <v>0</v>
      </c>
      <c r="AF9" s="266">
        <f t="shared" ref="AF9:AF31" si="20">AD9*AE9</f>
        <v>0</v>
      </c>
      <c r="AG9" s="264">
        <f>'Labor Rates'!Z9</f>
        <v>0</v>
      </c>
      <c r="AH9" s="269">
        <f t="shared" ref="AH9:AH31" si="21">(AD9+AF9)*AG9</f>
        <v>0</v>
      </c>
      <c r="AI9" s="345">
        <f t="shared" si="2"/>
        <v>0</v>
      </c>
      <c r="AJ9" s="309"/>
      <c r="AK9" s="254">
        <f>'Labor Rates'!AC9</f>
        <v>0</v>
      </c>
      <c r="AL9" s="266">
        <f t="shared" ref="AL9:AL31" si="22">AJ9*AK9</f>
        <v>0</v>
      </c>
      <c r="AM9" s="264">
        <f>'Labor Rates'!AE9</f>
        <v>0</v>
      </c>
      <c r="AN9" s="266">
        <f t="shared" ref="AN9:AN31" si="23">AL9*AM9</f>
        <v>0</v>
      </c>
      <c r="AO9" s="264">
        <f>'Labor Rates'!AF9</f>
        <v>0</v>
      </c>
      <c r="AP9" s="269">
        <f t="shared" ref="AP9:AP31" si="24">(AL9+AN9)*AO9</f>
        <v>0</v>
      </c>
      <c r="AQ9" s="345">
        <f t="shared" si="3"/>
        <v>0</v>
      </c>
      <c r="AR9" s="271"/>
      <c r="AS9" s="254">
        <f>'Labor Rates'!AI9</f>
        <v>0</v>
      </c>
      <c r="AT9" s="266">
        <f t="shared" ref="AT9:AT31" si="25">AR9*AS9</f>
        <v>0</v>
      </c>
      <c r="AU9" s="264">
        <f>'Labor Rates'!AK9</f>
        <v>0</v>
      </c>
      <c r="AV9" s="266">
        <f t="shared" ref="AV9:AV31" si="26">AT9*AU9</f>
        <v>0</v>
      </c>
      <c r="AW9" s="264">
        <f>'Labor Rates'!AL9</f>
        <v>0</v>
      </c>
      <c r="AX9" s="269">
        <f t="shared" ref="AX9:AX31" si="27">(AT9+AV9)*AW9</f>
        <v>0</v>
      </c>
      <c r="AY9" s="345">
        <f t="shared" si="4"/>
        <v>0</v>
      </c>
      <c r="AZ9" s="362">
        <f t="shared" si="5"/>
        <v>0</v>
      </c>
      <c r="BA9" s="361">
        <f t="shared" si="6"/>
        <v>0</v>
      </c>
      <c r="BB9" s="354">
        <f t="shared" si="7"/>
        <v>0</v>
      </c>
    </row>
    <row r="10" spans="1:54" x14ac:dyDescent="0.2">
      <c r="A10" s="11"/>
      <c r="B10" s="461" t="str">
        <f>IF(ISBLANK('Labor Rates'!C10),"",'Labor Rates'!C10)</f>
        <v/>
      </c>
      <c r="C10" s="462"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15"/>
        <v>0</v>
      </c>
      <c r="T10" s="309"/>
      <c r="U10" s="254">
        <f>'Labor Rates'!Q10</f>
        <v>0</v>
      </c>
      <c r="V10" s="266">
        <f t="shared" si="16"/>
        <v>0</v>
      </c>
      <c r="W10" s="264">
        <f>'Labor Rates'!S10</f>
        <v>0</v>
      </c>
      <c r="X10" s="266">
        <f t="shared" si="17"/>
        <v>0</v>
      </c>
      <c r="Y10" s="264">
        <f>'Labor Rates'!T10</f>
        <v>0</v>
      </c>
      <c r="Z10" s="269">
        <f t="shared" si="18"/>
        <v>0</v>
      </c>
      <c r="AA10" s="345">
        <f t="shared" si="1"/>
        <v>0</v>
      </c>
      <c r="AB10" s="309"/>
      <c r="AC10" s="254">
        <f>'Labor Rates'!W10</f>
        <v>0</v>
      </c>
      <c r="AD10" s="266">
        <f t="shared" si="19"/>
        <v>0</v>
      </c>
      <c r="AE10" s="264">
        <f>'Labor Rates'!Y10</f>
        <v>0</v>
      </c>
      <c r="AF10" s="266">
        <f t="shared" si="20"/>
        <v>0</v>
      </c>
      <c r="AG10" s="264">
        <f>'Labor Rates'!Z10</f>
        <v>0</v>
      </c>
      <c r="AH10" s="269">
        <f t="shared" si="21"/>
        <v>0</v>
      </c>
      <c r="AI10" s="345">
        <f t="shared" si="2"/>
        <v>0</v>
      </c>
      <c r="AJ10" s="309"/>
      <c r="AK10" s="254">
        <f>'Labor Rates'!AC10</f>
        <v>0</v>
      </c>
      <c r="AL10" s="266">
        <f t="shared" si="22"/>
        <v>0</v>
      </c>
      <c r="AM10" s="264">
        <f>'Labor Rates'!AE10</f>
        <v>0</v>
      </c>
      <c r="AN10" s="266">
        <f t="shared" si="23"/>
        <v>0</v>
      </c>
      <c r="AO10" s="264">
        <f>'Labor Rates'!AF10</f>
        <v>0</v>
      </c>
      <c r="AP10" s="269">
        <f t="shared" si="24"/>
        <v>0</v>
      </c>
      <c r="AQ10" s="345">
        <f t="shared" si="3"/>
        <v>0</v>
      </c>
      <c r="AR10" s="271"/>
      <c r="AS10" s="254">
        <f>'Labor Rates'!AI10</f>
        <v>0</v>
      </c>
      <c r="AT10" s="266">
        <f t="shared" si="25"/>
        <v>0</v>
      </c>
      <c r="AU10" s="264">
        <f>'Labor Rates'!AK10</f>
        <v>0</v>
      </c>
      <c r="AV10" s="266">
        <f t="shared" si="26"/>
        <v>0</v>
      </c>
      <c r="AW10" s="264">
        <f>'Labor Rates'!AL10</f>
        <v>0</v>
      </c>
      <c r="AX10" s="269">
        <f t="shared" si="27"/>
        <v>0</v>
      </c>
      <c r="AY10" s="345">
        <f t="shared" si="4"/>
        <v>0</v>
      </c>
      <c r="AZ10" s="362">
        <f t="shared" si="5"/>
        <v>0</v>
      </c>
      <c r="BA10" s="361">
        <f t="shared" si="6"/>
        <v>0</v>
      </c>
      <c r="BB10" s="354">
        <f t="shared" si="7"/>
        <v>0</v>
      </c>
    </row>
    <row r="11" spans="1:54" x14ac:dyDescent="0.2">
      <c r="A11" s="11"/>
      <c r="B11" s="461" t="str">
        <f>IF(ISBLANK('Labor Rates'!C11),"",'Labor Rates'!C11)</f>
        <v/>
      </c>
      <c r="C11" s="462"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15"/>
        <v>0</v>
      </c>
      <c r="T11" s="309"/>
      <c r="U11" s="254">
        <f>'Labor Rates'!Q11</f>
        <v>0</v>
      </c>
      <c r="V11" s="266">
        <f t="shared" si="16"/>
        <v>0</v>
      </c>
      <c r="W11" s="264">
        <f>'Labor Rates'!S11</f>
        <v>0</v>
      </c>
      <c r="X11" s="266">
        <f t="shared" si="17"/>
        <v>0</v>
      </c>
      <c r="Y11" s="264">
        <f>'Labor Rates'!T11</f>
        <v>0</v>
      </c>
      <c r="Z11" s="269">
        <f t="shared" si="18"/>
        <v>0</v>
      </c>
      <c r="AA11" s="345">
        <f t="shared" si="1"/>
        <v>0</v>
      </c>
      <c r="AB11" s="309"/>
      <c r="AC11" s="254">
        <f>'Labor Rates'!W11</f>
        <v>0</v>
      </c>
      <c r="AD11" s="266">
        <f t="shared" si="19"/>
        <v>0</v>
      </c>
      <c r="AE11" s="264">
        <f>'Labor Rates'!Y11</f>
        <v>0</v>
      </c>
      <c r="AF11" s="266">
        <f t="shared" si="20"/>
        <v>0</v>
      </c>
      <c r="AG11" s="264">
        <f>'Labor Rates'!Z11</f>
        <v>0</v>
      </c>
      <c r="AH11" s="269">
        <f t="shared" si="21"/>
        <v>0</v>
      </c>
      <c r="AI11" s="345">
        <f t="shared" si="2"/>
        <v>0</v>
      </c>
      <c r="AJ11" s="309"/>
      <c r="AK11" s="254">
        <f>'Labor Rates'!AC11</f>
        <v>0</v>
      </c>
      <c r="AL11" s="266">
        <f t="shared" si="22"/>
        <v>0</v>
      </c>
      <c r="AM11" s="264">
        <f>'Labor Rates'!AE11</f>
        <v>0</v>
      </c>
      <c r="AN11" s="266">
        <f t="shared" si="23"/>
        <v>0</v>
      </c>
      <c r="AO11" s="264">
        <f>'Labor Rates'!AF11</f>
        <v>0</v>
      </c>
      <c r="AP11" s="269">
        <f t="shared" si="24"/>
        <v>0</v>
      </c>
      <c r="AQ11" s="345">
        <f t="shared" si="3"/>
        <v>0</v>
      </c>
      <c r="AR11" s="271"/>
      <c r="AS11" s="254">
        <f>'Labor Rates'!AI11</f>
        <v>0</v>
      </c>
      <c r="AT11" s="266">
        <f t="shared" si="25"/>
        <v>0</v>
      </c>
      <c r="AU11" s="264">
        <f>'Labor Rates'!AK11</f>
        <v>0</v>
      </c>
      <c r="AV11" s="266">
        <f t="shared" si="26"/>
        <v>0</v>
      </c>
      <c r="AW11" s="264">
        <f>'Labor Rates'!AL11</f>
        <v>0</v>
      </c>
      <c r="AX11" s="269">
        <f t="shared" si="27"/>
        <v>0</v>
      </c>
      <c r="AY11" s="345">
        <f t="shared" si="4"/>
        <v>0</v>
      </c>
      <c r="AZ11" s="362">
        <f t="shared" si="5"/>
        <v>0</v>
      </c>
      <c r="BA11" s="361">
        <f t="shared" si="6"/>
        <v>0</v>
      </c>
      <c r="BB11" s="354">
        <f t="shared" si="7"/>
        <v>0</v>
      </c>
    </row>
    <row r="12" spans="1:54" x14ac:dyDescent="0.2">
      <c r="A12" s="11"/>
      <c r="B12" s="461" t="str">
        <f>IF(ISBLANK('Labor Rates'!C12),"",'Labor Rates'!C12)</f>
        <v/>
      </c>
      <c r="C12" s="462"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15"/>
        <v>0</v>
      </c>
      <c r="T12" s="309"/>
      <c r="U12" s="254">
        <f>'Labor Rates'!Q12</f>
        <v>0</v>
      </c>
      <c r="V12" s="266">
        <f t="shared" si="16"/>
        <v>0</v>
      </c>
      <c r="W12" s="264">
        <f>'Labor Rates'!S12</f>
        <v>0</v>
      </c>
      <c r="X12" s="266">
        <f t="shared" si="17"/>
        <v>0</v>
      </c>
      <c r="Y12" s="264">
        <f>'Labor Rates'!T12</f>
        <v>0</v>
      </c>
      <c r="Z12" s="269">
        <f t="shared" si="18"/>
        <v>0</v>
      </c>
      <c r="AA12" s="345">
        <f t="shared" si="1"/>
        <v>0</v>
      </c>
      <c r="AB12" s="309"/>
      <c r="AC12" s="254">
        <f>'Labor Rates'!W12</f>
        <v>0</v>
      </c>
      <c r="AD12" s="266">
        <f t="shared" si="19"/>
        <v>0</v>
      </c>
      <c r="AE12" s="264">
        <f>'Labor Rates'!Y12</f>
        <v>0</v>
      </c>
      <c r="AF12" s="266">
        <f t="shared" si="20"/>
        <v>0</v>
      </c>
      <c r="AG12" s="264">
        <f>'Labor Rates'!Z12</f>
        <v>0</v>
      </c>
      <c r="AH12" s="269">
        <f t="shared" si="21"/>
        <v>0</v>
      </c>
      <c r="AI12" s="345">
        <f t="shared" si="2"/>
        <v>0</v>
      </c>
      <c r="AJ12" s="309"/>
      <c r="AK12" s="254">
        <f>'Labor Rates'!AC12</f>
        <v>0</v>
      </c>
      <c r="AL12" s="266">
        <f t="shared" si="22"/>
        <v>0</v>
      </c>
      <c r="AM12" s="264">
        <f>'Labor Rates'!AE12</f>
        <v>0</v>
      </c>
      <c r="AN12" s="266">
        <f t="shared" si="23"/>
        <v>0</v>
      </c>
      <c r="AO12" s="264">
        <f>'Labor Rates'!AF12</f>
        <v>0</v>
      </c>
      <c r="AP12" s="269">
        <f t="shared" si="24"/>
        <v>0</v>
      </c>
      <c r="AQ12" s="345">
        <f t="shared" si="3"/>
        <v>0</v>
      </c>
      <c r="AR12" s="271"/>
      <c r="AS12" s="254">
        <f>'Labor Rates'!AI12</f>
        <v>0</v>
      </c>
      <c r="AT12" s="266">
        <f t="shared" si="25"/>
        <v>0</v>
      </c>
      <c r="AU12" s="264">
        <f>'Labor Rates'!AK12</f>
        <v>0</v>
      </c>
      <c r="AV12" s="266">
        <f t="shared" si="26"/>
        <v>0</v>
      </c>
      <c r="AW12" s="264">
        <f>'Labor Rates'!AL12</f>
        <v>0</v>
      </c>
      <c r="AX12" s="269">
        <f t="shared" si="27"/>
        <v>0</v>
      </c>
      <c r="AY12" s="345">
        <f t="shared" si="4"/>
        <v>0</v>
      </c>
      <c r="AZ12" s="362">
        <f t="shared" si="5"/>
        <v>0</v>
      </c>
      <c r="BA12" s="361">
        <f t="shared" si="6"/>
        <v>0</v>
      </c>
      <c r="BB12" s="354">
        <f t="shared" si="7"/>
        <v>0</v>
      </c>
    </row>
    <row r="13" spans="1:54" x14ac:dyDescent="0.2">
      <c r="A13" s="11"/>
      <c r="B13" s="461" t="str">
        <f>IF(ISBLANK('Labor Rates'!C13),"",'Labor Rates'!C13)</f>
        <v/>
      </c>
      <c r="C13" s="462"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15"/>
        <v>0</v>
      </c>
      <c r="T13" s="309"/>
      <c r="U13" s="254">
        <f>'Labor Rates'!Q13</f>
        <v>0</v>
      </c>
      <c r="V13" s="266">
        <f t="shared" si="16"/>
        <v>0</v>
      </c>
      <c r="W13" s="264">
        <f>'Labor Rates'!S13</f>
        <v>0</v>
      </c>
      <c r="X13" s="266">
        <f t="shared" si="17"/>
        <v>0</v>
      </c>
      <c r="Y13" s="264">
        <f>'Labor Rates'!T13</f>
        <v>0</v>
      </c>
      <c r="Z13" s="269">
        <f t="shared" si="18"/>
        <v>0</v>
      </c>
      <c r="AA13" s="345">
        <f t="shared" si="1"/>
        <v>0</v>
      </c>
      <c r="AB13" s="309"/>
      <c r="AC13" s="254">
        <f>'Labor Rates'!W13</f>
        <v>0</v>
      </c>
      <c r="AD13" s="266">
        <f t="shared" si="19"/>
        <v>0</v>
      </c>
      <c r="AE13" s="264">
        <f>'Labor Rates'!Y13</f>
        <v>0</v>
      </c>
      <c r="AF13" s="266">
        <f t="shared" si="20"/>
        <v>0</v>
      </c>
      <c r="AG13" s="264">
        <f>'Labor Rates'!Z13</f>
        <v>0</v>
      </c>
      <c r="AH13" s="269">
        <f t="shared" si="21"/>
        <v>0</v>
      </c>
      <c r="AI13" s="345">
        <f t="shared" si="2"/>
        <v>0</v>
      </c>
      <c r="AJ13" s="309"/>
      <c r="AK13" s="254">
        <f>'Labor Rates'!AC13</f>
        <v>0</v>
      </c>
      <c r="AL13" s="266">
        <f t="shared" si="22"/>
        <v>0</v>
      </c>
      <c r="AM13" s="264">
        <f>'Labor Rates'!AE13</f>
        <v>0</v>
      </c>
      <c r="AN13" s="266">
        <f t="shared" si="23"/>
        <v>0</v>
      </c>
      <c r="AO13" s="264">
        <f>'Labor Rates'!AF13</f>
        <v>0</v>
      </c>
      <c r="AP13" s="269">
        <f t="shared" si="24"/>
        <v>0</v>
      </c>
      <c r="AQ13" s="345">
        <f t="shared" si="3"/>
        <v>0</v>
      </c>
      <c r="AR13" s="271"/>
      <c r="AS13" s="254">
        <f>'Labor Rates'!AI13</f>
        <v>0</v>
      </c>
      <c r="AT13" s="266">
        <f t="shared" si="25"/>
        <v>0</v>
      </c>
      <c r="AU13" s="264">
        <f>'Labor Rates'!AK13</f>
        <v>0</v>
      </c>
      <c r="AV13" s="266">
        <f t="shared" si="26"/>
        <v>0</v>
      </c>
      <c r="AW13" s="264">
        <f>'Labor Rates'!AL13</f>
        <v>0</v>
      </c>
      <c r="AX13" s="269">
        <f t="shared" si="27"/>
        <v>0</v>
      </c>
      <c r="AY13" s="345">
        <f t="shared" si="4"/>
        <v>0</v>
      </c>
      <c r="AZ13" s="362">
        <f t="shared" si="5"/>
        <v>0</v>
      </c>
      <c r="BA13" s="361">
        <f t="shared" si="6"/>
        <v>0</v>
      </c>
      <c r="BB13" s="354">
        <f t="shared" si="7"/>
        <v>0</v>
      </c>
    </row>
    <row r="14" spans="1:54" x14ac:dyDescent="0.2">
      <c r="A14" s="11"/>
      <c r="B14" s="461" t="str">
        <f>IF(ISBLANK('Labor Rates'!C14),"",'Labor Rates'!C14)</f>
        <v/>
      </c>
      <c r="C14" s="462"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15"/>
        <v>0</v>
      </c>
      <c r="T14" s="309"/>
      <c r="U14" s="254">
        <f>'Labor Rates'!Q14</f>
        <v>0</v>
      </c>
      <c r="V14" s="266">
        <f t="shared" si="16"/>
        <v>0</v>
      </c>
      <c r="W14" s="264">
        <f>'Labor Rates'!S14</f>
        <v>0</v>
      </c>
      <c r="X14" s="266">
        <f t="shared" si="17"/>
        <v>0</v>
      </c>
      <c r="Y14" s="264">
        <f>'Labor Rates'!T14</f>
        <v>0</v>
      </c>
      <c r="Z14" s="269">
        <f t="shared" si="18"/>
        <v>0</v>
      </c>
      <c r="AA14" s="345">
        <f t="shared" si="1"/>
        <v>0</v>
      </c>
      <c r="AB14" s="309"/>
      <c r="AC14" s="254">
        <f>'Labor Rates'!W14</f>
        <v>0</v>
      </c>
      <c r="AD14" s="266">
        <f t="shared" si="19"/>
        <v>0</v>
      </c>
      <c r="AE14" s="264">
        <f>'Labor Rates'!Y14</f>
        <v>0</v>
      </c>
      <c r="AF14" s="266">
        <f t="shared" si="20"/>
        <v>0</v>
      </c>
      <c r="AG14" s="264">
        <f>'Labor Rates'!Z14</f>
        <v>0</v>
      </c>
      <c r="AH14" s="269">
        <f t="shared" si="21"/>
        <v>0</v>
      </c>
      <c r="AI14" s="345">
        <f t="shared" si="2"/>
        <v>0</v>
      </c>
      <c r="AJ14" s="309"/>
      <c r="AK14" s="254">
        <f>'Labor Rates'!AC14</f>
        <v>0</v>
      </c>
      <c r="AL14" s="266">
        <f t="shared" si="22"/>
        <v>0</v>
      </c>
      <c r="AM14" s="264">
        <f>'Labor Rates'!AE14</f>
        <v>0</v>
      </c>
      <c r="AN14" s="266">
        <f t="shared" si="23"/>
        <v>0</v>
      </c>
      <c r="AO14" s="264">
        <f>'Labor Rates'!AF14</f>
        <v>0</v>
      </c>
      <c r="AP14" s="269">
        <f t="shared" si="24"/>
        <v>0</v>
      </c>
      <c r="AQ14" s="345">
        <f t="shared" si="3"/>
        <v>0</v>
      </c>
      <c r="AR14" s="271"/>
      <c r="AS14" s="254">
        <f>'Labor Rates'!AI14</f>
        <v>0</v>
      </c>
      <c r="AT14" s="266">
        <f t="shared" si="25"/>
        <v>0</v>
      </c>
      <c r="AU14" s="264">
        <f>'Labor Rates'!AK14</f>
        <v>0</v>
      </c>
      <c r="AV14" s="266">
        <f t="shared" si="26"/>
        <v>0</v>
      </c>
      <c r="AW14" s="264">
        <f>'Labor Rates'!AL14</f>
        <v>0</v>
      </c>
      <c r="AX14" s="269">
        <f t="shared" si="27"/>
        <v>0</v>
      </c>
      <c r="AY14" s="345">
        <f t="shared" si="4"/>
        <v>0</v>
      </c>
      <c r="AZ14" s="362">
        <f t="shared" si="5"/>
        <v>0</v>
      </c>
      <c r="BA14" s="361">
        <f t="shared" si="6"/>
        <v>0</v>
      </c>
      <c r="BB14" s="354">
        <f t="shared" si="7"/>
        <v>0</v>
      </c>
    </row>
    <row r="15" spans="1:54" x14ac:dyDescent="0.2">
      <c r="A15" s="11"/>
      <c r="B15" s="461" t="str">
        <f>IF(ISBLANK('Labor Rates'!C15),"",'Labor Rates'!C15)</f>
        <v/>
      </c>
      <c r="C15" s="462"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15"/>
        <v>0</v>
      </c>
      <c r="T15" s="309"/>
      <c r="U15" s="254">
        <f>'Labor Rates'!Q15</f>
        <v>0</v>
      </c>
      <c r="V15" s="266">
        <f t="shared" si="16"/>
        <v>0</v>
      </c>
      <c r="W15" s="264">
        <f>'Labor Rates'!S15</f>
        <v>0</v>
      </c>
      <c r="X15" s="266">
        <f t="shared" si="17"/>
        <v>0</v>
      </c>
      <c r="Y15" s="264">
        <f>'Labor Rates'!T15</f>
        <v>0</v>
      </c>
      <c r="Z15" s="269">
        <f t="shared" si="18"/>
        <v>0</v>
      </c>
      <c r="AA15" s="345">
        <f t="shared" si="1"/>
        <v>0</v>
      </c>
      <c r="AB15" s="309"/>
      <c r="AC15" s="254">
        <f>'Labor Rates'!W15</f>
        <v>0</v>
      </c>
      <c r="AD15" s="266">
        <f t="shared" si="19"/>
        <v>0</v>
      </c>
      <c r="AE15" s="264">
        <f>'Labor Rates'!Y15</f>
        <v>0</v>
      </c>
      <c r="AF15" s="266">
        <f t="shared" si="20"/>
        <v>0</v>
      </c>
      <c r="AG15" s="264">
        <f>'Labor Rates'!Z15</f>
        <v>0</v>
      </c>
      <c r="AH15" s="269">
        <f t="shared" si="21"/>
        <v>0</v>
      </c>
      <c r="AI15" s="345">
        <f t="shared" si="2"/>
        <v>0</v>
      </c>
      <c r="AJ15" s="309"/>
      <c r="AK15" s="254">
        <f>'Labor Rates'!AC15</f>
        <v>0</v>
      </c>
      <c r="AL15" s="266">
        <f t="shared" si="22"/>
        <v>0</v>
      </c>
      <c r="AM15" s="264">
        <f>'Labor Rates'!AE15</f>
        <v>0</v>
      </c>
      <c r="AN15" s="266">
        <f t="shared" si="23"/>
        <v>0</v>
      </c>
      <c r="AO15" s="264">
        <f>'Labor Rates'!AF15</f>
        <v>0</v>
      </c>
      <c r="AP15" s="269">
        <f t="shared" si="24"/>
        <v>0</v>
      </c>
      <c r="AQ15" s="345">
        <f t="shared" si="3"/>
        <v>0</v>
      </c>
      <c r="AR15" s="271"/>
      <c r="AS15" s="254">
        <f>'Labor Rates'!AI15</f>
        <v>0</v>
      </c>
      <c r="AT15" s="266">
        <f t="shared" si="25"/>
        <v>0</v>
      </c>
      <c r="AU15" s="264">
        <f>'Labor Rates'!AK15</f>
        <v>0</v>
      </c>
      <c r="AV15" s="266">
        <f t="shared" si="26"/>
        <v>0</v>
      </c>
      <c r="AW15" s="264">
        <f>'Labor Rates'!AL15</f>
        <v>0</v>
      </c>
      <c r="AX15" s="269">
        <f t="shared" si="27"/>
        <v>0</v>
      </c>
      <c r="AY15" s="345">
        <f t="shared" si="4"/>
        <v>0</v>
      </c>
      <c r="AZ15" s="362">
        <f t="shared" si="5"/>
        <v>0</v>
      </c>
      <c r="BA15" s="361">
        <f t="shared" si="6"/>
        <v>0</v>
      </c>
      <c r="BB15" s="354">
        <f t="shared" si="7"/>
        <v>0</v>
      </c>
    </row>
    <row r="16" spans="1:54" x14ac:dyDescent="0.2">
      <c r="A16" s="11"/>
      <c r="B16" s="461" t="str">
        <f>IF(ISBLANK('Labor Rates'!C16),"",'Labor Rates'!C16)</f>
        <v/>
      </c>
      <c r="C16" s="462"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15"/>
        <v>0</v>
      </c>
      <c r="T16" s="309"/>
      <c r="U16" s="254">
        <f>'Labor Rates'!Q16</f>
        <v>0</v>
      </c>
      <c r="V16" s="266">
        <f t="shared" si="16"/>
        <v>0</v>
      </c>
      <c r="W16" s="264">
        <f>'Labor Rates'!S16</f>
        <v>0</v>
      </c>
      <c r="X16" s="266">
        <f t="shared" si="17"/>
        <v>0</v>
      </c>
      <c r="Y16" s="264">
        <f>'Labor Rates'!T16</f>
        <v>0</v>
      </c>
      <c r="Z16" s="269">
        <f t="shared" si="18"/>
        <v>0</v>
      </c>
      <c r="AA16" s="345">
        <f t="shared" si="1"/>
        <v>0</v>
      </c>
      <c r="AB16" s="309"/>
      <c r="AC16" s="254">
        <f>'Labor Rates'!W16</f>
        <v>0</v>
      </c>
      <c r="AD16" s="266">
        <f t="shared" si="19"/>
        <v>0</v>
      </c>
      <c r="AE16" s="264">
        <f>'Labor Rates'!Y16</f>
        <v>0</v>
      </c>
      <c r="AF16" s="266">
        <f t="shared" si="20"/>
        <v>0</v>
      </c>
      <c r="AG16" s="264">
        <f>'Labor Rates'!Z16</f>
        <v>0</v>
      </c>
      <c r="AH16" s="269">
        <f t="shared" si="21"/>
        <v>0</v>
      </c>
      <c r="AI16" s="345">
        <f t="shared" si="2"/>
        <v>0</v>
      </c>
      <c r="AJ16" s="309"/>
      <c r="AK16" s="254">
        <f>'Labor Rates'!AC16</f>
        <v>0</v>
      </c>
      <c r="AL16" s="266">
        <f t="shared" si="22"/>
        <v>0</v>
      </c>
      <c r="AM16" s="264">
        <f>'Labor Rates'!AE16</f>
        <v>0</v>
      </c>
      <c r="AN16" s="266">
        <f t="shared" si="23"/>
        <v>0</v>
      </c>
      <c r="AO16" s="264">
        <f>'Labor Rates'!AF16</f>
        <v>0</v>
      </c>
      <c r="AP16" s="269">
        <f t="shared" si="24"/>
        <v>0</v>
      </c>
      <c r="AQ16" s="345">
        <f t="shared" si="3"/>
        <v>0</v>
      </c>
      <c r="AR16" s="271"/>
      <c r="AS16" s="254">
        <f>'Labor Rates'!AI16</f>
        <v>0</v>
      </c>
      <c r="AT16" s="266">
        <f t="shared" si="25"/>
        <v>0</v>
      </c>
      <c r="AU16" s="264">
        <f>'Labor Rates'!AK16</f>
        <v>0</v>
      </c>
      <c r="AV16" s="266">
        <f t="shared" si="26"/>
        <v>0</v>
      </c>
      <c r="AW16" s="264">
        <f>'Labor Rates'!AL16</f>
        <v>0</v>
      </c>
      <c r="AX16" s="269">
        <f t="shared" si="27"/>
        <v>0</v>
      </c>
      <c r="AY16" s="345">
        <f t="shared" si="4"/>
        <v>0</v>
      </c>
      <c r="AZ16" s="362">
        <f t="shared" si="5"/>
        <v>0</v>
      </c>
      <c r="BA16" s="361">
        <f t="shared" si="6"/>
        <v>0</v>
      </c>
      <c r="BB16" s="354">
        <f t="shared" si="7"/>
        <v>0</v>
      </c>
    </row>
    <row r="17" spans="1:54" x14ac:dyDescent="0.2">
      <c r="A17" s="11"/>
      <c r="B17" s="461" t="str">
        <f>IF(ISBLANK('Labor Rates'!C17),"",'Labor Rates'!C17)</f>
        <v/>
      </c>
      <c r="C17" s="462"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15"/>
        <v>0</v>
      </c>
      <c r="T17" s="309"/>
      <c r="U17" s="254">
        <f>'Labor Rates'!Q17</f>
        <v>0</v>
      </c>
      <c r="V17" s="266">
        <f t="shared" si="16"/>
        <v>0</v>
      </c>
      <c r="W17" s="264">
        <f>'Labor Rates'!S17</f>
        <v>0</v>
      </c>
      <c r="X17" s="266">
        <f t="shared" si="17"/>
        <v>0</v>
      </c>
      <c r="Y17" s="264">
        <f>'Labor Rates'!T17</f>
        <v>0</v>
      </c>
      <c r="Z17" s="269">
        <f t="shared" si="18"/>
        <v>0</v>
      </c>
      <c r="AA17" s="345">
        <f t="shared" si="1"/>
        <v>0</v>
      </c>
      <c r="AB17" s="309"/>
      <c r="AC17" s="254">
        <f>'Labor Rates'!W17</f>
        <v>0</v>
      </c>
      <c r="AD17" s="266">
        <f t="shared" si="19"/>
        <v>0</v>
      </c>
      <c r="AE17" s="264">
        <f>'Labor Rates'!Y17</f>
        <v>0</v>
      </c>
      <c r="AF17" s="266">
        <f t="shared" si="20"/>
        <v>0</v>
      </c>
      <c r="AG17" s="264">
        <f>'Labor Rates'!Z17</f>
        <v>0</v>
      </c>
      <c r="AH17" s="269">
        <f t="shared" si="21"/>
        <v>0</v>
      </c>
      <c r="AI17" s="345">
        <f t="shared" si="2"/>
        <v>0</v>
      </c>
      <c r="AJ17" s="309"/>
      <c r="AK17" s="254">
        <f>'Labor Rates'!AC17</f>
        <v>0</v>
      </c>
      <c r="AL17" s="266">
        <f t="shared" si="22"/>
        <v>0</v>
      </c>
      <c r="AM17" s="264">
        <f>'Labor Rates'!AE17</f>
        <v>0</v>
      </c>
      <c r="AN17" s="266">
        <f t="shared" si="23"/>
        <v>0</v>
      </c>
      <c r="AO17" s="264">
        <f>'Labor Rates'!AF17</f>
        <v>0</v>
      </c>
      <c r="AP17" s="269">
        <f t="shared" si="24"/>
        <v>0</v>
      </c>
      <c r="AQ17" s="345">
        <f t="shared" si="3"/>
        <v>0</v>
      </c>
      <c r="AR17" s="271"/>
      <c r="AS17" s="254">
        <f>'Labor Rates'!AI17</f>
        <v>0</v>
      </c>
      <c r="AT17" s="266">
        <f t="shared" si="25"/>
        <v>0</v>
      </c>
      <c r="AU17" s="264">
        <f>'Labor Rates'!AK17</f>
        <v>0</v>
      </c>
      <c r="AV17" s="266">
        <f t="shared" si="26"/>
        <v>0</v>
      </c>
      <c r="AW17" s="264">
        <f>'Labor Rates'!AL17</f>
        <v>0</v>
      </c>
      <c r="AX17" s="269">
        <f t="shared" si="27"/>
        <v>0</v>
      </c>
      <c r="AY17" s="345">
        <f t="shared" si="4"/>
        <v>0</v>
      </c>
      <c r="AZ17" s="362">
        <f t="shared" si="5"/>
        <v>0</v>
      </c>
      <c r="BA17" s="361">
        <f t="shared" si="6"/>
        <v>0</v>
      </c>
      <c r="BB17" s="354">
        <f t="shared" si="7"/>
        <v>0</v>
      </c>
    </row>
    <row r="18" spans="1:54" x14ac:dyDescent="0.2">
      <c r="A18" s="11"/>
      <c r="B18" s="461" t="str">
        <f>IF(ISBLANK('Labor Rates'!C18),"",'Labor Rates'!C18)</f>
        <v/>
      </c>
      <c r="C18" s="462"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15"/>
        <v>0</v>
      </c>
      <c r="T18" s="309"/>
      <c r="U18" s="254">
        <f>'Labor Rates'!Q18</f>
        <v>0</v>
      </c>
      <c r="V18" s="266">
        <f t="shared" si="16"/>
        <v>0</v>
      </c>
      <c r="W18" s="264">
        <f>'Labor Rates'!S18</f>
        <v>0</v>
      </c>
      <c r="X18" s="266">
        <f t="shared" si="17"/>
        <v>0</v>
      </c>
      <c r="Y18" s="264">
        <f>'Labor Rates'!T18</f>
        <v>0</v>
      </c>
      <c r="Z18" s="269">
        <f t="shared" si="18"/>
        <v>0</v>
      </c>
      <c r="AA18" s="345">
        <f t="shared" si="1"/>
        <v>0</v>
      </c>
      <c r="AB18" s="309"/>
      <c r="AC18" s="254">
        <f>'Labor Rates'!W18</f>
        <v>0</v>
      </c>
      <c r="AD18" s="266">
        <f t="shared" si="19"/>
        <v>0</v>
      </c>
      <c r="AE18" s="264">
        <f>'Labor Rates'!Y18</f>
        <v>0</v>
      </c>
      <c r="AF18" s="266">
        <f t="shared" si="20"/>
        <v>0</v>
      </c>
      <c r="AG18" s="264">
        <f>'Labor Rates'!Z18</f>
        <v>0</v>
      </c>
      <c r="AH18" s="269">
        <f t="shared" si="21"/>
        <v>0</v>
      </c>
      <c r="AI18" s="345">
        <f t="shared" si="2"/>
        <v>0</v>
      </c>
      <c r="AJ18" s="309"/>
      <c r="AK18" s="254">
        <f>'Labor Rates'!AC18</f>
        <v>0</v>
      </c>
      <c r="AL18" s="266">
        <f t="shared" si="22"/>
        <v>0</v>
      </c>
      <c r="AM18" s="264">
        <f>'Labor Rates'!AE18</f>
        <v>0</v>
      </c>
      <c r="AN18" s="266">
        <f t="shared" si="23"/>
        <v>0</v>
      </c>
      <c r="AO18" s="264">
        <f>'Labor Rates'!AF18</f>
        <v>0</v>
      </c>
      <c r="AP18" s="269">
        <f t="shared" si="24"/>
        <v>0</v>
      </c>
      <c r="AQ18" s="345">
        <f t="shared" si="3"/>
        <v>0</v>
      </c>
      <c r="AR18" s="271"/>
      <c r="AS18" s="254">
        <f>'Labor Rates'!AI18</f>
        <v>0</v>
      </c>
      <c r="AT18" s="266">
        <f t="shared" si="25"/>
        <v>0</v>
      </c>
      <c r="AU18" s="264">
        <f>'Labor Rates'!AK18</f>
        <v>0</v>
      </c>
      <c r="AV18" s="266">
        <f t="shared" si="26"/>
        <v>0</v>
      </c>
      <c r="AW18" s="264">
        <f>'Labor Rates'!AL18</f>
        <v>0</v>
      </c>
      <c r="AX18" s="269">
        <f t="shared" si="27"/>
        <v>0</v>
      </c>
      <c r="AY18" s="345">
        <f t="shared" si="4"/>
        <v>0</v>
      </c>
      <c r="AZ18" s="362">
        <f t="shared" si="5"/>
        <v>0</v>
      </c>
      <c r="BA18" s="361">
        <f t="shared" si="6"/>
        <v>0</v>
      </c>
      <c r="BB18" s="354">
        <f t="shared" si="7"/>
        <v>0</v>
      </c>
    </row>
    <row r="19" spans="1:54" x14ac:dyDescent="0.2">
      <c r="A19" s="11"/>
      <c r="B19" s="461" t="str">
        <f>IF(ISBLANK('Labor Rates'!C19),"",'Labor Rates'!C19)</f>
        <v/>
      </c>
      <c r="C19" s="462"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15"/>
        <v>0</v>
      </c>
      <c r="T19" s="309"/>
      <c r="U19" s="254">
        <f>'Labor Rates'!Q19</f>
        <v>0</v>
      </c>
      <c r="V19" s="266">
        <f t="shared" si="16"/>
        <v>0</v>
      </c>
      <c r="W19" s="264">
        <f>'Labor Rates'!S19</f>
        <v>0</v>
      </c>
      <c r="X19" s="266">
        <f t="shared" si="17"/>
        <v>0</v>
      </c>
      <c r="Y19" s="264">
        <f>'Labor Rates'!T19</f>
        <v>0</v>
      </c>
      <c r="Z19" s="269">
        <f t="shared" si="18"/>
        <v>0</v>
      </c>
      <c r="AA19" s="345">
        <f t="shared" si="1"/>
        <v>0</v>
      </c>
      <c r="AB19" s="309"/>
      <c r="AC19" s="254">
        <f>'Labor Rates'!W19</f>
        <v>0</v>
      </c>
      <c r="AD19" s="266">
        <f t="shared" si="19"/>
        <v>0</v>
      </c>
      <c r="AE19" s="264">
        <f>'Labor Rates'!Y19</f>
        <v>0</v>
      </c>
      <c r="AF19" s="266">
        <f t="shared" si="20"/>
        <v>0</v>
      </c>
      <c r="AG19" s="264">
        <f>'Labor Rates'!Z19</f>
        <v>0</v>
      </c>
      <c r="AH19" s="269">
        <f t="shared" si="21"/>
        <v>0</v>
      </c>
      <c r="AI19" s="345">
        <f t="shared" si="2"/>
        <v>0</v>
      </c>
      <c r="AJ19" s="309"/>
      <c r="AK19" s="254">
        <f>'Labor Rates'!AC19</f>
        <v>0</v>
      </c>
      <c r="AL19" s="266">
        <f t="shared" si="22"/>
        <v>0</v>
      </c>
      <c r="AM19" s="264">
        <f>'Labor Rates'!AE19</f>
        <v>0</v>
      </c>
      <c r="AN19" s="266">
        <f t="shared" si="23"/>
        <v>0</v>
      </c>
      <c r="AO19" s="264">
        <f>'Labor Rates'!AF19</f>
        <v>0</v>
      </c>
      <c r="AP19" s="269">
        <f t="shared" si="24"/>
        <v>0</v>
      </c>
      <c r="AQ19" s="345">
        <f t="shared" si="3"/>
        <v>0</v>
      </c>
      <c r="AR19" s="271"/>
      <c r="AS19" s="254">
        <f>'Labor Rates'!AI19</f>
        <v>0</v>
      </c>
      <c r="AT19" s="266">
        <f t="shared" si="25"/>
        <v>0</v>
      </c>
      <c r="AU19" s="264">
        <f>'Labor Rates'!AK19</f>
        <v>0</v>
      </c>
      <c r="AV19" s="266">
        <f t="shared" si="26"/>
        <v>0</v>
      </c>
      <c r="AW19" s="264">
        <f>'Labor Rates'!AL19</f>
        <v>0</v>
      </c>
      <c r="AX19" s="269">
        <f t="shared" si="27"/>
        <v>0</v>
      </c>
      <c r="AY19" s="345">
        <f t="shared" si="4"/>
        <v>0</v>
      </c>
      <c r="AZ19" s="362">
        <f t="shared" si="5"/>
        <v>0</v>
      </c>
      <c r="BA19" s="361">
        <f t="shared" si="6"/>
        <v>0</v>
      </c>
      <c r="BB19" s="354">
        <f t="shared" si="7"/>
        <v>0</v>
      </c>
    </row>
    <row r="20" spans="1:54" x14ac:dyDescent="0.2">
      <c r="A20" s="11"/>
      <c r="B20" s="461" t="str">
        <f>IF(ISBLANK('Labor Rates'!C20),"",'Labor Rates'!C20)</f>
        <v/>
      </c>
      <c r="C20" s="462"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15"/>
        <v>0</v>
      </c>
      <c r="T20" s="309"/>
      <c r="U20" s="254">
        <f>'Labor Rates'!Q20</f>
        <v>0</v>
      </c>
      <c r="V20" s="266">
        <f t="shared" si="16"/>
        <v>0</v>
      </c>
      <c r="W20" s="264">
        <f>'Labor Rates'!S20</f>
        <v>0</v>
      </c>
      <c r="X20" s="266">
        <f t="shared" si="17"/>
        <v>0</v>
      </c>
      <c r="Y20" s="264">
        <f>'Labor Rates'!T20</f>
        <v>0</v>
      </c>
      <c r="Z20" s="269">
        <f t="shared" si="18"/>
        <v>0</v>
      </c>
      <c r="AA20" s="345">
        <f t="shared" si="1"/>
        <v>0</v>
      </c>
      <c r="AB20" s="309"/>
      <c r="AC20" s="254">
        <f>'Labor Rates'!W20</f>
        <v>0</v>
      </c>
      <c r="AD20" s="266">
        <f t="shared" si="19"/>
        <v>0</v>
      </c>
      <c r="AE20" s="264">
        <f>'Labor Rates'!Y20</f>
        <v>0</v>
      </c>
      <c r="AF20" s="266">
        <f t="shared" si="20"/>
        <v>0</v>
      </c>
      <c r="AG20" s="264">
        <f>'Labor Rates'!Z20</f>
        <v>0</v>
      </c>
      <c r="AH20" s="269">
        <f t="shared" si="21"/>
        <v>0</v>
      </c>
      <c r="AI20" s="345">
        <f t="shared" si="2"/>
        <v>0</v>
      </c>
      <c r="AJ20" s="309"/>
      <c r="AK20" s="254">
        <f>'Labor Rates'!AC20</f>
        <v>0</v>
      </c>
      <c r="AL20" s="266">
        <f t="shared" si="22"/>
        <v>0</v>
      </c>
      <c r="AM20" s="264">
        <f>'Labor Rates'!AE20</f>
        <v>0</v>
      </c>
      <c r="AN20" s="266">
        <f t="shared" si="23"/>
        <v>0</v>
      </c>
      <c r="AO20" s="264">
        <f>'Labor Rates'!AF20</f>
        <v>0</v>
      </c>
      <c r="AP20" s="269">
        <f t="shared" si="24"/>
        <v>0</v>
      </c>
      <c r="AQ20" s="345">
        <f t="shared" si="3"/>
        <v>0</v>
      </c>
      <c r="AR20" s="271"/>
      <c r="AS20" s="254">
        <f>'Labor Rates'!AI20</f>
        <v>0</v>
      </c>
      <c r="AT20" s="266">
        <f t="shared" si="25"/>
        <v>0</v>
      </c>
      <c r="AU20" s="264">
        <f>'Labor Rates'!AK20</f>
        <v>0</v>
      </c>
      <c r="AV20" s="266">
        <f t="shared" si="26"/>
        <v>0</v>
      </c>
      <c r="AW20" s="264">
        <f>'Labor Rates'!AL20</f>
        <v>0</v>
      </c>
      <c r="AX20" s="269">
        <f t="shared" si="27"/>
        <v>0</v>
      </c>
      <c r="AY20" s="345">
        <f t="shared" si="4"/>
        <v>0</v>
      </c>
      <c r="AZ20" s="362">
        <f t="shared" si="5"/>
        <v>0</v>
      </c>
      <c r="BA20" s="361">
        <f t="shared" si="6"/>
        <v>0</v>
      </c>
      <c r="BB20" s="354">
        <f t="shared" si="7"/>
        <v>0</v>
      </c>
    </row>
    <row r="21" spans="1:54" x14ac:dyDescent="0.2">
      <c r="A21" s="11"/>
      <c r="B21" s="461" t="str">
        <f>IF(ISBLANK('Labor Rates'!C21),"",'Labor Rates'!C21)</f>
        <v/>
      </c>
      <c r="C21" s="462"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15"/>
        <v>0</v>
      </c>
      <c r="T21" s="309"/>
      <c r="U21" s="254">
        <f>'Labor Rates'!Q21</f>
        <v>0</v>
      </c>
      <c r="V21" s="266">
        <f t="shared" si="16"/>
        <v>0</v>
      </c>
      <c r="W21" s="264">
        <f>'Labor Rates'!S21</f>
        <v>0</v>
      </c>
      <c r="X21" s="266">
        <f t="shared" si="17"/>
        <v>0</v>
      </c>
      <c r="Y21" s="264">
        <f>'Labor Rates'!T21</f>
        <v>0</v>
      </c>
      <c r="Z21" s="269">
        <f t="shared" si="18"/>
        <v>0</v>
      </c>
      <c r="AA21" s="345">
        <f t="shared" si="1"/>
        <v>0</v>
      </c>
      <c r="AB21" s="309"/>
      <c r="AC21" s="254">
        <f>'Labor Rates'!W21</f>
        <v>0</v>
      </c>
      <c r="AD21" s="266">
        <f t="shared" si="19"/>
        <v>0</v>
      </c>
      <c r="AE21" s="264">
        <f>'Labor Rates'!Y21</f>
        <v>0</v>
      </c>
      <c r="AF21" s="266">
        <f t="shared" si="20"/>
        <v>0</v>
      </c>
      <c r="AG21" s="264">
        <f>'Labor Rates'!Z21</f>
        <v>0</v>
      </c>
      <c r="AH21" s="269">
        <f t="shared" si="21"/>
        <v>0</v>
      </c>
      <c r="AI21" s="345">
        <f t="shared" si="2"/>
        <v>0</v>
      </c>
      <c r="AJ21" s="309"/>
      <c r="AK21" s="254">
        <f>'Labor Rates'!AC21</f>
        <v>0</v>
      </c>
      <c r="AL21" s="266">
        <f t="shared" si="22"/>
        <v>0</v>
      </c>
      <c r="AM21" s="264">
        <f>'Labor Rates'!AE21</f>
        <v>0</v>
      </c>
      <c r="AN21" s="266">
        <f t="shared" si="23"/>
        <v>0</v>
      </c>
      <c r="AO21" s="264">
        <f>'Labor Rates'!AF21</f>
        <v>0</v>
      </c>
      <c r="AP21" s="269">
        <f t="shared" si="24"/>
        <v>0</v>
      </c>
      <c r="AQ21" s="345">
        <f t="shared" si="3"/>
        <v>0</v>
      </c>
      <c r="AR21" s="271"/>
      <c r="AS21" s="254">
        <f>'Labor Rates'!AI21</f>
        <v>0</v>
      </c>
      <c r="AT21" s="266">
        <f t="shared" si="25"/>
        <v>0</v>
      </c>
      <c r="AU21" s="264">
        <f>'Labor Rates'!AK21</f>
        <v>0</v>
      </c>
      <c r="AV21" s="266">
        <f t="shared" si="26"/>
        <v>0</v>
      </c>
      <c r="AW21" s="264">
        <f>'Labor Rates'!AL21</f>
        <v>0</v>
      </c>
      <c r="AX21" s="269">
        <f t="shared" si="27"/>
        <v>0</v>
      </c>
      <c r="AY21" s="345">
        <f t="shared" si="4"/>
        <v>0</v>
      </c>
      <c r="AZ21" s="362">
        <f t="shared" si="5"/>
        <v>0</v>
      </c>
      <c r="BA21" s="361">
        <f t="shared" si="6"/>
        <v>0</v>
      </c>
      <c r="BB21" s="354">
        <f t="shared" si="7"/>
        <v>0</v>
      </c>
    </row>
    <row r="22" spans="1:54" x14ac:dyDescent="0.2">
      <c r="A22" s="11"/>
      <c r="B22" s="461" t="str">
        <f>IF(ISBLANK('Labor Rates'!C22),"",'Labor Rates'!C22)</f>
        <v/>
      </c>
      <c r="C22" s="462"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15"/>
        <v>0</v>
      </c>
      <c r="T22" s="309"/>
      <c r="U22" s="254">
        <f>'Labor Rates'!Q22</f>
        <v>0</v>
      </c>
      <c r="V22" s="266">
        <f t="shared" si="16"/>
        <v>0</v>
      </c>
      <c r="W22" s="264">
        <f>'Labor Rates'!S22</f>
        <v>0</v>
      </c>
      <c r="X22" s="266">
        <f t="shared" si="17"/>
        <v>0</v>
      </c>
      <c r="Y22" s="264">
        <f>'Labor Rates'!T22</f>
        <v>0</v>
      </c>
      <c r="Z22" s="269">
        <f t="shared" si="18"/>
        <v>0</v>
      </c>
      <c r="AA22" s="345">
        <f t="shared" si="1"/>
        <v>0</v>
      </c>
      <c r="AB22" s="309"/>
      <c r="AC22" s="254">
        <f>'Labor Rates'!W22</f>
        <v>0</v>
      </c>
      <c r="AD22" s="266">
        <f t="shared" si="19"/>
        <v>0</v>
      </c>
      <c r="AE22" s="264">
        <f>'Labor Rates'!Y22</f>
        <v>0</v>
      </c>
      <c r="AF22" s="266">
        <f t="shared" si="20"/>
        <v>0</v>
      </c>
      <c r="AG22" s="264">
        <f>'Labor Rates'!Z22</f>
        <v>0</v>
      </c>
      <c r="AH22" s="269">
        <f t="shared" si="21"/>
        <v>0</v>
      </c>
      <c r="AI22" s="345">
        <f t="shared" si="2"/>
        <v>0</v>
      </c>
      <c r="AJ22" s="309"/>
      <c r="AK22" s="254">
        <f>'Labor Rates'!AC22</f>
        <v>0</v>
      </c>
      <c r="AL22" s="266">
        <f t="shared" si="22"/>
        <v>0</v>
      </c>
      <c r="AM22" s="264">
        <f>'Labor Rates'!AE22</f>
        <v>0</v>
      </c>
      <c r="AN22" s="266">
        <f t="shared" si="23"/>
        <v>0</v>
      </c>
      <c r="AO22" s="264">
        <f>'Labor Rates'!AF22</f>
        <v>0</v>
      </c>
      <c r="AP22" s="269">
        <f t="shared" si="24"/>
        <v>0</v>
      </c>
      <c r="AQ22" s="345">
        <f t="shared" si="3"/>
        <v>0</v>
      </c>
      <c r="AR22" s="271"/>
      <c r="AS22" s="254">
        <f>'Labor Rates'!AI22</f>
        <v>0</v>
      </c>
      <c r="AT22" s="266">
        <f t="shared" si="25"/>
        <v>0</v>
      </c>
      <c r="AU22" s="264">
        <f>'Labor Rates'!AK22</f>
        <v>0</v>
      </c>
      <c r="AV22" s="266">
        <f t="shared" si="26"/>
        <v>0</v>
      </c>
      <c r="AW22" s="264">
        <f>'Labor Rates'!AL22</f>
        <v>0</v>
      </c>
      <c r="AX22" s="269">
        <f t="shared" si="27"/>
        <v>0</v>
      </c>
      <c r="AY22" s="345">
        <f t="shared" si="4"/>
        <v>0</v>
      </c>
      <c r="AZ22" s="362">
        <f t="shared" si="5"/>
        <v>0</v>
      </c>
      <c r="BA22" s="361">
        <f t="shared" si="6"/>
        <v>0</v>
      </c>
      <c r="BB22" s="354">
        <f t="shared" si="7"/>
        <v>0</v>
      </c>
    </row>
    <row r="23" spans="1:54" x14ac:dyDescent="0.2">
      <c r="A23" s="11"/>
      <c r="B23" s="461" t="str">
        <f>IF(ISBLANK('Labor Rates'!C23),"",'Labor Rates'!C23)</f>
        <v/>
      </c>
      <c r="C23" s="462"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15"/>
        <v>0</v>
      </c>
      <c r="T23" s="309"/>
      <c r="U23" s="254">
        <f>'Labor Rates'!Q23</f>
        <v>0</v>
      </c>
      <c r="V23" s="266">
        <f t="shared" si="16"/>
        <v>0</v>
      </c>
      <c r="W23" s="264">
        <f>'Labor Rates'!S23</f>
        <v>0</v>
      </c>
      <c r="X23" s="266">
        <f t="shared" si="17"/>
        <v>0</v>
      </c>
      <c r="Y23" s="264">
        <f>'Labor Rates'!T23</f>
        <v>0</v>
      </c>
      <c r="Z23" s="269">
        <f t="shared" si="18"/>
        <v>0</v>
      </c>
      <c r="AA23" s="345">
        <f t="shared" si="1"/>
        <v>0</v>
      </c>
      <c r="AB23" s="309"/>
      <c r="AC23" s="254">
        <f>'Labor Rates'!W23</f>
        <v>0</v>
      </c>
      <c r="AD23" s="266">
        <f t="shared" si="19"/>
        <v>0</v>
      </c>
      <c r="AE23" s="264">
        <f>'Labor Rates'!Y23</f>
        <v>0</v>
      </c>
      <c r="AF23" s="266">
        <f t="shared" si="20"/>
        <v>0</v>
      </c>
      <c r="AG23" s="264">
        <f>'Labor Rates'!Z23</f>
        <v>0</v>
      </c>
      <c r="AH23" s="269">
        <f t="shared" si="21"/>
        <v>0</v>
      </c>
      <c r="AI23" s="345">
        <f t="shared" si="2"/>
        <v>0</v>
      </c>
      <c r="AJ23" s="309"/>
      <c r="AK23" s="254">
        <f>'Labor Rates'!AC23</f>
        <v>0</v>
      </c>
      <c r="AL23" s="266">
        <f t="shared" si="22"/>
        <v>0</v>
      </c>
      <c r="AM23" s="264">
        <f>'Labor Rates'!AE23</f>
        <v>0</v>
      </c>
      <c r="AN23" s="266">
        <f t="shared" si="23"/>
        <v>0</v>
      </c>
      <c r="AO23" s="264">
        <f>'Labor Rates'!AF23</f>
        <v>0</v>
      </c>
      <c r="AP23" s="269">
        <f t="shared" si="24"/>
        <v>0</v>
      </c>
      <c r="AQ23" s="345">
        <f t="shared" si="3"/>
        <v>0</v>
      </c>
      <c r="AR23" s="271"/>
      <c r="AS23" s="254">
        <f>'Labor Rates'!AI23</f>
        <v>0</v>
      </c>
      <c r="AT23" s="266">
        <f t="shared" si="25"/>
        <v>0</v>
      </c>
      <c r="AU23" s="264">
        <f>'Labor Rates'!AK23</f>
        <v>0</v>
      </c>
      <c r="AV23" s="266">
        <f t="shared" si="26"/>
        <v>0</v>
      </c>
      <c r="AW23" s="264">
        <f>'Labor Rates'!AL23</f>
        <v>0</v>
      </c>
      <c r="AX23" s="269">
        <f t="shared" si="27"/>
        <v>0</v>
      </c>
      <c r="AY23" s="345">
        <f t="shared" si="4"/>
        <v>0</v>
      </c>
      <c r="AZ23" s="362">
        <f t="shared" si="5"/>
        <v>0</v>
      </c>
      <c r="BA23" s="361">
        <f t="shared" si="6"/>
        <v>0</v>
      </c>
      <c r="BB23" s="354">
        <f t="shared" si="7"/>
        <v>0</v>
      </c>
    </row>
    <row r="24" spans="1:54" x14ac:dyDescent="0.2">
      <c r="A24" s="11"/>
      <c r="B24" s="461" t="str">
        <f>IF(ISBLANK('Labor Rates'!C24),"",'Labor Rates'!C24)</f>
        <v/>
      </c>
      <c r="C24" s="462"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15"/>
        <v>0</v>
      </c>
      <c r="T24" s="309"/>
      <c r="U24" s="254">
        <f>'Labor Rates'!Q24</f>
        <v>0</v>
      </c>
      <c r="V24" s="266">
        <f t="shared" si="16"/>
        <v>0</v>
      </c>
      <c r="W24" s="264">
        <f>'Labor Rates'!S24</f>
        <v>0</v>
      </c>
      <c r="X24" s="266">
        <f t="shared" si="17"/>
        <v>0</v>
      </c>
      <c r="Y24" s="264">
        <f>'Labor Rates'!T24</f>
        <v>0</v>
      </c>
      <c r="Z24" s="269">
        <f t="shared" si="18"/>
        <v>0</v>
      </c>
      <c r="AA24" s="345">
        <f t="shared" si="1"/>
        <v>0</v>
      </c>
      <c r="AB24" s="309"/>
      <c r="AC24" s="254">
        <f>'Labor Rates'!W24</f>
        <v>0</v>
      </c>
      <c r="AD24" s="266">
        <f t="shared" si="19"/>
        <v>0</v>
      </c>
      <c r="AE24" s="264">
        <f>'Labor Rates'!Y24</f>
        <v>0</v>
      </c>
      <c r="AF24" s="266">
        <f t="shared" si="20"/>
        <v>0</v>
      </c>
      <c r="AG24" s="264">
        <f>'Labor Rates'!Z24</f>
        <v>0</v>
      </c>
      <c r="AH24" s="269">
        <f t="shared" si="21"/>
        <v>0</v>
      </c>
      <c r="AI24" s="345">
        <f t="shared" si="2"/>
        <v>0</v>
      </c>
      <c r="AJ24" s="309"/>
      <c r="AK24" s="254">
        <f>'Labor Rates'!AC24</f>
        <v>0</v>
      </c>
      <c r="AL24" s="266">
        <f t="shared" si="22"/>
        <v>0</v>
      </c>
      <c r="AM24" s="264">
        <f>'Labor Rates'!AE24</f>
        <v>0</v>
      </c>
      <c r="AN24" s="266">
        <f t="shared" si="23"/>
        <v>0</v>
      </c>
      <c r="AO24" s="264">
        <f>'Labor Rates'!AF24</f>
        <v>0</v>
      </c>
      <c r="AP24" s="269">
        <f t="shared" si="24"/>
        <v>0</v>
      </c>
      <c r="AQ24" s="345">
        <f t="shared" si="3"/>
        <v>0</v>
      </c>
      <c r="AR24" s="271"/>
      <c r="AS24" s="254">
        <f>'Labor Rates'!AI24</f>
        <v>0</v>
      </c>
      <c r="AT24" s="266">
        <f t="shared" si="25"/>
        <v>0</v>
      </c>
      <c r="AU24" s="264">
        <f>'Labor Rates'!AK24</f>
        <v>0</v>
      </c>
      <c r="AV24" s="266">
        <f t="shared" si="26"/>
        <v>0</v>
      </c>
      <c r="AW24" s="264">
        <f>'Labor Rates'!AL24</f>
        <v>0</v>
      </c>
      <c r="AX24" s="269">
        <f t="shared" si="27"/>
        <v>0</v>
      </c>
      <c r="AY24" s="345">
        <f t="shared" si="4"/>
        <v>0</v>
      </c>
      <c r="AZ24" s="362">
        <f t="shared" si="5"/>
        <v>0</v>
      </c>
      <c r="BA24" s="361">
        <f t="shared" si="6"/>
        <v>0</v>
      </c>
      <c r="BB24" s="354">
        <f t="shared" si="7"/>
        <v>0</v>
      </c>
    </row>
    <row r="25" spans="1:54" x14ac:dyDescent="0.2">
      <c r="A25" s="11"/>
      <c r="B25" s="461" t="str">
        <f>IF(ISBLANK('Labor Rates'!C25),"",'Labor Rates'!C25)</f>
        <v/>
      </c>
      <c r="C25" s="462"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15"/>
        <v>0</v>
      </c>
      <c r="T25" s="309"/>
      <c r="U25" s="254">
        <f>'Labor Rates'!Q25</f>
        <v>0</v>
      </c>
      <c r="V25" s="266">
        <f t="shared" si="16"/>
        <v>0</v>
      </c>
      <c r="W25" s="264">
        <f>'Labor Rates'!S25</f>
        <v>0</v>
      </c>
      <c r="X25" s="266">
        <f t="shared" si="17"/>
        <v>0</v>
      </c>
      <c r="Y25" s="264">
        <f>'Labor Rates'!T25</f>
        <v>0</v>
      </c>
      <c r="Z25" s="269">
        <f t="shared" si="18"/>
        <v>0</v>
      </c>
      <c r="AA25" s="345">
        <f t="shared" si="1"/>
        <v>0</v>
      </c>
      <c r="AB25" s="309"/>
      <c r="AC25" s="254">
        <f>'Labor Rates'!W25</f>
        <v>0</v>
      </c>
      <c r="AD25" s="266">
        <f t="shared" si="19"/>
        <v>0</v>
      </c>
      <c r="AE25" s="264">
        <f>'Labor Rates'!Y25</f>
        <v>0</v>
      </c>
      <c r="AF25" s="266">
        <f t="shared" si="20"/>
        <v>0</v>
      </c>
      <c r="AG25" s="264">
        <f>'Labor Rates'!Z25</f>
        <v>0</v>
      </c>
      <c r="AH25" s="269">
        <f t="shared" si="21"/>
        <v>0</v>
      </c>
      <c r="AI25" s="345">
        <f t="shared" si="2"/>
        <v>0</v>
      </c>
      <c r="AJ25" s="309"/>
      <c r="AK25" s="254">
        <f>'Labor Rates'!AC25</f>
        <v>0</v>
      </c>
      <c r="AL25" s="266">
        <f t="shared" si="22"/>
        <v>0</v>
      </c>
      <c r="AM25" s="264">
        <f>'Labor Rates'!AE25</f>
        <v>0</v>
      </c>
      <c r="AN25" s="266">
        <f t="shared" si="23"/>
        <v>0</v>
      </c>
      <c r="AO25" s="264">
        <f>'Labor Rates'!AF25</f>
        <v>0</v>
      </c>
      <c r="AP25" s="269">
        <f t="shared" si="24"/>
        <v>0</v>
      </c>
      <c r="AQ25" s="345">
        <f t="shared" si="3"/>
        <v>0</v>
      </c>
      <c r="AR25" s="271"/>
      <c r="AS25" s="254">
        <f>'Labor Rates'!AI25</f>
        <v>0</v>
      </c>
      <c r="AT25" s="266">
        <f t="shared" si="25"/>
        <v>0</v>
      </c>
      <c r="AU25" s="264">
        <f>'Labor Rates'!AK25</f>
        <v>0</v>
      </c>
      <c r="AV25" s="266">
        <f t="shared" si="26"/>
        <v>0</v>
      </c>
      <c r="AW25" s="264">
        <f>'Labor Rates'!AL25</f>
        <v>0</v>
      </c>
      <c r="AX25" s="269">
        <f t="shared" si="27"/>
        <v>0</v>
      </c>
      <c r="AY25" s="345">
        <f t="shared" si="4"/>
        <v>0</v>
      </c>
      <c r="AZ25" s="362">
        <f t="shared" si="5"/>
        <v>0</v>
      </c>
      <c r="BA25" s="361">
        <f t="shared" si="6"/>
        <v>0</v>
      </c>
      <c r="BB25" s="354">
        <f t="shared" si="7"/>
        <v>0</v>
      </c>
    </row>
    <row r="26" spans="1:54" x14ac:dyDescent="0.2">
      <c r="A26" s="11"/>
      <c r="B26" s="461" t="str">
        <f>IF(ISBLANK('Labor Rates'!C26),"",'Labor Rates'!C26)</f>
        <v/>
      </c>
      <c r="C26" s="462"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15"/>
        <v>0</v>
      </c>
      <c r="T26" s="309"/>
      <c r="U26" s="254">
        <f>'Labor Rates'!Q26</f>
        <v>0</v>
      </c>
      <c r="V26" s="266">
        <f t="shared" si="16"/>
        <v>0</v>
      </c>
      <c r="W26" s="264">
        <f>'Labor Rates'!S26</f>
        <v>0</v>
      </c>
      <c r="X26" s="266">
        <f t="shared" si="17"/>
        <v>0</v>
      </c>
      <c r="Y26" s="264">
        <f>'Labor Rates'!T26</f>
        <v>0</v>
      </c>
      <c r="Z26" s="269">
        <f t="shared" si="18"/>
        <v>0</v>
      </c>
      <c r="AA26" s="345">
        <f t="shared" si="1"/>
        <v>0</v>
      </c>
      <c r="AB26" s="309"/>
      <c r="AC26" s="254">
        <f>'Labor Rates'!W26</f>
        <v>0</v>
      </c>
      <c r="AD26" s="266">
        <f t="shared" si="19"/>
        <v>0</v>
      </c>
      <c r="AE26" s="264">
        <f>'Labor Rates'!Y26</f>
        <v>0</v>
      </c>
      <c r="AF26" s="266">
        <f t="shared" si="20"/>
        <v>0</v>
      </c>
      <c r="AG26" s="264">
        <f>'Labor Rates'!Z26</f>
        <v>0</v>
      </c>
      <c r="AH26" s="269">
        <f t="shared" si="21"/>
        <v>0</v>
      </c>
      <c r="AI26" s="345">
        <f t="shared" si="2"/>
        <v>0</v>
      </c>
      <c r="AJ26" s="309"/>
      <c r="AK26" s="254">
        <f>'Labor Rates'!AC26</f>
        <v>0</v>
      </c>
      <c r="AL26" s="266">
        <f t="shared" si="22"/>
        <v>0</v>
      </c>
      <c r="AM26" s="264">
        <f>'Labor Rates'!AE26</f>
        <v>0</v>
      </c>
      <c r="AN26" s="266">
        <f t="shared" si="23"/>
        <v>0</v>
      </c>
      <c r="AO26" s="264">
        <f>'Labor Rates'!AF26</f>
        <v>0</v>
      </c>
      <c r="AP26" s="269">
        <f t="shared" si="24"/>
        <v>0</v>
      </c>
      <c r="AQ26" s="345">
        <f t="shared" si="3"/>
        <v>0</v>
      </c>
      <c r="AR26" s="271"/>
      <c r="AS26" s="254">
        <f>'Labor Rates'!AI26</f>
        <v>0</v>
      </c>
      <c r="AT26" s="266">
        <f t="shared" si="25"/>
        <v>0</v>
      </c>
      <c r="AU26" s="264">
        <f>'Labor Rates'!AK26</f>
        <v>0</v>
      </c>
      <c r="AV26" s="266">
        <f t="shared" si="26"/>
        <v>0</v>
      </c>
      <c r="AW26" s="264">
        <f>'Labor Rates'!AL26</f>
        <v>0</v>
      </c>
      <c r="AX26" s="269">
        <f t="shared" si="27"/>
        <v>0</v>
      </c>
      <c r="AY26" s="345">
        <f t="shared" si="4"/>
        <v>0</v>
      </c>
      <c r="AZ26" s="362">
        <f t="shared" si="5"/>
        <v>0</v>
      </c>
      <c r="BA26" s="361">
        <f t="shared" si="6"/>
        <v>0</v>
      </c>
      <c r="BB26" s="354">
        <f t="shared" si="7"/>
        <v>0</v>
      </c>
    </row>
    <row r="27" spans="1:54" x14ac:dyDescent="0.2">
      <c r="A27" s="11"/>
      <c r="B27" s="461" t="str">
        <f>IF(ISBLANK('Labor Rates'!C27),"",'Labor Rates'!C27)</f>
        <v/>
      </c>
      <c r="C27" s="462"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15"/>
        <v>0</v>
      </c>
      <c r="T27" s="309"/>
      <c r="U27" s="254">
        <f>'Labor Rates'!Q27</f>
        <v>0</v>
      </c>
      <c r="V27" s="266">
        <f t="shared" si="16"/>
        <v>0</v>
      </c>
      <c r="W27" s="264">
        <f>'Labor Rates'!S27</f>
        <v>0</v>
      </c>
      <c r="X27" s="266">
        <f t="shared" si="17"/>
        <v>0</v>
      </c>
      <c r="Y27" s="264">
        <f>'Labor Rates'!T27</f>
        <v>0</v>
      </c>
      <c r="Z27" s="269">
        <f t="shared" si="18"/>
        <v>0</v>
      </c>
      <c r="AA27" s="345">
        <f t="shared" si="1"/>
        <v>0</v>
      </c>
      <c r="AB27" s="309"/>
      <c r="AC27" s="254">
        <f>'Labor Rates'!W27</f>
        <v>0</v>
      </c>
      <c r="AD27" s="266">
        <f t="shared" si="19"/>
        <v>0</v>
      </c>
      <c r="AE27" s="264">
        <f>'Labor Rates'!Y27</f>
        <v>0</v>
      </c>
      <c r="AF27" s="266">
        <f t="shared" si="20"/>
        <v>0</v>
      </c>
      <c r="AG27" s="264">
        <f>'Labor Rates'!Z27</f>
        <v>0</v>
      </c>
      <c r="AH27" s="269">
        <f t="shared" si="21"/>
        <v>0</v>
      </c>
      <c r="AI27" s="345">
        <f t="shared" si="2"/>
        <v>0</v>
      </c>
      <c r="AJ27" s="309"/>
      <c r="AK27" s="254">
        <f>'Labor Rates'!AC27</f>
        <v>0</v>
      </c>
      <c r="AL27" s="266">
        <f t="shared" si="22"/>
        <v>0</v>
      </c>
      <c r="AM27" s="264">
        <f>'Labor Rates'!AE27</f>
        <v>0</v>
      </c>
      <c r="AN27" s="266">
        <f t="shared" si="23"/>
        <v>0</v>
      </c>
      <c r="AO27" s="264">
        <f>'Labor Rates'!AF27</f>
        <v>0</v>
      </c>
      <c r="AP27" s="269">
        <f t="shared" si="24"/>
        <v>0</v>
      </c>
      <c r="AQ27" s="345">
        <f t="shared" si="3"/>
        <v>0</v>
      </c>
      <c r="AR27" s="271"/>
      <c r="AS27" s="254">
        <f>'Labor Rates'!AI27</f>
        <v>0</v>
      </c>
      <c r="AT27" s="266">
        <f t="shared" si="25"/>
        <v>0</v>
      </c>
      <c r="AU27" s="264">
        <f>'Labor Rates'!AK27</f>
        <v>0</v>
      </c>
      <c r="AV27" s="266">
        <f t="shared" si="26"/>
        <v>0</v>
      </c>
      <c r="AW27" s="264">
        <f>'Labor Rates'!AL27</f>
        <v>0</v>
      </c>
      <c r="AX27" s="269">
        <f t="shared" si="27"/>
        <v>0</v>
      </c>
      <c r="AY27" s="345">
        <f t="shared" si="4"/>
        <v>0</v>
      </c>
      <c r="AZ27" s="362">
        <f t="shared" si="5"/>
        <v>0</v>
      </c>
      <c r="BA27" s="361">
        <f t="shared" si="6"/>
        <v>0</v>
      </c>
      <c r="BB27" s="354">
        <f t="shared" si="7"/>
        <v>0</v>
      </c>
    </row>
    <row r="28" spans="1:54" x14ac:dyDescent="0.2">
      <c r="A28" s="11"/>
      <c r="B28" s="461" t="str">
        <f>IF(ISBLANK('Labor Rates'!C28),"",'Labor Rates'!C28)</f>
        <v/>
      </c>
      <c r="C28" s="462"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15"/>
        <v>0</v>
      </c>
      <c r="T28" s="309"/>
      <c r="U28" s="254">
        <f>'Labor Rates'!Q28</f>
        <v>0</v>
      </c>
      <c r="V28" s="266">
        <f t="shared" si="16"/>
        <v>0</v>
      </c>
      <c r="W28" s="264">
        <f>'Labor Rates'!S28</f>
        <v>0</v>
      </c>
      <c r="X28" s="266">
        <f t="shared" si="17"/>
        <v>0</v>
      </c>
      <c r="Y28" s="264">
        <f>'Labor Rates'!T28</f>
        <v>0</v>
      </c>
      <c r="Z28" s="269">
        <f t="shared" si="18"/>
        <v>0</v>
      </c>
      <c r="AA28" s="345">
        <f t="shared" si="1"/>
        <v>0</v>
      </c>
      <c r="AB28" s="309"/>
      <c r="AC28" s="254">
        <f>'Labor Rates'!W28</f>
        <v>0</v>
      </c>
      <c r="AD28" s="266">
        <f t="shared" si="19"/>
        <v>0</v>
      </c>
      <c r="AE28" s="264">
        <f>'Labor Rates'!Y28</f>
        <v>0</v>
      </c>
      <c r="AF28" s="266">
        <f t="shared" si="20"/>
        <v>0</v>
      </c>
      <c r="AG28" s="264">
        <f>'Labor Rates'!Z28</f>
        <v>0</v>
      </c>
      <c r="AH28" s="269">
        <f t="shared" si="21"/>
        <v>0</v>
      </c>
      <c r="AI28" s="345">
        <f t="shared" si="2"/>
        <v>0</v>
      </c>
      <c r="AJ28" s="309"/>
      <c r="AK28" s="254">
        <f>'Labor Rates'!AC28</f>
        <v>0</v>
      </c>
      <c r="AL28" s="266">
        <f t="shared" si="22"/>
        <v>0</v>
      </c>
      <c r="AM28" s="264">
        <f>'Labor Rates'!AE28</f>
        <v>0</v>
      </c>
      <c r="AN28" s="266">
        <f t="shared" si="23"/>
        <v>0</v>
      </c>
      <c r="AO28" s="264">
        <f>'Labor Rates'!AF28</f>
        <v>0</v>
      </c>
      <c r="AP28" s="269">
        <f t="shared" si="24"/>
        <v>0</v>
      </c>
      <c r="AQ28" s="345">
        <f t="shared" si="3"/>
        <v>0</v>
      </c>
      <c r="AR28" s="271"/>
      <c r="AS28" s="254">
        <f>'Labor Rates'!AI28</f>
        <v>0</v>
      </c>
      <c r="AT28" s="266">
        <f t="shared" si="25"/>
        <v>0</v>
      </c>
      <c r="AU28" s="264">
        <f>'Labor Rates'!AK28</f>
        <v>0</v>
      </c>
      <c r="AV28" s="266">
        <f t="shared" si="26"/>
        <v>0</v>
      </c>
      <c r="AW28" s="264">
        <f>'Labor Rates'!AL28</f>
        <v>0</v>
      </c>
      <c r="AX28" s="269">
        <f t="shared" si="27"/>
        <v>0</v>
      </c>
      <c r="AY28" s="345">
        <f t="shared" si="4"/>
        <v>0</v>
      </c>
      <c r="AZ28" s="362">
        <f t="shared" si="5"/>
        <v>0</v>
      </c>
      <c r="BA28" s="361">
        <f t="shared" si="6"/>
        <v>0</v>
      </c>
      <c r="BB28" s="354">
        <f t="shared" si="7"/>
        <v>0</v>
      </c>
    </row>
    <row r="29" spans="1:54" x14ac:dyDescent="0.2">
      <c r="A29" s="11"/>
      <c r="B29" s="461" t="str">
        <f>IF(ISBLANK('Labor Rates'!C29),"",'Labor Rates'!C29)</f>
        <v/>
      </c>
      <c r="C29" s="462"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15"/>
        <v>0</v>
      </c>
      <c r="T29" s="309"/>
      <c r="U29" s="254">
        <f>'Labor Rates'!Q29</f>
        <v>0</v>
      </c>
      <c r="V29" s="266">
        <f t="shared" si="16"/>
        <v>0</v>
      </c>
      <c r="W29" s="264">
        <f>'Labor Rates'!S29</f>
        <v>0</v>
      </c>
      <c r="X29" s="266">
        <f t="shared" si="17"/>
        <v>0</v>
      </c>
      <c r="Y29" s="264">
        <f>'Labor Rates'!T29</f>
        <v>0</v>
      </c>
      <c r="Z29" s="269">
        <f t="shared" si="18"/>
        <v>0</v>
      </c>
      <c r="AA29" s="345">
        <f t="shared" si="1"/>
        <v>0</v>
      </c>
      <c r="AB29" s="309"/>
      <c r="AC29" s="254">
        <f>'Labor Rates'!W29</f>
        <v>0</v>
      </c>
      <c r="AD29" s="266">
        <f t="shared" si="19"/>
        <v>0</v>
      </c>
      <c r="AE29" s="264">
        <f>'Labor Rates'!Y29</f>
        <v>0</v>
      </c>
      <c r="AF29" s="266">
        <f t="shared" si="20"/>
        <v>0</v>
      </c>
      <c r="AG29" s="264">
        <f>'Labor Rates'!Z29</f>
        <v>0</v>
      </c>
      <c r="AH29" s="269">
        <f t="shared" si="21"/>
        <v>0</v>
      </c>
      <c r="AI29" s="345">
        <f t="shared" si="2"/>
        <v>0</v>
      </c>
      <c r="AJ29" s="309"/>
      <c r="AK29" s="254">
        <f>'Labor Rates'!AC29</f>
        <v>0</v>
      </c>
      <c r="AL29" s="266">
        <f t="shared" si="22"/>
        <v>0</v>
      </c>
      <c r="AM29" s="264">
        <f>'Labor Rates'!AE29</f>
        <v>0</v>
      </c>
      <c r="AN29" s="266">
        <f t="shared" si="23"/>
        <v>0</v>
      </c>
      <c r="AO29" s="264">
        <f>'Labor Rates'!AF29</f>
        <v>0</v>
      </c>
      <c r="AP29" s="269">
        <f t="shared" si="24"/>
        <v>0</v>
      </c>
      <c r="AQ29" s="345">
        <f t="shared" si="3"/>
        <v>0</v>
      </c>
      <c r="AR29" s="271"/>
      <c r="AS29" s="254">
        <f>'Labor Rates'!AI29</f>
        <v>0</v>
      </c>
      <c r="AT29" s="266">
        <f t="shared" si="25"/>
        <v>0</v>
      </c>
      <c r="AU29" s="264">
        <f>'Labor Rates'!AK29</f>
        <v>0</v>
      </c>
      <c r="AV29" s="266">
        <f t="shared" si="26"/>
        <v>0</v>
      </c>
      <c r="AW29" s="264">
        <f>'Labor Rates'!AL29</f>
        <v>0</v>
      </c>
      <c r="AX29" s="269">
        <f t="shared" si="27"/>
        <v>0</v>
      </c>
      <c r="AY29" s="345">
        <f t="shared" si="4"/>
        <v>0</v>
      </c>
      <c r="AZ29" s="362">
        <f t="shared" si="5"/>
        <v>0</v>
      </c>
      <c r="BA29" s="361">
        <f t="shared" si="6"/>
        <v>0</v>
      </c>
      <c r="BB29" s="354">
        <f t="shared" si="7"/>
        <v>0</v>
      </c>
    </row>
    <row r="30" spans="1:54" x14ac:dyDescent="0.2">
      <c r="A30" s="11"/>
      <c r="B30" s="461" t="str">
        <f>IF(ISBLANK('Labor Rates'!C30),"",'Labor Rates'!C30)</f>
        <v/>
      </c>
      <c r="C30" s="462"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15"/>
        <v>0</v>
      </c>
      <c r="T30" s="309"/>
      <c r="U30" s="254">
        <f>'Labor Rates'!Q30</f>
        <v>0</v>
      </c>
      <c r="V30" s="266">
        <f t="shared" si="16"/>
        <v>0</v>
      </c>
      <c r="W30" s="264">
        <f>'Labor Rates'!S30</f>
        <v>0</v>
      </c>
      <c r="X30" s="266">
        <f t="shared" si="17"/>
        <v>0</v>
      </c>
      <c r="Y30" s="264">
        <f>'Labor Rates'!T30</f>
        <v>0</v>
      </c>
      <c r="Z30" s="269">
        <f t="shared" si="18"/>
        <v>0</v>
      </c>
      <c r="AA30" s="345">
        <f t="shared" si="1"/>
        <v>0</v>
      </c>
      <c r="AB30" s="309"/>
      <c r="AC30" s="254">
        <f>'Labor Rates'!W30</f>
        <v>0</v>
      </c>
      <c r="AD30" s="266">
        <f t="shared" si="19"/>
        <v>0</v>
      </c>
      <c r="AE30" s="264">
        <f>'Labor Rates'!Y30</f>
        <v>0</v>
      </c>
      <c r="AF30" s="266">
        <f t="shared" si="20"/>
        <v>0</v>
      </c>
      <c r="AG30" s="264">
        <f>'Labor Rates'!Z30</f>
        <v>0</v>
      </c>
      <c r="AH30" s="269">
        <f t="shared" si="21"/>
        <v>0</v>
      </c>
      <c r="AI30" s="345">
        <f t="shared" si="2"/>
        <v>0</v>
      </c>
      <c r="AJ30" s="309"/>
      <c r="AK30" s="254">
        <f>'Labor Rates'!AC30</f>
        <v>0</v>
      </c>
      <c r="AL30" s="266">
        <f t="shared" si="22"/>
        <v>0</v>
      </c>
      <c r="AM30" s="264">
        <f>'Labor Rates'!AE30</f>
        <v>0</v>
      </c>
      <c r="AN30" s="266">
        <f t="shared" si="23"/>
        <v>0</v>
      </c>
      <c r="AO30" s="264">
        <f>'Labor Rates'!AF30</f>
        <v>0</v>
      </c>
      <c r="AP30" s="269">
        <f t="shared" si="24"/>
        <v>0</v>
      </c>
      <c r="AQ30" s="345">
        <f t="shared" si="3"/>
        <v>0</v>
      </c>
      <c r="AR30" s="271"/>
      <c r="AS30" s="254">
        <f>'Labor Rates'!AI30</f>
        <v>0</v>
      </c>
      <c r="AT30" s="266">
        <f t="shared" si="25"/>
        <v>0</v>
      </c>
      <c r="AU30" s="264">
        <f>'Labor Rates'!AK30</f>
        <v>0</v>
      </c>
      <c r="AV30" s="266">
        <f t="shared" si="26"/>
        <v>0</v>
      </c>
      <c r="AW30" s="264">
        <f>'Labor Rates'!AL30</f>
        <v>0</v>
      </c>
      <c r="AX30" s="269">
        <f t="shared" si="27"/>
        <v>0</v>
      </c>
      <c r="AY30" s="345">
        <f t="shared" si="4"/>
        <v>0</v>
      </c>
      <c r="AZ30" s="362">
        <f t="shared" si="5"/>
        <v>0</v>
      </c>
      <c r="BA30" s="361">
        <f t="shared" si="6"/>
        <v>0</v>
      </c>
      <c r="BB30" s="354">
        <f t="shared" si="7"/>
        <v>0</v>
      </c>
    </row>
    <row r="31" spans="1:54" x14ac:dyDescent="0.2">
      <c r="A31" s="11"/>
      <c r="B31" s="461" t="str">
        <f>IF(ISBLANK('Labor Rates'!C31),"",'Labor Rates'!C31)</f>
        <v/>
      </c>
      <c r="C31" s="462"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15"/>
        <v>0</v>
      </c>
      <c r="T31" s="309"/>
      <c r="U31" s="254">
        <f>'Labor Rates'!Q31</f>
        <v>0</v>
      </c>
      <c r="V31" s="266">
        <f t="shared" si="16"/>
        <v>0</v>
      </c>
      <c r="W31" s="264">
        <f>'Labor Rates'!S31</f>
        <v>0</v>
      </c>
      <c r="X31" s="266">
        <f t="shared" si="17"/>
        <v>0</v>
      </c>
      <c r="Y31" s="264">
        <f>'Labor Rates'!T31</f>
        <v>0</v>
      </c>
      <c r="Z31" s="269">
        <f t="shared" si="18"/>
        <v>0</v>
      </c>
      <c r="AA31" s="345">
        <f t="shared" si="1"/>
        <v>0</v>
      </c>
      <c r="AB31" s="309"/>
      <c r="AC31" s="254">
        <f>'Labor Rates'!W31</f>
        <v>0</v>
      </c>
      <c r="AD31" s="266">
        <f t="shared" si="19"/>
        <v>0</v>
      </c>
      <c r="AE31" s="264">
        <f>'Labor Rates'!Y31</f>
        <v>0</v>
      </c>
      <c r="AF31" s="266">
        <f t="shared" si="20"/>
        <v>0</v>
      </c>
      <c r="AG31" s="264">
        <f>'Labor Rates'!Z31</f>
        <v>0</v>
      </c>
      <c r="AH31" s="269">
        <f t="shared" si="21"/>
        <v>0</v>
      </c>
      <c r="AI31" s="345">
        <f t="shared" si="2"/>
        <v>0</v>
      </c>
      <c r="AJ31" s="309"/>
      <c r="AK31" s="254">
        <f>'Labor Rates'!AC31</f>
        <v>0</v>
      </c>
      <c r="AL31" s="266">
        <f t="shared" si="22"/>
        <v>0</v>
      </c>
      <c r="AM31" s="264">
        <f>'Labor Rates'!AE31</f>
        <v>0</v>
      </c>
      <c r="AN31" s="266">
        <f t="shared" si="23"/>
        <v>0</v>
      </c>
      <c r="AO31" s="264">
        <f>'Labor Rates'!AF31</f>
        <v>0</v>
      </c>
      <c r="AP31" s="269">
        <f t="shared" si="24"/>
        <v>0</v>
      </c>
      <c r="AQ31" s="345">
        <f t="shared" si="3"/>
        <v>0</v>
      </c>
      <c r="AR31" s="271"/>
      <c r="AS31" s="254">
        <f>'Labor Rates'!AI31</f>
        <v>0</v>
      </c>
      <c r="AT31" s="266">
        <f t="shared" si="25"/>
        <v>0</v>
      </c>
      <c r="AU31" s="264">
        <f>'Labor Rates'!AK31</f>
        <v>0</v>
      </c>
      <c r="AV31" s="266">
        <f t="shared" si="26"/>
        <v>0</v>
      </c>
      <c r="AW31" s="264">
        <f>'Labor Rates'!AL31</f>
        <v>0</v>
      </c>
      <c r="AX31" s="269">
        <f t="shared" si="27"/>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7"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
        <v>1</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7"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
        <v>2</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73" t="s">
        <v>358</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73" t="s">
        <v>74</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73" t="s">
        <v>75</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 x14ac:dyDescent="0.2">
      <c r="A43" s="11"/>
      <c r="B43" s="474" t="s">
        <v>76</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73" t="s">
        <v>35</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73" t="s">
        <v>36</v>
      </c>
      <c r="C47" s="165" t="s">
        <v>115</v>
      </c>
      <c r="D47" s="330"/>
      <c r="E47" s="319"/>
      <c r="F47" s="384"/>
      <c r="G47" s="384"/>
      <c r="H47" s="384"/>
      <c r="I47" s="384"/>
      <c r="J47" s="384"/>
      <c r="K47" s="345">
        <f t="shared" ref="K47:K49" si="28">D47*E47</f>
        <v>0</v>
      </c>
      <c r="L47" s="309"/>
      <c r="M47" s="319"/>
      <c r="N47" s="384"/>
      <c r="O47" s="384"/>
      <c r="P47" s="384"/>
      <c r="Q47" s="384"/>
      <c r="R47" s="384"/>
      <c r="S47" s="345">
        <f t="shared" ref="S47:S49" si="29">L47*M47</f>
        <v>0</v>
      </c>
      <c r="T47" s="309"/>
      <c r="U47" s="319"/>
      <c r="V47" s="384"/>
      <c r="W47" s="384"/>
      <c r="X47" s="384"/>
      <c r="Y47" s="384"/>
      <c r="Z47" s="384"/>
      <c r="AA47" s="345">
        <f t="shared" ref="AA47:AA49" si="30">T47*U47</f>
        <v>0</v>
      </c>
      <c r="AB47" s="309"/>
      <c r="AC47" s="319"/>
      <c r="AD47" s="384"/>
      <c r="AE47" s="384"/>
      <c r="AF47" s="384"/>
      <c r="AG47" s="384"/>
      <c r="AH47" s="384"/>
      <c r="AI47" s="345">
        <f t="shared" ref="AI47:AI49" si="31">AB47*AC47</f>
        <v>0</v>
      </c>
      <c r="AJ47" s="309"/>
      <c r="AK47" s="319"/>
      <c r="AL47" s="384"/>
      <c r="AM47" s="384"/>
      <c r="AN47" s="384"/>
      <c r="AO47" s="384"/>
      <c r="AP47" s="384"/>
      <c r="AQ47" s="345">
        <f t="shared" ref="AQ47:AQ49" si="32">AJ47*AK47</f>
        <v>0</v>
      </c>
      <c r="AR47" s="271"/>
      <c r="AS47" s="312"/>
      <c r="AT47" s="390"/>
      <c r="AU47" s="390"/>
      <c r="AV47" s="390"/>
      <c r="AW47" s="390"/>
      <c r="AX47" s="384"/>
      <c r="AY47" s="345">
        <f t="shared" ref="AY47:AY49" si="33">AR47*AS47</f>
        <v>0</v>
      </c>
      <c r="AZ47" s="475">
        <f t="shared" ref="AZ47:AZ49" si="34">SUM(D47,L47,T47,AB47,AJ47,AR47)</f>
        <v>0</v>
      </c>
      <c r="BA47" s="350">
        <f>K47+S47+AA47+AI47+AQ47+AY47</f>
        <v>0</v>
      </c>
    </row>
    <row r="48" spans="1:53" x14ac:dyDescent="0.2">
      <c r="A48" s="11"/>
      <c r="B48" s="473" t="s">
        <v>37</v>
      </c>
      <c r="C48" s="165" t="s">
        <v>115</v>
      </c>
      <c r="D48" s="330"/>
      <c r="E48" s="319"/>
      <c r="F48" s="384"/>
      <c r="G48" s="384"/>
      <c r="H48" s="384"/>
      <c r="I48" s="384"/>
      <c r="J48" s="384"/>
      <c r="K48" s="345">
        <f t="shared" si="28"/>
        <v>0</v>
      </c>
      <c r="L48" s="309"/>
      <c r="M48" s="319"/>
      <c r="N48" s="384"/>
      <c r="O48" s="384"/>
      <c r="P48" s="384"/>
      <c r="Q48" s="384"/>
      <c r="R48" s="384"/>
      <c r="S48" s="345">
        <f t="shared" si="29"/>
        <v>0</v>
      </c>
      <c r="T48" s="309"/>
      <c r="U48" s="319"/>
      <c r="V48" s="384"/>
      <c r="W48" s="384"/>
      <c r="X48" s="384"/>
      <c r="Y48" s="384"/>
      <c r="Z48" s="384"/>
      <c r="AA48" s="345">
        <f t="shared" si="30"/>
        <v>0</v>
      </c>
      <c r="AB48" s="309"/>
      <c r="AC48" s="319"/>
      <c r="AD48" s="384"/>
      <c r="AE48" s="384"/>
      <c r="AF48" s="384"/>
      <c r="AG48" s="384"/>
      <c r="AH48" s="384"/>
      <c r="AI48" s="345">
        <f t="shared" si="31"/>
        <v>0</v>
      </c>
      <c r="AJ48" s="309"/>
      <c r="AK48" s="319"/>
      <c r="AL48" s="384"/>
      <c r="AM48" s="384"/>
      <c r="AN48" s="384"/>
      <c r="AO48" s="384"/>
      <c r="AP48" s="384"/>
      <c r="AQ48" s="345">
        <f t="shared" si="32"/>
        <v>0</v>
      </c>
      <c r="AR48" s="271"/>
      <c r="AS48" s="312"/>
      <c r="AT48" s="390"/>
      <c r="AU48" s="390"/>
      <c r="AV48" s="390"/>
      <c r="AW48" s="390"/>
      <c r="AX48" s="384"/>
      <c r="AY48" s="345">
        <f t="shared" si="33"/>
        <v>0</v>
      </c>
      <c r="AZ48" s="475">
        <f t="shared" si="34"/>
        <v>0</v>
      </c>
      <c r="BA48" s="350">
        <f>K48+S48+AA48+AI48+AQ48+AY48</f>
        <v>0</v>
      </c>
    </row>
    <row r="49" spans="1:53" x14ac:dyDescent="0.2">
      <c r="A49" s="11"/>
      <c r="B49" s="474" t="s">
        <v>45</v>
      </c>
      <c r="C49" s="165" t="s">
        <v>115</v>
      </c>
      <c r="D49" s="330"/>
      <c r="E49" s="319"/>
      <c r="F49" s="384"/>
      <c r="G49" s="384"/>
      <c r="H49" s="384"/>
      <c r="I49" s="384"/>
      <c r="J49" s="384"/>
      <c r="K49" s="345">
        <f t="shared" si="28"/>
        <v>0</v>
      </c>
      <c r="L49" s="309"/>
      <c r="M49" s="319"/>
      <c r="N49" s="384"/>
      <c r="O49" s="384"/>
      <c r="P49" s="384"/>
      <c r="Q49" s="384"/>
      <c r="R49" s="384"/>
      <c r="S49" s="345">
        <f t="shared" si="29"/>
        <v>0</v>
      </c>
      <c r="T49" s="309"/>
      <c r="U49" s="319"/>
      <c r="V49" s="384"/>
      <c r="W49" s="384"/>
      <c r="X49" s="384"/>
      <c r="Y49" s="384"/>
      <c r="Z49" s="384"/>
      <c r="AA49" s="345">
        <f t="shared" si="30"/>
        <v>0</v>
      </c>
      <c r="AB49" s="309"/>
      <c r="AC49" s="319"/>
      <c r="AD49" s="384"/>
      <c r="AE49" s="384"/>
      <c r="AF49" s="384"/>
      <c r="AG49" s="384"/>
      <c r="AH49" s="384"/>
      <c r="AI49" s="345">
        <f t="shared" si="31"/>
        <v>0</v>
      </c>
      <c r="AJ49" s="309"/>
      <c r="AK49" s="319"/>
      <c r="AL49" s="384"/>
      <c r="AM49" s="384"/>
      <c r="AN49" s="384"/>
      <c r="AO49" s="384"/>
      <c r="AP49" s="384"/>
      <c r="AQ49" s="345">
        <f t="shared" si="32"/>
        <v>0</v>
      </c>
      <c r="AR49" s="271"/>
      <c r="AS49" s="312"/>
      <c r="AT49" s="390"/>
      <c r="AU49" s="390"/>
      <c r="AV49" s="390"/>
      <c r="AW49" s="390"/>
      <c r="AX49" s="384"/>
      <c r="AY49" s="345">
        <f t="shared" si="33"/>
        <v>0</v>
      </c>
      <c r="AZ49" s="475">
        <f t="shared" si="34"/>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SUM(AZ46:AZ49)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57" t="s">
        <v>41</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57" t="s">
        <v>42</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57" t="s">
        <v>43</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74" t="s">
        <v>44</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74" t="s">
        <v>53</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74" t="s">
        <v>0</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36"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t="str">
        <f>IF(LaborCollection="Academia","F&amp;A","G&amp;A")</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74" t="s">
        <v>3</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7" t="s">
        <v>4</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5">K68+S68+AA68+AI68+AQ68+AY68</f>
        <v>0</v>
      </c>
    </row>
    <row r="69" spans="1:53" x14ac:dyDescent="0.2">
      <c r="A69" s="11"/>
      <c r="B69" s="474" t="s">
        <v>5</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5"/>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5"/>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5"/>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5"/>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5"/>
        <v>0</v>
      </c>
    </row>
    <row r="74" spans="1:53" x14ac:dyDescent="0.2">
      <c r="B74" t="str">
        <f>IF(LaborCollection="Academia","F&amp;A","G&amp;A")</f>
        <v>G&amp;A</v>
      </c>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181" t="s">
        <v>58</v>
      </c>
      <c r="B76" s="36" t="s">
        <v>120</v>
      </c>
    </row>
    <row r="77" spans="1:53" ht="18" customHeight="1" x14ac:dyDescent="0.2">
      <c r="A77" s="180" t="s">
        <v>22</v>
      </c>
      <c r="B77" s="36" t="s">
        <v>441</v>
      </c>
    </row>
    <row r="78" spans="1:53" ht="30" customHeight="1" x14ac:dyDescent="0.2">
      <c r="A78" s="180"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180"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AM6:AN6"/>
    <mergeCell ref="BA6:BB6"/>
    <mergeCell ref="G4:H4"/>
    <mergeCell ref="O4:P4"/>
    <mergeCell ref="AE4:AF4"/>
    <mergeCell ref="AE5:AF5"/>
    <mergeCell ref="AE6:AF6"/>
    <mergeCell ref="AM4:AN4"/>
    <mergeCell ref="AM5:AN5"/>
    <mergeCell ref="B79:O79"/>
    <mergeCell ref="B75:L75"/>
    <mergeCell ref="B78:M78"/>
    <mergeCell ref="G5:H5"/>
    <mergeCell ref="G6:H6"/>
    <mergeCell ref="O5:P5"/>
    <mergeCell ref="O6:P6"/>
  </mergeCells>
  <phoneticPr fontId="3" type="noConversion"/>
  <printOptions horizontalCentered="1" gridLines="1"/>
  <pageMargins left="0.5" right="0.5" top="0.5" bottom="0.5" header="0.25" footer="0.25"/>
  <pageSetup scale="17" fitToHeight="3" orientation="landscape" r:id="rId1"/>
  <headerFooter alignWithMargins="0">
    <oddHeader>&amp;C&amp;"Arial,Bold"&amp;12&amp;A</oddHeader>
    <oddFooter>&amp;LOfferor: &amp;CPage &amp;P of &amp;N Pages&amp;R&amp;F</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rgb="FFFFE9A3"/>
    <pageSetUpPr fitToPage="1"/>
  </sheetPr>
  <dimension ref="A1:BB84"/>
  <sheetViews>
    <sheetView workbookViewId="0">
      <selection activeCell="B75" sqref="B75:W75"/>
    </sheetView>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107</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381"/>
      <c r="F5" s="381"/>
      <c r="G5" s="773" t="str">
        <f>Period1_Label</f>
        <v>Proposer FY 1</v>
      </c>
      <c r="H5" s="774"/>
      <c r="I5" s="381"/>
      <c r="J5" s="381"/>
      <c r="K5" s="320"/>
      <c r="L5" s="307"/>
      <c r="M5" s="276"/>
      <c r="N5" s="383"/>
      <c r="O5" s="777" t="str">
        <f>Period2_Label</f>
        <v>Proposer FY 2</v>
      </c>
      <c r="P5" s="778"/>
      <c r="Q5" s="383"/>
      <c r="R5" s="383"/>
      <c r="S5" s="343"/>
      <c r="T5" s="313"/>
      <c r="U5" s="298"/>
      <c r="V5" s="381"/>
      <c r="W5" s="298" t="str">
        <f>Period3_Label</f>
        <v>Proposer FY 3</v>
      </c>
      <c r="X5" s="381"/>
      <c r="Y5" s="381"/>
      <c r="Z5" s="381"/>
      <c r="AA5" s="320"/>
      <c r="AB5" s="307"/>
      <c r="AC5" s="307"/>
      <c r="AD5" s="307"/>
      <c r="AE5" s="777" t="str">
        <f>Period4_Label</f>
        <v>Proposer FY 4</v>
      </c>
      <c r="AF5" s="778"/>
      <c r="AG5" s="307"/>
      <c r="AH5" s="383"/>
      <c r="AI5" s="343"/>
      <c r="AJ5" s="313"/>
      <c r="AK5" s="313"/>
      <c r="AL5" s="313"/>
      <c r="AM5" s="773" t="str">
        <f>Period5_Label</f>
        <v>Proposer FY 5</v>
      </c>
      <c r="AN5" s="774"/>
      <c r="AO5" s="313"/>
      <c r="AP5" s="381"/>
      <c r="AQ5" s="346"/>
      <c r="AR5" s="317"/>
      <c r="AS5" s="307"/>
      <c r="AT5" s="307"/>
      <c r="AU5" s="307"/>
      <c r="AV5" s="276" t="str">
        <f>Period6_Label</f>
        <v>Proposer FY 6</v>
      </c>
      <c r="AW5" s="307"/>
      <c r="AX5" s="383"/>
      <c r="AY5" s="348"/>
      <c r="AZ5" s="379"/>
      <c r="BA5" s="425" t="s">
        <v>27</v>
      </c>
      <c r="BB5" s="424"/>
    </row>
    <row r="6" spans="1:54" x14ac:dyDescent="0.2">
      <c r="A6" s="26" t="s">
        <v>125</v>
      </c>
      <c r="B6" s="2"/>
      <c r="C6" s="9"/>
      <c r="D6" s="341"/>
      <c r="E6" s="382"/>
      <c r="F6" s="382"/>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tr">
        <f>Base!B34</f>
        <v>Insert line(s) &amp; title(s) for any other F/B rates</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tr">
        <f>Base!B37</f>
        <v>Insert line(s) &amp; title(s) for any other O/H rates</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475">
        <f t="shared" ref="AZ47:AZ49" si="33">SUM(D47,L47,T47,AB47,AJ47,AR47)</f>
        <v>0</v>
      </c>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475">
        <f t="shared" si="33"/>
        <v>0</v>
      </c>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475">
        <f t="shared" si="33"/>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SUM(AZ45:AZ49)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378"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4">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4"/>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4"/>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4"/>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4"/>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4"/>
        <v>0</v>
      </c>
    </row>
    <row r="74" spans="1:53" x14ac:dyDescent="0.2">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378" t="s">
        <v>58</v>
      </c>
      <c r="B76" s="378" t="s">
        <v>120</v>
      </c>
    </row>
    <row r="77" spans="1:53" ht="18" customHeight="1" x14ac:dyDescent="0.2">
      <c r="A77" s="380" t="s">
        <v>22</v>
      </c>
      <c r="B77" s="378" t="s">
        <v>441</v>
      </c>
    </row>
    <row r="78" spans="1:53" ht="30" customHeight="1" x14ac:dyDescent="0.2">
      <c r="A78" s="380"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380"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G4:H4"/>
    <mergeCell ref="O4:P4"/>
    <mergeCell ref="AE4:AF4"/>
    <mergeCell ref="AM4:AN4"/>
    <mergeCell ref="G5:H5"/>
    <mergeCell ref="O5:P5"/>
    <mergeCell ref="AE5:AF5"/>
    <mergeCell ref="AM5:AN5"/>
    <mergeCell ref="AE6:AF6"/>
    <mergeCell ref="AM6:AN6"/>
    <mergeCell ref="BA6:BB6"/>
    <mergeCell ref="B75:L75"/>
    <mergeCell ref="B79:O79"/>
    <mergeCell ref="B78:M78"/>
    <mergeCell ref="G6:H6"/>
    <mergeCell ref="O6:P6"/>
  </mergeCells>
  <phoneticPr fontId="29" type="noConversion"/>
  <pageMargins left="0.25" right="0.25" top="0.75" bottom="0.75" header="0.3" footer="0.3"/>
  <pageSetup scale="18" fitToHeight="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FFE9A3"/>
    <pageSetUpPr fitToPage="1"/>
  </sheetPr>
  <dimension ref="A1:BB84"/>
  <sheetViews>
    <sheetView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264</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30"/>
      <c r="F5" s="430"/>
      <c r="G5" s="773" t="str">
        <f>Period1_Label</f>
        <v>Proposer FY 1</v>
      </c>
      <c r="H5" s="774"/>
      <c r="I5" s="430"/>
      <c r="J5" s="430"/>
      <c r="K5" s="320"/>
      <c r="L5" s="307"/>
      <c r="M5" s="276"/>
      <c r="N5" s="429"/>
      <c r="O5" s="777" t="str">
        <f>Period2_Label</f>
        <v>Proposer FY 2</v>
      </c>
      <c r="P5" s="778"/>
      <c r="Q5" s="429"/>
      <c r="R5" s="429"/>
      <c r="S5" s="343"/>
      <c r="T5" s="313"/>
      <c r="U5" s="298"/>
      <c r="V5" s="430"/>
      <c r="W5" s="298" t="str">
        <f>Period3_Label</f>
        <v>Proposer FY 3</v>
      </c>
      <c r="X5" s="430"/>
      <c r="Y5" s="430"/>
      <c r="Z5" s="430"/>
      <c r="AA5" s="320"/>
      <c r="AB5" s="307"/>
      <c r="AC5" s="307"/>
      <c r="AD5" s="307"/>
      <c r="AE5" s="777" t="str">
        <f>Period4_Label</f>
        <v>Proposer FY 4</v>
      </c>
      <c r="AF5" s="778"/>
      <c r="AG5" s="307"/>
      <c r="AH5" s="429"/>
      <c r="AI5" s="343"/>
      <c r="AJ5" s="313"/>
      <c r="AK5" s="313"/>
      <c r="AL5" s="313"/>
      <c r="AM5" s="773" t="str">
        <f>Period5_Label</f>
        <v>Proposer FY 5</v>
      </c>
      <c r="AN5" s="774"/>
      <c r="AO5" s="313"/>
      <c r="AP5" s="430"/>
      <c r="AQ5" s="346"/>
      <c r="AR5" s="317"/>
      <c r="AS5" s="307"/>
      <c r="AT5" s="307"/>
      <c r="AU5" s="307"/>
      <c r="AV5" s="276" t="str">
        <f>Period6_Label</f>
        <v>Proposer FY 6</v>
      </c>
      <c r="AW5" s="307"/>
      <c r="AX5" s="429"/>
      <c r="AY5" s="348"/>
      <c r="AZ5" s="427"/>
      <c r="BA5" s="425" t="s">
        <v>27</v>
      </c>
      <c r="BB5" s="424"/>
    </row>
    <row r="6" spans="1:54" x14ac:dyDescent="0.2">
      <c r="A6" s="26" t="s">
        <v>125</v>
      </c>
      <c r="B6" s="2"/>
      <c r="C6" s="9"/>
      <c r="D6" s="341"/>
      <c r="E6" s="428"/>
      <c r="F6" s="428"/>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tr">
        <f>Base!B34</f>
        <v>Insert line(s) &amp; title(s) for any other F/B rates</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tr">
        <f>Base!B37</f>
        <v>Insert line(s) &amp; title(s) for any other O/H rates</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475">
        <f t="shared" ref="AZ47:AZ49" si="33">SUM(D47,L47,T47,AB47,AJ47,AR47)</f>
        <v>0</v>
      </c>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475">
        <f t="shared" si="33"/>
        <v>0</v>
      </c>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475">
        <f t="shared" si="33"/>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SUM(AZ45:AZ49)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26"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4">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4"/>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4"/>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4"/>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4"/>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4"/>
        <v>0</v>
      </c>
    </row>
    <row r="74" spans="1:53" x14ac:dyDescent="0.2">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426" t="s">
        <v>58</v>
      </c>
      <c r="B76" s="426" t="s">
        <v>120</v>
      </c>
    </row>
    <row r="77" spans="1:53" ht="18" customHeight="1" x14ac:dyDescent="0.2">
      <c r="A77" s="431" t="s">
        <v>22</v>
      </c>
      <c r="B77" s="426" t="s">
        <v>441</v>
      </c>
    </row>
    <row r="78" spans="1:53" ht="30" customHeight="1" x14ac:dyDescent="0.2">
      <c r="A78" s="431"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31"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B79:O79"/>
    <mergeCell ref="AE6:AF6"/>
    <mergeCell ref="AM6:AN6"/>
    <mergeCell ref="BA6:BB6"/>
    <mergeCell ref="B75:L75"/>
    <mergeCell ref="B78:M78"/>
    <mergeCell ref="G6:H6"/>
    <mergeCell ref="O6:P6"/>
    <mergeCell ref="G4:H4"/>
    <mergeCell ref="O4:P4"/>
    <mergeCell ref="AE4:AF4"/>
    <mergeCell ref="AM4:AN4"/>
    <mergeCell ref="G5:H5"/>
    <mergeCell ref="O5:P5"/>
    <mergeCell ref="AE5:AF5"/>
    <mergeCell ref="AM5:AN5"/>
  </mergeCells>
  <phoneticPr fontId="29" type="noConversion"/>
  <pageMargins left="0.25" right="0.25" top="0.75" bottom="0.75" header="0.3" footer="0.3"/>
  <pageSetup scale="18" fitToHeight="3"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FFE9A3"/>
    <pageSetUpPr fitToPage="1"/>
  </sheetPr>
  <dimension ref="A1:BB84"/>
  <sheetViews>
    <sheetView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108</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38"/>
      <c r="F5" s="438"/>
      <c r="G5" s="773" t="str">
        <f>Period1_Label</f>
        <v>Proposer FY 1</v>
      </c>
      <c r="H5" s="774"/>
      <c r="I5" s="438"/>
      <c r="J5" s="438"/>
      <c r="K5" s="320"/>
      <c r="L5" s="307"/>
      <c r="M5" s="276"/>
      <c r="N5" s="440"/>
      <c r="O5" s="777" t="str">
        <f>Period2_Label</f>
        <v>Proposer FY 2</v>
      </c>
      <c r="P5" s="778"/>
      <c r="Q5" s="440"/>
      <c r="R5" s="440"/>
      <c r="S5" s="343"/>
      <c r="T5" s="313"/>
      <c r="U5" s="298"/>
      <c r="V5" s="438"/>
      <c r="W5" s="298" t="str">
        <f>Period3_Label</f>
        <v>Proposer FY 3</v>
      </c>
      <c r="X5" s="438"/>
      <c r="Y5" s="438"/>
      <c r="Z5" s="438"/>
      <c r="AA5" s="320"/>
      <c r="AB5" s="307"/>
      <c r="AC5" s="307"/>
      <c r="AD5" s="307"/>
      <c r="AE5" s="777" t="str">
        <f>Period4_Label</f>
        <v>Proposer FY 4</v>
      </c>
      <c r="AF5" s="778"/>
      <c r="AG5" s="307"/>
      <c r="AH5" s="440"/>
      <c r="AI5" s="343"/>
      <c r="AJ5" s="313"/>
      <c r="AK5" s="313"/>
      <c r="AL5" s="313"/>
      <c r="AM5" s="773" t="str">
        <f>Period5_Label</f>
        <v>Proposer FY 5</v>
      </c>
      <c r="AN5" s="774"/>
      <c r="AO5" s="313"/>
      <c r="AP5" s="438"/>
      <c r="AQ5" s="346"/>
      <c r="AR5" s="317"/>
      <c r="AS5" s="307"/>
      <c r="AT5" s="307"/>
      <c r="AU5" s="307"/>
      <c r="AV5" s="276" t="str">
        <f>Period6_Label</f>
        <v>Proposer FY 6</v>
      </c>
      <c r="AW5" s="307"/>
      <c r="AX5" s="440"/>
      <c r="AY5" s="348"/>
      <c r="AZ5" s="436"/>
      <c r="BA5" s="425" t="s">
        <v>27</v>
      </c>
      <c r="BB5" s="424"/>
    </row>
    <row r="6" spans="1:54" x14ac:dyDescent="0.2">
      <c r="A6" s="26" t="s">
        <v>125</v>
      </c>
      <c r="B6" s="2"/>
      <c r="C6" s="9"/>
      <c r="D6" s="341"/>
      <c r="E6" s="439"/>
      <c r="F6" s="439"/>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
        <v>1</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
        <v>2</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75" customHeight="1"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475">
        <f t="shared" ref="AZ47:AZ49" si="33">SUM(D47,L47,T47,AB47,AJ47,AR47)</f>
        <v>0</v>
      </c>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475">
        <f t="shared" si="33"/>
        <v>0</v>
      </c>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475">
        <f t="shared" si="33"/>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SUM(AZ45:AZ49)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35"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4">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4"/>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4"/>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4"/>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4"/>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4"/>
        <v>0</v>
      </c>
    </row>
    <row r="74" spans="1:53" x14ac:dyDescent="0.2">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435" t="s">
        <v>58</v>
      </c>
      <c r="B76" s="435" t="s">
        <v>120</v>
      </c>
    </row>
    <row r="77" spans="1:53" ht="18" customHeight="1" x14ac:dyDescent="0.2">
      <c r="A77" s="437" t="s">
        <v>22</v>
      </c>
      <c r="B77" s="435" t="s">
        <v>441</v>
      </c>
    </row>
    <row r="78" spans="1:53" ht="30" customHeight="1" x14ac:dyDescent="0.2">
      <c r="A78" s="437"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37"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G4:H4"/>
    <mergeCell ref="O4:P4"/>
    <mergeCell ref="AE4:AF4"/>
    <mergeCell ref="AM4:AN4"/>
    <mergeCell ref="G5:H5"/>
    <mergeCell ref="O5:P5"/>
    <mergeCell ref="AE5:AF5"/>
    <mergeCell ref="AM5:AN5"/>
    <mergeCell ref="AE6:AF6"/>
    <mergeCell ref="AM6:AN6"/>
    <mergeCell ref="BA6:BB6"/>
    <mergeCell ref="B75:L75"/>
    <mergeCell ref="B79:O79"/>
    <mergeCell ref="B78:M78"/>
    <mergeCell ref="G6:H6"/>
    <mergeCell ref="O6:P6"/>
  </mergeCells>
  <phoneticPr fontId="29" type="noConversion"/>
  <pageMargins left="0.25" right="0.25" top="0.75" bottom="0.75" header="0.3" footer="0.3"/>
  <pageSetup scale="18" fitToHeight="3"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FFE9A3"/>
    <pageSetUpPr fitToPage="1"/>
  </sheetPr>
  <dimension ref="A1:BB84"/>
  <sheetViews>
    <sheetView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266</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38"/>
      <c r="F5" s="438"/>
      <c r="G5" s="773" t="str">
        <f>Period1_Label</f>
        <v>Proposer FY 1</v>
      </c>
      <c r="H5" s="774"/>
      <c r="I5" s="438"/>
      <c r="J5" s="438"/>
      <c r="K5" s="320"/>
      <c r="L5" s="307"/>
      <c r="M5" s="276"/>
      <c r="N5" s="440"/>
      <c r="O5" s="777" t="str">
        <f>Period2_Label</f>
        <v>Proposer FY 2</v>
      </c>
      <c r="P5" s="778"/>
      <c r="Q5" s="440"/>
      <c r="R5" s="440"/>
      <c r="S5" s="343"/>
      <c r="T5" s="313"/>
      <c r="U5" s="298"/>
      <c r="V5" s="438"/>
      <c r="W5" s="298" t="str">
        <f>Period3_Label</f>
        <v>Proposer FY 3</v>
      </c>
      <c r="X5" s="438"/>
      <c r="Y5" s="438"/>
      <c r="Z5" s="438"/>
      <c r="AA5" s="320"/>
      <c r="AB5" s="307"/>
      <c r="AC5" s="307"/>
      <c r="AD5" s="307"/>
      <c r="AE5" s="777" t="str">
        <f>Period4_Label</f>
        <v>Proposer FY 4</v>
      </c>
      <c r="AF5" s="778"/>
      <c r="AG5" s="307"/>
      <c r="AH5" s="440"/>
      <c r="AI5" s="343"/>
      <c r="AJ5" s="313"/>
      <c r="AK5" s="313"/>
      <c r="AL5" s="313"/>
      <c r="AM5" s="773" t="str">
        <f>Period5_Label</f>
        <v>Proposer FY 5</v>
      </c>
      <c r="AN5" s="774"/>
      <c r="AO5" s="313"/>
      <c r="AP5" s="438"/>
      <c r="AQ5" s="346"/>
      <c r="AR5" s="317"/>
      <c r="AS5" s="307"/>
      <c r="AT5" s="307"/>
      <c r="AU5" s="307"/>
      <c r="AV5" s="276" t="str">
        <f>Period6_Label</f>
        <v>Proposer FY 6</v>
      </c>
      <c r="AW5" s="307"/>
      <c r="AX5" s="440"/>
      <c r="AY5" s="348"/>
      <c r="AZ5" s="436"/>
      <c r="BA5" s="425" t="s">
        <v>27</v>
      </c>
      <c r="BB5" s="424"/>
    </row>
    <row r="6" spans="1:54" x14ac:dyDescent="0.2">
      <c r="A6" s="26" t="s">
        <v>125</v>
      </c>
      <c r="B6" s="2"/>
      <c r="C6" s="9"/>
      <c r="D6" s="341"/>
      <c r="E6" s="439"/>
      <c r="F6" s="439"/>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
        <v>1</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
        <v>2</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75" customHeight="1"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475">
        <f t="shared" ref="AZ47:AZ49" si="33">SUM(D47,L47,T47,AB47,AJ47,AR47)</f>
        <v>0</v>
      </c>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475">
        <f t="shared" si="33"/>
        <v>0</v>
      </c>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475">
        <f t="shared" si="33"/>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SUM(AZ45:AZ49)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35"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4">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4"/>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4"/>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4"/>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4"/>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4"/>
        <v>0</v>
      </c>
    </row>
    <row r="74" spans="1:53" x14ac:dyDescent="0.2">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435" t="s">
        <v>58</v>
      </c>
      <c r="B76" s="435" t="s">
        <v>120</v>
      </c>
    </row>
    <row r="77" spans="1:53" ht="18" customHeight="1" x14ac:dyDescent="0.2">
      <c r="A77" s="437" t="s">
        <v>22</v>
      </c>
      <c r="B77" s="435" t="s">
        <v>441</v>
      </c>
    </row>
    <row r="78" spans="1:53" ht="30" customHeight="1" x14ac:dyDescent="0.2">
      <c r="A78" s="437"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37"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G4:H4"/>
    <mergeCell ref="O4:P4"/>
    <mergeCell ref="AE4:AF4"/>
    <mergeCell ref="AM4:AN4"/>
    <mergeCell ref="G5:H5"/>
    <mergeCell ref="O5:P5"/>
    <mergeCell ref="AE5:AF5"/>
    <mergeCell ref="AM5:AN5"/>
    <mergeCell ref="AE6:AF6"/>
    <mergeCell ref="AM6:AN6"/>
    <mergeCell ref="BA6:BB6"/>
    <mergeCell ref="B75:L75"/>
    <mergeCell ref="B79:O79"/>
    <mergeCell ref="B78:M78"/>
    <mergeCell ref="G6:H6"/>
    <mergeCell ref="O6:P6"/>
  </mergeCells>
  <phoneticPr fontId="29" type="noConversion"/>
  <pageMargins left="0.25" right="0.25" top="0.75" bottom="0.75" header="0.3" footer="0.3"/>
  <pageSetup scale="18" fitToHeight="3"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rgb="FFFFE9A3"/>
    <pageSetUpPr fitToPage="1"/>
  </sheetPr>
  <dimension ref="A1:BB84"/>
  <sheetViews>
    <sheetView zoomScaleNormal="100"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265</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38"/>
      <c r="F5" s="438"/>
      <c r="G5" s="773" t="str">
        <f>Period1_Label</f>
        <v>Proposer FY 1</v>
      </c>
      <c r="H5" s="774"/>
      <c r="I5" s="438"/>
      <c r="J5" s="438"/>
      <c r="K5" s="320"/>
      <c r="L5" s="307"/>
      <c r="M5" s="276"/>
      <c r="N5" s="440"/>
      <c r="O5" s="777" t="str">
        <f>Period2_Label</f>
        <v>Proposer FY 2</v>
      </c>
      <c r="P5" s="778"/>
      <c r="Q5" s="440"/>
      <c r="R5" s="440"/>
      <c r="S5" s="343"/>
      <c r="T5" s="313"/>
      <c r="U5" s="298"/>
      <c r="V5" s="438"/>
      <c r="W5" s="298" t="str">
        <f>Period3_Label</f>
        <v>Proposer FY 3</v>
      </c>
      <c r="X5" s="438"/>
      <c r="Y5" s="438"/>
      <c r="Z5" s="438"/>
      <c r="AA5" s="320"/>
      <c r="AB5" s="307"/>
      <c r="AC5" s="307"/>
      <c r="AD5" s="307"/>
      <c r="AE5" s="777" t="str">
        <f>Period4_Label</f>
        <v>Proposer FY 4</v>
      </c>
      <c r="AF5" s="778"/>
      <c r="AG5" s="307"/>
      <c r="AH5" s="440"/>
      <c r="AI5" s="343"/>
      <c r="AJ5" s="313"/>
      <c r="AK5" s="313"/>
      <c r="AL5" s="313"/>
      <c r="AM5" s="773" t="str">
        <f>Period5_Label</f>
        <v>Proposer FY 5</v>
      </c>
      <c r="AN5" s="774"/>
      <c r="AO5" s="313"/>
      <c r="AP5" s="438"/>
      <c r="AQ5" s="346"/>
      <c r="AR5" s="317"/>
      <c r="AS5" s="307"/>
      <c r="AT5" s="307"/>
      <c r="AU5" s="307"/>
      <c r="AV5" s="276" t="str">
        <f>Period6_Label</f>
        <v>Proposer FY 6</v>
      </c>
      <c r="AW5" s="307"/>
      <c r="AX5" s="440"/>
      <c r="AY5" s="348"/>
      <c r="AZ5" s="436"/>
      <c r="BA5" s="425" t="s">
        <v>27</v>
      </c>
      <c r="BB5" s="424"/>
    </row>
    <row r="6" spans="1:54" x14ac:dyDescent="0.2">
      <c r="A6" s="26" t="s">
        <v>125</v>
      </c>
      <c r="B6" s="2"/>
      <c r="C6" s="9"/>
      <c r="D6" s="341"/>
      <c r="E6" s="439"/>
      <c r="F6" s="439"/>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
        <v>1</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
        <v>2</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5.5" customHeight="1"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19</v>
      </c>
      <c r="F45" s="9"/>
      <c r="G45" s="9"/>
      <c r="H45" s="9"/>
      <c r="I45" s="9"/>
      <c r="J45" s="9"/>
      <c r="K45" s="325"/>
      <c r="L45" s="451" t="s">
        <v>340</v>
      </c>
      <c r="M45" s="452" t="s">
        <v>19</v>
      </c>
      <c r="N45" s="9"/>
      <c r="O45" s="9"/>
      <c r="P45" s="9"/>
      <c r="Q45" s="9"/>
      <c r="R45" s="9"/>
      <c r="S45" s="325"/>
      <c r="T45" s="451" t="s">
        <v>340</v>
      </c>
      <c r="U45" s="452" t="s">
        <v>19</v>
      </c>
      <c r="V45" s="9"/>
      <c r="W45" s="9"/>
      <c r="X45" s="9"/>
      <c r="Y45" s="9"/>
      <c r="Z45" s="9"/>
      <c r="AA45" s="325"/>
      <c r="AB45" s="451" t="s">
        <v>340</v>
      </c>
      <c r="AC45" s="452" t="s">
        <v>19</v>
      </c>
      <c r="AD45" s="9"/>
      <c r="AE45" s="9"/>
      <c r="AF45" s="9"/>
      <c r="AG45" s="9"/>
      <c r="AH45" s="9"/>
      <c r="AI45" s="325"/>
      <c r="AJ45" s="451" t="s">
        <v>340</v>
      </c>
      <c r="AK45" s="452" t="s">
        <v>19</v>
      </c>
      <c r="AL45" s="9"/>
      <c r="AM45" s="9"/>
      <c r="AN45" s="9"/>
      <c r="AO45" s="9"/>
      <c r="AP45" s="9"/>
      <c r="AQ45" s="325"/>
      <c r="AR45" s="451" t="s">
        <v>340</v>
      </c>
      <c r="AS45" s="452" t="s">
        <v>19</v>
      </c>
      <c r="AT45" s="302"/>
      <c r="AU45" s="302"/>
      <c r="AV45" s="302"/>
      <c r="AW45" s="302"/>
      <c r="AX45" s="9"/>
      <c r="AY45" s="325"/>
      <c r="AZ45" s="477" t="s">
        <v>340</v>
      </c>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475">
        <f>SUM(D46,L46,T46,AB46,AJ46,AR46)</f>
        <v>0</v>
      </c>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475">
        <f t="shared" ref="AZ47:AZ49" si="33">SUM(D47,L47,T47,AB47,AJ47,AR47)</f>
        <v>0</v>
      </c>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475">
        <f t="shared" si="33"/>
        <v>0</v>
      </c>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475">
        <f t="shared" si="33"/>
        <v>0</v>
      </c>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476">
        <f>SUM(AZ45:AZ49)</f>
        <v>0</v>
      </c>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35"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4">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4"/>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4"/>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4"/>
        <v>0</v>
      </c>
    </row>
    <row r="72" spans="1:53" ht="13.5" thickBot="1" x14ac:dyDescent="0.25">
      <c r="A72" s="45" t="s">
        <v>366</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4"/>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4"/>
        <v>0</v>
      </c>
    </row>
    <row r="74" spans="1:53" x14ac:dyDescent="0.2">
      <c r="V74" s="129" t="s">
        <v>93</v>
      </c>
    </row>
    <row r="75" spans="1:53" ht="74.25" customHeight="1" x14ac:dyDescent="0.2">
      <c r="A75" s="178" t="s">
        <v>119</v>
      </c>
      <c r="B75" s="770" t="s">
        <v>126</v>
      </c>
      <c r="C75" s="770"/>
      <c r="D75" s="770"/>
      <c r="E75" s="770"/>
      <c r="F75" s="770"/>
      <c r="G75" s="770"/>
      <c r="H75" s="770"/>
      <c r="I75" s="770"/>
      <c r="J75" s="770"/>
      <c r="K75" s="770"/>
      <c r="L75" s="770"/>
      <c r="V75" s="129"/>
    </row>
    <row r="76" spans="1:53" ht="14.25" customHeight="1" x14ac:dyDescent="0.2">
      <c r="A76" s="435" t="s">
        <v>58</v>
      </c>
      <c r="B76" s="435" t="s">
        <v>120</v>
      </c>
    </row>
    <row r="77" spans="1:53" ht="18" customHeight="1" x14ac:dyDescent="0.2">
      <c r="A77" s="437" t="s">
        <v>22</v>
      </c>
      <c r="B77" s="435" t="s">
        <v>441</v>
      </c>
    </row>
    <row r="78" spans="1:53" ht="30" customHeight="1" x14ac:dyDescent="0.2">
      <c r="A78" s="437"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37"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G4:H4"/>
    <mergeCell ref="O4:P4"/>
    <mergeCell ref="AE4:AF4"/>
    <mergeCell ref="AM4:AN4"/>
    <mergeCell ref="G5:H5"/>
    <mergeCell ref="O5:P5"/>
    <mergeCell ref="AE5:AF5"/>
    <mergeCell ref="AM5:AN5"/>
    <mergeCell ref="AE6:AF6"/>
    <mergeCell ref="AM6:AN6"/>
    <mergeCell ref="BA6:BB6"/>
    <mergeCell ref="B75:L75"/>
    <mergeCell ref="B79:O79"/>
    <mergeCell ref="B78:M78"/>
    <mergeCell ref="G6:H6"/>
    <mergeCell ref="O6:P6"/>
  </mergeCells>
  <phoneticPr fontId="29" type="noConversion"/>
  <pageMargins left="0.25" right="0.25" top="0.75" bottom="0.75" header="0.3" footer="0.3"/>
  <pageSetup scale="18" fitToHeight="3"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pageSetUpPr fitToPage="1"/>
  </sheetPr>
  <dimension ref="A1:Q36"/>
  <sheetViews>
    <sheetView workbookViewId="0"/>
  </sheetViews>
  <sheetFormatPr defaultColWidth="8.85546875" defaultRowHeight="12.75" x14ac:dyDescent="0.2"/>
  <cols>
    <col min="14" max="14" width="19.42578125" customWidth="1"/>
    <col min="15" max="15" width="1.5703125" bestFit="1" customWidth="1"/>
    <col min="17" max="17" width="0" hidden="1" customWidth="1"/>
  </cols>
  <sheetData>
    <row r="1" spans="1:17" ht="15.75" x14ac:dyDescent="0.25">
      <c r="A1" s="86" t="s">
        <v>33</v>
      </c>
      <c r="B1" s="87"/>
      <c r="C1" s="87"/>
      <c r="D1" s="87"/>
      <c r="E1" s="794" t="str">
        <f>General!C2</f>
        <v>Proposer's Name (Prime or Subcontractor)</v>
      </c>
      <c r="F1" s="795"/>
      <c r="G1" s="795"/>
      <c r="H1" s="795"/>
      <c r="I1" s="795"/>
      <c r="J1" s="795"/>
      <c r="K1" s="795"/>
      <c r="L1" s="795"/>
      <c r="M1" s="795"/>
      <c r="N1" s="795"/>
      <c r="O1" s="795"/>
      <c r="P1" s="103"/>
    </row>
    <row r="2" spans="1:17" ht="50.25" customHeight="1" x14ac:dyDescent="0.2">
      <c r="A2" s="796" t="s">
        <v>443</v>
      </c>
      <c r="B2" s="796"/>
      <c r="C2" s="796"/>
      <c r="D2" s="796"/>
      <c r="E2" s="796"/>
      <c r="F2" s="796"/>
      <c r="G2" s="796"/>
      <c r="H2" s="796"/>
      <c r="I2" s="796"/>
      <c r="J2" s="796"/>
      <c r="K2" s="796"/>
      <c r="L2" s="796"/>
      <c r="M2" s="796"/>
      <c r="N2" s="796"/>
      <c r="O2" s="796"/>
    </row>
    <row r="3" spans="1:17" ht="9" customHeight="1" x14ac:dyDescent="0.2">
      <c r="A3" s="796"/>
      <c r="B3" s="796"/>
      <c r="C3" s="796"/>
      <c r="D3" s="796"/>
      <c r="E3" s="796"/>
      <c r="F3" s="796"/>
      <c r="G3" s="796"/>
      <c r="H3" s="796"/>
      <c r="I3" s="796"/>
      <c r="J3" s="796"/>
      <c r="K3" s="796"/>
      <c r="L3" s="796"/>
      <c r="M3" s="796"/>
      <c r="N3" s="796"/>
      <c r="O3" s="796"/>
    </row>
    <row r="4" spans="1:17" hidden="1" x14ac:dyDescent="0.2">
      <c r="A4" s="796"/>
      <c r="B4" s="796"/>
      <c r="C4" s="796"/>
      <c r="D4" s="796"/>
      <c r="E4" s="796"/>
      <c r="F4" s="796"/>
      <c r="G4" s="796"/>
      <c r="H4" s="796"/>
      <c r="I4" s="796"/>
      <c r="J4" s="796"/>
      <c r="K4" s="796"/>
      <c r="L4" s="796"/>
      <c r="M4" s="796"/>
      <c r="N4" s="796"/>
      <c r="O4" s="796"/>
    </row>
    <row r="5" spans="1:17" ht="12.75" hidden="1" customHeight="1" x14ac:dyDescent="0.2">
      <c r="A5" s="796"/>
      <c r="B5" s="796"/>
      <c r="C5" s="796"/>
      <c r="D5" s="796"/>
      <c r="E5" s="796"/>
      <c r="F5" s="796"/>
      <c r="G5" s="796"/>
      <c r="H5" s="796"/>
      <c r="I5" s="796"/>
      <c r="J5" s="796"/>
      <c r="K5" s="796"/>
      <c r="L5" s="796"/>
      <c r="M5" s="796"/>
      <c r="N5" s="796"/>
      <c r="O5" s="796"/>
    </row>
    <row r="6" spans="1:17" ht="15.75" x14ac:dyDescent="0.25">
      <c r="A6" s="799"/>
      <c r="B6" s="799"/>
      <c r="C6" s="799"/>
      <c r="D6" s="799"/>
      <c r="E6" s="799"/>
      <c r="F6" s="799"/>
      <c r="G6" s="799"/>
      <c r="H6" s="799"/>
      <c r="I6" s="799"/>
      <c r="J6" s="799"/>
      <c r="K6" s="799"/>
      <c r="L6" s="799"/>
      <c r="M6" s="799"/>
      <c r="N6" s="799"/>
      <c r="O6" s="799"/>
    </row>
    <row r="7" spans="1:17" x14ac:dyDescent="0.2">
      <c r="A7" s="797" t="s">
        <v>451</v>
      </c>
      <c r="B7" s="797"/>
      <c r="C7" s="797"/>
      <c r="D7" s="797"/>
      <c r="E7" s="797"/>
      <c r="F7" s="797"/>
      <c r="G7" s="797"/>
      <c r="H7" s="797"/>
      <c r="I7" s="797"/>
      <c r="J7" s="797"/>
      <c r="K7" s="797"/>
      <c r="L7" s="797"/>
      <c r="M7" s="797"/>
      <c r="N7" s="797"/>
      <c r="O7" s="797"/>
    </row>
    <row r="8" spans="1:17" ht="63.75" customHeight="1" x14ac:dyDescent="0.2">
      <c r="A8" s="797"/>
      <c r="B8" s="797"/>
      <c r="C8" s="797"/>
      <c r="D8" s="797"/>
      <c r="E8" s="797"/>
      <c r="F8" s="797"/>
      <c r="G8" s="797"/>
      <c r="H8" s="797"/>
      <c r="I8" s="797"/>
      <c r="J8" s="797"/>
      <c r="K8" s="797"/>
      <c r="L8" s="797"/>
      <c r="M8" s="797"/>
      <c r="N8" s="797"/>
      <c r="O8" s="797"/>
    </row>
    <row r="9" spans="1:17" ht="14.25" customHeight="1" x14ac:dyDescent="0.25">
      <c r="A9" s="800"/>
      <c r="B9" s="800"/>
      <c r="C9" s="800"/>
      <c r="D9" s="800"/>
      <c r="E9" s="800"/>
      <c r="F9" s="800"/>
      <c r="G9" s="800"/>
      <c r="H9" s="800"/>
      <c r="I9" s="800"/>
      <c r="J9" s="800"/>
      <c r="K9" s="800"/>
      <c r="L9" s="800"/>
      <c r="M9" s="800"/>
      <c r="N9" s="800"/>
      <c r="O9" s="800"/>
    </row>
    <row r="10" spans="1:17" ht="15.75" x14ac:dyDescent="0.25">
      <c r="A10" s="797" t="s">
        <v>151</v>
      </c>
      <c r="B10" s="797"/>
      <c r="C10" s="797"/>
      <c r="D10" s="797"/>
      <c r="E10" s="797"/>
      <c r="F10" s="797"/>
      <c r="G10" s="797"/>
      <c r="H10" s="797"/>
      <c r="I10" s="797"/>
      <c r="J10" s="797"/>
      <c r="K10" s="797"/>
      <c r="L10" s="797"/>
      <c r="M10" s="797"/>
      <c r="N10" s="797"/>
      <c r="O10" s="797"/>
    </row>
    <row r="11" spans="1:17" ht="15.75" customHeight="1" x14ac:dyDescent="0.25">
      <c r="A11" s="801"/>
      <c r="B11" s="801"/>
      <c r="C11" s="801"/>
      <c r="D11" s="801"/>
      <c r="E11" s="801"/>
      <c r="F11" s="801"/>
      <c r="G11" s="801"/>
      <c r="H11" s="801"/>
      <c r="I11" s="801"/>
      <c r="J11" s="801"/>
      <c r="K11" s="801"/>
      <c r="L11" s="801"/>
      <c r="M11" s="801"/>
      <c r="N11" s="801"/>
      <c r="O11" s="801"/>
    </row>
    <row r="12" spans="1:17" x14ac:dyDescent="0.2">
      <c r="A12" s="798" t="s">
        <v>450</v>
      </c>
      <c r="B12" s="798"/>
      <c r="C12" s="798"/>
      <c r="D12" s="798"/>
      <c r="E12" s="798"/>
      <c r="F12" s="798"/>
      <c r="G12" s="798"/>
      <c r="H12" s="798"/>
      <c r="I12" s="798"/>
      <c r="J12" s="798"/>
      <c r="K12" s="798"/>
      <c r="L12" s="798"/>
      <c r="M12" s="798"/>
      <c r="N12" s="798"/>
      <c r="O12" s="798"/>
    </row>
    <row r="13" spans="1:17" ht="63.75" customHeight="1" x14ac:dyDescent="0.2">
      <c r="A13" s="798"/>
      <c r="B13" s="798"/>
      <c r="C13" s="798"/>
      <c r="D13" s="798"/>
      <c r="E13" s="798"/>
      <c r="F13" s="798"/>
      <c r="G13" s="798"/>
      <c r="H13" s="798"/>
      <c r="I13" s="798"/>
      <c r="J13" s="798"/>
      <c r="K13" s="798"/>
      <c r="L13" s="798"/>
      <c r="M13" s="798"/>
      <c r="N13" s="798"/>
      <c r="O13" s="798"/>
    </row>
    <row r="14" spans="1:17" x14ac:dyDescent="0.2">
      <c r="O14" s="129" t="s">
        <v>93</v>
      </c>
    </row>
    <row r="15" spans="1:17" ht="62.25" customHeight="1" x14ac:dyDescent="0.2">
      <c r="B15" s="792" t="s">
        <v>54</v>
      </c>
      <c r="C15" s="793"/>
      <c r="D15" s="787" t="s">
        <v>117</v>
      </c>
      <c r="E15" s="793"/>
      <c r="F15" s="787" t="s">
        <v>55</v>
      </c>
      <c r="G15" s="788"/>
      <c r="H15" s="787" t="s">
        <v>56</v>
      </c>
      <c r="I15" s="788"/>
      <c r="J15" s="787" t="s">
        <v>94</v>
      </c>
      <c r="K15" s="788"/>
      <c r="L15" s="787" t="s">
        <v>57</v>
      </c>
      <c r="M15" s="788"/>
      <c r="N15" s="787" t="s">
        <v>153</v>
      </c>
      <c r="O15" s="788"/>
    </row>
    <row r="16" spans="1:17" ht="12.75" customHeight="1" x14ac:dyDescent="0.2">
      <c r="B16" s="789"/>
      <c r="C16" s="790"/>
      <c r="D16" s="785"/>
      <c r="E16" s="786"/>
      <c r="F16" s="785"/>
      <c r="G16" s="786"/>
      <c r="H16" s="785"/>
      <c r="I16" s="786"/>
      <c r="J16" s="791"/>
      <c r="K16" s="786"/>
      <c r="L16" s="785"/>
      <c r="M16" s="786"/>
      <c r="N16" s="785"/>
      <c r="O16" s="786"/>
      <c r="Q16" s="153" t="s">
        <v>103</v>
      </c>
    </row>
    <row r="17" spans="2:17" x14ac:dyDescent="0.2">
      <c r="B17" s="789"/>
      <c r="C17" s="790"/>
      <c r="D17" s="785"/>
      <c r="E17" s="786"/>
      <c r="F17" s="785"/>
      <c r="G17" s="786"/>
      <c r="H17" s="785"/>
      <c r="I17" s="786"/>
      <c r="J17" s="791"/>
      <c r="K17" s="786"/>
      <c r="L17" s="785"/>
      <c r="M17" s="786"/>
      <c r="N17" s="785"/>
      <c r="O17" s="786"/>
      <c r="Q17" s="153" t="s">
        <v>105</v>
      </c>
    </row>
    <row r="18" spans="2:17" x14ac:dyDescent="0.2">
      <c r="B18" s="789"/>
      <c r="C18" s="790"/>
      <c r="D18" s="785"/>
      <c r="E18" s="786"/>
      <c r="F18" s="785"/>
      <c r="G18" s="786"/>
      <c r="H18" s="785"/>
      <c r="I18" s="786"/>
      <c r="J18" s="785"/>
      <c r="K18" s="786"/>
      <c r="L18" s="785"/>
      <c r="M18" s="786"/>
      <c r="N18" s="785"/>
      <c r="O18" s="786"/>
    </row>
    <row r="19" spans="2:17" x14ac:dyDescent="0.2">
      <c r="B19" s="789"/>
      <c r="C19" s="790"/>
      <c r="D19" s="785"/>
      <c r="E19" s="786"/>
      <c r="F19" s="785"/>
      <c r="G19" s="786"/>
      <c r="H19" s="785"/>
      <c r="I19" s="786"/>
      <c r="J19" s="785"/>
      <c r="K19" s="786"/>
      <c r="L19" s="785"/>
      <c r="M19" s="786"/>
      <c r="N19" s="785"/>
      <c r="O19" s="786"/>
    </row>
    <row r="20" spans="2:17" x14ac:dyDescent="0.2">
      <c r="B20" s="789"/>
      <c r="C20" s="790"/>
      <c r="D20" s="785"/>
      <c r="E20" s="786"/>
      <c r="F20" s="785"/>
      <c r="G20" s="786"/>
      <c r="H20" s="785"/>
      <c r="I20" s="786"/>
      <c r="J20" s="785"/>
      <c r="K20" s="786"/>
      <c r="L20" s="785"/>
      <c r="M20" s="786"/>
      <c r="N20" s="785"/>
      <c r="O20" s="786"/>
    </row>
    <row r="21" spans="2:17" x14ac:dyDescent="0.2">
      <c r="B21" s="789"/>
      <c r="C21" s="790"/>
      <c r="D21" s="785"/>
      <c r="E21" s="786"/>
      <c r="F21" s="785"/>
      <c r="G21" s="786"/>
      <c r="H21" s="785"/>
      <c r="I21" s="786"/>
      <c r="J21" s="785"/>
      <c r="K21" s="786"/>
      <c r="L21" s="785"/>
      <c r="M21" s="786"/>
      <c r="N21" s="785"/>
      <c r="O21" s="786"/>
    </row>
    <row r="22" spans="2:17" x14ac:dyDescent="0.2">
      <c r="B22" s="789"/>
      <c r="C22" s="790"/>
      <c r="D22" s="785"/>
      <c r="E22" s="786"/>
      <c r="F22" s="785"/>
      <c r="G22" s="786"/>
      <c r="H22" s="785"/>
      <c r="I22" s="786"/>
      <c r="J22" s="785"/>
      <c r="K22" s="786"/>
      <c r="L22" s="785"/>
      <c r="M22" s="786"/>
      <c r="N22" s="785"/>
      <c r="O22" s="786"/>
    </row>
    <row r="23" spans="2:17" x14ac:dyDescent="0.2">
      <c r="B23" s="789"/>
      <c r="C23" s="790"/>
      <c r="D23" s="785"/>
      <c r="E23" s="786"/>
      <c r="F23" s="785"/>
      <c r="G23" s="786"/>
      <c r="H23" s="785"/>
      <c r="I23" s="786"/>
      <c r="J23" s="785"/>
      <c r="K23" s="786"/>
      <c r="L23" s="785"/>
      <c r="M23" s="786"/>
      <c r="N23" s="785"/>
      <c r="O23" s="786"/>
    </row>
    <row r="24" spans="2:17" x14ac:dyDescent="0.2">
      <c r="B24" s="789"/>
      <c r="C24" s="790"/>
      <c r="D24" s="785"/>
      <c r="E24" s="786"/>
      <c r="F24" s="785"/>
      <c r="G24" s="786"/>
      <c r="H24" s="785"/>
      <c r="I24" s="786"/>
      <c r="J24" s="785"/>
      <c r="K24" s="786"/>
      <c r="L24" s="785"/>
      <c r="M24" s="786"/>
      <c r="N24" s="785"/>
      <c r="O24" s="786"/>
    </row>
    <row r="27" spans="2:17" ht="15.75" x14ac:dyDescent="0.2">
      <c r="C27" s="186"/>
    </row>
    <row r="36" spans="10:10" x14ac:dyDescent="0.2">
      <c r="J36" s="192"/>
    </row>
  </sheetData>
  <mergeCells count="78">
    <mergeCell ref="E1:O1"/>
    <mergeCell ref="A2:O5"/>
    <mergeCell ref="A7:O8"/>
    <mergeCell ref="A12:O13"/>
    <mergeCell ref="A10:O10"/>
    <mergeCell ref="A6:O6"/>
    <mergeCell ref="A9:O9"/>
    <mergeCell ref="A11:O11"/>
    <mergeCell ref="N21:O21"/>
    <mergeCell ref="N22:O22"/>
    <mergeCell ref="N23:O23"/>
    <mergeCell ref="N24:O24"/>
    <mergeCell ref="N15:O15"/>
    <mergeCell ref="N16:O16"/>
    <mergeCell ref="N17:O17"/>
    <mergeCell ref="N18:O18"/>
    <mergeCell ref="N19:O19"/>
    <mergeCell ref="N20:O20"/>
    <mergeCell ref="J16:K16"/>
    <mergeCell ref="J17:K17"/>
    <mergeCell ref="J15:K15"/>
    <mergeCell ref="B15:C15"/>
    <mergeCell ref="B16:C16"/>
    <mergeCell ref="B17:C17"/>
    <mergeCell ref="F15:G15"/>
    <mergeCell ref="H15:I15"/>
    <mergeCell ref="F16:G16"/>
    <mergeCell ref="F17:G17"/>
    <mergeCell ref="H16:I16"/>
    <mergeCell ref="D15:E15"/>
    <mergeCell ref="D16:E16"/>
    <mergeCell ref="D17:E17"/>
    <mergeCell ref="H17:I17"/>
    <mergeCell ref="B22:C22"/>
    <mergeCell ref="B23:C23"/>
    <mergeCell ref="B24:C24"/>
    <mergeCell ref="F22:G22"/>
    <mergeCell ref="D22:E22"/>
    <mergeCell ref="D23:E23"/>
    <mergeCell ref="D24:E24"/>
    <mergeCell ref="F23:G23"/>
    <mergeCell ref="F24:G24"/>
    <mergeCell ref="B18:C18"/>
    <mergeCell ref="B19:C19"/>
    <mergeCell ref="B20:C20"/>
    <mergeCell ref="B21:C21"/>
    <mergeCell ref="F18:G18"/>
    <mergeCell ref="D20:E20"/>
    <mergeCell ref="F19:G19"/>
    <mergeCell ref="D18:E18"/>
    <mergeCell ref="D19:E19"/>
    <mergeCell ref="F20:G20"/>
    <mergeCell ref="F21:G21"/>
    <mergeCell ref="D21:E21"/>
    <mergeCell ref="J18:K18"/>
    <mergeCell ref="J19:K19"/>
    <mergeCell ref="H20:I20"/>
    <mergeCell ref="H21:I21"/>
    <mergeCell ref="H22:I22"/>
    <mergeCell ref="H19:I19"/>
    <mergeCell ref="H18:I18"/>
    <mergeCell ref="L15:M15"/>
    <mergeCell ref="L16:M16"/>
    <mergeCell ref="L17:M17"/>
    <mergeCell ref="L18:M18"/>
    <mergeCell ref="L19:M19"/>
    <mergeCell ref="L24:M24"/>
    <mergeCell ref="L20:M20"/>
    <mergeCell ref="L23:M23"/>
    <mergeCell ref="L21:M21"/>
    <mergeCell ref="L22:M22"/>
    <mergeCell ref="J24:K24"/>
    <mergeCell ref="H23:I23"/>
    <mergeCell ref="H24:I24"/>
    <mergeCell ref="J20:K20"/>
    <mergeCell ref="J21:K21"/>
    <mergeCell ref="J22:K22"/>
    <mergeCell ref="J23:K23"/>
  </mergeCells>
  <phoneticPr fontId="3" type="noConversion"/>
  <dataValidations count="1">
    <dataValidation type="list" allowBlank="1" showInputMessage="1" showErrorMessage="1" sqref="H16:I24 L16:O24" xr:uid="{00000000-0002-0000-0E00-000000000000}">
      <formula1>$Q$16:$Q$17</formula1>
    </dataValidation>
  </dataValidations>
  <printOptions horizontalCentered="1"/>
  <pageMargins left="0.5" right="0.5" top="0.5" bottom="0.5" header="0.25" footer="0.25"/>
  <pageSetup scale="63" orientation="landscape" r:id="rId1"/>
  <headerFooter alignWithMargins="0">
    <oddHeader>&amp;C&amp;"Arial,Bold"&amp;12&amp;A</oddHeader>
    <oddFooter>&amp;LOfferor: &amp;CPage &amp;P of &amp;N Pages&amp;R&amp;F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pageSetUpPr fitToPage="1"/>
  </sheetPr>
  <dimension ref="A1:L19"/>
  <sheetViews>
    <sheetView workbookViewId="0"/>
  </sheetViews>
  <sheetFormatPr defaultColWidth="8.85546875" defaultRowHeight="12.75" x14ac:dyDescent="0.2"/>
  <cols>
    <col min="1" max="1" width="12" customWidth="1"/>
    <col min="2" max="2" width="52.140625" customWidth="1"/>
    <col min="3" max="3" width="11" customWidth="1"/>
    <col min="5" max="5" width="11" customWidth="1"/>
    <col min="6" max="6" width="13" customWidth="1"/>
    <col min="8" max="8" width="11.85546875" bestFit="1" customWidth="1"/>
    <col min="9" max="9" width="11.85546875" customWidth="1"/>
    <col min="10" max="10" width="30.42578125" customWidth="1"/>
    <col min="11" max="11" width="13.140625" customWidth="1"/>
    <col min="12" max="12" width="0" hidden="1" customWidth="1"/>
  </cols>
  <sheetData>
    <row r="1" spans="1:12" ht="15.75" x14ac:dyDescent="0.25">
      <c r="A1" s="198" t="s">
        <v>138</v>
      </c>
      <c r="B1" s="87"/>
      <c r="C1" s="169" t="str">
        <f>General!C2</f>
        <v>Proposer's Name (Prime or Subcontractor)</v>
      </c>
      <c r="D1" s="87"/>
      <c r="E1" s="87"/>
      <c r="F1" s="87"/>
      <c r="G1" s="87"/>
      <c r="H1" s="87"/>
      <c r="I1" s="87"/>
      <c r="J1" s="87"/>
      <c r="K1" s="87"/>
    </row>
    <row r="2" spans="1:12" ht="18.75" x14ac:dyDescent="0.3">
      <c r="A2" s="78"/>
      <c r="B2" s="77"/>
      <c r="C2" s="77"/>
      <c r="D2" s="77"/>
      <c r="E2" s="77"/>
      <c r="F2" s="77"/>
      <c r="G2" s="77"/>
      <c r="H2" s="77"/>
      <c r="I2" s="77"/>
      <c r="J2" s="77"/>
      <c r="K2" s="77"/>
    </row>
    <row r="3" spans="1:12" ht="63" x14ac:dyDescent="0.2">
      <c r="A3" s="115" t="s">
        <v>17</v>
      </c>
      <c r="B3" s="115" t="s">
        <v>79</v>
      </c>
      <c r="C3" s="115" t="s">
        <v>18</v>
      </c>
      <c r="D3" s="115" t="s">
        <v>19</v>
      </c>
      <c r="E3" s="172" t="s">
        <v>116</v>
      </c>
      <c r="F3" s="115" t="s">
        <v>20</v>
      </c>
      <c r="G3" s="115" t="s">
        <v>21</v>
      </c>
      <c r="H3" s="172" t="s">
        <v>27</v>
      </c>
      <c r="I3" s="115" t="s">
        <v>139</v>
      </c>
      <c r="J3" s="115" t="s">
        <v>152</v>
      </c>
      <c r="K3" s="115" t="s">
        <v>69</v>
      </c>
    </row>
    <row r="4" spans="1:12" ht="15.75" x14ac:dyDescent="0.2">
      <c r="A4" s="107" t="s">
        <v>71</v>
      </c>
      <c r="B4" s="108"/>
      <c r="C4" s="108"/>
      <c r="D4" s="109"/>
      <c r="E4" s="173">
        <f>C4*D4</f>
        <v>0</v>
      </c>
      <c r="F4" s="109"/>
      <c r="G4" s="110"/>
      <c r="H4" s="109">
        <f>E4+F4+G4</f>
        <v>0</v>
      </c>
      <c r="I4" s="109"/>
      <c r="J4" s="92"/>
      <c r="K4" s="92"/>
      <c r="L4" s="153" t="s">
        <v>103</v>
      </c>
    </row>
    <row r="5" spans="1:12" ht="15.75" x14ac:dyDescent="0.2">
      <c r="A5" s="108"/>
      <c r="B5" s="108"/>
      <c r="C5" s="108"/>
      <c r="D5" s="109"/>
      <c r="E5" s="173">
        <f t="shared" ref="E5:E12" si="0">C5*D5</f>
        <v>0</v>
      </c>
      <c r="F5" s="109"/>
      <c r="G5" s="110"/>
      <c r="H5" s="109">
        <f t="shared" ref="H5:H12" si="1">E5+F5+G5</f>
        <v>0</v>
      </c>
      <c r="I5" s="109"/>
      <c r="J5" s="92"/>
      <c r="K5" s="92"/>
      <c r="L5" s="153" t="s">
        <v>105</v>
      </c>
    </row>
    <row r="6" spans="1:12" ht="15.75" x14ac:dyDescent="0.2">
      <c r="A6" s="92"/>
      <c r="B6" s="108"/>
      <c r="C6" s="92"/>
      <c r="D6" s="92"/>
      <c r="E6" s="173">
        <f t="shared" si="0"/>
        <v>0</v>
      </c>
      <c r="F6" s="111"/>
      <c r="G6" s="111"/>
      <c r="H6" s="109">
        <f t="shared" si="1"/>
        <v>0</v>
      </c>
      <c r="I6" s="109"/>
      <c r="J6" s="92"/>
      <c r="K6" s="108"/>
    </row>
    <row r="7" spans="1:12" ht="15.75" x14ac:dyDescent="0.2">
      <c r="A7" s="92"/>
      <c r="B7" s="108"/>
      <c r="C7" s="92"/>
      <c r="D7" s="92"/>
      <c r="E7" s="173">
        <f t="shared" si="0"/>
        <v>0</v>
      </c>
      <c r="F7" s="111"/>
      <c r="G7" s="111"/>
      <c r="H7" s="109">
        <f t="shared" si="1"/>
        <v>0</v>
      </c>
      <c r="I7" s="109"/>
      <c r="J7" s="92"/>
      <c r="K7" s="108"/>
    </row>
    <row r="8" spans="1:12" ht="15.75" x14ac:dyDescent="0.2">
      <c r="A8" s="197" t="s">
        <v>72</v>
      </c>
      <c r="B8" s="108"/>
      <c r="C8" s="92"/>
      <c r="D8" s="92"/>
      <c r="E8" s="173"/>
      <c r="F8" s="111"/>
      <c r="G8" s="111"/>
      <c r="H8" s="109"/>
      <c r="I8" s="109"/>
      <c r="J8" s="92"/>
      <c r="K8" s="108"/>
    </row>
    <row r="9" spans="1:12" ht="15.75" x14ac:dyDescent="0.2">
      <c r="A9" s="108"/>
      <c r="B9" s="108"/>
      <c r="C9" s="108"/>
      <c r="D9" s="109"/>
      <c r="E9" s="173">
        <f t="shared" si="0"/>
        <v>0</v>
      </c>
      <c r="F9" s="109"/>
      <c r="G9" s="110"/>
      <c r="H9" s="109">
        <f t="shared" si="1"/>
        <v>0</v>
      </c>
      <c r="I9" s="109"/>
      <c r="J9" s="92"/>
      <c r="K9" s="92"/>
    </row>
    <row r="10" spans="1:12" ht="15.75" x14ac:dyDescent="0.2">
      <c r="A10" s="92"/>
      <c r="B10" s="108"/>
      <c r="C10" s="92"/>
      <c r="D10" s="92"/>
      <c r="E10" s="173">
        <f t="shared" si="0"/>
        <v>0</v>
      </c>
      <c r="F10" s="111"/>
      <c r="G10" s="111"/>
      <c r="H10" s="109">
        <f t="shared" si="1"/>
        <v>0</v>
      </c>
      <c r="I10" s="109"/>
      <c r="J10" s="92"/>
      <c r="K10" s="108"/>
    </row>
    <row r="11" spans="1:12" ht="15.75" x14ac:dyDescent="0.2">
      <c r="A11" s="92"/>
      <c r="B11" s="108"/>
      <c r="C11" s="113"/>
      <c r="D11" s="92"/>
      <c r="E11" s="173">
        <f t="shared" si="0"/>
        <v>0</v>
      </c>
      <c r="F11" s="111"/>
      <c r="G11" s="111"/>
      <c r="H11" s="109">
        <f t="shared" si="1"/>
        <v>0</v>
      </c>
      <c r="I11" s="109"/>
      <c r="J11" s="92"/>
      <c r="K11" s="108"/>
    </row>
    <row r="12" spans="1:12" ht="15.75" x14ac:dyDescent="0.2">
      <c r="A12" s="108"/>
      <c r="B12" s="108"/>
      <c r="C12" s="108"/>
      <c r="D12" s="108"/>
      <c r="E12" s="173">
        <f t="shared" si="0"/>
        <v>0</v>
      </c>
      <c r="F12" s="108"/>
      <c r="G12" s="108"/>
      <c r="H12" s="109">
        <f t="shared" si="1"/>
        <v>0</v>
      </c>
      <c r="I12" s="109"/>
      <c r="J12" s="92"/>
      <c r="K12" s="108"/>
    </row>
    <row r="13" spans="1:12" ht="16.5" customHeight="1" x14ac:dyDescent="0.2">
      <c r="A13" s="802"/>
      <c r="B13" s="802"/>
      <c r="C13" s="802"/>
      <c r="D13" s="105"/>
      <c r="E13" s="105"/>
      <c r="G13" s="114" t="s">
        <v>91</v>
      </c>
      <c r="H13" s="174">
        <f>SUM(H4:H12)</f>
        <v>0</v>
      </c>
      <c r="I13" s="106"/>
      <c r="J13" s="106"/>
      <c r="K13" s="100"/>
    </row>
    <row r="14" spans="1:12" x14ac:dyDescent="0.2">
      <c r="D14" s="98"/>
      <c r="E14" s="98"/>
      <c r="F14" s="98"/>
      <c r="G14" s="98"/>
    </row>
    <row r="15" spans="1:12" x14ac:dyDescent="0.2">
      <c r="A15" s="191" t="s">
        <v>119</v>
      </c>
      <c r="B15" s="804" t="s">
        <v>121</v>
      </c>
      <c r="C15" s="804"/>
      <c r="D15" s="804"/>
      <c r="E15" s="804"/>
      <c r="F15" s="804"/>
      <c r="G15" s="804"/>
      <c r="H15" s="804"/>
      <c r="I15" s="804"/>
      <c r="J15" s="804"/>
      <c r="K15" s="804"/>
    </row>
    <row r="16" spans="1:12" ht="15.75" x14ac:dyDescent="0.2">
      <c r="B16" s="189"/>
    </row>
    <row r="17" spans="1:11" x14ac:dyDescent="0.2">
      <c r="A17" s="36" t="s">
        <v>58</v>
      </c>
      <c r="B17" s="803" t="s">
        <v>25</v>
      </c>
      <c r="C17" s="803"/>
      <c r="D17" s="803"/>
      <c r="E17" s="803"/>
      <c r="F17" s="803"/>
      <c r="G17" s="803"/>
      <c r="H17" s="803"/>
      <c r="I17" s="803"/>
      <c r="J17" s="803"/>
      <c r="K17" s="803"/>
    </row>
    <row r="18" spans="1:11" x14ac:dyDescent="0.2">
      <c r="A18" s="156"/>
      <c r="B18" s="156"/>
      <c r="C18" s="156"/>
      <c r="D18" s="156"/>
      <c r="E18" s="156"/>
      <c r="F18" s="156"/>
      <c r="G18" s="156"/>
      <c r="H18" s="156"/>
      <c r="I18" s="156"/>
      <c r="J18" s="156"/>
      <c r="K18" s="156"/>
    </row>
    <row r="19" spans="1:11" x14ac:dyDescent="0.2">
      <c r="A19" s="36" t="s">
        <v>22</v>
      </c>
      <c r="B19" s="803" t="s">
        <v>127</v>
      </c>
      <c r="C19" s="803"/>
      <c r="D19" s="803"/>
      <c r="E19" s="803"/>
      <c r="F19" s="803"/>
      <c r="G19" s="803"/>
      <c r="H19" s="803"/>
      <c r="I19" s="803"/>
      <c r="J19" s="803"/>
      <c r="K19" s="803"/>
    </row>
  </sheetData>
  <mergeCells count="4">
    <mergeCell ref="A13:C13"/>
    <mergeCell ref="B17:K17"/>
    <mergeCell ref="B19:K19"/>
    <mergeCell ref="B15:K15"/>
  </mergeCells>
  <phoneticPr fontId="3" type="noConversion"/>
  <dataValidations count="1">
    <dataValidation type="list" showInputMessage="1" showErrorMessage="1" sqref="J4:J12" xr:uid="{00000000-0002-0000-0F00-000000000000}">
      <formula1>$L$4:$L$5</formula1>
    </dataValidation>
  </dataValidations>
  <pageMargins left="0.75" right="0.75" top="1" bottom="1" header="0.5" footer="0.5"/>
  <pageSetup scale="7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fitToPage="1"/>
  </sheetPr>
  <dimension ref="A1:O23"/>
  <sheetViews>
    <sheetView workbookViewId="0"/>
  </sheetViews>
  <sheetFormatPr defaultColWidth="8.85546875" defaultRowHeight="12.75" x14ac:dyDescent="0.2"/>
  <cols>
    <col min="1" max="1" width="12" customWidth="1"/>
    <col min="2" max="2" width="23.140625" customWidth="1"/>
    <col min="3" max="3" width="13" customWidth="1"/>
    <col min="4" max="4" width="15" customWidth="1"/>
    <col min="5" max="6" width="15.140625" customWidth="1"/>
    <col min="7" max="7" width="16.85546875" customWidth="1"/>
    <col min="8" max="8" width="14.140625" customWidth="1"/>
    <col min="9" max="9" width="15.85546875" customWidth="1"/>
    <col min="10" max="10" width="14.140625" customWidth="1"/>
    <col min="11" max="11" width="16.140625" hidden="1" customWidth="1"/>
  </cols>
  <sheetData>
    <row r="1" spans="1:15" ht="15.75" x14ac:dyDescent="0.25">
      <c r="A1" s="116" t="s">
        <v>130</v>
      </c>
      <c r="B1" s="117"/>
      <c r="C1" s="117"/>
      <c r="D1" s="170" t="str">
        <f>General!C2</f>
        <v>Proposer's Name (Prime or Subcontractor)</v>
      </c>
      <c r="E1" s="117"/>
      <c r="F1" s="117"/>
      <c r="G1" s="117"/>
      <c r="H1" s="117"/>
      <c r="I1" s="117"/>
      <c r="J1" s="117"/>
      <c r="K1" s="76"/>
      <c r="L1" s="76"/>
      <c r="M1" s="76"/>
      <c r="N1" s="76"/>
      <c r="O1" s="76"/>
    </row>
    <row r="2" spans="1:15" ht="15.75" x14ac:dyDescent="0.25">
      <c r="A2" s="805"/>
      <c r="B2" s="805"/>
      <c r="C2" s="805"/>
      <c r="D2" s="805"/>
      <c r="E2" s="805"/>
      <c r="F2" s="805"/>
      <c r="G2" s="805"/>
      <c r="H2" s="805"/>
      <c r="I2" s="88"/>
      <c r="J2" s="88"/>
      <c r="K2" s="76"/>
      <c r="L2" s="76"/>
      <c r="M2" s="76"/>
      <c r="N2" s="76"/>
      <c r="O2" s="76"/>
    </row>
    <row r="3" spans="1:15" ht="78.75" x14ac:dyDescent="0.25">
      <c r="A3" s="119" t="s">
        <v>140</v>
      </c>
      <c r="B3" s="118" t="s">
        <v>8</v>
      </c>
      <c r="C3" s="118" t="s">
        <v>6</v>
      </c>
      <c r="D3" s="118" t="s">
        <v>9</v>
      </c>
      <c r="E3" s="118" t="s">
        <v>10</v>
      </c>
      <c r="F3" s="119" t="s">
        <v>89</v>
      </c>
      <c r="G3" s="119" t="s">
        <v>23</v>
      </c>
      <c r="H3" s="120" t="s">
        <v>64</v>
      </c>
      <c r="I3" s="115" t="s">
        <v>128</v>
      </c>
      <c r="J3" s="115" t="s">
        <v>69</v>
      </c>
      <c r="L3" s="76"/>
      <c r="M3" s="76"/>
      <c r="N3" s="76"/>
      <c r="O3" s="76"/>
    </row>
    <row r="4" spans="1:15" ht="15.75" x14ac:dyDescent="0.25">
      <c r="A4" s="62" t="s">
        <v>71</v>
      </c>
      <c r="B4" s="64"/>
      <c r="C4" s="65"/>
      <c r="D4" s="66"/>
      <c r="E4" s="67">
        <f>C4*D4</f>
        <v>0</v>
      </c>
      <c r="F4" s="67"/>
      <c r="G4" s="63"/>
      <c r="H4" s="90"/>
      <c r="I4" s="92"/>
      <c r="J4" s="92"/>
      <c r="K4" s="153" t="s">
        <v>103</v>
      </c>
      <c r="L4" s="76"/>
      <c r="M4" s="76"/>
      <c r="N4" s="76"/>
      <c r="O4" s="76"/>
    </row>
    <row r="5" spans="1:15" ht="15.75" x14ac:dyDescent="0.25">
      <c r="A5" s="63">
        <v>1</v>
      </c>
      <c r="B5" s="64"/>
      <c r="C5" s="65"/>
      <c r="D5" s="66"/>
      <c r="E5" s="67">
        <f t="shared" ref="E5:E12" si="0">C5*D5</f>
        <v>0</v>
      </c>
      <c r="F5" s="67"/>
      <c r="G5" s="63"/>
      <c r="H5" s="91"/>
      <c r="I5" s="92"/>
      <c r="J5" s="92"/>
      <c r="K5" s="153" t="s">
        <v>105</v>
      </c>
      <c r="L5" s="76"/>
      <c r="M5" s="76"/>
      <c r="N5" s="76"/>
      <c r="O5" s="76"/>
    </row>
    <row r="6" spans="1:15" ht="15.75" x14ac:dyDescent="0.25">
      <c r="A6" s="63">
        <v>2</v>
      </c>
      <c r="B6" s="64"/>
      <c r="C6" s="65"/>
      <c r="D6" s="66"/>
      <c r="E6" s="67">
        <f t="shared" si="0"/>
        <v>0</v>
      </c>
      <c r="F6" s="67"/>
      <c r="G6" s="63"/>
      <c r="H6" s="90"/>
      <c r="I6" s="92"/>
      <c r="J6" s="92"/>
      <c r="L6" s="76"/>
      <c r="M6" s="76"/>
      <c r="N6" s="76"/>
      <c r="O6" s="76"/>
    </row>
    <row r="7" spans="1:15" ht="15.75" x14ac:dyDescent="0.25">
      <c r="A7" s="63">
        <v>3</v>
      </c>
      <c r="B7" s="64"/>
      <c r="C7" s="65"/>
      <c r="D7" s="66"/>
      <c r="E7" s="67">
        <f t="shared" si="0"/>
        <v>0</v>
      </c>
      <c r="F7" s="67"/>
      <c r="G7" s="63"/>
      <c r="H7" s="90"/>
      <c r="I7" s="92"/>
      <c r="J7" s="92"/>
      <c r="L7" s="76"/>
      <c r="M7" s="76"/>
      <c r="N7" s="76"/>
      <c r="O7" s="76"/>
    </row>
    <row r="8" spans="1:15" ht="15.75" x14ac:dyDescent="0.25">
      <c r="A8" s="62" t="s">
        <v>73</v>
      </c>
      <c r="B8" s="64"/>
      <c r="C8" s="65"/>
      <c r="D8" s="66"/>
      <c r="E8" s="67">
        <f t="shared" si="0"/>
        <v>0</v>
      </c>
      <c r="F8" s="67"/>
      <c r="G8" s="63"/>
      <c r="H8" s="90"/>
      <c r="I8" s="92"/>
      <c r="J8" s="92"/>
      <c r="L8" s="76"/>
      <c r="M8" s="76"/>
      <c r="N8" s="76"/>
      <c r="O8" s="76"/>
    </row>
    <row r="9" spans="1:15" ht="15.75" x14ac:dyDescent="0.25">
      <c r="A9" s="63">
        <v>4</v>
      </c>
      <c r="B9" s="64"/>
      <c r="C9" s="65"/>
      <c r="D9" s="66"/>
      <c r="E9" s="67">
        <f t="shared" si="0"/>
        <v>0</v>
      </c>
      <c r="F9" s="67"/>
      <c r="G9" s="63"/>
      <c r="H9" s="90"/>
      <c r="I9" s="92"/>
      <c r="J9" s="92"/>
      <c r="L9" s="76"/>
      <c r="M9" s="76"/>
      <c r="N9" s="76"/>
      <c r="O9" s="76"/>
    </row>
    <row r="10" spans="1:15" ht="15.75" x14ac:dyDescent="0.25">
      <c r="A10" s="63">
        <v>5</v>
      </c>
      <c r="B10" s="64"/>
      <c r="C10" s="65"/>
      <c r="D10" s="66"/>
      <c r="E10" s="67">
        <f t="shared" si="0"/>
        <v>0</v>
      </c>
      <c r="F10" s="67"/>
      <c r="G10" s="63"/>
      <c r="H10" s="90"/>
      <c r="I10" s="92"/>
      <c r="J10" s="92"/>
      <c r="L10" s="76"/>
      <c r="M10" s="76"/>
      <c r="N10" s="76"/>
      <c r="O10" s="76"/>
    </row>
    <row r="11" spans="1:15" ht="15.75" x14ac:dyDescent="0.25">
      <c r="A11" s="63">
        <v>6</v>
      </c>
      <c r="B11" s="64"/>
      <c r="C11" s="65"/>
      <c r="D11" s="66"/>
      <c r="E11" s="67">
        <f t="shared" si="0"/>
        <v>0</v>
      </c>
      <c r="F11" s="67"/>
      <c r="G11" s="63"/>
      <c r="H11" s="90"/>
      <c r="I11" s="92"/>
      <c r="J11" s="92"/>
      <c r="L11" s="76"/>
      <c r="M11" s="76"/>
      <c r="N11" s="76"/>
      <c r="O11" s="76"/>
    </row>
    <row r="12" spans="1:15" ht="15.75" x14ac:dyDescent="0.25">
      <c r="A12" s="63">
        <v>7</v>
      </c>
      <c r="B12" s="64"/>
      <c r="C12" s="68"/>
      <c r="D12" s="66"/>
      <c r="E12" s="67">
        <f t="shared" si="0"/>
        <v>0</v>
      </c>
      <c r="F12" s="69"/>
      <c r="G12" s="70"/>
      <c r="H12" s="71"/>
      <c r="I12" s="92"/>
      <c r="J12" s="99"/>
      <c r="L12" s="76"/>
      <c r="M12" s="76"/>
      <c r="N12" s="76"/>
      <c r="O12" s="76"/>
    </row>
    <row r="13" spans="1:15" ht="15.75" x14ac:dyDescent="0.25">
      <c r="A13" s="72"/>
      <c r="B13" s="73"/>
      <c r="C13" s="74"/>
      <c r="D13" s="75" t="s">
        <v>92</v>
      </c>
      <c r="E13" s="175">
        <f>SUM(E4:E12)</f>
        <v>0</v>
      </c>
      <c r="F13" s="102"/>
      <c r="G13" s="82"/>
      <c r="H13" s="76"/>
      <c r="I13" s="76"/>
      <c r="J13" s="76"/>
      <c r="K13" s="76"/>
      <c r="L13" s="76"/>
      <c r="M13" s="76"/>
      <c r="N13" s="76"/>
      <c r="O13" s="76"/>
    </row>
    <row r="14" spans="1:15" ht="15.75" x14ac:dyDescent="0.25">
      <c r="A14" s="157"/>
      <c r="B14" s="76"/>
      <c r="C14" s="76"/>
      <c r="D14" s="76"/>
      <c r="E14" s="81"/>
      <c r="F14" s="101"/>
      <c r="G14" s="101"/>
      <c r="H14" s="76"/>
      <c r="I14" s="76"/>
      <c r="J14" s="76"/>
      <c r="K14" s="76"/>
      <c r="L14" s="76"/>
      <c r="M14" s="76"/>
      <c r="N14" s="76"/>
      <c r="O14" s="76"/>
    </row>
    <row r="15" spans="1:15" ht="15.75" customHeight="1" x14ac:dyDescent="0.25">
      <c r="A15" s="178"/>
      <c r="B15" s="182"/>
      <c r="C15" s="182"/>
      <c r="D15" s="182"/>
      <c r="E15" s="182"/>
      <c r="F15" s="182"/>
      <c r="G15" s="182"/>
      <c r="H15" s="182"/>
      <c r="I15" s="182"/>
      <c r="J15" s="182"/>
      <c r="K15" s="183"/>
      <c r="L15" s="187"/>
      <c r="M15" s="183"/>
      <c r="N15" s="183"/>
      <c r="O15" s="183"/>
    </row>
    <row r="16" spans="1:15" ht="180" customHeight="1" x14ac:dyDescent="0.25">
      <c r="A16" s="178" t="s">
        <v>119</v>
      </c>
      <c r="B16" s="763" t="s">
        <v>367</v>
      </c>
      <c r="C16" s="807"/>
      <c r="D16" s="807"/>
      <c r="E16" s="807"/>
      <c r="F16" s="807"/>
      <c r="G16" s="807"/>
      <c r="H16" s="807"/>
      <c r="I16" s="807"/>
      <c r="J16" s="807"/>
      <c r="K16" s="183"/>
      <c r="L16" s="186"/>
      <c r="M16" s="183"/>
      <c r="N16" s="183"/>
      <c r="O16" s="183"/>
    </row>
    <row r="17" spans="1:15" ht="15.75" x14ac:dyDescent="0.25">
      <c r="A17" s="157"/>
      <c r="B17" s="76"/>
      <c r="C17" s="76"/>
      <c r="D17" s="76"/>
      <c r="E17" s="76"/>
      <c r="F17" s="76"/>
      <c r="G17" s="76"/>
      <c r="H17" s="76"/>
      <c r="I17" s="76"/>
      <c r="J17" s="76"/>
      <c r="K17" s="76"/>
      <c r="L17" s="76"/>
      <c r="M17" s="76"/>
      <c r="N17" s="76"/>
      <c r="O17" s="76"/>
    </row>
    <row r="18" spans="1:15" ht="40.5" customHeight="1" x14ac:dyDescent="0.25">
      <c r="A18" s="178" t="s">
        <v>58</v>
      </c>
      <c r="B18" s="762" t="s">
        <v>129</v>
      </c>
      <c r="C18" s="762"/>
      <c r="D18" s="762"/>
      <c r="E18" s="762"/>
      <c r="F18" s="762"/>
      <c r="G18" s="762"/>
      <c r="H18" s="762"/>
      <c r="I18" s="762"/>
      <c r="J18" s="762"/>
      <c r="K18" s="76"/>
      <c r="L18" s="76"/>
      <c r="M18" s="76"/>
      <c r="N18" s="76"/>
      <c r="O18" s="76"/>
    </row>
    <row r="19" spans="1:15" ht="15.75" x14ac:dyDescent="0.25">
      <c r="A19" s="36"/>
      <c r="B19" s="36"/>
      <c r="C19" s="36"/>
      <c r="D19" s="36"/>
      <c r="E19" s="36"/>
      <c r="F19" s="36"/>
      <c r="G19" s="36"/>
      <c r="H19" s="36"/>
      <c r="I19" s="36"/>
      <c r="J19" s="36"/>
      <c r="K19" s="76"/>
      <c r="L19" s="76"/>
      <c r="M19" s="76"/>
      <c r="N19" s="76"/>
      <c r="O19" s="76"/>
    </row>
    <row r="20" spans="1:15" ht="15.75" x14ac:dyDescent="0.25">
      <c r="A20" s="36" t="s">
        <v>59</v>
      </c>
      <c r="B20" s="803" t="s">
        <v>131</v>
      </c>
      <c r="C20" s="803"/>
      <c r="D20" s="803"/>
      <c r="E20" s="803"/>
      <c r="F20" s="803"/>
      <c r="G20" s="803"/>
      <c r="H20" s="803"/>
      <c r="I20" s="803"/>
      <c r="J20" s="803"/>
      <c r="K20" s="76"/>
      <c r="L20" s="76"/>
      <c r="M20" s="76"/>
      <c r="N20" s="76"/>
      <c r="O20" s="76"/>
    </row>
    <row r="21" spans="1:15" ht="15.75" x14ac:dyDescent="0.25">
      <c r="A21" s="36"/>
      <c r="B21" s="36"/>
      <c r="C21" s="36"/>
      <c r="D21" s="36"/>
      <c r="E21" s="36"/>
      <c r="F21" s="36"/>
      <c r="G21" s="36"/>
      <c r="H21" s="36"/>
      <c r="I21" s="36"/>
      <c r="J21" s="36"/>
      <c r="K21" s="76"/>
      <c r="L21" s="76"/>
      <c r="M21" s="76"/>
      <c r="N21" s="76"/>
      <c r="O21" s="76"/>
    </row>
    <row r="22" spans="1:15" ht="28.5" customHeight="1" x14ac:dyDescent="0.2">
      <c r="A22" s="178" t="s">
        <v>60</v>
      </c>
      <c r="B22" s="806" t="s">
        <v>368</v>
      </c>
      <c r="C22" s="806"/>
      <c r="D22" s="806"/>
      <c r="E22" s="806"/>
      <c r="F22" s="806"/>
      <c r="G22" s="806"/>
      <c r="H22" s="806"/>
      <c r="I22" s="806"/>
      <c r="J22" s="806"/>
    </row>
    <row r="23" spans="1:15" x14ac:dyDescent="0.2">
      <c r="B23" s="153"/>
    </row>
  </sheetData>
  <mergeCells count="5">
    <mergeCell ref="A2:H2"/>
    <mergeCell ref="B22:J22"/>
    <mergeCell ref="B18:J18"/>
    <mergeCell ref="B20:J20"/>
    <mergeCell ref="B16:J16"/>
  </mergeCells>
  <phoneticPr fontId="3" type="noConversion"/>
  <dataValidations count="1">
    <dataValidation type="list" showInputMessage="1" showErrorMessage="1" sqref="I4:I12" xr:uid="{00000000-0002-0000-1000-000000000000}">
      <formula1>$K$4:$K$5</formula1>
    </dataValidation>
  </dataValidations>
  <pageMargins left="0.75" right="0.75" top="1" bottom="1" header="0.5" footer="0.5"/>
  <pageSetup scale="80" orientation="landscape"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pageSetUpPr fitToPage="1"/>
  </sheetPr>
  <dimension ref="A1:P50"/>
  <sheetViews>
    <sheetView workbookViewId="0"/>
  </sheetViews>
  <sheetFormatPr defaultColWidth="8.85546875" defaultRowHeight="12.75" x14ac:dyDescent="0.2"/>
  <cols>
    <col min="1" max="1" width="11.85546875" customWidth="1"/>
    <col min="2" max="2" width="20.42578125" customWidth="1"/>
    <col min="3" max="3" width="19.140625" customWidth="1"/>
    <col min="4" max="4" width="20.140625" customWidth="1"/>
    <col min="5" max="5" width="19.85546875" customWidth="1"/>
    <col min="6" max="6" width="7.140625" customWidth="1"/>
    <col min="8" max="8" width="11.85546875" customWidth="1"/>
    <col min="9" max="9" width="11.42578125" customWidth="1"/>
    <col min="11" max="11" width="10" customWidth="1"/>
    <col min="12" max="13" width="16" customWidth="1"/>
    <col min="14" max="14" width="0" hidden="1" customWidth="1"/>
  </cols>
  <sheetData>
    <row r="1" spans="1:15" ht="15.75" x14ac:dyDescent="0.25">
      <c r="A1" s="198" t="s">
        <v>147</v>
      </c>
      <c r="B1" s="104"/>
      <c r="C1" s="169" t="str">
        <f>General!C2</f>
        <v>Proposer's Name (Prime or Subcontractor)</v>
      </c>
      <c r="D1" s="87"/>
      <c r="E1" s="87"/>
      <c r="F1" s="87"/>
      <c r="G1" s="87"/>
      <c r="H1" s="87"/>
      <c r="I1" s="87"/>
      <c r="J1" s="87"/>
      <c r="K1" s="87"/>
      <c r="L1" s="87"/>
      <c r="M1" s="87"/>
    </row>
    <row r="2" spans="1:15" ht="18.75" x14ac:dyDescent="0.3">
      <c r="A2" s="78"/>
      <c r="B2" s="77"/>
      <c r="C2" s="77"/>
      <c r="D2" s="77"/>
      <c r="E2" s="77"/>
      <c r="F2" s="77"/>
      <c r="G2" s="77"/>
      <c r="H2" s="77"/>
      <c r="I2" s="77"/>
      <c r="J2" s="77"/>
      <c r="K2" s="77"/>
      <c r="L2" s="77"/>
      <c r="M2" s="77"/>
    </row>
    <row r="3" spans="1:15" ht="126" x14ac:dyDescent="0.2">
      <c r="A3" s="119" t="s">
        <v>140</v>
      </c>
      <c r="B3" s="115" t="s">
        <v>66</v>
      </c>
      <c r="C3" s="115" t="s">
        <v>62</v>
      </c>
      <c r="D3" s="115" t="s">
        <v>63</v>
      </c>
      <c r="E3" s="115" t="s">
        <v>141</v>
      </c>
      <c r="F3" s="115" t="s">
        <v>6</v>
      </c>
      <c r="G3" s="115" t="s">
        <v>14</v>
      </c>
      <c r="H3" s="115" t="s">
        <v>9</v>
      </c>
      <c r="I3" s="172" t="s">
        <v>15</v>
      </c>
      <c r="J3" s="115" t="s">
        <v>11</v>
      </c>
      <c r="K3" s="115" t="s">
        <v>24</v>
      </c>
      <c r="L3" s="115" t="s">
        <v>142</v>
      </c>
      <c r="M3" s="115" t="s">
        <v>69</v>
      </c>
    </row>
    <row r="4" spans="1:15" ht="15.75" x14ac:dyDescent="0.2">
      <c r="A4" s="112" t="s">
        <v>71</v>
      </c>
      <c r="B4" s="108"/>
      <c r="C4" s="108"/>
      <c r="D4" s="92"/>
      <c r="E4" s="108"/>
      <c r="F4" s="92"/>
      <c r="G4" s="92"/>
      <c r="H4" s="121"/>
      <c r="I4" s="110">
        <f>F4*H4</f>
        <v>0</v>
      </c>
      <c r="J4" s="92"/>
      <c r="K4" s="108"/>
      <c r="L4" s="92"/>
      <c r="M4" s="92"/>
      <c r="N4" s="153" t="s">
        <v>103</v>
      </c>
    </row>
    <row r="5" spans="1:15" ht="15.75" x14ac:dyDescent="0.2">
      <c r="A5" s="92"/>
      <c r="B5" s="108"/>
      <c r="C5" s="108"/>
      <c r="D5" s="92"/>
      <c r="E5" s="108"/>
      <c r="F5" s="92"/>
      <c r="G5" s="92"/>
      <c r="H5" s="121"/>
      <c r="I5" s="110">
        <f t="shared" ref="I5:I8" si="0">F5*H5</f>
        <v>0</v>
      </c>
      <c r="J5" s="92"/>
      <c r="K5" s="108"/>
      <c r="L5" s="92"/>
      <c r="M5" s="92"/>
      <c r="N5" s="153" t="s">
        <v>105</v>
      </c>
    </row>
    <row r="6" spans="1:15" ht="15.75" x14ac:dyDescent="0.2">
      <c r="A6" s="92"/>
      <c r="B6" s="108"/>
      <c r="C6" s="108"/>
      <c r="D6" s="92"/>
      <c r="E6" s="108"/>
      <c r="F6" s="92"/>
      <c r="G6" s="92"/>
      <c r="H6" s="110"/>
      <c r="I6" s="110">
        <f t="shared" si="0"/>
        <v>0</v>
      </c>
      <c r="J6" s="92"/>
      <c r="K6" s="108"/>
      <c r="L6" s="92"/>
      <c r="M6" s="92"/>
    </row>
    <row r="7" spans="1:15" ht="15.75" x14ac:dyDescent="0.2">
      <c r="A7" s="112" t="s">
        <v>73</v>
      </c>
      <c r="B7" s="108"/>
      <c r="C7" s="108"/>
      <c r="D7" s="92"/>
      <c r="E7" s="108"/>
      <c r="F7" s="92"/>
      <c r="G7" s="92"/>
      <c r="H7" s="110"/>
      <c r="I7" s="110"/>
      <c r="J7" s="92"/>
      <c r="K7" s="108"/>
      <c r="L7" s="92"/>
      <c r="M7" s="92"/>
    </row>
    <row r="8" spans="1:15" ht="15.75" x14ac:dyDescent="0.2">
      <c r="A8" s="92"/>
      <c r="B8" s="108"/>
      <c r="C8" s="108"/>
      <c r="D8" s="92"/>
      <c r="E8" s="108"/>
      <c r="F8" s="92"/>
      <c r="G8" s="92"/>
      <c r="H8" s="110"/>
      <c r="I8" s="110">
        <f t="shared" si="0"/>
        <v>0</v>
      </c>
      <c r="J8" s="92"/>
      <c r="K8" s="108"/>
      <c r="L8" s="92"/>
      <c r="M8" s="92"/>
    </row>
    <row r="9" spans="1:15" ht="15.75" x14ac:dyDescent="0.2">
      <c r="A9" s="100"/>
      <c r="B9" s="100"/>
      <c r="C9" s="100"/>
      <c r="D9" s="100"/>
      <c r="E9" s="100"/>
      <c r="F9" s="100"/>
      <c r="H9" s="114" t="s">
        <v>91</v>
      </c>
      <c r="I9" s="176">
        <f>SUM(I4:I8)</f>
        <v>0</v>
      </c>
      <c r="J9" s="100"/>
      <c r="K9" s="100"/>
      <c r="L9" s="100"/>
      <c r="M9" s="100"/>
    </row>
    <row r="10" spans="1:15" x14ac:dyDescent="0.2">
      <c r="F10" s="98"/>
      <c r="G10" s="98"/>
      <c r="H10" s="98"/>
    </row>
    <row r="11" spans="1:15" ht="183" customHeight="1" x14ac:dyDescent="0.2">
      <c r="A11" s="191" t="s">
        <v>119</v>
      </c>
      <c r="B11" s="763" t="s">
        <v>369</v>
      </c>
      <c r="C11" s="808"/>
      <c r="D11" s="808"/>
      <c r="E11" s="808"/>
      <c r="F11" s="808"/>
      <c r="G11" s="808"/>
      <c r="H11" s="808"/>
      <c r="I11" s="808"/>
      <c r="J11" s="808"/>
      <c r="K11" s="808"/>
      <c r="L11" s="808"/>
      <c r="M11" s="808"/>
    </row>
    <row r="12" spans="1:15" ht="15.75" x14ac:dyDescent="0.2">
      <c r="F12" s="98"/>
      <c r="G12" s="98"/>
      <c r="H12" s="98"/>
      <c r="O12" s="186"/>
    </row>
    <row r="13" spans="1:15" ht="15.75" customHeight="1" x14ac:dyDescent="0.2">
      <c r="A13" s="179" t="s">
        <v>58</v>
      </c>
      <c r="B13" s="809" t="s">
        <v>135</v>
      </c>
      <c r="C13" s="809"/>
      <c r="D13" s="809"/>
      <c r="E13" s="809"/>
      <c r="F13" s="809"/>
      <c r="G13" s="809"/>
      <c r="H13" s="809"/>
      <c r="I13" s="809"/>
      <c r="J13" s="809"/>
      <c r="K13" s="809"/>
      <c r="L13" s="809"/>
      <c r="M13" s="809"/>
      <c r="N13" s="79"/>
      <c r="O13" s="185"/>
    </row>
    <row r="14" spans="1:15" ht="37.5" customHeight="1" x14ac:dyDescent="0.2">
      <c r="B14" s="809"/>
      <c r="C14" s="809"/>
      <c r="D14" s="809"/>
      <c r="E14" s="809"/>
      <c r="F14" s="809"/>
      <c r="G14" s="809"/>
      <c r="H14" s="809"/>
      <c r="I14" s="809"/>
      <c r="J14" s="809"/>
      <c r="K14" s="809"/>
      <c r="L14" s="809"/>
      <c r="M14" s="809"/>
      <c r="N14" s="79"/>
      <c r="O14" s="190"/>
    </row>
    <row r="15" spans="1:15" ht="14.25" customHeight="1" x14ac:dyDescent="0.25">
      <c r="B15" s="80"/>
      <c r="C15" s="80"/>
      <c r="D15" s="80"/>
      <c r="E15" s="80"/>
      <c r="F15" s="80"/>
      <c r="G15" s="80"/>
      <c r="H15" s="80"/>
      <c r="I15" s="80"/>
      <c r="J15" s="80"/>
      <c r="K15" s="80"/>
      <c r="L15" s="80"/>
      <c r="M15" s="79"/>
      <c r="N15" s="79"/>
      <c r="O15" s="185"/>
    </row>
    <row r="16" spans="1:15" ht="15.75" x14ac:dyDescent="0.25">
      <c r="A16" s="194" t="s">
        <v>59</v>
      </c>
      <c r="B16" s="803" t="s">
        <v>131</v>
      </c>
      <c r="C16" s="803"/>
      <c r="D16" s="803"/>
      <c r="E16" s="803"/>
      <c r="F16" s="803"/>
      <c r="G16" s="803"/>
      <c r="H16" s="803"/>
      <c r="I16" s="803"/>
      <c r="J16" s="803"/>
      <c r="K16" s="195"/>
      <c r="L16" s="195"/>
      <c r="M16" s="195"/>
      <c r="N16" s="195"/>
      <c r="O16" s="195"/>
    </row>
    <row r="17" spans="1:16" ht="15.75" x14ac:dyDescent="0.25">
      <c r="A17" s="76"/>
      <c r="B17" s="76"/>
      <c r="C17" s="76"/>
      <c r="D17" s="76"/>
      <c r="E17" s="76"/>
      <c r="F17" s="76"/>
      <c r="G17" s="76"/>
      <c r="H17" s="76"/>
      <c r="I17" s="76"/>
      <c r="J17" s="76"/>
      <c r="K17" s="76"/>
      <c r="L17" s="76"/>
      <c r="M17" s="76"/>
      <c r="N17" s="76"/>
      <c r="O17" s="185"/>
    </row>
    <row r="18" spans="1:16" ht="15.75" x14ac:dyDescent="0.25">
      <c r="A18" s="36" t="s">
        <v>60</v>
      </c>
      <c r="B18" s="803" t="s">
        <v>68</v>
      </c>
      <c r="C18" s="803"/>
      <c r="D18" s="803"/>
      <c r="E18" s="803"/>
      <c r="F18" s="803"/>
      <c r="G18" s="803"/>
      <c r="H18" s="803"/>
      <c r="I18" s="803"/>
      <c r="J18" s="803"/>
      <c r="K18" s="803"/>
      <c r="L18" s="76"/>
      <c r="M18" s="76"/>
      <c r="N18" s="76"/>
      <c r="O18" s="190"/>
    </row>
    <row r="19" spans="1:16" ht="15.75" customHeight="1" x14ac:dyDescent="0.25">
      <c r="A19" s="36"/>
      <c r="B19" s="769" t="s">
        <v>132</v>
      </c>
      <c r="C19" s="769"/>
      <c r="D19" s="769"/>
      <c r="E19" s="769"/>
      <c r="F19" s="769"/>
      <c r="G19" s="769"/>
      <c r="H19" s="769"/>
      <c r="I19" s="769"/>
      <c r="J19" s="769"/>
      <c r="K19" s="769"/>
      <c r="L19" s="769"/>
      <c r="M19" s="769"/>
      <c r="N19" s="76"/>
    </row>
    <row r="20" spans="1:16" ht="24.75" customHeight="1" x14ac:dyDescent="0.25">
      <c r="A20" s="36"/>
      <c r="B20" s="769"/>
      <c r="C20" s="769"/>
      <c r="D20" s="769"/>
      <c r="E20" s="769"/>
      <c r="F20" s="769"/>
      <c r="G20" s="769"/>
      <c r="H20" s="769"/>
      <c r="I20" s="769"/>
      <c r="J20" s="769"/>
      <c r="K20" s="769"/>
      <c r="L20" s="769"/>
      <c r="M20" s="769"/>
      <c r="N20" s="76"/>
    </row>
    <row r="21" spans="1:16" ht="15.75" customHeight="1" x14ac:dyDescent="0.25">
      <c r="A21" s="36"/>
      <c r="B21" s="177"/>
      <c r="C21" s="177"/>
      <c r="D21" s="177"/>
      <c r="E21" s="177"/>
      <c r="F21" s="177"/>
      <c r="G21" s="177"/>
      <c r="H21" s="177"/>
      <c r="I21" s="177"/>
      <c r="J21" s="177"/>
      <c r="K21" s="177"/>
      <c r="L21" s="80"/>
      <c r="M21" s="76"/>
      <c r="N21" s="76"/>
    </row>
    <row r="22" spans="1:16" ht="15.75" x14ac:dyDescent="0.25">
      <c r="A22" s="36"/>
      <c r="B22" s="769" t="s">
        <v>133</v>
      </c>
      <c r="C22" s="769"/>
      <c r="D22" s="769"/>
      <c r="E22" s="769"/>
      <c r="F22" s="769"/>
      <c r="G22" s="769"/>
      <c r="H22" s="769"/>
      <c r="I22" s="769"/>
      <c r="J22" s="769"/>
      <c r="K22" s="769"/>
      <c r="L22" s="769"/>
      <c r="M22" s="769"/>
      <c r="N22" s="76"/>
    </row>
    <row r="23" spans="1:16" ht="15.75" x14ac:dyDescent="0.25">
      <c r="A23" s="36"/>
      <c r="B23" s="769"/>
      <c r="C23" s="769"/>
      <c r="D23" s="769"/>
      <c r="E23" s="769"/>
      <c r="F23" s="769"/>
      <c r="G23" s="769"/>
      <c r="H23" s="769"/>
      <c r="I23" s="769"/>
      <c r="J23" s="769"/>
      <c r="K23" s="769"/>
      <c r="L23" s="769"/>
      <c r="M23" s="769"/>
      <c r="N23" s="76"/>
    </row>
    <row r="24" spans="1:16" ht="8.25" customHeight="1" x14ac:dyDescent="0.25">
      <c r="A24" s="36"/>
      <c r="B24" s="769"/>
      <c r="C24" s="769"/>
      <c r="D24" s="769"/>
      <c r="E24" s="769"/>
      <c r="F24" s="769"/>
      <c r="G24" s="769"/>
      <c r="H24" s="769"/>
      <c r="I24" s="769"/>
      <c r="J24" s="769"/>
      <c r="K24" s="769"/>
      <c r="L24" s="769"/>
      <c r="M24" s="769"/>
      <c r="N24" s="76"/>
    </row>
    <row r="25" spans="1:16" ht="15.75" x14ac:dyDescent="0.25">
      <c r="A25" s="76"/>
      <c r="B25" s="80"/>
      <c r="C25" s="80"/>
      <c r="D25" s="80"/>
      <c r="E25" s="80"/>
      <c r="F25" s="80"/>
      <c r="G25" s="80"/>
      <c r="H25" s="80"/>
      <c r="I25" s="80"/>
      <c r="J25" s="80"/>
      <c r="K25" s="80"/>
      <c r="L25" s="80"/>
      <c r="M25" s="76"/>
      <c r="N25" s="76"/>
    </row>
    <row r="26" spans="1:16" ht="15.75" x14ac:dyDescent="0.25">
      <c r="A26" s="76"/>
      <c r="B26" s="809" t="s">
        <v>134</v>
      </c>
      <c r="C26" s="809"/>
      <c r="D26" s="809"/>
      <c r="E26" s="809"/>
      <c r="F26" s="809"/>
      <c r="G26" s="809"/>
      <c r="H26" s="809"/>
      <c r="I26" s="809"/>
      <c r="J26" s="809"/>
      <c r="K26" s="809"/>
      <c r="L26" s="809"/>
      <c r="M26" s="809"/>
      <c r="N26" s="76"/>
    </row>
    <row r="27" spans="1:16" ht="12.75" customHeight="1" x14ac:dyDescent="0.25">
      <c r="A27" s="76"/>
      <c r="B27" s="809"/>
      <c r="C27" s="809"/>
      <c r="D27" s="809"/>
      <c r="E27" s="809"/>
      <c r="F27" s="809"/>
      <c r="G27" s="809"/>
      <c r="H27" s="809"/>
      <c r="I27" s="809"/>
      <c r="J27" s="809"/>
      <c r="K27" s="809"/>
      <c r="L27" s="809"/>
      <c r="M27" s="809"/>
      <c r="N27" s="76"/>
    </row>
    <row r="28" spans="1:16" ht="15.75" x14ac:dyDescent="0.25">
      <c r="A28" s="76"/>
      <c r="B28" s="80"/>
      <c r="C28" s="80"/>
      <c r="D28" s="80"/>
      <c r="E28" s="80"/>
      <c r="F28" s="80"/>
      <c r="G28" s="80"/>
      <c r="H28" s="80"/>
      <c r="I28" s="80"/>
      <c r="J28" s="80"/>
      <c r="K28" s="76"/>
      <c r="L28" s="76"/>
      <c r="M28" s="76"/>
      <c r="N28" s="76"/>
    </row>
    <row r="29" spans="1:16" ht="32.25" customHeight="1" x14ac:dyDescent="0.25">
      <c r="A29" s="178" t="s">
        <v>61</v>
      </c>
      <c r="B29" s="762" t="s">
        <v>368</v>
      </c>
      <c r="C29" s="762"/>
      <c r="D29" s="762"/>
      <c r="E29" s="762"/>
      <c r="F29" s="762"/>
      <c r="G29" s="762"/>
      <c r="H29" s="762"/>
      <c r="I29" s="762"/>
      <c r="J29" s="762"/>
      <c r="K29" s="762"/>
      <c r="L29" s="762"/>
      <c r="M29" s="762"/>
      <c r="N29" s="76"/>
      <c r="O29" s="76"/>
      <c r="P29" s="76"/>
    </row>
    <row r="30" spans="1:16" ht="15.75" x14ac:dyDescent="0.2">
      <c r="B30" s="186"/>
    </row>
    <row r="31" spans="1:16" ht="15.75" x14ac:dyDescent="0.2">
      <c r="A31" s="84"/>
      <c r="B31" s="186"/>
    </row>
    <row r="32" spans="1:16" ht="15.75" x14ac:dyDescent="0.2">
      <c r="B32" s="186"/>
    </row>
    <row r="33" spans="1:2" ht="15.75" x14ac:dyDescent="0.2">
      <c r="A33" s="84"/>
      <c r="B33" s="186"/>
    </row>
    <row r="34" spans="1:2" ht="15.75" x14ac:dyDescent="0.2">
      <c r="B34" s="186"/>
    </row>
    <row r="35" spans="1:2" ht="15.75" x14ac:dyDescent="0.2">
      <c r="A35" s="84"/>
      <c r="B35" s="186"/>
    </row>
    <row r="36" spans="1:2" ht="15.75" x14ac:dyDescent="0.2">
      <c r="B36" s="186"/>
    </row>
    <row r="37" spans="1:2" ht="15.75" x14ac:dyDescent="0.2">
      <c r="A37" s="85"/>
      <c r="B37" s="186"/>
    </row>
    <row r="38" spans="1:2" ht="15.75" x14ac:dyDescent="0.2">
      <c r="B38" s="186"/>
    </row>
    <row r="39" spans="1:2" x14ac:dyDescent="0.2">
      <c r="A39" s="85"/>
    </row>
    <row r="41" spans="1:2" x14ac:dyDescent="0.2">
      <c r="A41" s="85"/>
    </row>
    <row r="43" spans="1:2" x14ac:dyDescent="0.2">
      <c r="A43" s="85"/>
    </row>
    <row r="45" spans="1:2" x14ac:dyDescent="0.2">
      <c r="A45" s="84"/>
    </row>
    <row r="47" spans="1:2" x14ac:dyDescent="0.2">
      <c r="A47" s="84"/>
    </row>
    <row r="50" spans="1:1" x14ac:dyDescent="0.2">
      <c r="A50" s="84"/>
    </row>
  </sheetData>
  <mergeCells count="8">
    <mergeCell ref="B11:M11"/>
    <mergeCell ref="B26:M27"/>
    <mergeCell ref="B29:M29"/>
    <mergeCell ref="B18:K18"/>
    <mergeCell ref="B13:M14"/>
    <mergeCell ref="B19:M20"/>
    <mergeCell ref="B22:M24"/>
    <mergeCell ref="B16:J16"/>
  </mergeCells>
  <phoneticPr fontId="3" type="noConversion"/>
  <dataValidations count="1">
    <dataValidation type="list" showInputMessage="1" showErrorMessage="1" sqref="L4:L8" xr:uid="{00000000-0002-0000-1100-000000000000}">
      <formula1>$N$4:$N$5</formula1>
    </dataValidation>
  </dataValidations>
  <pageMargins left="0.75" right="0.75" top="1" bottom="1" header="0.5" footer="0.5"/>
  <pageSetup scale="67"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44D5-8B22-4A82-9D99-14EC6AF5ED8D}">
  <sheetPr>
    <tabColor rgb="FFFF99FF"/>
  </sheetPr>
  <dimension ref="A1:U66"/>
  <sheetViews>
    <sheetView workbookViewId="0"/>
  </sheetViews>
  <sheetFormatPr defaultRowHeight="12.75" x14ac:dyDescent="0.2"/>
  <cols>
    <col min="1" max="1" width="12.42578125" customWidth="1"/>
    <col min="2" max="2" width="157.42578125" customWidth="1"/>
    <col min="3" max="3" width="148.85546875" customWidth="1"/>
  </cols>
  <sheetData>
    <row r="1" spans="1:21" ht="18.75" thickBot="1" x14ac:dyDescent="0.3">
      <c r="A1" s="580" t="s">
        <v>555</v>
      </c>
      <c r="B1" s="581"/>
      <c r="C1" s="249"/>
      <c r="D1" s="249"/>
      <c r="E1" s="249"/>
      <c r="F1" s="249"/>
      <c r="G1" s="249"/>
      <c r="H1" s="249"/>
      <c r="I1" s="249"/>
      <c r="J1" s="249"/>
      <c r="K1" s="249"/>
      <c r="L1" s="249"/>
      <c r="M1" s="249"/>
      <c r="N1" s="249"/>
      <c r="O1" s="249"/>
      <c r="P1" s="249"/>
      <c r="Q1" s="249"/>
      <c r="R1" s="249"/>
      <c r="S1" s="249"/>
      <c r="T1" s="249"/>
      <c r="U1" s="249"/>
    </row>
    <row r="3" spans="1:21" s="103" customFormat="1" ht="30.6" customHeight="1" x14ac:dyDescent="0.25">
      <c r="A3" s="747" t="s">
        <v>556</v>
      </c>
      <c r="B3" s="747"/>
    </row>
    <row r="4" spans="1:21" s="103" customFormat="1" ht="15.75" x14ac:dyDescent="0.25">
      <c r="A4" s="747" t="s">
        <v>557</v>
      </c>
      <c r="B4" s="747"/>
    </row>
    <row r="5" spans="1:21" s="103" customFormat="1" ht="47.45" customHeight="1" x14ac:dyDescent="0.25">
      <c r="A5" s="748" t="s">
        <v>590</v>
      </c>
      <c r="B5" s="748"/>
    </row>
    <row r="6" spans="1:21" s="103" customFormat="1" ht="15.75" x14ac:dyDescent="0.25">
      <c r="A6" s="747" t="s">
        <v>591</v>
      </c>
      <c r="B6" s="747"/>
    </row>
    <row r="7" spans="1:21" s="103" customFormat="1" ht="15.75" x14ac:dyDescent="0.25">
      <c r="A7" s="582"/>
      <c r="B7" s="583"/>
    </row>
    <row r="8" spans="1:21" s="103" customFormat="1" ht="24" customHeight="1" thickBot="1" x14ac:dyDescent="0.35">
      <c r="A8" s="584" t="s">
        <v>558</v>
      </c>
      <c r="B8" s="585"/>
    </row>
    <row r="9" spans="1:21" s="103" customFormat="1" ht="15.75" x14ac:dyDescent="0.25">
      <c r="A9" s="586" t="s">
        <v>559</v>
      </c>
      <c r="C9" s="587"/>
    </row>
    <row r="10" spans="1:21" s="103" customFormat="1" ht="31.5" x14ac:dyDescent="0.25">
      <c r="A10" s="582"/>
      <c r="B10" s="587" t="s">
        <v>592</v>
      </c>
      <c r="C10" s="583"/>
    </row>
    <row r="11" spans="1:21" s="103" customFormat="1" ht="31.5" x14ac:dyDescent="0.25">
      <c r="A11" s="582"/>
      <c r="B11" s="583" t="s">
        <v>560</v>
      </c>
      <c r="C11" s="583"/>
    </row>
    <row r="12" spans="1:21" s="103" customFormat="1" ht="31.5" x14ac:dyDescent="0.25">
      <c r="A12" s="582"/>
      <c r="B12" s="588" t="s">
        <v>395</v>
      </c>
      <c r="C12" s="583"/>
    </row>
    <row r="13" spans="1:21" s="103" customFormat="1" ht="15.75" x14ac:dyDescent="0.25">
      <c r="A13" s="582"/>
      <c r="B13" s="588" t="s">
        <v>561</v>
      </c>
      <c r="C13" s="583"/>
    </row>
    <row r="14" spans="1:21" s="103" customFormat="1" ht="15.75" x14ac:dyDescent="0.25">
      <c r="A14" s="582"/>
      <c r="B14" s="588" t="s">
        <v>562</v>
      </c>
      <c r="C14" s="583"/>
    </row>
    <row r="15" spans="1:21" s="103" customFormat="1" ht="15.75" x14ac:dyDescent="0.25">
      <c r="A15" s="586"/>
    </row>
    <row r="16" spans="1:21" s="103" customFormat="1" ht="15.75" x14ac:dyDescent="0.25">
      <c r="A16" s="586" t="s">
        <v>596</v>
      </c>
    </row>
    <row r="17" spans="1:15" s="103" customFormat="1" ht="15.75" x14ac:dyDescent="0.25">
      <c r="A17" s="582"/>
      <c r="B17" s="589" t="s">
        <v>563</v>
      </c>
    </row>
    <row r="18" spans="1:15" s="103" customFormat="1" ht="15.75" x14ac:dyDescent="0.25">
      <c r="A18" s="582"/>
      <c r="B18" s="589" t="s">
        <v>564</v>
      </c>
    </row>
    <row r="19" spans="1:15" s="103" customFormat="1" ht="15.75" x14ac:dyDescent="0.25">
      <c r="A19" s="582"/>
    </row>
    <row r="20" spans="1:15" s="103" customFormat="1" ht="15.75" x14ac:dyDescent="0.25">
      <c r="A20" s="586" t="s">
        <v>597</v>
      </c>
    </row>
    <row r="21" spans="1:15" s="103" customFormat="1" ht="31.5" x14ac:dyDescent="0.25">
      <c r="A21" s="582"/>
      <c r="B21" s="588" t="s">
        <v>565</v>
      </c>
    </row>
    <row r="22" spans="1:15" s="103" customFormat="1" ht="31.5" x14ac:dyDescent="0.25">
      <c r="A22" s="582"/>
      <c r="B22" s="588" t="s">
        <v>566</v>
      </c>
    </row>
    <row r="23" spans="1:15" s="241" customFormat="1" ht="38.450000000000003" customHeight="1" x14ac:dyDescent="0.25">
      <c r="B23" s="588" t="s">
        <v>567</v>
      </c>
      <c r="C23" s="583"/>
      <c r="D23" s="575"/>
      <c r="E23" s="575"/>
      <c r="F23" s="575"/>
      <c r="G23" s="575"/>
      <c r="H23" s="575"/>
      <c r="I23" s="575"/>
      <c r="J23" s="575"/>
      <c r="K23" s="575"/>
      <c r="L23" s="575"/>
      <c r="M23" s="575"/>
      <c r="N23" s="575"/>
      <c r="O23" s="575"/>
    </row>
    <row r="24" spans="1:15" s="241" customFormat="1" ht="15.75" x14ac:dyDescent="0.25">
      <c r="B24" s="588" t="s">
        <v>568</v>
      </c>
      <c r="C24" s="583"/>
      <c r="D24" s="575"/>
      <c r="E24" s="575"/>
      <c r="F24" s="575"/>
      <c r="G24" s="575"/>
      <c r="H24" s="575"/>
      <c r="I24" s="575"/>
      <c r="J24" s="575"/>
      <c r="K24" s="575"/>
      <c r="L24" s="575"/>
      <c r="M24" s="575"/>
      <c r="N24" s="575"/>
      <c r="O24" s="575"/>
    </row>
    <row r="25" spans="1:15" s="241" customFormat="1" ht="31.5" x14ac:dyDescent="0.25">
      <c r="B25" s="588" t="s">
        <v>569</v>
      </c>
      <c r="C25" s="583"/>
      <c r="D25" s="575"/>
      <c r="E25" s="575"/>
      <c r="F25" s="575"/>
      <c r="G25" s="575"/>
      <c r="H25" s="575"/>
      <c r="I25" s="575"/>
      <c r="J25" s="575"/>
      <c r="K25" s="575"/>
      <c r="L25" s="575"/>
      <c r="M25" s="575"/>
      <c r="N25" s="575"/>
      <c r="O25" s="575"/>
    </row>
    <row r="26" spans="1:15" s="241" customFormat="1" ht="15.75" x14ac:dyDescent="0.25">
      <c r="B26" s="588"/>
      <c r="C26" s="583"/>
      <c r="D26" s="575"/>
      <c r="E26" s="575"/>
      <c r="F26" s="575"/>
      <c r="G26" s="575"/>
      <c r="H26" s="575"/>
      <c r="I26" s="575"/>
      <c r="J26" s="575"/>
      <c r="K26" s="575"/>
      <c r="L26" s="575"/>
      <c r="M26" s="575"/>
      <c r="N26" s="575"/>
      <c r="O26" s="575"/>
    </row>
    <row r="27" spans="1:15" s="241" customFormat="1" ht="15.75" x14ac:dyDescent="0.25">
      <c r="A27" s="586" t="s">
        <v>598</v>
      </c>
      <c r="C27" s="588"/>
      <c r="D27" s="590"/>
      <c r="E27" s="590"/>
      <c r="F27" s="590"/>
      <c r="G27" s="590"/>
      <c r="H27" s="590"/>
      <c r="I27" s="590"/>
      <c r="J27" s="590"/>
      <c r="K27" s="590"/>
      <c r="L27" s="590"/>
      <c r="M27" s="590"/>
      <c r="N27" s="590"/>
      <c r="O27" s="590"/>
    </row>
    <row r="28" spans="1:15" s="241" customFormat="1" ht="31.5" x14ac:dyDescent="0.25">
      <c r="A28" s="582"/>
      <c r="B28" s="588" t="s">
        <v>571</v>
      </c>
      <c r="C28" s="588"/>
      <c r="D28" s="590"/>
      <c r="E28" s="590"/>
      <c r="F28" s="590"/>
      <c r="G28" s="590"/>
      <c r="H28" s="590"/>
      <c r="I28" s="590"/>
      <c r="J28" s="590"/>
      <c r="K28" s="590"/>
      <c r="L28" s="590"/>
      <c r="M28" s="590"/>
      <c r="N28" s="590"/>
      <c r="O28" s="590"/>
    </row>
    <row r="29" spans="1:15" s="241" customFormat="1" ht="31.5" x14ac:dyDescent="0.25">
      <c r="A29" s="582"/>
      <c r="B29" s="588" t="s">
        <v>572</v>
      </c>
      <c r="C29" s="588"/>
      <c r="D29" s="590"/>
      <c r="E29" s="590"/>
      <c r="F29" s="590"/>
      <c r="G29" s="590"/>
      <c r="H29" s="590"/>
      <c r="I29" s="590"/>
      <c r="J29" s="590"/>
      <c r="K29" s="590"/>
      <c r="L29" s="590"/>
      <c r="M29" s="590"/>
      <c r="N29" s="590"/>
      <c r="O29" s="590"/>
    </row>
    <row r="30" spans="1:15" s="241" customFormat="1" ht="31.5" x14ac:dyDescent="0.25">
      <c r="A30" s="582"/>
      <c r="B30" s="588" t="s">
        <v>573</v>
      </c>
      <c r="C30" s="588"/>
      <c r="D30" s="590"/>
      <c r="E30" s="590"/>
      <c r="F30" s="590"/>
      <c r="G30" s="590"/>
      <c r="H30" s="590"/>
      <c r="I30" s="590"/>
      <c r="J30" s="590"/>
      <c r="K30" s="590"/>
      <c r="L30" s="590"/>
      <c r="M30" s="590"/>
      <c r="N30" s="590"/>
      <c r="O30" s="590"/>
    </row>
    <row r="31" spans="1:15" s="241" customFormat="1" ht="34.35" customHeight="1" x14ac:dyDescent="0.25">
      <c r="B31" s="588" t="s">
        <v>570</v>
      </c>
      <c r="C31" s="583"/>
      <c r="D31" s="575"/>
      <c r="E31" s="575"/>
      <c r="F31" s="575"/>
      <c r="G31" s="575"/>
      <c r="H31" s="575"/>
      <c r="I31" s="575"/>
      <c r="J31" s="575"/>
      <c r="K31" s="575"/>
      <c r="L31" s="575"/>
      <c r="M31" s="575"/>
      <c r="N31" s="575"/>
      <c r="O31" s="575"/>
    </row>
    <row r="32" spans="1:15" s="241" customFormat="1" ht="15.75" x14ac:dyDescent="0.25">
      <c r="A32" s="582"/>
      <c r="B32" s="588" t="s">
        <v>574</v>
      </c>
      <c r="C32" s="588"/>
      <c r="D32" s="590"/>
      <c r="E32" s="590"/>
      <c r="F32" s="590"/>
      <c r="G32" s="590"/>
      <c r="H32" s="590"/>
      <c r="I32" s="590"/>
      <c r="J32" s="590"/>
      <c r="K32" s="590"/>
      <c r="L32" s="590"/>
      <c r="M32" s="590"/>
      <c r="N32" s="590"/>
      <c r="O32" s="590"/>
    </row>
    <row r="33" spans="1:15" s="241" customFormat="1" ht="18.600000000000001" customHeight="1" x14ac:dyDescent="0.2">
      <c r="B33" s="588" t="s">
        <v>575</v>
      </c>
      <c r="C33" s="588"/>
      <c r="D33" s="590"/>
      <c r="E33" s="590"/>
      <c r="F33" s="590"/>
      <c r="G33" s="590"/>
      <c r="H33" s="590"/>
      <c r="I33" s="590"/>
      <c r="J33" s="590"/>
      <c r="K33" s="590"/>
      <c r="L33" s="590"/>
      <c r="M33" s="590"/>
      <c r="N33" s="590"/>
      <c r="O33" s="590"/>
    </row>
    <row r="34" spans="1:15" s="241" customFormat="1" ht="18.600000000000001" customHeight="1" x14ac:dyDescent="0.2">
      <c r="B34" s="588"/>
      <c r="C34" s="588"/>
      <c r="D34" s="590"/>
      <c r="E34" s="590"/>
      <c r="F34" s="590"/>
      <c r="G34" s="590"/>
      <c r="H34" s="590"/>
      <c r="I34" s="590"/>
      <c r="J34" s="590"/>
      <c r="K34" s="590"/>
      <c r="L34" s="590"/>
      <c r="M34" s="590"/>
      <c r="N34" s="590"/>
      <c r="O34" s="590"/>
    </row>
    <row r="35" spans="1:15" s="241" customFormat="1" ht="18.600000000000001" customHeight="1" x14ac:dyDescent="0.25">
      <c r="A35" s="586" t="s">
        <v>599</v>
      </c>
      <c r="B35" s="588"/>
      <c r="C35" s="588"/>
      <c r="D35" s="590"/>
      <c r="E35" s="590"/>
      <c r="F35" s="590"/>
      <c r="G35" s="590"/>
      <c r="H35" s="590"/>
      <c r="I35" s="590"/>
      <c r="J35" s="590"/>
      <c r="K35" s="590"/>
      <c r="L35" s="590"/>
      <c r="M35" s="590"/>
      <c r="N35" s="590"/>
      <c r="O35" s="590"/>
    </row>
    <row r="36" spans="1:15" s="241" customFormat="1" ht="31.5" x14ac:dyDescent="0.2">
      <c r="B36" s="588" t="s">
        <v>576</v>
      </c>
      <c r="C36" s="588"/>
      <c r="D36" s="590"/>
      <c r="E36" s="590"/>
      <c r="F36" s="590"/>
      <c r="G36" s="590"/>
      <c r="H36" s="590"/>
      <c r="I36" s="590"/>
      <c r="J36" s="590"/>
      <c r="K36" s="590"/>
      <c r="L36" s="590"/>
      <c r="M36" s="590"/>
      <c r="N36" s="590"/>
      <c r="O36" s="590"/>
    </row>
    <row r="37" spans="1:15" s="241" customFormat="1" ht="47.25" x14ac:dyDescent="0.2">
      <c r="B37" s="589" t="s">
        <v>647</v>
      </c>
      <c r="C37" s="588"/>
      <c r="D37" s="590"/>
      <c r="E37" s="590"/>
      <c r="F37" s="590"/>
      <c r="G37" s="590"/>
      <c r="H37" s="590"/>
      <c r="I37" s="590"/>
      <c r="J37" s="590"/>
      <c r="K37" s="590"/>
      <c r="L37" s="590"/>
      <c r="M37" s="590"/>
      <c r="N37" s="590"/>
      <c r="O37" s="590"/>
    </row>
    <row r="38" spans="1:15" s="241" customFormat="1" ht="15.75" x14ac:dyDescent="0.2">
      <c r="B38" s="588"/>
      <c r="C38" s="588"/>
      <c r="D38" s="590"/>
      <c r="E38" s="590"/>
      <c r="F38" s="590"/>
      <c r="G38" s="590"/>
      <c r="H38" s="590"/>
      <c r="I38" s="590"/>
      <c r="J38" s="590"/>
      <c r="K38" s="590"/>
      <c r="L38" s="590"/>
      <c r="M38" s="590"/>
      <c r="N38" s="590"/>
      <c r="O38" s="590"/>
    </row>
    <row r="39" spans="1:15" s="241" customFormat="1" ht="22.35" customHeight="1" x14ac:dyDescent="0.25">
      <c r="A39" s="586" t="s">
        <v>600</v>
      </c>
      <c r="B39" s="591"/>
      <c r="C39" s="588"/>
      <c r="D39" s="590"/>
      <c r="E39" s="590"/>
      <c r="F39" s="590"/>
      <c r="G39" s="590"/>
      <c r="H39" s="590"/>
      <c r="I39" s="590"/>
      <c r="J39" s="590"/>
      <c r="K39" s="590"/>
      <c r="L39" s="590"/>
      <c r="M39" s="590"/>
      <c r="N39" s="590"/>
      <c r="O39" s="590"/>
    </row>
    <row r="40" spans="1:15" ht="17.45" customHeight="1" x14ac:dyDescent="0.2">
      <c r="B40" s="588" t="s">
        <v>577</v>
      </c>
    </row>
    <row r="41" spans="1:15" ht="31.5" x14ac:dyDescent="0.2">
      <c r="B41" s="588" t="s">
        <v>595</v>
      </c>
    </row>
    <row r="42" spans="1:15" ht="61.35" customHeight="1" x14ac:dyDescent="0.2">
      <c r="B42" s="588" t="s">
        <v>593</v>
      </c>
    </row>
    <row r="43" spans="1:15" ht="31.5" x14ac:dyDescent="0.25">
      <c r="B43" s="583" t="s">
        <v>594</v>
      </c>
    </row>
    <row r="44" spans="1:15" ht="63" x14ac:dyDescent="0.25">
      <c r="B44" s="714" t="s">
        <v>648</v>
      </c>
    </row>
    <row r="45" spans="1:15" ht="18" customHeight="1" x14ac:dyDescent="0.2"/>
    <row r="46" spans="1:15" ht="18.75" thickBot="1" x14ac:dyDescent="0.3">
      <c r="A46" s="592" t="s">
        <v>578</v>
      </c>
      <c r="B46" s="213"/>
    </row>
    <row r="47" spans="1:15" ht="31.5" x14ac:dyDescent="0.2">
      <c r="B47" s="588" t="s">
        <v>601</v>
      </c>
    </row>
    <row r="48" spans="1:15" ht="31.5" x14ac:dyDescent="0.2">
      <c r="B48" s="588" t="s">
        <v>602</v>
      </c>
    </row>
    <row r="50" spans="1:2" ht="17.45" customHeight="1" x14ac:dyDescent="0.2">
      <c r="A50" s="593" t="s">
        <v>579</v>
      </c>
    </row>
    <row r="51" spans="1:2" ht="31.5" x14ac:dyDescent="0.2">
      <c r="B51" s="588" t="s">
        <v>580</v>
      </c>
    </row>
    <row r="52" spans="1:2" ht="15.75" x14ac:dyDescent="0.2">
      <c r="B52" s="588" t="s">
        <v>581</v>
      </c>
    </row>
    <row r="53" spans="1:2" ht="15.75" x14ac:dyDescent="0.2">
      <c r="B53" s="588" t="s">
        <v>603</v>
      </c>
    </row>
    <row r="54" spans="1:2" ht="31.5" x14ac:dyDescent="0.2">
      <c r="B54" s="588" t="s">
        <v>582</v>
      </c>
    </row>
    <row r="55" spans="1:2" ht="31.5" x14ac:dyDescent="0.2">
      <c r="B55" s="588" t="s">
        <v>583</v>
      </c>
    </row>
    <row r="56" spans="1:2" ht="15.75" x14ac:dyDescent="0.2">
      <c r="B56" s="588" t="s">
        <v>584</v>
      </c>
    </row>
    <row r="57" spans="1:2" ht="15.75" x14ac:dyDescent="0.2">
      <c r="B57" s="588" t="s">
        <v>585</v>
      </c>
    </row>
    <row r="59" spans="1:2" ht="15.75" x14ac:dyDescent="0.2">
      <c r="A59" s="593" t="s">
        <v>586</v>
      </c>
    </row>
    <row r="60" spans="1:2" ht="31.5" x14ac:dyDescent="0.2">
      <c r="B60" s="588" t="s">
        <v>587</v>
      </c>
    </row>
    <row r="61" spans="1:2" ht="15.75" x14ac:dyDescent="0.2">
      <c r="B61" s="588" t="s">
        <v>581</v>
      </c>
    </row>
    <row r="62" spans="1:2" ht="15.75" x14ac:dyDescent="0.2">
      <c r="B62" s="588" t="s">
        <v>603</v>
      </c>
    </row>
    <row r="63" spans="1:2" ht="31.5" x14ac:dyDescent="0.2">
      <c r="B63" s="588" t="s">
        <v>588</v>
      </c>
    </row>
    <row r="64" spans="1:2" ht="31.5" x14ac:dyDescent="0.2">
      <c r="B64" s="588" t="s">
        <v>583</v>
      </c>
    </row>
    <row r="65" spans="2:2" ht="15.75" x14ac:dyDescent="0.2">
      <c r="B65" s="588" t="s">
        <v>584</v>
      </c>
    </row>
    <row r="66" spans="2:2" ht="15.75" x14ac:dyDescent="0.2">
      <c r="B66" s="588" t="s">
        <v>589</v>
      </c>
    </row>
  </sheetData>
  <mergeCells count="4">
    <mergeCell ref="A3:B3"/>
    <mergeCell ref="A4:B4"/>
    <mergeCell ref="A5:B5"/>
    <mergeCell ref="A6:B6"/>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DEC9-6FD2-4EC1-BDD9-6AB6BDB37440}">
  <sheetPr>
    <pageSetUpPr fitToPage="1"/>
  </sheetPr>
  <dimension ref="A1:AC35"/>
  <sheetViews>
    <sheetView zoomScaleNormal="100" workbookViewId="0">
      <selection activeCell="A2" sqref="A2"/>
    </sheetView>
  </sheetViews>
  <sheetFormatPr defaultColWidth="8.85546875" defaultRowHeight="12.75" x14ac:dyDescent="0.2"/>
  <cols>
    <col min="1" max="1" width="14.5703125" bestFit="1" customWidth="1"/>
    <col min="2" max="2" width="19.5703125" customWidth="1"/>
    <col min="3" max="3" width="11.5703125" customWidth="1"/>
    <col min="4" max="4" width="10.85546875" customWidth="1"/>
    <col min="10" max="10" width="9.5703125" customWidth="1"/>
    <col min="11" max="11" width="8.5703125" customWidth="1"/>
    <col min="12" max="12" width="11.140625" bestFit="1" customWidth="1"/>
    <col min="13" max="13" width="9.140625" bestFit="1" customWidth="1"/>
    <col min="14" max="14" width="12.140625" customWidth="1"/>
    <col min="16" max="16" width="9.85546875" bestFit="1" customWidth="1"/>
    <col min="17" max="17" width="9.140625" bestFit="1" customWidth="1"/>
    <col min="18" max="18" width="14.42578125" customWidth="1"/>
    <col min="19" max="19" width="9.85546875" bestFit="1" customWidth="1"/>
    <col min="21" max="21" width="9.5703125" bestFit="1" customWidth="1"/>
    <col min="23" max="23" width="10.140625" customWidth="1"/>
    <col min="24" max="24" width="8.5703125" customWidth="1"/>
    <col min="25" max="25" width="9.140625" customWidth="1"/>
    <col min="26" max="26" width="11.140625" customWidth="1"/>
    <col min="27" max="27" width="9.5703125" bestFit="1" customWidth="1"/>
  </cols>
  <sheetData>
    <row r="1" spans="1:29" s="597" customFormat="1" ht="15.75" x14ac:dyDescent="0.25">
      <c r="A1" s="594" t="s">
        <v>12</v>
      </c>
      <c r="B1" s="595" t="s">
        <v>604</v>
      </c>
      <c r="C1" s="169" t="str">
        <f>General!C2</f>
        <v>Proposer's Name (Prime or Subcontractor)</v>
      </c>
      <c r="D1" s="596"/>
      <c r="E1" s="596"/>
      <c r="F1" s="596"/>
      <c r="G1" s="596"/>
      <c r="H1" s="596"/>
      <c r="I1" s="596"/>
      <c r="J1" s="596"/>
      <c r="K1" s="596"/>
      <c r="L1" s="596"/>
      <c r="M1" s="596"/>
      <c r="N1" s="596"/>
      <c r="O1" s="596"/>
      <c r="P1" s="596"/>
      <c r="Q1" s="596"/>
      <c r="R1" s="596"/>
      <c r="S1" s="596"/>
    </row>
    <row r="2" spans="1:29" s="598" customFormat="1" ht="15.75" x14ac:dyDescent="0.25">
      <c r="C2" s="599"/>
      <c r="D2" s="599"/>
      <c r="E2" s="599"/>
      <c r="F2" s="599"/>
      <c r="G2" s="599"/>
      <c r="H2" s="599"/>
      <c r="I2" s="599"/>
      <c r="J2" s="599"/>
      <c r="K2" s="599"/>
      <c r="L2" s="600"/>
      <c r="M2" s="600"/>
    </row>
    <row r="3" spans="1:29" s="601" customFormat="1" ht="15.75" thickBot="1" x14ac:dyDescent="0.3">
      <c r="C3" s="601" t="s">
        <v>605</v>
      </c>
    </row>
    <row r="4" spans="1:29" s="612" customFormat="1" ht="105.75" thickBot="1" x14ac:dyDescent="0.3">
      <c r="A4" s="602" t="s">
        <v>606</v>
      </c>
      <c r="B4" s="603" t="s">
        <v>607</v>
      </c>
      <c r="C4" s="602" t="s">
        <v>608</v>
      </c>
      <c r="D4" s="602" t="s">
        <v>609</v>
      </c>
      <c r="E4" s="602" t="s">
        <v>610</v>
      </c>
      <c r="F4" s="602" t="s">
        <v>611</v>
      </c>
      <c r="G4" s="604" t="s">
        <v>612</v>
      </c>
      <c r="H4" s="602" t="s">
        <v>613</v>
      </c>
      <c r="I4" s="602" t="s">
        <v>614</v>
      </c>
      <c r="J4" s="602" t="s">
        <v>615</v>
      </c>
      <c r="K4" s="605" t="s">
        <v>616</v>
      </c>
      <c r="L4" s="606" t="s">
        <v>617</v>
      </c>
      <c r="M4" s="605" t="s">
        <v>618</v>
      </c>
      <c r="N4" s="606" t="s">
        <v>619</v>
      </c>
      <c r="O4" s="605" t="s">
        <v>620</v>
      </c>
      <c r="P4" s="602" t="s">
        <v>621</v>
      </c>
      <c r="Q4" s="602" t="s">
        <v>622</v>
      </c>
      <c r="R4" s="606" t="s">
        <v>623</v>
      </c>
      <c r="S4" s="605" t="s">
        <v>624</v>
      </c>
      <c r="T4" s="602" t="s">
        <v>625</v>
      </c>
      <c r="U4" s="606" t="s">
        <v>626</v>
      </c>
      <c r="V4" s="605" t="s">
        <v>627</v>
      </c>
      <c r="W4" s="607" t="s">
        <v>628</v>
      </c>
      <c r="X4" s="607" t="s">
        <v>629</v>
      </c>
      <c r="Y4" s="608" t="s">
        <v>630</v>
      </c>
      <c r="Z4" s="605" t="s">
        <v>631</v>
      </c>
      <c r="AA4" s="609" t="s">
        <v>632</v>
      </c>
      <c r="AB4" s="610" t="s">
        <v>633</v>
      </c>
      <c r="AC4" s="611" t="s">
        <v>634</v>
      </c>
    </row>
    <row r="5" spans="1:29" s="612" customFormat="1" ht="15" x14ac:dyDescent="0.25">
      <c r="A5" s="613"/>
      <c r="B5" s="613"/>
      <c r="C5" s="613"/>
      <c r="D5" s="613"/>
      <c r="E5" s="614"/>
      <c r="F5" s="614"/>
      <c r="G5" s="615"/>
      <c r="H5" s="616">
        <f t="shared" ref="H5:H8" si="0">IF((F5&gt;0),F5-1,0)</f>
        <v>0</v>
      </c>
      <c r="I5" s="616">
        <f t="shared" ref="I5:I13" si="1">IF(F5&gt;2,F5-2,0)</f>
        <v>0</v>
      </c>
      <c r="J5" s="616">
        <f t="shared" ref="J5:J13" si="2">IF(F5&lt;=2,F5,F5-I5)</f>
        <v>0</v>
      </c>
      <c r="K5" s="617"/>
      <c r="L5" s="618">
        <f t="shared" ref="L5:L13" si="3">+K5*E5</f>
        <v>0</v>
      </c>
      <c r="M5" s="617"/>
      <c r="N5" s="618">
        <f t="shared" ref="N5:N13" si="4">M5*E5*H5</f>
        <v>0</v>
      </c>
      <c r="O5" s="617"/>
      <c r="P5" s="619">
        <f t="shared" ref="P5:P8" si="5">+O5*E5*I5</f>
        <v>0</v>
      </c>
      <c r="Q5" s="619">
        <f t="shared" ref="Q5:Q8" si="6">(+O5*E5*J5)*0.75</f>
        <v>0</v>
      </c>
      <c r="R5" s="620">
        <f t="shared" ref="R5:R13" si="7">SUM(P5:Q5)</f>
        <v>0</v>
      </c>
      <c r="S5" s="621"/>
      <c r="T5" s="622"/>
      <c r="U5" s="623">
        <f>T5*S5*H5</f>
        <v>0</v>
      </c>
      <c r="V5" s="624"/>
      <c r="W5" s="625"/>
      <c r="X5" s="622"/>
      <c r="Y5" s="623">
        <f>W5*V5*X5</f>
        <v>0</v>
      </c>
      <c r="Z5" s="626"/>
      <c r="AA5" s="627"/>
      <c r="AB5" s="628">
        <f>+Y5+U5+R5+N5+L5+Z5+AA5</f>
        <v>0</v>
      </c>
      <c r="AC5" s="629">
        <f>+AB5*G5</f>
        <v>0</v>
      </c>
    </row>
    <row r="6" spans="1:29" s="612" customFormat="1" ht="15" x14ac:dyDescent="0.25">
      <c r="A6" s="613"/>
      <c r="B6" s="613"/>
      <c r="C6" s="613"/>
      <c r="D6" s="613"/>
      <c r="E6" s="614"/>
      <c r="F6" s="614"/>
      <c r="G6" s="615"/>
      <c r="H6" s="616">
        <f t="shared" si="0"/>
        <v>0</v>
      </c>
      <c r="I6" s="616">
        <f t="shared" si="1"/>
        <v>0</v>
      </c>
      <c r="J6" s="616">
        <f t="shared" si="2"/>
        <v>0</v>
      </c>
      <c r="K6" s="617"/>
      <c r="L6" s="618">
        <f t="shared" si="3"/>
        <v>0</v>
      </c>
      <c r="M6" s="617"/>
      <c r="N6" s="618">
        <f t="shared" si="4"/>
        <v>0</v>
      </c>
      <c r="O6" s="617"/>
      <c r="P6" s="619">
        <f t="shared" si="5"/>
        <v>0</v>
      </c>
      <c r="Q6" s="619">
        <f t="shared" si="6"/>
        <v>0</v>
      </c>
      <c r="R6" s="620">
        <f t="shared" si="7"/>
        <v>0</v>
      </c>
      <c r="S6" s="621"/>
      <c r="T6" s="622"/>
      <c r="U6" s="623">
        <f t="shared" ref="U6:U13" si="8">T6*S6*H6</f>
        <v>0</v>
      </c>
      <c r="V6" s="624"/>
      <c r="W6" s="625"/>
      <c r="X6" s="622"/>
      <c r="Y6" s="623">
        <f t="shared" ref="Y6:Y13" si="9">W6*V6*X6</f>
        <v>0</v>
      </c>
      <c r="Z6" s="626"/>
      <c r="AA6" s="627"/>
      <c r="AB6" s="628">
        <f>+Y6+U6+R6+N6+L6+Z6+AA6</f>
        <v>0</v>
      </c>
      <c r="AC6" s="629">
        <f>+AB6*G6</f>
        <v>0</v>
      </c>
    </row>
    <row r="7" spans="1:29" s="612" customFormat="1" ht="15" x14ac:dyDescent="0.25">
      <c r="A7" s="613"/>
      <c r="B7" s="613"/>
      <c r="C7" s="613"/>
      <c r="D7" s="613"/>
      <c r="E7" s="614"/>
      <c r="F7" s="614"/>
      <c r="G7" s="615"/>
      <c r="H7" s="616">
        <f t="shared" si="0"/>
        <v>0</v>
      </c>
      <c r="I7" s="616">
        <f t="shared" si="1"/>
        <v>0</v>
      </c>
      <c r="J7" s="616">
        <f t="shared" si="2"/>
        <v>0</v>
      </c>
      <c r="K7" s="617"/>
      <c r="L7" s="618">
        <f t="shared" si="3"/>
        <v>0</v>
      </c>
      <c r="M7" s="617"/>
      <c r="N7" s="618">
        <f t="shared" si="4"/>
        <v>0</v>
      </c>
      <c r="O7" s="617"/>
      <c r="P7" s="619">
        <f t="shared" si="5"/>
        <v>0</v>
      </c>
      <c r="Q7" s="619">
        <f t="shared" si="6"/>
        <v>0</v>
      </c>
      <c r="R7" s="620">
        <f t="shared" si="7"/>
        <v>0</v>
      </c>
      <c r="S7" s="621"/>
      <c r="T7" s="622"/>
      <c r="U7" s="623">
        <f t="shared" si="8"/>
        <v>0</v>
      </c>
      <c r="V7" s="624"/>
      <c r="W7" s="625"/>
      <c r="X7" s="622"/>
      <c r="Y7" s="623">
        <f t="shared" si="9"/>
        <v>0</v>
      </c>
      <c r="Z7" s="626"/>
      <c r="AA7" s="627"/>
      <c r="AB7" s="628">
        <f>+Y7+U7+R7+N7+L7+Z7+AA7</f>
        <v>0</v>
      </c>
      <c r="AC7" s="629">
        <f>+AB7*G7</f>
        <v>0</v>
      </c>
    </row>
    <row r="8" spans="1:29" s="612" customFormat="1" ht="15" x14ac:dyDescent="0.25">
      <c r="A8" s="613"/>
      <c r="B8" s="613"/>
      <c r="C8" s="613"/>
      <c r="D8" s="613"/>
      <c r="E8" s="614"/>
      <c r="F8" s="614"/>
      <c r="G8" s="615"/>
      <c r="H8" s="616">
        <f t="shared" si="0"/>
        <v>0</v>
      </c>
      <c r="I8" s="616">
        <f t="shared" si="1"/>
        <v>0</v>
      </c>
      <c r="J8" s="616">
        <f t="shared" si="2"/>
        <v>0</v>
      </c>
      <c r="K8" s="617"/>
      <c r="L8" s="618">
        <f t="shared" si="3"/>
        <v>0</v>
      </c>
      <c r="M8" s="617"/>
      <c r="N8" s="618">
        <f t="shared" si="4"/>
        <v>0</v>
      </c>
      <c r="O8" s="617"/>
      <c r="P8" s="619">
        <f t="shared" si="5"/>
        <v>0</v>
      </c>
      <c r="Q8" s="619">
        <f t="shared" si="6"/>
        <v>0</v>
      </c>
      <c r="R8" s="620">
        <f t="shared" si="7"/>
        <v>0</v>
      </c>
      <c r="S8" s="621"/>
      <c r="T8" s="622"/>
      <c r="U8" s="623">
        <f t="shared" si="8"/>
        <v>0</v>
      </c>
      <c r="V8" s="624"/>
      <c r="W8" s="625"/>
      <c r="X8" s="622"/>
      <c r="Y8" s="623">
        <f t="shared" si="9"/>
        <v>0</v>
      </c>
      <c r="Z8" s="626"/>
      <c r="AA8" s="627"/>
      <c r="AB8" s="628">
        <f>+Y8+U8+R8+N8+L8+Z8+AA8</f>
        <v>0</v>
      </c>
      <c r="AC8" s="629">
        <f>+AB8*G8</f>
        <v>0</v>
      </c>
    </row>
    <row r="9" spans="1:29" s="612" customFormat="1" ht="15" x14ac:dyDescent="0.25">
      <c r="A9" s="811" t="s">
        <v>635</v>
      </c>
      <c r="B9" s="812"/>
      <c r="C9" s="630"/>
      <c r="D9" s="630"/>
      <c r="E9" s="631"/>
      <c r="F9" s="631"/>
      <c r="G9" s="632"/>
      <c r="H9" s="633"/>
      <c r="I9" s="633"/>
      <c r="J9" s="633"/>
      <c r="K9" s="634"/>
      <c r="L9" s="635"/>
      <c r="M9" s="634"/>
      <c r="N9" s="635"/>
      <c r="O9" s="634"/>
      <c r="P9" s="619"/>
      <c r="Q9" s="619"/>
      <c r="R9" s="637"/>
      <c r="S9" s="638"/>
      <c r="T9" s="639"/>
      <c r="U9" s="640"/>
      <c r="V9" s="641"/>
      <c r="W9" s="642"/>
      <c r="X9" s="639"/>
      <c r="Y9" s="640"/>
      <c r="Z9" s="643"/>
      <c r="AA9" s="644"/>
      <c r="AB9" s="645"/>
      <c r="AC9" s="646">
        <f>SUM(AC5:AC8)</f>
        <v>0</v>
      </c>
    </row>
    <row r="10" spans="1:29" s="612" customFormat="1" ht="15" x14ac:dyDescent="0.25">
      <c r="A10" s="613"/>
      <c r="B10" s="613"/>
      <c r="C10" s="613"/>
      <c r="D10" s="613"/>
      <c r="E10" s="614"/>
      <c r="F10" s="614"/>
      <c r="G10" s="615"/>
      <c r="H10" s="616">
        <f>IF((F10&gt;0),F10-1,0)</f>
        <v>0</v>
      </c>
      <c r="I10" s="616">
        <f t="shared" si="1"/>
        <v>0</v>
      </c>
      <c r="J10" s="616">
        <f t="shared" si="2"/>
        <v>0</v>
      </c>
      <c r="K10" s="617"/>
      <c r="L10" s="618">
        <f t="shared" si="3"/>
        <v>0</v>
      </c>
      <c r="M10" s="617"/>
      <c r="N10" s="618">
        <f t="shared" si="4"/>
        <v>0</v>
      </c>
      <c r="O10" s="617"/>
      <c r="P10" s="619">
        <f t="shared" ref="P10:P13" si="10">+O10*E10*I10</f>
        <v>0</v>
      </c>
      <c r="Q10" s="619">
        <f t="shared" ref="Q10:Q13" si="11">(+O10*E10*J10)*0.75</f>
        <v>0</v>
      </c>
      <c r="R10" s="620">
        <f t="shared" si="7"/>
        <v>0</v>
      </c>
      <c r="S10" s="621"/>
      <c r="T10" s="622"/>
      <c r="U10" s="623">
        <f t="shared" si="8"/>
        <v>0</v>
      </c>
      <c r="V10" s="624"/>
      <c r="W10" s="625"/>
      <c r="X10" s="622"/>
      <c r="Y10" s="623">
        <f t="shared" si="9"/>
        <v>0</v>
      </c>
      <c r="Z10" s="626"/>
      <c r="AA10" s="627"/>
      <c r="AB10" s="628">
        <f>+Y10+U10+R10+N10+L10+Z10+AA10</f>
        <v>0</v>
      </c>
      <c r="AC10" s="629">
        <f>+AB10*G10</f>
        <v>0</v>
      </c>
    </row>
    <row r="11" spans="1:29" s="612" customFormat="1" ht="15" x14ac:dyDescent="0.25">
      <c r="A11" s="613"/>
      <c r="B11" s="613"/>
      <c r="C11" s="613"/>
      <c r="D11" s="613"/>
      <c r="E11" s="614"/>
      <c r="F11" s="614"/>
      <c r="G11" s="615"/>
      <c r="H11" s="616">
        <f t="shared" ref="H11:H13" si="12">IF((F11&gt;0),F11-1,0)</f>
        <v>0</v>
      </c>
      <c r="I11" s="616">
        <f t="shared" si="1"/>
        <v>0</v>
      </c>
      <c r="J11" s="616">
        <f t="shared" si="2"/>
        <v>0</v>
      </c>
      <c r="K11" s="617"/>
      <c r="L11" s="618">
        <f t="shared" si="3"/>
        <v>0</v>
      </c>
      <c r="M11" s="617"/>
      <c r="N11" s="618">
        <f t="shared" si="4"/>
        <v>0</v>
      </c>
      <c r="O11" s="617"/>
      <c r="P11" s="619">
        <f t="shared" si="10"/>
        <v>0</v>
      </c>
      <c r="Q11" s="619">
        <f t="shared" si="11"/>
        <v>0</v>
      </c>
      <c r="R11" s="620">
        <f t="shared" si="7"/>
        <v>0</v>
      </c>
      <c r="S11" s="621"/>
      <c r="T11" s="622"/>
      <c r="U11" s="623">
        <f t="shared" si="8"/>
        <v>0</v>
      </c>
      <c r="V11" s="624"/>
      <c r="W11" s="625"/>
      <c r="X11" s="622"/>
      <c r="Y11" s="623">
        <f t="shared" si="9"/>
        <v>0</v>
      </c>
      <c r="Z11" s="626"/>
      <c r="AA11" s="627"/>
      <c r="AB11" s="628">
        <f>+Y11+U11+R11+N11+L11+Z11+AA11</f>
        <v>0</v>
      </c>
      <c r="AC11" s="629">
        <f>+AB11*G11</f>
        <v>0</v>
      </c>
    </row>
    <row r="12" spans="1:29" s="612" customFormat="1" ht="15" x14ac:dyDescent="0.25">
      <c r="A12" s="613"/>
      <c r="B12" s="613"/>
      <c r="C12" s="613"/>
      <c r="D12" s="613"/>
      <c r="E12" s="614"/>
      <c r="F12" s="614"/>
      <c r="G12" s="615"/>
      <c r="H12" s="616">
        <f t="shared" si="12"/>
        <v>0</v>
      </c>
      <c r="I12" s="616">
        <f t="shared" si="1"/>
        <v>0</v>
      </c>
      <c r="J12" s="616">
        <f t="shared" si="2"/>
        <v>0</v>
      </c>
      <c r="K12" s="617"/>
      <c r="L12" s="618">
        <f t="shared" si="3"/>
        <v>0</v>
      </c>
      <c r="M12" s="617"/>
      <c r="N12" s="618">
        <f t="shared" si="4"/>
        <v>0</v>
      </c>
      <c r="O12" s="617"/>
      <c r="P12" s="619">
        <f t="shared" si="10"/>
        <v>0</v>
      </c>
      <c r="Q12" s="619">
        <f t="shared" si="11"/>
        <v>0</v>
      </c>
      <c r="R12" s="620">
        <f t="shared" si="7"/>
        <v>0</v>
      </c>
      <c r="S12" s="621"/>
      <c r="T12" s="622"/>
      <c r="U12" s="623">
        <f t="shared" si="8"/>
        <v>0</v>
      </c>
      <c r="V12" s="624"/>
      <c r="W12" s="625"/>
      <c r="X12" s="622"/>
      <c r="Y12" s="623">
        <f t="shared" si="9"/>
        <v>0</v>
      </c>
      <c r="Z12" s="626"/>
      <c r="AA12" s="627"/>
      <c r="AB12" s="628">
        <f>+Y12+U12+R12+N12+L12+Z12+AA12</f>
        <v>0</v>
      </c>
      <c r="AC12" s="629">
        <f>+AB12*G12</f>
        <v>0</v>
      </c>
    </row>
    <row r="13" spans="1:29" s="612" customFormat="1" ht="15" x14ac:dyDescent="0.25">
      <c r="A13" s="613"/>
      <c r="B13" s="613"/>
      <c r="C13" s="613"/>
      <c r="D13" s="613"/>
      <c r="E13" s="614"/>
      <c r="F13" s="614"/>
      <c r="G13" s="615"/>
      <c r="H13" s="616">
        <f t="shared" si="12"/>
        <v>0</v>
      </c>
      <c r="I13" s="616">
        <f t="shared" si="1"/>
        <v>0</v>
      </c>
      <c r="J13" s="616">
        <f t="shared" si="2"/>
        <v>0</v>
      </c>
      <c r="K13" s="617"/>
      <c r="L13" s="618">
        <f t="shared" si="3"/>
        <v>0</v>
      </c>
      <c r="M13" s="617"/>
      <c r="N13" s="618">
        <f t="shared" si="4"/>
        <v>0</v>
      </c>
      <c r="O13" s="617"/>
      <c r="P13" s="619">
        <f t="shared" si="10"/>
        <v>0</v>
      </c>
      <c r="Q13" s="619">
        <f t="shared" si="11"/>
        <v>0</v>
      </c>
      <c r="R13" s="620">
        <f t="shared" si="7"/>
        <v>0</v>
      </c>
      <c r="S13" s="621"/>
      <c r="T13" s="622"/>
      <c r="U13" s="623">
        <f t="shared" si="8"/>
        <v>0</v>
      </c>
      <c r="V13" s="624"/>
      <c r="W13" s="625"/>
      <c r="X13" s="622"/>
      <c r="Y13" s="623">
        <f t="shared" si="9"/>
        <v>0</v>
      </c>
      <c r="Z13" s="626"/>
      <c r="AA13" s="627"/>
      <c r="AB13" s="628">
        <f>+Y13+U13+R13+N13+L13+Z13+AA13</f>
        <v>0</v>
      </c>
      <c r="AC13" s="629">
        <f>+AB13*G13</f>
        <v>0</v>
      </c>
    </row>
    <row r="14" spans="1:29" s="612" customFormat="1" ht="15" x14ac:dyDescent="0.25">
      <c r="A14" s="811" t="s">
        <v>636</v>
      </c>
      <c r="B14" s="812"/>
      <c r="C14" s="630"/>
      <c r="D14" s="630"/>
      <c r="E14" s="631"/>
      <c r="F14" s="631"/>
      <c r="G14" s="632"/>
      <c r="H14" s="633"/>
      <c r="I14" s="633"/>
      <c r="J14" s="633"/>
      <c r="K14" s="634"/>
      <c r="L14" s="635"/>
      <c r="M14" s="634"/>
      <c r="N14" s="635"/>
      <c r="O14" s="634"/>
      <c r="P14" s="636"/>
      <c r="Q14" s="636"/>
      <c r="R14" s="637"/>
      <c r="S14" s="638"/>
      <c r="T14" s="639"/>
      <c r="U14" s="640"/>
      <c r="V14" s="641"/>
      <c r="W14" s="642"/>
      <c r="X14" s="639"/>
      <c r="Y14" s="640"/>
      <c r="Z14" s="643"/>
      <c r="AA14" s="644"/>
      <c r="AB14" s="645"/>
      <c r="AC14" s="646">
        <f>SUM(AC10:AC13)</f>
        <v>0</v>
      </c>
    </row>
    <row r="15" spans="1:29" s="612" customFormat="1" ht="15.75" thickBot="1" x14ac:dyDescent="0.3">
      <c r="A15" s="647" t="s">
        <v>637</v>
      </c>
      <c r="B15" s="648"/>
      <c r="C15" s="649"/>
      <c r="D15" s="650"/>
      <c r="E15" s="651"/>
      <c r="F15" s="651"/>
      <c r="G15" s="652"/>
      <c r="H15" s="653"/>
      <c r="I15" s="653"/>
      <c r="J15" s="653"/>
      <c r="K15" s="654"/>
      <c r="L15" s="655"/>
      <c r="M15" s="654"/>
      <c r="N15" s="655"/>
      <c r="O15" s="654"/>
      <c r="P15" s="656"/>
      <c r="Q15" s="656"/>
      <c r="R15" s="656"/>
      <c r="S15" s="654"/>
      <c r="T15" s="657"/>
      <c r="U15" s="655"/>
      <c r="V15" s="658"/>
      <c r="W15" s="659"/>
      <c r="X15" s="659"/>
      <c r="Y15" s="655"/>
      <c r="Z15" s="658"/>
      <c r="AA15" s="656"/>
      <c r="AB15" s="660"/>
      <c r="AC15" s="661">
        <f>AC9+AC14</f>
        <v>0</v>
      </c>
    </row>
    <row r="16" spans="1:29" ht="15.75" x14ac:dyDescent="0.25">
      <c r="B16" s="579"/>
      <c r="C16" s="579"/>
      <c r="D16" s="579"/>
      <c r="E16" s="579"/>
      <c r="F16" s="579"/>
      <c r="G16" s="579"/>
      <c r="H16" s="579"/>
      <c r="I16" s="579"/>
      <c r="J16" s="579"/>
      <c r="K16" s="579"/>
      <c r="L16" s="579"/>
      <c r="M16" s="579"/>
      <c r="N16" s="579"/>
      <c r="O16" s="579"/>
      <c r="P16" s="579"/>
      <c r="Q16" s="579"/>
      <c r="R16" s="579"/>
      <c r="S16" s="579"/>
    </row>
    <row r="17" spans="1:21" ht="15.75" x14ac:dyDescent="0.25">
      <c r="B17" s="579"/>
      <c r="C17" s="579"/>
      <c r="D17" s="579"/>
      <c r="E17" s="579"/>
      <c r="F17" s="579"/>
      <c r="G17" s="579"/>
      <c r="H17" s="579"/>
      <c r="I17" s="579"/>
      <c r="J17" s="579"/>
      <c r="K17" s="579"/>
      <c r="L17" s="579"/>
      <c r="M17" s="579"/>
      <c r="N17" s="579"/>
      <c r="O17" s="579"/>
      <c r="P17" s="579"/>
      <c r="Q17" s="579"/>
      <c r="R17" s="579"/>
      <c r="S17" s="579"/>
    </row>
    <row r="18" spans="1:21" ht="135" customHeight="1" x14ac:dyDescent="0.25">
      <c r="A18" s="178" t="s">
        <v>119</v>
      </c>
      <c r="B18" s="770" t="s">
        <v>638</v>
      </c>
      <c r="C18" s="813"/>
      <c r="D18" s="813"/>
      <c r="E18" s="813"/>
      <c r="F18" s="813"/>
      <c r="G18" s="813"/>
      <c r="H18" s="813"/>
      <c r="I18" s="813"/>
      <c r="J18" s="813"/>
      <c r="K18" s="813"/>
      <c r="L18" s="813"/>
      <c r="M18" s="813"/>
      <c r="N18" s="813"/>
      <c r="O18" s="813"/>
      <c r="P18" s="813"/>
      <c r="Q18" s="813"/>
      <c r="R18" s="186"/>
      <c r="S18" s="579"/>
    </row>
    <row r="19" spans="1:21" ht="15.75" x14ac:dyDescent="0.25">
      <c r="B19" s="579"/>
      <c r="C19" s="579"/>
      <c r="D19" s="579"/>
      <c r="E19" s="579"/>
      <c r="F19" s="579"/>
      <c r="G19" s="579"/>
      <c r="H19" s="579"/>
      <c r="I19" s="579"/>
      <c r="J19" s="579"/>
      <c r="K19" s="579"/>
      <c r="L19" s="579"/>
      <c r="M19" s="579"/>
      <c r="N19" s="579"/>
      <c r="O19" s="579"/>
      <c r="P19" s="579"/>
      <c r="Q19" s="579"/>
      <c r="R19" s="186"/>
      <c r="S19" s="579"/>
    </row>
    <row r="20" spans="1:21" s="98" customFormat="1" ht="12.75" customHeight="1" x14ac:dyDescent="0.2">
      <c r="A20" s="662" t="s">
        <v>16</v>
      </c>
      <c r="B20" s="769" t="s">
        <v>67</v>
      </c>
      <c r="C20" s="769"/>
      <c r="D20" s="769"/>
      <c r="E20" s="769"/>
      <c r="F20" s="769"/>
      <c r="G20" s="769"/>
      <c r="H20" s="769"/>
      <c r="I20" s="769"/>
      <c r="J20" s="769"/>
      <c r="K20" s="769"/>
      <c r="L20" s="769"/>
      <c r="M20" s="769"/>
      <c r="N20" s="769"/>
      <c r="O20" s="769"/>
      <c r="P20" s="769"/>
      <c r="Q20" s="769"/>
      <c r="R20" s="663"/>
      <c r="S20" s="664"/>
      <c r="T20" s="664"/>
      <c r="U20" s="664"/>
    </row>
    <row r="21" spans="1:21" ht="0.75" customHeight="1" x14ac:dyDescent="0.2">
      <c r="A21" s="485"/>
      <c r="B21" s="769"/>
      <c r="C21" s="769"/>
      <c r="D21" s="769"/>
      <c r="E21" s="769"/>
      <c r="F21" s="769"/>
      <c r="G21" s="769"/>
      <c r="H21" s="769"/>
      <c r="I21" s="769"/>
      <c r="J21" s="769"/>
      <c r="K21" s="769"/>
      <c r="L21" s="769"/>
      <c r="M21" s="769"/>
      <c r="N21" s="769"/>
      <c r="O21" s="769"/>
      <c r="P21" s="769"/>
      <c r="Q21" s="769"/>
      <c r="R21" s="186"/>
      <c r="S21" s="576"/>
      <c r="T21" s="576"/>
      <c r="U21" s="576"/>
    </row>
    <row r="22" spans="1:21" ht="6" hidden="1" customHeight="1" x14ac:dyDescent="0.2">
      <c r="A22" s="485"/>
      <c r="B22" s="769"/>
      <c r="C22" s="769"/>
      <c r="D22" s="769"/>
      <c r="E22" s="769"/>
      <c r="F22" s="769"/>
      <c r="G22" s="769"/>
      <c r="H22" s="769"/>
      <c r="I22" s="769"/>
      <c r="J22" s="769"/>
      <c r="K22" s="769"/>
      <c r="L22" s="769"/>
      <c r="M22" s="769"/>
      <c r="N22" s="769"/>
      <c r="O22" s="769"/>
      <c r="P22" s="769"/>
      <c r="Q22" s="769"/>
      <c r="R22" s="186" t="s">
        <v>118</v>
      </c>
      <c r="S22" s="576"/>
      <c r="T22" s="576"/>
      <c r="U22" s="576"/>
    </row>
    <row r="23" spans="1:21" ht="14.25" customHeight="1" x14ac:dyDescent="0.2">
      <c r="A23" s="485"/>
      <c r="B23" s="485"/>
      <c r="C23" s="577"/>
      <c r="D23" s="577"/>
      <c r="E23" s="577"/>
      <c r="F23" s="577"/>
      <c r="G23" s="577"/>
      <c r="H23" s="577"/>
      <c r="I23" s="577"/>
      <c r="J23" s="577"/>
      <c r="K23" s="577"/>
      <c r="L23" s="577"/>
      <c r="M23" s="577"/>
      <c r="N23" s="577"/>
      <c r="O23" s="577"/>
      <c r="P23" s="577"/>
      <c r="Q23" s="577"/>
      <c r="R23" s="186"/>
      <c r="S23" s="576"/>
      <c r="T23" s="576"/>
      <c r="U23" s="576"/>
    </row>
    <row r="24" spans="1:21" ht="15" customHeight="1" x14ac:dyDescent="0.25">
      <c r="A24" s="485" t="s">
        <v>22</v>
      </c>
      <c r="B24" s="803" t="s">
        <v>122</v>
      </c>
      <c r="C24" s="803"/>
      <c r="D24" s="803"/>
      <c r="E24" s="803"/>
      <c r="F24" s="803"/>
      <c r="G24" s="803"/>
      <c r="H24" s="803"/>
      <c r="I24" s="803"/>
      <c r="J24" s="803"/>
      <c r="K24" s="803"/>
      <c r="L24" s="803"/>
      <c r="M24" s="803"/>
      <c r="N24" s="803"/>
      <c r="O24" s="803"/>
      <c r="P24" s="803"/>
      <c r="Q24" s="803"/>
      <c r="R24" s="186"/>
      <c r="S24" s="579"/>
    </row>
    <row r="25" spans="1:21" ht="15" customHeight="1" x14ac:dyDescent="0.25">
      <c r="A25" s="485"/>
      <c r="B25" s="485"/>
      <c r="C25" s="485"/>
      <c r="D25" s="485"/>
      <c r="E25" s="485"/>
      <c r="F25" s="485"/>
      <c r="G25" s="485"/>
      <c r="H25" s="485"/>
      <c r="I25" s="485"/>
      <c r="J25" s="485"/>
      <c r="K25" s="485"/>
      <c r="L25" s="485"/>
      <c r="M25" s="485"/>
      <c r="N25" s="485"/>
      <c r="O25" s="485"/>
      <c r="P25" s="485"/>
      <c r="Q25" s="485"/>
      <c r="R25" s="579"/>
      <c r="S25" s="579"/>
    </row>
    <row r="26" spans="1:21" x14ac:dyDescent="0.2">
      <c r="A26" s="578" t="s">
        <v>60</v>
      </c>
      <c r="B26" s="810" t="s">
        <v>80</v>
      </c>
      <c r="C26" s="810"/>
      <c r="D26" s="810"/>
      <c r="E26" s="810"/>
      <c r="F26" s="810"/>
      <c r="G26" s="810"/>
      <c r="H26" s="810"/>
      <c r="I26" s="810"/>
      <c r="J26" s="810"/>
      <c r="K26" s="810"/>
      <c r="L26" s="810"/>
      <c r="M26" s="810"/>
      <c r="N26" s="810"/>
      <c r="O26" s="810"/>
      <c r="P26" s="810"/>
      <c r="Q26" s="810"/>
    </row>
    <row r="27" spans="1:21" x14ac:dyDescent="0.2">
      <c r="A27" s="485"/>
      <c r="B27" s="485"/>
      <c r="C27" s="485"/>
      <c r="D27" s="485"/>
      <c r="E27" s="485"/>
      <c r="F27" s="485"/>
      <c r="G27" s="485"/>
      <c r="H27" s="485"/>
      <c r="I27" s="485"/>
      <c r="J27" s="485"/>
      <c r="K27" s="485"/>
      <c r="L27" s="485"/>
      <c r="M27" s="485"/>
      <c r="N27" s="485"/>
      <c r="O27" s="485"/>
      <c r="P27" s="485"/>
      <c r="Q27" s="485" t="s">
        <v>93</v>
      </c>
    </row>
    <row r="28" spans="1:21" ht="15.75" x14ac:dyDescent="0.25">
      <c r="B28" s="156"/>
      <c r="C28" s="579"/>
      <c r="D28" s="156"/>
      <c r="E28" s="156"/>
      <c r="F28" s="156"/>
      <c r="G28" s="156"/>
      <c r="H28" s="156"/>
      <c r="I28" s="156"/>
      <c r="J28" s="156"/>
      <c r="K28" s="156"/>
      <c r="L28" s="156"/>
      <c r="M28" s="156"/>
      <c r="N28" s="156"/>
      <c r="O28" s="156"/>
    </row>
    <row r="30" spans="1:21" ht="15.75" x14ac:dyDescent="0.2">
      <c r="B30" s="186"/>
    </row>
    <row r="31" spans="1:21" ht="15.75" x14ac:dyDescent="0.2">
      <c r="B31" s="186"/>
    </row>
    <row r="32" spans="1:21" ht="15.75" x14ac:dyDescent="0.2">
      <c r="B32" s="186"/>
    </row>
    <row r="33" spans="2:2" ht="15.75" x14ac:dyDescent="0.2">
      <c r="B33" s="186"/>
    </row>
    <row r="34" spans="2:2" ht="15.75" x14ac:dyDescent="0.2">
      <c r="B34" s="186"/>
    </row>
    <row r="35" spans="2:2" ht="15.75" x14ac:dyDescent="0.2">
      <c r="B35" s="186"/>
    </row>
  </sheetData>
  <mergeCells count="6">
    <mergeCell ref="B26:Q26"/>
    <mergeCell ref="A9:B9"/>
    <mergeCell ref="A14:B14"/>
    <mergeCell ref="B18:Q18"/>
    <mergeCell ref="B20:Q22"/>
    <mergeCell ref="B24:Q24"/>
  </mergeCells>
  <pageMargins left="0.75" right="0.75" top="1" bottom="1" header="0.5" footer="0.5"/>
  <pageSetup scale="41" orientation="landscape" horizontalDpi="1200" verticalDpi="12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pageSetUpPr fitToPage="1"/>
  </sheetPr>
  <dimension ref="A1:O29"/>
  <sheetViews>
    <sheetView zoomScaleNormal="100" workbookViewId="0"/>
  </sheetViews>
  <sheetFormatPr defaultColWidth="8.85546875" defaultRowHeight="12.75" x14ac:dyDescent="0.2"/>
  <cols>
    <col min="1" max="1" width="26.140625" customWidth="1"/>
    <col min="2" max="2" width="11.140625" customWidth="1"/>
    <col min="3" max="3" width="11.85546875" customWidth="1"/>
    <col min="4" max="4" width="15.42578125" customWidth="1"/>
    <col min="5" max="5" width="12.42578125" customWidth="1"/>
    <col min="6" max="6" width="14.140625" customWidth="1"/>
    <col min="7" max="7" width="16" customWidth="1"/>
    <col min="8" max="8" width="17.140625" customWidth="1"/>
    <col min="9" max="9" width="0" hidden="1" customWidth="1"/>
  </cols>
  <sheetData>
    <row r="1" spans="1:14" ht="15.75" x14ac:dyDescent="0.25">
      <c r="A1" s="198" t="s">
        <v>143</v>
      </c>
      <c r="B1" s="104"/>
      <c r="C1" s="104"/>
      <c r="D1" s="171" t="str">
        <f>General!C2</f>
        <v>Proposer's Name (Prime or Subcontractor)</v>
      </c>
      <c r="E1" s="104"/>
      <c r="F1" s="104"/>
      <c r="G1" s="104"/>
      <c r="H1" s="104"/>
      <c r="I1" s="76"/>
      <c r="J1" s="76"/>
      <c r="K1" s="76"/>
    </row>
    <row r="2" spans="1:14" ht="15.75" x14ac:dyDescent="0.25">
      <c r="A2" s="83"/>
      <c r="B2" s="76"/>
      <c r="C2" s="76"/>
      <c r="D2" s="76"/>
      <c r="E2" s="76"/>
      <c r="F2" s="76"/>
      <c r="G2" s="76"/>
      <c r="H2" s="76"/>
      <c r="I2" s="76"/>
      <c r="J2" s="76"/>
      <c r="K2" s="76"/>
    </row>
    <row r="3" spans="1:14" ht="78.75" x14ac:dyDescent="0.25">
      <c r="A3" s="127" t="s">
        <v>144</v>
      </c>
      <c r="B3" s="127" t="s">
        <v>6</v>
      </c>
      <c r="C3" s="127" t="s">
        <v>14</v>
      </c>
      <c r="D3" s="127" t="s">
        <v>9</v>
      </c>
      <c r="E3" s="159" t="s">
        <v>15</v>
      </c>
      <c r="F3" s="127" t="s">
        <v>64</v>
      </c>
      <c r="G3" s="127" t="s">
        <v>136</v>
      </c>
      <c r="H3" s="127" t="s">
        <v>69</v>
      </c>
      <c r="I3" s="76"/>
      <c r="J3" s="76"/>
      <c r="K3" s="76"/>
    </row>
    <row r="4" spans="1:14" ht="15.75" x14ac:dyDescent="0.25">
      <c r="A4" s="122" t="s">
        <v>71</v>
      </c>
      <c r="B4" s="123"/>
      <c r="C4" s="123"/>
      <c r="D4" s="124"/>
      <c r="E4" s="125">
        <f>B4*D4</f>
        <v>0</v>
      </c>
      <c r="F4" s="123"/>
      <c r="G4" s="123"/>
      <c r="H4" s="123"/>
      <c r="I4" s="135" t="s">
        <v>103</v>
      </c>
      <c r="J4" s="76"/>
      <c r="K4" s="76"/>
    </row>
    <row r="5" spans="1:14" ht="15.75" x14ac:dyDescent="0.25">
      <c r="A5" s="126"/>
      <c r="B5" s="123"/>
      <c r="C5" s="123"/>
      <c r="D5" s="124"/>
      <c r="E5" s="125">
        <f t="shared" ref="E5:E10" si="0">B5*D5</f>
        <v>0</v>
      </c>
      <c r="F5" s="123"/>
      <c r="G5" s="123"/>
      <c r="H5" s="123"/>
      <c r="I5" s="135" t="s">
        <v>105</v>
      </c>
      <c r="J5" s="76"/>
      <c r="K5" s="76"/>
    </row>
    <row r="6" spans="1:14" ht="15.75" x14ac:dyDescent="0.25">
      <c r="A6" s="126"/>
      <c r="B6" s="123"/>
      <c r="C6" s="123"/>
      <c r="D6" s="125"/>
      <c r="E6" s="125">
        <f t="shared" si="0"/>
        <v>0</v>
      </c>
      <c r="F6" s="123"/>
      <c r="G6" s="123"/>
      <c r="H6" s="123"/>
      <c r="I6" s="76"/>
      <c r="J6" s="76"/>
      <c r="K6" s="76"/>
    </row>
    <row r="7" spans="1:14" ht="15.75" x14ac:dyDescent="0.25">
      <c r="A7" s="122" t="s">
        <v>73</v>
      </c>
      <c r="B7" s="123"/>
      <c r="C7" s="123"/>
      <c r="D7" s="125"/>
      <c r="E7" s="125">
        <f t="shared" si="0"/>
        <v>0</v>
      </c>
      <c r="F7" s="123"/>
      <c r="G7" s="123"/>
      <c r="H7" s="123"/>
      <c r="I7" s="76"/>
      <c r="J7" s="76"/>
      <c r="K7" s="76"/>
    </row>
    <row r="8" spans="1:14" ht="15.75" x14ac:dyDescent="0.25">
      <c r="A8" s="126"/>
      <c r="B8" s="123"/>
      <c r="C8" s="123"/>
      <c r="D8" s="125"/>
      <c r="E8" s="125">
        <f t="shared" si="0"/>
        <v>0</v>
      </c>
      <c r="F8" s="123"/>
      <c r="G8" s="123"/>
      <c r="H8" s="123"/>
      <c r="I8" s="76"/>
      <c r="J8" s="76"/>
      <c r="K8" s="76"/>
    </row>
    <row r="9" spans="1:14" ht="15.75" x14ac:dyDescent="0.25">
      <c r="A9" s="126"/>
      <c r="B9" s="123"/>
      <c r="C9" s="123"/>
      <c r="D9" s="125"/>
      <c r="E9" s="125">
        <f t="shared" si="0"/>
        <v>0</v>
      </c>
      <c r="F9" s="123"/>
      <c r="G9" s="123"/>
      <c r="H9" s="123"/>
      <c r="I9" s="76"/>
      <c r="J9" s="76"/>
      <c r="K9" s="76"/>
    </row>
    <row r="10" spans="1:14" ht="15.75" x14ac:dyDescent="0.25">
      <c r="A10" s="126"/>
      <c r="B10" s="123"/>
      <c r="C10" s="123"/>
      <c r="D10" s="125"/>
      <c r="E10" s="125">
        <f t="shared" si="0"/>
        <v>0</v>
      </c>
      <c r="F10" s="123"/>
      <c r="G10" s="123"/>
      <c r="H10" s="123"/>
      <c r="I10" s="76"/>
      <c r="J10" s="76"/>
      <c r="K10" s="76"/>
    </row>
    <row r="11" spans="1:14" ht="16.5" customHeight="1" x14ac:dyDescent="0.25">
      <c r="A11" s="105"/>
      <c r="B11" s="76"/>
      <c r="D11" s="128" t="s">
        <v>91</v>
      </c>
      <c r="E11" s="160">
        <f>SUM(E4:E10)</f>
        <v>0</v>
      </c>
      <c r="F11" s="100"/>
      <c r="G11" s="100"/>
      <c r="H11" s="76"/>
      <c r="I11" s="76"/>
      <c r="J11" s="76"/>
    </row>
    <row r="12" spans="1:14" ht="15.75" x14ac:dyDescent="0.25">
      <c r="A12" s="76"/>
      <c r="B12" s="76"/>
      <c r="C12" s="76"/>
      <c r="D12" s="76"/>
      <c r="E12" s="76"/>
      <c r="F12" s="76"/>
      <c r="G12" s="76"/>
      <c r="H12" s="76"/>
      <c r="I12" s="76"/>
      <c r="J12" s="76"/>
    </row>
    <row r="13" spans="1:14" ht="15.75" x14ac:dyDescent="0.25">
      <c r="A13" s="184"/>
      <c r="B13" s="184"/>
      <c r="C13" s="184"/>
      <c r="D13" s="184"/>
      <c r="E13" s="184"/>
      <c r="F13" s="184"/>
      <c r="G13" s="184"/>
      <c r="H13" s="184"/>
      <c r="I13" s="184"/>
      <c r="J13" s="184"/>
    </row>
    <row r="14" spans="1:14" s="193" customFormat="1" ht="153" customHeight="1" x14ac:dyDescent="0.2">
      <c r="A14" s="191" t="s">
        <v>119</v>
      </c>
      <c r="B14" s="763" t="s">
        <v>370</v>
      </c>
      <c r="C14" s="804"/>
      <c r="D14" s="804"/>
      <c r="E14" s="804"/>
      <c r="F14" s="804"/>
      <c r="G14" s="804"/>
      <c r="H14" s="804"/>
      <c r="I14" s="804"/>
      <c r="J14" s="804"/>
      <c r="K14" s="804"/>
      <c r="L14" s="804"/>
      <c r="M14" s="804"/>
      <c r="N14" s="804"/>
    </row>
    <row r="15" spans="1:14" ht="15.75" x14ac:dyDescent="0.25">
      <c r="A15" s="76"/>
      <c r="B15" s="76"/>
      <c r="C15" s="76"/>
      <c r="D15" s="76"/>
      <c r="E15" s="76"/>
      <c r="F15" s="76"/>
      <c r="G15" s="76"/>
      <c r="H15" s="76"/>
      <c r="I15" s="76"/>
      <c r="J15" s="76"/>
    </row>
    <row r="16" spans="1:14" x14ac:dyDescent="0.2">
      <c r="A16" s="36" t="s">
        <v>58</v>
      </c>
      <c r="B16" s="769" t="s">
        <v>65</v>
      </c>
      <c r="C16" s="769"/>
      <c r="D16" s="769"/>
      <c r="E16" s="769"/>
      <c r="F16" s="769"/>
      <c r="G16" s="769"/>
      <c r="H16" s="769"/>
      <c r="I16" s="769"/>
      <c r="J16" s="769"/>
    </row>
    <row r="17" spans="1:15" x14ac:dyDescent="0.2">
      <c r="A17" s="36"/>
      <c r="B17" s="177"/>
      <c r="C17" s="177"/>
      <c r="D17" s="177"/>
      <c r="E17" s="177"/>
      <c r="F17" s="177"/>
      <c r="G17" s="177"/>
      <c r="H17" s="177"/>
      <c r="I17" s="177"/>
      <c r="J17" s="177"/>
    </row>
    <row r="18" spans="1:15" ht="15.75" x14ac:dyDescent="0.25">
      <c r="A18" s="194" t="s">
        <v>59</v>
      </c>
      <c r="B18" s="803" t="s">
        <v>131</v>
      </c>
      <c r="C18" s="803"/>
      <c r="D18" s="803"/>
      <c r="E18" s="803"/>
      <c r="F18" s="803"/>
      <c r="G18" s="803"/>
      <c r="H18" s="803"/>
      <c r="I18" s="803"/>
      <c r="J18" s="803"/>
      <c r="K18" s="195"/>
      <c r="L18" s="195"/>
      <c r="M18" s="195"/>
      <c r="N18" s="195"/>
      <c r="O18" s="195"/>
    </row>
    <row r="19" spans="1:15" x14ac:dyDescent="0.2">
      <c r="A19" s="36"/>
      <c r="B19" s="36"/>
      <c r="C19" s="36"/>
      <c r="D19" s="36"/>
      <c r="E19" s="36"/>
      <c r="F19" s="36"/>
      <c r="G19" s="36"/>
      <c r="H19" s="179"/>
      <c r="I19" s="36"/>
      <c r="J19" s="36"/>
    </row>
    <row r="20" spans="1:15" ht="25.5" customHeight="1" x14ac:dyDescent="0.2">
      <c r="A20" s="178" t="s">
        <v>60</v>
      </c>
      <c r="B20" s="806" t="s">
        <v>146</v>
      </c>
      <c r="C20" s="806"/>
      <c r="D20" s="806"/>
      <c r="E20" s="806"/>
      <c r="F20" s="806"/>
      <c r="G20" s="806"/>
      <c r="H20" s="806"/>
      <c r="I20" s="806"/>
      <c r="J20" s="806"/>
    </row>
    <row r="25" spans="1:15" ht="15.75" x14ac:dyDescent="0.2">
      <c r="A25" s="186"/>
    </row>
    <row r="26" spans="1:15" ht="15.75" x14ac:dyDescent="0.2">
      <c r="A26" s="186"/>
    </row>
    <row r="27" spans="1:15" ht="15.75" x14ac:dyDescent="0.2">
      <c r="A27" s="186"/>
    </row>
    <row r="28" spans="1:15" ht="15.75" x14ac:dyDescent="0.2">
      <c r="A28" s="186"/>
    </row>
    <row r="29" spans="1:15" ht="15.75" x14ac:dyDescent="0.2">
      <c r="A29" s="186"/>
    </row>
  </sheetData>
  <mergeCells count="4">
    <mergeCell ref="B16:J16"/>
    <mergeCell ref="B14:N14"/>
    <mergeCell ref="B18:J18"/>
    <mergeCell ref="B20:J20"/>
  </mergeCells>
  <phoneticPr fontId="3" type="noConversion"/>
  <dataValidations count="1">
    <dataValidation type="list" showInputMessage="1" showErrorMessage="1" sqref="G4:G10" xr:uid="{00000000-0002-0000-1300-000000000000}">
      <formula1>$I$4:$I$5</formula1>
    </dataValidation>
  </dataValidations>
  <pageMargins left="0.75" right="0.75" top="1" bottom="1" header="0.5" footer="0.5"/>
  <pageSetup scale="73" orientation="landscape" horizontalDpi="1200" verticalDpi="12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O10"/>
  <sheetViews>
    <sheetView zoomScaleNormal="100" workbookViewId="0"/>
  </sheetViews>
  <sheetFormatPr defaultColWidth="10.5703125" defaultRowHeight="12.75" x14ac:dyDescent="0.2"/>
  <cols>
    <col min="1" max="1" width="10.5703125" style="501"/>
    <col min="2" max="2" width="15.42578125" style="501" bestFit="1" customWidth="1"/>
    <col min="3" max="4" width="10.5703125" style="501"/>
    <col min="5" max="5" width="1.5703125" style="501" customWidth="1"/>
    <col min="6" max="6" width="10.5703125" style="501"/>
    <col min="7" max="7" width="15.42578125" style="501" bestFit="1" customWidth="1"/>
    <col min="8" max="9" width="10.5703125" style="501"/>
    <col min="10" max="10" width="1.5703125" style="501" customWidth="1"/>
    <col min="11" max="11" width="10.5703125" style="501"/>
    <col min="12" max="12" width="15.42578125" style="501" bestFit="1" customWidth="1"/>
    <col min="13" max="14" width="10.5703125" style="501"/>
    <col min="15" max="15" width="1.5703125" style="501" customWidth="1"/>
    <col min="16" max="16384" width="10.5703125" style="501"/>
  </cols>
  <sheetData>
    <row r="1" spans="1:15" ht="23.25" x14ac:dyDescent="0.2">
      <c r="A1" s="495" t="s">
        <v>453</v>
      </c>
      <c r="B1" s="496"/>
      <c r="C1" s="496"/>
      <c r="D1" s="497"/>
      <c r="E1" s="498"/>
      <c r="F1" s="499"/>
      <c r="G1" s="500"/>
      <c r="H1" s="500"/>
      <c r="I1" s="498"/>
      <c r="J1" s="498"/>
      <c r="K1" s="499"/>
      <c r="L1" s="500"/>
      <c r="M1" s="500"/>
      <c r="N1" s="498"/>
      <c r="O1" s="498"/>
    </row>
    <row r="2" spans="1:15" ht="23.25" x14ac:dyDescent="0.2">
      <c r="A2" s="495" t="s">
        <v>454</v>
      </c>
      <c r="B2" s="502"/>
      <c r="C2" s="502"/>
      <c r="D2" s="503"/>
      <c r="E2" s="504"/>
      <c r="F2" s="499"/>
      <c r="G2" s="505"/>
      <c r="H2" s="505"/>
      <c r="I2" s="504"/>
      <c r="J2" s="504"/>
      <c r="K2" s="499"/>
      <c r="L2" s="505"/>
      <c r="M2" s="505"/>
      <c r="N2" s="504"/>
      <c r="O2" s="504"/>
    </row>
    <row r="3" spans="1:15" ht="23.25" x14ac:dyDescent="0.2">
      <c r="A3" s="506" t="s">
        <v>455</v>
      </c>
      <c r="B3" s="507"/>
      <c r="C3" s="507"/>
      <c r="D3" s="508"/>
      <c r="E3" s="508"/>
      <c r="F3" s="509"/>
      <c r="G3" s="505"/>
      <c r="H3" s="505"/>
      <c r="I3" s="504"/>
      <c r="J3" s="508"/>
      <c r="K3" s="509"/>
      <c r="L3" s="505"/>
      <c r="M3" s="505"/>
      <c r="N3" s="504"/>
      <c r="O3" s="508"/>
    </row>
    <row r="4" spans="1:15" ht="23.25" x14ac:dyDescent="0.2">
      <c r="A4" s="506"/>
      <c r="B4" s="507"/>
      <c r="C4" s="507"/>
      <c r="D4" s="508"/>
      <c r="E4" s="508"/>
      <c r="F4" s="509"/>
      <c r="G4" s="505"/>
      <c r="H4" s="505"/>
      <c r="I4" s="504"/>
      <c r="J4" s="508"/>
      <c r="K4" s="509"/>
      <c r="L4" s="505"/>
      <c r="M4" s="505"/>
      <c r="N4" s="504"/>
      <c r="O4" s="508"/>
    </row>
    <row r="5" spans="1:15" ht="15.75" x14ac:dyDescent="0.2">
      <c r="A5" s="814" t="s">
        <v>456</v>
      </c>
      <c r="B5" s="815"/>
      <c r="C5" s="815"/>
      <c r="D5" s="816"/>
      <c r="E5" s="510"/>
      <c r="F5" s="817" t="s">
        <v>457</v>
      </c>
      <c r="G5" s="818"/>
      <c r="H5" s="818"/>
      <c r="I5" s="819"/>
      <c r="J5" s="510"/>
      <c r="K5" s="820" t="s">
        <v>458</v>
      </c>
      <c r="L5" s="821"/>
      <c r="M5" s="821"/>
      <c r="N5" s="822"/>
      <c r="O5" s="510"/>
    </row>
    <row r="6" spans="1:15" ht="31.5" x14ac:dyDescent="0.2">
      <c r="A6" s="511" t="s">
        <v>459</v>
      </c>
      <c r="B6" s="511" t="s">
        <v>460</v>
      </c>
      <c r="C6" s="512" t="s">
        <v>461</v>
      </c>
      <c r="D6" s="512" t="s">
        <v>462</v>
      </c>
      <c r="E6" s="510"/>
      <c r="F6" s="511" t="s">
        <v>459</v>
      </c>
      <c r="G6" s="511" t="s">
        <v>460</v>
      </c>
      <c r="H6" s="512" t="s">
        <v>461</v>
      </c>
      <c r="I6" s="512" t="s">
        <v>462</v>
      </c>
      <c r="J6" s="510"/>
      <c r="K6" s="511" t="s">
        <v>459</v>
      </c>
      <c r="L6" s="511" t="s">
        <v>460</v>
      </c>
      <c r="M6" s="512" t="s">
        <v>461</v>
      </c>
      <c r="N6" s="512" t="s">
        <v>462</v>
      </c>
      <c r="O6" s="510"/>
    </row>
    <row r="7" spans="1:15" ht="15.75" x14ac:dyDescent="0.2">
      <c r="A7" s="513">
        <v>1</v>
      </c>
      <c r="B7" s="514" t="s">
        <v>463</v>
      </c>
      <c r="C7" s="515"/>
      <c r="D7" s="515"/>
      <c r="E7" s="516"/>
      <c r="F7" s="513">
        <v>1</v>
      </c>
      <c r="G7" s="514" t="s">
        <v>463</v>
      </c>
      <c r="H7" s="515"/>
      <c r="I7" s="515"/>
      <c r="J7" s="516"/>
      <c r="K7" s="513">
        <v>1</v>
      </c>
      <c r="L7" s="514" t="s">
        <v>463</v>
      </c>
      <c r="M7" s="515"/>
      <c r="N7" s="515"/>
      <c r="O7" s="516"/>
    </row>
    <row r="8" spans="1:15" ht="15.75" x14ac:dyDescent="0.2">
      <c r="A8" s="517">
        <v>2</v>
      </c>
      <c r="B8" s="514" t="s">
        <v>464</v>
      </c>
      <c r="C8" s="515"/>
      <c r="D8" s="515"/>
      <c r="E8" s="516"/>
      <c r="F8" s="517">
        <v>2</v>
      </c>
      <c r="G8" s="514" t="s">
        <v>464</v>
      </c>
      <c r="H8" s="515"/>
      <c r="I8" s="515"/>
      <c r="J8" s="516"/>
      <c r="K8" s="517">
        <v>2</v>
      </c>
      <c r="L8" s="514" t="s">
        <v>464</v>
      </c>
      <c r="M8" s="515"/>
      <c r="N8" s="515"/>
      <c r="O8" s="516"/>
    </row>
    <row r="10" spans="1:15" x14ac:dyDescent="0.2">
      <c r="A10" s="501" t="s">
        <v>465</v>
      </c>
    </row>
  </sheetData>
  <mergeCells count="3">
    <mergeCell ref="A5:D5"/>
    <mergeCell ref="F5:I5"/>
    <mergeCell ref="K5:N5"/>
  </mergeCells>
  <conditionalFormatting sqref="C5:D5">
    <cfRule type="containsText" dxfId="7" priority="5" operator="containsText" text="N">
      <formula>NOT(ISERROR(SEARCH("N",C5)))</formula>
    </cfRule>
    <cfRule type="containsText" dxfId="6" priority="6" operator="containsText" text="Y">
      <formula>NOT(ISERROR(SEARCH("Y",C5)))</formula>
    </cfRule>
  </conditionalFormatting>
  <conditionalFormatting sqref="C7:E8 H7:J8 M7:O8">
    <cfRule type="containsText" dxfId="5" priority="7" operator="containsText" text="N">
      <formula>NOT(ISERROR(SEARCH("N",C7)))</formula>
    </cfRule>
    <cfRule type="containsText" dxfId="4" priority="8" operator="containsText" text="Y">
      <formula>NOT(ISERROR(SEARCH("Y",C7)))</formula>
    </cfRule>
  </conditionalFormatting>
  <conditionalFormatting sqref="H5:I5">
    <cfRule type="containsText" dxfId="3" priority="3" operator="containsText" text="N">
      <formula>NOT(ISERROR(SEARCH("N",H5)))</formula>
    </cfRule>
    <cfRule type="containsText" dxfId="2" priority="4" operator="containsText" text="Y">
      <formula>NOT(ISERROR(SEARCH("Y",H5)))</formula>
    </cfRule>
  </conditionalFormatting>
  <conditionalFormatting sqref="M5:N5">
    <cfRule type="containsText" dxfId="1" priority="1" operator="containsText" text="N">
      <formula>NOT(ISERROR(SEARCH("N",M5)))</formula>
    </cfRule>
    <cfRule type="containsText" dxfId="0" priority="2" operator="containsText" text="Y">
      <formula>NOT(ISERROR(SEARCH("Y",M5)))</formula>
    </cfRule>
  </conditionalFormatting>
  <pageMargins left="0.7" right="0.7" top="0.75" bottom="0.75" header="0.3" footer="0.3"/>
  <pageSetup paperSize="5" scale="8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24"/>
  <sheetViews>
    <sheetView workbookViewId="0">
      <selection activeCell="D1" sqref="D1"/>
    </sheetView>
  </sheetViews>
  <sheetFormatPr defaultColWidth="8.85546875" defaultRowHeight="12.75" x14ac:dyDescent="0.2"/>
  <cols>
    <col min="1" max="1" width="12" customWidth="1"/>
    <col min="2" max="2" width="23.140625" customWidth="1"/>
    <col min="3" max="3" width="13" customWidth="1"/>
    <col min="4" max="4" width="15" customWidth="1"/>
    <col min="5" max="5" width="35.5703125" customWidth="1"/>
    <col min="6" max="6" width="15.140625" customWidth="1"/>
    <col min="7" max="7" width="16.85546875" customWidth="1"/>
    <col min="8" max="8" width="14.140625" customWidth="1"/>
    <col min="9" max="9" width="15.85546875" customWidth="1"/>
    <col min="10" max="10" width="14.140625" customWidth="1"/>
    <col min="11" max="11" width="16.140625" hidden="1" customWidth="1"/>
  </cols>
  <sheetData>
    <row r="1" spans="1:15" ht="15.75" x14ac:dyDescent="0.25">
      <c r="A1" s="116" t="s">
        <v>466</v>
      </c>
      <c r="B1" s="117"/>
      <c r="C1" s="117"/>
      <c r="D1" s="170" t="str">
        <f>General!C2</f>
        <v>Proposer's Name (Prime or Subcontractor)</v>
      </c>
      <c r="E1" s="170"/>
      <c r="F1" s="117"/>
      <c r="G1" s="117"/>
      <c r="H1" s="117"/>
      <c r="I1" s="117"/>
      <c r="J1" s="117"/>
      <c r="K1" s="487"/>
      <c r="L1" s="487"/>
      <c r="M1" s="487"/>
      <c r="N1" s="487"/>
      <c r="O1" s="487"/>
    </row>
    <row r="2" spans="1:15" ht="15.75" x14ac:dyDescent="0.25">
      <c r="A2" s="805"/>
      <c r="B2" s="805"/>
      <c r="C2" s="805"/>
      <c r="D2" s="805"/>
      <c r="E2" s="805"/>
      <c r="F2" s="805"/>
      <c r="G2" s="805"/>
      <c r="H2" s="805"/>
      <c r="I2" s="488"/>
      <c r="J2" s="488"/>
      <c r="K2" s="487"/>
      <c r="L2" s="487"/>
      <c r="M2" s="487"/>
      <c r="N2" s="487"/>
      <c r="O2" s="487"/>
    </row>
    <row r="3" spans="1:15" ht="63" x14ac:dyDescent="0.25">
      <c r="A3" s="119" t="s">
        <v>467</v>
      </c>
      <c r="B3" s="119" t="s">
        <v>468</v>
      </c>
      <c r="C3" s="118" t="s">
        <v>6</v>
      </c>
      <c r="D3" s="118" t="s">
        <v>9</v>
      </c>
      <c r="E3" s="119" t="s">
        <v>469</v>
      </c>
      <c r="F3" s="118" t="s">
        <v>10</v>
      </c>
      <c r="G3" s="119" t="s">
        <v>23</v>
      </c>
      <c r="H3" s="120" t="s">
        <v>470</v>
      </c>
      <c r="I3" s="115" t="s">
        <v>471</v>
      </c>
      <c r="J3" s="115" t="s">
        <v>69</v>
      </c>
      <c r="L3" s="487"/>
      <c r="M3" s="487"/>
      <c r="N3" s="487"/>
      <c r="O3" s="487"/>
    </row>
    <row r="4" spans="1:15" ht="15.75" x14ac:dyDescent="0.25">
      <c r="A4" s="62" t="s">
        <v>71</v>
      </c>
      <c r="B4" s="518"/>
      <c r="C4" s="519"/>
      <c r="D4" s="520"/>
      <c r="E4" s="520"/>
      <c r="F4" s="67">
        <f>C4*D4</f>
        <v>0</v>
      </c>
      <c r="G4" s="63"/>
      <c r="H4" s="90"/>
      <c r="I4" s="92"/>
      <c r="J4" s="92"/>
      <c r="K4" s="156" t="s">
        <v>103</v>
      </c>
      <c r="L4" s="487"/>
      <c r="M4" s="487"/>
      <c r="N4" s="487"/>
      <c r="O4" s="487"/>
    </row>
    <row r="5" spans="1:15" ht="15.75" x14ac:dyDescent="0.25">
      <c r="A5" s="63">
        <v>1</v>
      </c>
      <c r="B5" s="518"/>
      <c r="C5" s="519"/>
      <c r="D5" s="520"/>
      <c r="E5" s="520"/>
      <c r="F5" s="67">
        <f t="shared" ref="F5:F18" si="0">C5*D5</f>
        <v>0</v>
      </c>
      <c r="G5" s="63"/>
      <c r="H5" s="91"/>
      <c r="I5" s="92"/>
      <c r="J5" s="92"/>
      <c r="K5" s="156" t="s">
        <v>105</v>
      </c>
      <c r="L5" s="487"/>
      <c r="M5" s="487"/>
      <c r="N5" s="487"/>
      <c r="O5" s="487"/>
    </row>
    <row r="6" spans="1:15" ht="15.75" x14ac:dyDescent="0.25">
      <c r="A6" s="63">
        <v>2</v>
      </c>
      <c r="B6" s="518"/>
      <c r="C6" s="519"/>
      <c r="D6" s="520"/>
      <c r="E6" s="520"/>
      <c r="F6" s="67">
        <f t="shared" si="0"/>
        <v>0</v>
      </c>
      <c r="G6" s="63"/>
      <c r="H6" s="90"/>
      <c r="I6" s="92"/>
      <c r="J6" s="92"/>
      <c r="L6" s="487"/>
      <c r="M6" s="487"/>
      <c r="N6" s="487"/>
      <c r="O6" s="487"/>
    </row>
    <row r="7" spans="1:15" ht="15.75" x14ac:dyDescent="0.25">
      <c r="A7" s="63">
        <v>3</v>
      </c>
      <c r="B7" s="518"/>
      <c r="C7" s="519"/>
      <c r="D7" s="520"/>
      <c r="E7" s="520"/>
      <c r="F7" s="67">
        <f t="shared" si="0"/>
        <v>0</v>
      </c>
      <c r="G7" s="63"/>
      <c r="H7" s="90"/>
      <c r="I7" s="92"/>
      <c r="J7" s="92"/>
      <c r="L7" s="487"/>
      <c r="M7" s="487"/>
      <c r="N7" s="487"/>
      <c r="O7" s="487"/>
    </row>
    <row r="8" spans="1:15" ht="15.75" x14ac:dyDescent="0.25">
      <c r="A8" s="63">
        <v>4</v>
      </c>
      <c r="B8" s="518"/>
      <c r="C8" s="519"/>
      <c r="D8" s="520"/>
      <c r="E8" s="520"/>
      <c r="F8" s="67">
        <f t="shared" si="0"/>
        <v>0</v>
      </c>
      <c r="G8" s="63"/>
      <c r="H8" s="90"/>
      <c r="I8" s="92"/>
      <c r="J8" s="92"/>
      <c r="L8" s="487"/>
      <c r="M8" s="487"/>
      <c r="N8" s="487"/>
      <c r="O8" s="487"/>
    </row>
    <row r="9" spans="1:15" ht="15.75" x14ac:dyDescent="0.25">
      <c r="A9" s="62" t="s">
        <v>73</v>
      </c>
      <c r="B9" s="518"/>
      <c r="C9" s="519"/>
      <c r="D9" s="520"/>
      <c r="E9" s="520"/>
      <c r="F9" s="67">
        <f t="shared" si="0"/>
        <v>0</v>
      </c>
      <c r="G9" s="63"/>
      <c r="H9" s="90"/>
      <c r="I9" s="92"/>
      <c r="J9" s="92"/>
      <c r="L9" s="487"/>
      <c r="M9" s="487"/>
      <c r="N9" s="487"/>
      <c r="O9" s="487"/>
    </row>
    <row r="10" spans="1:15" ht="15.75" x14ac:dyDescent="0.25">
      <c r="A10" s="63">
        <v>5</v>
      </c>
      <c r="B10" s="518"/>
      <c r="C10" s="519"/>
      <c r="D10" s="520"/>
      <c r="E10" s="520"/>
      <c r="F10" s="67">
        <f t="shared" si="0"/>
        <v>0</v>
      </c>
      <c r="G10" s="63"/>
      <c r="H10" s="90"/>
      <c r="I10" s="92"/>
      <c r="J10" s="92"/>
      <c r="L10" s="487"/>
      <c r="M10" s="487"/>
      <c r="N10" s="487"/>
      <c r="O10" s="487"/>
    </row>
    <row r="11" spans="1:15" ht="15.75" x14ac:dyDescent="0.25">
      <c r="A11" s="63">
        <v>6</v>
      </c>
      <c r="B11" s="518"/>
      <c r="C11" s="519"/>
      <c r="D11" s="520"/>
      <c r="E11" s="520"/>
      <c r="F11" s="67">
        <f t="shared" si="0"/>
        <v>0</v>
      </c>
      <c r="G11" s="63"/>
      <c r="H11" s="90"/>
      <c r="I11" s="92"/>
      <c r="J11" s="92"/>
      <c r="L11" s="487"/>
      <c r="M11" s="487"/>
      <c r="N11" s="487"/>
      <c r="O11" s="487"/>
    </row>
    <row r="12" spans="1:15" ht="15.75" x14ac:dyDescent="0.25">
      <c r="A12" s="63">
        <v>7</v>
      </c>
      <c r="B12" s="518"/>
      <c r="C12" s="519"/>
      <c r="D12" s="520"/>
      <c r="E12" s="520"/>
      <c r="F12" s="67">
        <f t="shared" si="0"/>
        <v>0</v>
      </c>
      <c r="G12" s="63"/>
      <c r="H12" s="90"/>
      <c r="I12" s="92"/>
      <c r="J12" s="92"/>
      <c r="L12" s="487"/>
      <c r="M12" s="487"/>
      <c r="N12" s="487"/>
      <c r="O12" s="487"/>
    </row>
    <row r="13" spans="1:15" ht="15.75" x14ac:dyDescent="0.25">
      <c r="A13" s="63">
        <v>8</v>
      </c>
      <c r="B13" s="518"/>
      <c r="C13" s="521"/>
      <c r="D13" s="520"/>
      <c r="E13" s="520"/>
      <c r="F13" s="67">
        <f t="shared" si="0"/>
        <v>0</v>
      </c>
      <c r="G13" s="70"/>
      <c r="H13" s="71"/>
      <c r="I13" s="92"/>
      <c r="J13" s="99"/>
      <c r="L13" s="487"/>
      <c r="M13" s="487"/>
      <c r="N13" s="487"/>
      <c r="O13" s="487"/>
    </row>
    <row r="14" spans="1:15" ht="15.75" x14ac:dyDescent="0.25">
      <c r="A14" s="62" t="s">
        <v>472</v>
      </c>
      <c r="B14" s="518"/>
      <c r="C14" s="519"/>
      <c r="D14" s="520"/>
      <c r="E14" s="520"/>
      <c r="F14" s="67">
        <f t="shared" si="0"/>
        <v>0</v>
      </c>
      <c r="G14" s="63"/>
      <c r="H14" s="90"/>
      <c r="I14" s="92"/>
      <c r="J14" s="92"/>
      <c r="L14" s="487"/>
      <c r="M14" s="487"/>
      <c r="N14" s="487"/>
      <c r="O14" s="487"/>
    </row>
    <row r="15" spans="1:15" ht="15.75" x14ac:dyDescent="0.25">
      <c r="A15" s="63">
        <v>9</v>
      </c>
      <c r="B15" s="518"/>
      <c r="C15" s="519"/>
      <c r="D15" s="520"/>
      <c r="E15" s="520"/>
      <c r="F15" s="67">
        <f t="shared" si="0"/>
        <v>0</v>
      </c>
      <c r="G15" s="63"/>
      <c r="H15" s="90"/>
      <c r="I15" s="92"/>
      <c r="J15" s="92"/>
      <c r="L15" s="487"/>
      <c r="M15" s="487"/>
      <c r="N15" s="487"/>
      <c r="O15" s="487"/>
    </row>
    <row r="16" spans="1:15" ht="15.75" x14ac:dyDescent="0.25">
      <c r="A16" s="63">
        <v>10</v>
      </c>
      <c r="B16" s="518"/>
      <c r="C16" s="519"/>
      <c r="D16" s="520"/>
      <c r="E16" s="520"/>
      <c r="F16" s="67">
        <f t="shared" si="0"/>
        <v>0</v>
      </c>
      <c r="G16" s="63"/>
      <c r="H16" s="90"/>
      <c r="I16" s="92"/>
      <c r="J16" s="92"/>
      <c r="L16" s="487"/>
      <c r="M16" s="487"/>
      <c r="N16" s="487"/>
      <c r="O16" s="487"/>
    </row>
    <row r="17" spans="1:15" ht="15.75" x14ac:dyDescent="0.25">
      <c r="A17" s="63">
        <v>11</v>
      </c>
      <c r="B17" s="518"/>
      <c r="C17" s="519"/>
      <c r="D17" s="520"/>
      <c r="E17" s="520"/>
      <c r="F17" s="67">
        <f t="shared" si="0"/>
        <v>0</v>
      </c>
      <c r="G17" s="63"/>
      <c r="H17" s="90"/>
      <c r="I17" s="92"/>
      <c r="J17" s="92"/>
      <c r="L17" s="487"/>
      <c r="M17" s="487"/>
      <c r="N17" s="487"/>
      <c r="O17" s="487"/>
    </row>
    <row r="18" spans="1:15" ht="15.75" x14ac:dyDescent="0.25">
      <c r="A18" s="63">
        <v>12</v>
      </c>
      <c r="B18" s="518"/>
      <c r="C18" s="521"/>
      <c r="D18" s="520"/>
      <c r="E18" s="520"/>
      <c r="F18" s="67">
        <f t="shared" si="0"/>
        <v>0</v>
      </c>
      <c r="G18" s="70"/>
      <c r="H18" s="71"/>
      <c r="I18" s="92"/>
      <c r="J18" s="99"/>
      <c r="L18" s="487"/>
      <c r="M18" s="487"/>
      <c r="N18" s="487"/>
      <c r="O18" s="487"/>
    </row>
    <row r="19" spans="1:15" ht="15.75" x14ac:dyDescent="0.25">
      <c r="A19" s="72"/>
      <c r="B19" s="73"/>
      <c r="C19" s="74"/>
      <c r="D19" s="75" t="s">
        <v>92</v>
      </c>
      <c r="E19" s="75"/>
      <c r="F19" s="175">
        <f>SUM(F4:F18)</f>
        <v>0</v>
      </c>
      <c r="G19" s="82"/>
      <c r="H19" s="487"/>
      <c r="I19" s="487"/>
      <c r="J19" s="487"/>
      <c r="K19" s="487"/>
      <c r="L19" s="487"/>
      <c r="M19" s="487"/>
      <c r="N19" s="487"/>
      <c r="O19" s="487"/>
    </row>
    <row r="20" spans="1:15" ht="15.75" x14ac:dyDescent="0.25">
      <c r="A20" s="487"/>
      <c r="B20" s="487"/>
      <c r="C20" s="487"/>
      <c r="D20" s="487"/>
      <c r="E20" s="487"/>
      <c r="F20" s="81"/>
      <c r="G20" s="101"/>
      <c r="H20" s="487"/>
      <c r="I20" s="487"/>
      <c r="J20" s="487"/>
      <c r="K20" s="487"/>
      <c r="L20" s="487"/>
      <c r="M20" s="487"/>
      <c r="N20" s="487"/>
      <c r="O20" s="487"/>
    </row>
    <row r="21" spans="1:15" ht="15.75" customHeight="1" x14ac:dyDescent="0.25">
      <c r="A21" s="178"/>
      <c r="B21" s="486"/>
      <c r="C21" s="486"/>
      <c r="D21" s="486"/>
      <c r="E21" s="486"/>
      <c r="F21" s="486"/>
      <c r="G21" s="486"/>
      <c r="H21" s="486"/>
      <c r="I21" s="486"/>
      <c r="J21" s="486"/>
      <c r="K21" s="487"/>
      <c r="L21" s="187"/>
      <c r="M21" s="487"/>
      <c r="N21" s="487"/>
      <c r="O21" s="487"/>
    </row>
    <row r="22" spans="1:15" ht="128.1" customHeight="1" x14ac:dyDescent="0.25">
      <c r="A22" s="178" t="s">
        <v>119</v>
      </c>
      <c r="B22" s="763" t="s">
        <v>473</v>
      </c>
      <c r="C22" s="807"/>
      <c r="D22" s="807"/>
      <c r="E22" s="807"/>
      <c r="F22" s="807"/>
      <c r="G22" s="807"/>
      <c r="H22" s="807"/>
      <c r="I22" s="807"/>
      <c r="J22" s="807"/>
      <c r="K22" s="487"/>
      <c r="L22" s="186"/>
      <c r="M22" s="487"/>
      <c r="N22" s="487"/>
      <c r="O22" s="487"/>
    </row>
    <row r="23" spans="1:15" ht="15.75" x14ac:dyDescent="0.25">
      <c r="A23" s="485"/>
      <c r="B23" s="485"/>
      <c r="C23" s="485"/>
      <c r="D23" s="485"/>
      <c r="E23" s="485"/>
      <c r="F23" s="485"/>
      <c r="G23" s="485"/>
      <c r="H23" s="485"/>
      <c r="I23" s="485"/>
      <c r="J23" s="485"/>
      <c r="K23" s="487"/>
      <c r="L23" s="487"/>
      <c r="M23" s="487"/>
      <c r="N23" s="487"/>
      <c r="O23" s="487"/>
    </row>
    <row r="24" spans="1:15" x14ac:dyDescent="0.2">
      <c r="B24" s="156"/>
    </row>
  </sheetData>
  <mergeCells count="2">
    <mergeCell ref="A2:H2"/>
    <mergeCell ref="B22:J22"/>
  </mergeCells>
  <dataValidations count="1">
    <dataValidation type="list" showInputMessage="1" showErrorMessage="1" sqref="I4:I18" xr:uid="{00000000-0002-0000-1500-000000000000}">
      <formula1>$K$4:$K$5</formula1>
    </dataValidation>
  </dataValidations>
  <pageMargins left="0.75" right="0.75" top="1" bottom="1" header="0.5" footer="0.5"/>
  <pageSetup scale="80" orientation="landscape" horizontalDpi="1200" verticalDpi="12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24"/>
  <sheetViews>
    <sheetView workbookViewId="0">
      <selection activeCell="A2" sqref="A2:H2"/>
    </sheetView>
  </sheetViews>
  <sheetFormatPr defaultColWidth="8.85546875" defaultRowHeight="12.75" x14ac:dyDescent="0.2"/>
  <cols>
    <col min="1" max="1" width="12" customWidth="1"/>
    <col min="2" max="2" width="23.140625" customWidth="1"/>
    <col min="3" max="3" width="13" customWidth="1"/>
    <col min="4" max="4" width="15" customWidth="1"/>
    <col min="5" max="5" width="35.5703125" customWidth="1"/>
    <col min="6" max="6" width="15.140625" customWidth="1"/>
    <col min="7" max="7" width="16.85546875" customWidth="1"/>
    <col min="8" max="8" width="14.140625" customWidth="1"/>
    <col min="9" max="9" width="15.85546875" customWidth="1"/>
    <col min="10" max="10" width="14.140625" customWidth="1"/>
    <col min="11" max="11" width="16.140625" hidden="1" customWidth="1"/>
  </cols>
  <sheetData>
    <row r="1" spans="1:15" ht="15.75" x14ac:dyDescent="0.25">
      <c r="A1" s="116" t="s">
        <v>474</v>
      </c>
      <c r="B1" s="117"/>
      <c r="C1" s="117"/>
      <c r="D1" s="170" t="str">
        <f>General!C2</f>
        <v>Proposer's Name (Prime or Subcontractor)</v>
      </c>
      <c r="E1" s="170"/>
      <c r="F1" s="117"/>
      <c r="G1" s="117"/>
      <c r="H1" s="117"/>
      <c r="I1" s="117"/>
      <c r="J1" s="117"/>
      <c r="K1" s="487"/>
      <c r="L1" s="487"/>
      <c r="M1" s="487"/>
      <c r="N1" s="487"/>
      <c r="O1" s="487"/>
    </row>
    <row r="2" spans="1:15" ht="15.75" x14ac:dyDescent="0.25">
      <c r="A2" s="805"/>
      <c r="B2" s="805"/>
      <c r="C2" s="805"/>
      <c r="D2" s="805"/>
      <c r="E2" s="805"/>
      <c r="F2" s="805"/>
      <c r="G2" s="805"/>
      <c r="H2" s="805"/>
      <c r="I2" s="488"/>
      <c r="J2" s="488"/>
      <c r="K2" s="487"/>
      <c r="L2" s="487"/>
      <c r="M2" s="487"/>
      <c r="N2" s="487"/>
      <c r="O2" s="487"/>
    </row>
    <row r="3" spans="1:15" ht="94.5" x14ac:dyDescent="0.25">
      <c r="A3" s="119" t="s">
        <v>467</v>
      </c>
      <c r="B3" s="119" t="s">
        <v>475</v>
      </c>
      <c r="C3" s="118" t="s">
        <v>6</v>
      </c>
      <c r="D3" s="118" t="s">
        <v>9</v>
      </c>
      <c r="E3" s="119" t="s">
        <v>476</v>
      </c>
      <c r="F3" s="118" t="s">
        <v>10</v>
      </c>
      <c r="G3" s="119" t="s">
        <v>23</v>
      </c>
      <c r="H3" s="120" t="s">
        <v>470</v>
      </c>
      <c r="I3" s="115" t="s">
        <v>471</v>
      </c>
      <c r="J3" s="115" t="s">
        <v>69</v>
      </c>
      <c r="L3" s="487"/>
      <c r="M3" s="487"/>
      <c r="N3" s="487"/>
      <c r="O3" s="487"/>
    </row>
    <row r="4" spans="1:15" ht="15.75" x14ac:dyDescent="0.25">
      <c r="A4" s="62" t="s">
        <v>71</v>
      </c>
      <c r="B4" s="518"/>
      <c r="C4" s="519"/>
      <c r="D4" s="520"/>
      <c r="E4" s="520"/>
      <c r="F4" s="67">
        <f>C4*D4</f>
        <v>0</v>
      </c>
      <c r="G4" s="63"/>
      <c r="H4" s="90"/>
      <c r="I4" s="92"/>
      <c r="J4" s="92"/>
      <c r="K4" s="156" t="s">
        <v>103</v>
      </c>
      <c r="L4" s="487"/>
      <c r="M4" s="487"/>
      <c r="N4" s="487"/>
      <c r="O4" s="487"/>
    </row>
    <row r="5" spans="1:15" ht="15.75" x14ac:dyDescent="0.25">
      <c r="A5" s="63">
        <v>1</v>
      </c>
      <c r="B5" s="518"/>
      <c r="C5" s="519"/>
      <c r="D5" s="520"/>
      <c r="E5" s="520"/>
      <c r="F5" s="67">
        <f t="shared" ref="F5:F18" si="0">C5*D5</f>
        <v>0</v>
      </c>
      <c r="G5" s="63"/>
      <c r="H5" s="91"/>
      <c r="I5" s="92"/>
      <c r="J5" s="92"/>
      <c r="K5" s="156" t="s">
        <v>105</v>
      </c>
      <c r="L5" s="487"/>
      <c r="M5" s="487"/>
      <c r="N5" s="487"/>
      <c r="O5" s="487"/>
    </row>
    <row r="6" spans="1:15" ht="15.75" x14ac:dyDescent="0.25">
      <c r="A6" s="63">
        <v>2</v>
      </c>
      <c r="B6" s="518"/>
      <c r="C6" s="519"/>
      <c r="D6" s="520"/>
      <c r="E6" s="520"/>
      <c r="F6" s="67">
        <f t="shared" si="0"/>
        <v>0</v>
      </c>
      <c r="G6" s="63"/>
      <c r="H6" s="90"/>
      <c r="I6" s="92"/>
      <c r="J6" s="92"/>
      <c r="L6" s="487"/>
      <c r="M6" s="487"/>
      <c r="N6" s="487"/>
      <c r="O6" s="487"/>
    </row>
    <row r="7" spans="1:15" ht="15.75" x14ac:dyDescent="0.25">
      <c r="A7" s="63">
        <v>3</v>
      </c>
      <c r="B7" s="518"/>
      <c r="C7" s="519"/>
      <c r="D7" s="520"/>
      <c r="E7" s="520"/>
      <c r="F7" s="67">
        <f t="shared" si="0"/>
        <v>0</v>
      </c>
      <c r="G7" s="63"/>
      <c r="H7" s="90"/>
      <c r="I7" s="92"/>
      <c r="J7" s="92"/>
      <c r="L7" s="487"/>
      <c r="M7" s="487"/>
      <c r="N7" s="487"/>
      <c r="O7" s="487"/>
    </row>
    <row r="8" spans="1:15" ht="15.75" x14ac:dyDescent="0.25">
      <c r="A8" s="63">
        <v>4</v>
      </c>
      <c r="B8" s="518"/>
      <c r="C8" s="519"/>
      <c r="D8" s="520"/>
      <c r="E8" s="520"/>
      <c r="F8" s="67">
        <f t="shared" si="0"/>
        <v>0</v>
      </c>
      <c r="G8" s="63"/>
      <c r="H8" s="90"/>
      <c r="I8" s="92"/>
      <c r="J8" s="92"/>
      <c r="L8" s="487"/>
      <c r="M8" s="487"/>
      <c r="N8" s="487"/>
      <c r="O8" s="487"/>
    </row>
    <row r="9" spans="1:15" ht="15.75" x14ac:dyDescent="0.25">
      <c r="A9" s="62" t="s">
        <v>73</v>
      </c>
      <c r="B9" s="518"/>
      <c r="C9" s="519"/>
      <c r="D9" s="520"/>
      <c r="E9" s="520"/>
      <c r="F9" s="67">
        <f t="shared" si="0"/>
        <v>0</v>
      </c>
      <c r="G9" s="63"/>
      <c r="H9" s="90"/>
      <c r="I9" s="92"/>
      <c r="J9" s="92"/>
      <c r="L9" s="487"/>
      <c r="M9" s="487"/>
      <c r="N9" s="487"/>
      <c r="O9" s="487"/>
    </row>
    <row r="10" spans="1:15" ht="15.75" x14ac:dyDescent="0.25">
      <c r="A10" s="63">
        <v>5</v>
      </c>
      <c r="B10" s="518"/>
      <c r="C10" s="519"/>
      <c r="D10" s="520"/>
      <c r="E10" s="520"/>
      <c r="F10" s="67">
        <f t="shared" si="0"/>
        <v>0</v>
      </c>
      <c r="G10" s="63"/>
      <c r="H10" s="90"/>
      <c r="I10" s="92"/>
      <c r="J10" s="92"/>
      <c r="L10" s="487"/>
      <c r="M10" s="487"/>
      <c r="N10" s="487"/>
      <c r="O10" s="487"/>
    </row>
    <row r="11" spans="1:15" ht="15.75" x14ac:dyDescent="0.25">
      <c r="A11" s="63">
        <v>6</v>
      </c>
      <c r="B11" s="518"/>
      <c r="C11" s="519"/>
      <c r="D11" s="520"/>
      <c r="E11" s="520"/>
      <c r="F11" s="67">
        <f t="shared" si="0"/>
        <v>0</v>
      </c>
      <c r="G11" s="63"/>
      <c r="H11" s="90"/>
      <c r="I11" s="92"/>
      <c r="J11" s="92"/>
      <c r="L11" s="487"/>
      <c r="M11" s="487"/>
      <c r="N11" s="487"/>
      <c r="O11" s="487"/>
    </row>
    <row r="12" spans="1:15" ht="15.75" x14ac:dyDescent="0.25">
      <c r="A12" s="63">
        <v>7</v>
      </c>
      <c r="B12" s="518"/>
      <c r="C12" s="519"/>
      <c r="D12" s="520"/>
      <c r="E12" s="520"/>
      <c r="F12" s="67">
        <f t="shared" si="0"/>
        <v>0</v>
      </c>
      <c r="G12" s="63"/>
      <c r="H12" s="90"/>
      <c r="I12" s="92"/>
      <c r="J12" s="92"/>
      <c r="L12" s="487"/>
      <c r="M12" s="487"/>
      <c r="N12" s="487"/>
      <c r="O12" s="487"/>
    </row>
    <row r="13" spans="1:15" ht="15.75" x14ac:dyDescent="0.25">
      <c r="A13" s="63">
        <v>8</v>
      </c>
      <c r="B13" s="518"/>
      <c r="C13" s="521"/>
      <c r="D13" s="520"/>
      <c r="E13" s="520"/>
      <c r="F13" s="67">
        <f t="shared" si="0"/>
        <v>0</v>
      </c>
      <c r="G13" s="70"/>
      <c r="H13" s="71"/>
      <c r="I13" s="92"/>
      <c r="J13" s="99"/>
      <c r="L13" s="487"/>
      <c r="M13" s="487"/>
      <c r="N13" s="487"/>
      <c r="O13" s="487"/>
    </row>
    <row r="14" spans="1:15" ht="15.75" x14ac:dyDescent="0.25">
      <c r="A14" s="62" t="s">
        <v>472</v>
      </c>
      <c r="B14" s="518"/>
      <c r="C14" s="519"/>
      <c r="D14" s="520"/>
      <c r="E14" s="520"/>
      <c r="F14" s="67">
        <f t="shared" si="0"/>
        <v>0</v>
      </c>
      <c r="G14" s="63"/>
      <c r="H14" s="90"/>
      <c r="I14" s="92"/>
      <c r="J14" s="92"/>
      <c r="L14" s="487"/>
      <c r="M14" s="487"/>
      <c r="N14" s="487"/>
      <c r="O14" s="487"/>
    </row>
    <row r="15" spans="1:15" ht="15.75" x14ac:dyDescent="0.25">
      <c r="A15" s="63">
        <v>9</v>
      </c>
      <c r="B15" s="518"/>
      <c r="C15" s="519"/>
      <c r="D15" s="520"/>
      <c r="E15" s="520"/>
      <c r="F15" s="67">
        <f t="shared" si="0"/>
        <v>0</v>
      </c>
      <c r="G15" s="63"/>
      <c r="H15" s="90"/>
      <c r="I15" s="92"/>
      <c r="J15" s="92"/>
      <c r="L15" s="487"/>
      <c r="M15" s="487"/>
      <c r="N15" s="487"/>
      <c r="O15" s="487"/>
    </row>
    <row r="16" spans="1:15" ht="15.75" x14ac:dyDescent="0.25">
      <c r="A16" s="63">
        <v>10</v>
      </c>
      <c r="B16" s="518"/>
      <c r="C16" s="519"/>
      <c r="D16" s="520"/>
      <c r="E16" s="520"/>
      <c r="F16" s="67">
        <f t="shared" si="0"/>
        <v>0</v>
      </c>
      <c r="G16" s="63"/>
      <c r="H16" s="90"/>
      <c r="I16" s="92"/>
      <c r="J16" s="92"/>
      <c r="L16" s="487"/>
      <c r="M16" s="487"/>
      <c r="N16" s="487"/>
      <c r="O16" s="487"/>
    </row>
    <row r="17" spans="1:15" ht="15.75" x14ac:dyDescent="0.25">
      <c r="A17" s="63">
        <v>11</v>
      </c>
      <c r="B17" s="518"/>
      <c r="C17" s="519"/>
      <c r="D17" s="520"/>
      <c r="E17" s="520"/>
      <c r="F17" s="67">
        <f t="shared" si="0"/>
        <v>0</v>
      </c>
      <c r="G17" s="63"/>
      <c r="H17" s="90"/>
      <c r="I17" s="92"/>
      <c r="J17" s="92"/>
      <c r="L17" s="487"/>
      <c r="M17" s="487"/>
      <c r="N17" s="487"/>
      <c r="O17" s="487"/>
    </row>
    <row r="18" spans="1:15" ht="15.75" x14ac:dyDescent="0.25">
      <c r="A18" s="63">
        <v>12</v>
      </c>
      <c r="B18" s="518"/>
      <c r="C18" s="521"/>
      <c r="D18" s="520"/>
      <c r="E18" s="520"/>
      <c r="F18" s="67">
        <f t="shared" si="0"/>
        <v>0</v>
      </c>
      <c r="G18" s="70"/>
      <c r="H18" s="71"/>
      <c r="I18" s="92"/>
      <c r="J18" s="99"/>
      <c r="L18" s="487"/>
      <c r="M18" s="487"/>
      <c r="N18" s="487"/>
      <c r="O18" s="487"/>
    </row>
    <row r="19" spans="1:15" ht="15.75" x14ac:dyDescent="0.25">
      <c r="A19" s="72"/>
      <c r="B19" s="73"/>
      <c r="C19" s="74"/>
      <c r="D19" s="75" t="s">
        <v>92</v>
      </c>
      <c r="E19" s="75"/>
      <c r="F19" s="175">
        <f>SUM(F4:F18)</f>
        <v>0</v>
      </c>
      <c r="G19" s="82"/>
      <c r="H19" s="487"/>
      <c r="I19" s="487"/>
      <c r="J19" s="487"/>
      <c r="K19" s="487"/>
      <c r="L19" s="487"/>
      <c r="M19" s="487"/>
      <c r="N19" s="487"/>
      <c r="O19" s="487"/>
    </row>
    <row r="20" spans="1:15" ht="15.75" x14ac:dyDescent="0.25">
      <c r="A20" s="487"/>
      <c r="B20" s="487"/>
      <c r="C20" s="487"/>
      <c r="D20" s="487"/>
      <c r="E20" s="487"/>
      <c r="F20" s="81"/>
      <c r="G20" s="101"/>
      <c r="H20" s="487"/>
      <c r="I20" s="487"/>
      <c r="J20" s="487"/>
      <c r="K20" s="487"/>
      <c r="L20" s="487"/>
      <c r="M20" s="487"/>
      <c r="N20" s="487"/>
      <c r="O20" s="487"/>
    </row>
    <row r="21" spans="1:15" ht="15.75" customHeight="1" x14ac:dyDescent="0.25">
      <c r="A21" s="178"/>
      <c r="B21" s="486"/>
      <c r="C21" s="486"/>
      <c r="D21" s="486"/>
      <c r="E21" s="486"/>
      <c r="F21" s="486"/>
      <c r="G21" s="486"/>
      <c r="H21" s="486"/>
      <c r="I21" s="486"/>
      <c r="J21" s="486"/>
      <c r="K21" s="487"/>
      <c r="L21" s="187"/>
      <c r="M21" s="487"/>
      <c r="N21" s="487"/>
      <c r="O21" s="487"/>
    </row>
    <row r="22" spans="1:15" ht="128.1" customHeight="1" x14ac:dyDescent="0.25">
      <c r="A22" s="178" t="s">
        <v>119</v>
      </c>
      <c r="B22" s="763" t="s">
        <v>477</v>
      </c>
      <c r="C22" s="807"/>
      <c r="D22" s="807"/>
      <c r="E22" s="807"/>
      <c r="F22" s="807"/>
      <c r="G22" s="807"/>
      <c r="H22" s="807"/>
      <c r="I22" s="807"/>
      <c r="J22" s="807"/>
      <c r="K22" s="487"/>
      <c r="L22" s="186"/>
      <c r="M22" s="487"/>
      <c r="N22" s="487"/>
      <c r="O22" s="487"/>
    </row>
    <row r="23" spans="1:15" ht="15.75" x14ac:dyDescent="0.25">
      <c r="A23" s="485"/>
      <c r="B23" s="485"/>
      <c r="C23" s="485"/>
      <c r="D23" s="485"/>
      <c r="E23" s="485"/>
      <c r="F23" s="485"/>
      <c r="G23" s="485"/>
      <c r="H23" s="485"/>
      <c r="I23" s="485"/>
      <c r="J23" s="485"/>
      <c r="K23" s="487"/>
      <c r="L23" s="487"/>
      <c r="M23" s="487"/>
      <c r="N23" s="487"/>
      <c r="O23" s="487"/>
    </row>
    <row r="24" spans="1:15" x14ac:dyDescent="0.2">
      <c r="B24" s="156"/>
    </row>
  </sheetData>
  <mergeCells count="2">
    <mergeCell ref="A2:H2"/>
    <mergeCell ref="B22:J22"/>
  </mergeCells>
  <dataValidations count="1">
    <dataValidation type="list" showInputMessage="1" showErrorMessage="1" sqref="I4:I18" xr:uid="{00000000-0002-0000-1600-000000000000}">
      <formula1>$K$4:$K$5</formula1>
    </dataValidation>
  </dataValidations>
  <pageMargins left="0.75" right="0.75" top="1" bottom="1" header="0.5" footer="0.5"/>
  <pageSetup scale="80" orientation="landscape" horizontalDpi="1200"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N27"/>
  <sheetViews>
    <sheetView zoomScaleNormal="100" workbookViewId="0"/>
  </sheetViews>
  <sheetFormatPr defaultColWidth="10.140625" defaultRowHeight="15" x14ac:dyDescent="0.2"/>
  <cols>
    <col min="1" max="1" width="13.140625" style="522" customWidth="1"/>
    <col min="2" max="13" width="12.85546875" style="524" customWidth="1"/>
    <col min="14" max="14" width="19.5703125" style="523" customWidth="1"/>
    <col min="15" max="16384" width="10.140625" style="522"/>
  </cols>
  <sheetData>
    <row r="1" spans="1:14" s="537" customFormat="1" ht="23.25" x14ac:dyDescent="0.2">
      <c r="A1" s="495" t="s">
        <v>453</v>
      </c>
      <c r="B1" s="496"/>
      <c r="C1" s="496"/>
      <c r="D1" s="538"/>
      <c r="E1" s="538"/>
      <c r="F1" s="538"/>
      <c r="G1" s="538"/>
      <c r="H1" s="538"/>
      <c r="I1" s="538"/>
      <c r="J1" s="538"/>
      <c r="K1" s="538"/>
      <c r="L1" s="534"/>
    </row>
    <row r="2" spans="1:14" s="507" customFormat="1" ht="23.25" x14ac:dyDescent="0.2">
      <c r="A2" s="495" t="s">
        <v>454</v>
      </c>
      <c r="B2" s="502"/>
      <c r="C2" s="502"/>
      <c r="D2" s="508"/>
      <c r="E2" s="535"/>
      <c r="F2" s="535"/>
      <c r="G2" s="535"/>
      <c r="H2" s="535"/>
      <c r="I2" s="535"/>
      <c r="J2" s="535"/>
      <c r="K2" s="508"/>
      <c r="L2" s="534"/>
    </row>
    <row r="3" spans="1:14" s="507" customFormat="1" ht="23.25" x14ac:dyDescent="0.2">
      <c r="A3" s="536" t="s">
        <v>492</v>
      </c>
      <c r="D3" s="508"/>
      <c r="E3" s="535"/>
      <c r="F3" s="535"/>
      <c r="G3" s="535"/>
      <c r="H3" s="535"/>
      <c r="I3" s="535"/>
      <c r="J3" s="535"/>
      <c r="K3" s="508"/>
      <c r="L3" s="534"/>
    </row>
    <row r="5" spans="1:14" ht="18.75" x14ac:dyDescent="0.2">
      <c r="A5" s="823" t="s">
        <v>456</v>
      </c>
      <c r="B5" s="823"/>
      <c r="C5" s="823"/>
      <c r="D5" s="823"/>
      <c r="E5" s="823"/>
      <c r="F5" s="823"/>
      <c r="G5" s="823"/>
      <c r="H5" s="823"/>
      <c r="I5" s="823"/>
      <c r="J5" s="823"/>
      <c r="K5" s="823"/>
      <c r="L5" s="823"/>
      <c r="M5" s="823"/>
      <c r="N5" s="823"/>
    </row>
    <row r="6" spans="1:14" x14ac:dyDescent="0.2">
      <c r="A6" s="531" t="s">
        <v>491</v>
      </c>
      <c r="B6" s="824"/>
      <c r="C6" s="824"/>
      <c r="D6" s="824"/>
      <c r="E6" s="824"/>
      <c r="F6" s="824"/>
      <c r="G6" s="824"/>
      <c r="H6" s="824"/>
      <c r="I6" s="824"/>
      <c r="J6" s="824"/>
      <c r="K6" s="824"/>
      <c r="L6" s="824"/>
      <c r="M6" s="824"/>
      <c r="N6" s="824"/>
    </row>
    <row r="7" spans="1:14" x14ac:dyDescent="0.2">
      <c r="A7" s="530" t="s">
        <v>490</v>
      </c>
      <c r="B7" s="529" t="s">
        <v>489</v>
      </c>
      <c r="C7" s="529" t="s">
        <v>488</v>
      </c>
      <c r="D7" s="529" t="s">
        <v>487</v>
      </c>
      <c r="E7" s="529" t="s">
        <v>486</v>
      </c>
      <c r="F7" s="529" t="s">
        <v>485</v>
      </c>
      <c r="G7" s="529" t="s">
        <v>484</v>
      </c>
      <c r="H7" s="529" t="s">
        <v>483</v>
      </c>
      <c r="I7" s="529" t="s">
        <v>482</v>
      </c>
      <c r="J7" s="529" t="s">
        <v>481</v>
      </c>
      <c r="K7" s="529" t="s">
        <v>480</v>
      </c>
      <c r="L7" s="529" t="s">
        <v>479</v>
      </c>
      <c r="M7" s="529" t="s">
        <v>478</v>
      </c>
      <c r="N7" s="529" t="s">
        <v>13</v>
      </c>
    </row>
    <row r="8" spans="1:14" x14ac:dyDescent="0.2">
      <c r="A8" s="528"/>
      <c r="B8" s="527"/>
      <c r="C8" s="527"/>
      <c r="D8" s="527"/>
      <c r="E8" s="527"/>
      <c r="F8" s="527"/>
      <c r="G8" s="527"/>
      <c r="H8" s="527"/>
      <c r="I8" s="527"/>
      <c r="J8" s="527"/>
      <c r="K8" s="527"/>
      <c r="L8" s="527"/>
      <c r="M8" s="527"/>
      <c r="N8" s="526">
        <f>SUM(B8:M8)</f>
        <v>0</v>
      </c>
    </row>
    <row r="9" spans="1:14" x14ac:dyDescent="0.2">
      <c r="A9" s="528"/>
      <c r="B9" s="527"/>
      <c r="C9" s="527"/>
      <c r="D9" s="527"/>
      <c r="E9" s="527"/>
      <c r="F9" s="527"/>
      <c r="G9" s="527"/>
      <c r="H9" s="527"/>
      <c r="I9" s="527"/>
      <c r="J9" s="527"/>
      <c r="K9" s="527"/>
      <c r="L9" s="527"/>
      <c r="M9" s="527"/>
      <c r="N9" s="526">
        <f>SUM(B9:M9)</f>
        <v>0</v>
      </c>
    </row>
    <row r="10" spans="1:14" x14ac:dyDescent="0.2">
      <c r="A10" s="528"/>
      <c r="B10" s="527"/>
      <c r="C10" s="527"/>
      <c r="D10" s="527"/>
      <c r="E10" s="527"/>
      <c r="F10" s="527"/>
      <c r="G10" s="527"/>
      <c r="H10" s="527"/>
      <c r="I10" s="527"/>
      <c r="J10" s="527"/>
      <c r="K10" s="527"/>
      <c r="L10" s="527"/>
      <c r="M10" s="527"/>
      <c r="N10" s="526">
        <f>SUM(B10:M10)</f>
        <v>0</v>
      </c>
    </row>
    <row r="11" spans="1:14" ht="18.75" x14ac:dyDescent="0.2">
      <c r="A11" s="828" t="s">
        <v>27</v>
      </c>
      <c r="B11" s="829"/>
      <c r="C11" s="829"/>
      <c r="D11" s="829"/>
      <c r="E11" s="829"/>
      <c r="F11" s="829"/>
      <c r="G11" s="829"/>
      <c r="H11" s="829"/>
      <c r="I11" s="829"/>
      <c r="J11" s="829"/>
      <c r="K11" s="829"/>
      <c r="L11" s="829"/>
      <c r="M11" s="830"/>
      <c r="N11" s="533">
        <f>SUM(N8:N10)</f>
        <v>0</v>
      </c>
    </row>
    <row r="13" spans="1:14" ht="18.75" x14ac:dyDescent="0.2">
      <c r="A13" s="823" t="s">
        <v>457</v>
      </c>
      <c r="B13" s="823"/>
      <c r="C13" s="823"/>
      <c r="D13" s="823"/>
      <c r="E13" s="823"/>
      <c r="F13" s="823"/>
      <c r="G13" s="823"/>
      <c r="H13" s="823"/>
      <c r="I13" s="823"/>
      <c r="J13" s="823"/>
      <c r="K13" s="823"/>
      <c r="L13" s="823"/>
      <c r="M13" s="823"/>
      <c r="N13" s="823"/>
    </row>
    <row r="14" spans="1:14" x14ac:dyDescent="0.2">
      <c r="A14" s="531" t="s">
        <v>491</v>
      </c>
      <c r="B14" s="824"/>
      <c r="C14" s="824"/>
      <c r="D14" s="824"/>
      <c r="E14" s="824"/>
      <c r="F14" s="824"/>
      <c r="G14" s="824"/>
      <c r="H14" s="824"/>
      <c r="I14" s="824"/>
      <c r="J14" s="824"/>
      <c r="K14" s="824"/>
      <c r="L14" s="824"/>
      <c r="M14" s="824"/>
      <c r="N14" s="824"/>
    </row>
    <row r="15" spans="1:14" x14ac:dyDescent="0.2">
      <c r="A15" s="530" t="s">
        <v>490</v>
      </c>
      <c r="B15" s="529" t="s">
        <v>489</v>
      </c>
      <c r="C15" s="529" t="s">
        <v>488</v>
      </c>
      <c r="D15" s="529" t="s">
        <v>487</v>
      </c>
      <c r="E15" s="529" t="s">
        <v>486</v>
      </c>
      <c r="F15" s="529" t="s">
        <v>485</v>
      </c>
      <c r="G15" s="529" t="s">
        <v>484</v>
      </c>
      <c r="H15" s="529" t="s">
        <v>483</v>
      </c>
      <c r="I15" s="529" t="s">
        <v>482</v>
      </c>
      <c r="J15" s="529" t="s">
        <v>481</v>
      </c>
      <c r="K15" s="529" t="s">
        <v>480</v>
      </c>
      <c r="L15" s="529" t="s">
        <v>479</v>
      </c>
      <c r="M15" s="529" t="s">
        <v>478</v>
      </c>
      <c r="N15" s="529" t="s">
        <v>13</v>
      </c>
    </row>
    <row r="16" spans="1:14" x14ac:dyDescent="0.2">
      <c r="A16" s="528"/>
      <c r="B16" s="527"/>
      <c r="C16" s="527"/>
      <c r="D16" s="527"/>
      <c r="E16" s="527"/>
      <c r="F16" s="527"/>
      <c r="G16" s="527"/>
      <c r="H16" s="527"/>
      <c r="I16" s="527"/>
      <c r="J16" s="527"/>
      <c r="K16" s="527"/>
      <c r="L16" s="527"/>
      <c r="M16" s="527"/>
      <c r="N16" s="526">
        <f>SUM(B16:M16)</f>
        <v>0</v>
      </c>
    </row>
    <row r="17" spans="1:14" x14ac:dyDescent="0.2">
      <c r="A17" s="528"/>
      <c r="B17" s="527"/>
      <c r="C17" s="527"/>
      <c r="D17" s="527"/>
      <c r="E17" s="527"/>
      <c r="F17" s="527"/>
      <c r="G17" s="527"/>
      <c r="H17" s="527"/>
      <c r="I17" s="527"/>
      <c r="J17" s="527"/>
      <c r="K17" s="527"/>
      <c r="L17" s="527"/>
      <c r="M17" s="527"/>
      <c r="N17" s="526">
        <f>SUM(B17:M17)</f>
        <v>0</v>
      </c>
    </row>
    <row r="18" spans="1:14" x14ac:dyDescent="0.2">
      <c r="A18" s="528"/>
      <c r="B18" s="527"/>
      <c r="C18" s="527"/>
      <c r="D18" s="527"/>
      <c r="E18" s="527"/>
      <c r="F18" s="527"/>
      <c r="G18" s="527"/>
      <c r="H18" s="527"/>
      <c r="I18" s="527"/>
      <c r="J18" s="527"/>
      <c r="K18" s="527"/>
      <c r="L18" s="527"/>
      <c r="M18" s="527"/>
      <c r="N18" s="526">
        <f>SUM(B18:M18)</f>
        <v>0</v>
      </c>
    </row>
    <row r="19" spans="1:14" ht="18.75" x14ac:dyDescent="0.2">
      <c r="A19" s="831" t="s">
        <v>27</v>
      </c>
      <c r="B19" s="832"/>
      <c r="C19" s="832"/>
      <c r="D19" s="832"/>
      <c r="E19" s="832"/>
      <c r="F19" s="832"/>
      <c r="G19" s="832"/>
      <c r="H19" s="832"/>
      <c r="I19" s="832"/>
      <c r="J19" s="832"/>
      <c r="K19" s="832"/>
      <c r="L19" s="832"/>
      <c r="M19" s="833"/>
      <c r="N19" s="532">
        <f>SUM(N16:N18)</f>
        <v>0</v>
      </c>
    </row>
    <row r="21" spans="1:14" ht="18.75" x14ac:dyDescent="0.2">
      <c r="A21" s="823" t="s">
        <v>458</v>
      </c>
      <c r="B21" s="823"/>
      <c r="C21" s="823"/>
      <c r="D21" s="823"/>
      <c r="E21" s="823"/>
      <c r="F21" s="823"/>
      <c r="G21" s="823"/>
      <c r="H21" s="823"/>
      <c r="I21" s="823"/>
      <c r="J21" s="823"/>
      <c r="K21" s="823"/>
      <c r="L21" s="823"/>
      <c r="M21" s="823"/>
      <c r="N21" s="823"/>
    </row>
    <row r="22" spans="1:14" x14ac:dyDescent="0.2">
      <c r="A22" s="531" t="s">
        <v>491</v>
      </c>
      <c r="B22" s="824"/>
      <c r="C22" s="824"/>
      <c r="D22" s="824"/>
      <c r="E22" s="824"/>
      <c r="F22" s="824"/>
      <c r="G22" s="824"/>
      <c r="H22" s="824"/>
      <c r="I22" s="824"/>
      <c r="J22" s="824"/>
      <c r="K22" s="824"/>
      <c r="L22" s="824"/>
      <c r="M22" s="824"/>
      <c r="N22" s="824"/>
    </row>
    <row r="23" spans="1:14" x14ac:dyDescent="0.2">
      <c r="A23" s="530" t="s">
        <v>490</v>
      </c>
      <c r="B23" s="529" t="s">
        <v>489</v>
      </c>
      <c r="C23" s="529" t="s">
        <v>488</v>
      </c>
      <c r="D23" s="529" t="s">
        <v>487</v>
      </c>
      <c r="E23" s="529" t="s">
        <v>486</v>
      </c>
      <c r="F23" s="529" t="s">
        <v>485</v>
      </c>
      <c r="G23" s="529" t="s">
        <v>484</v>
      </c>
      <c r="H23" s="529" t="s">
        <v>483</v>
      </c>
      <c r="I23" s="529" t="s">
        <v>482</v>
      </c>
      <c r="J23" s="529" t="s">
        <v>481</v>
      </c>
      <c r="K23" s="529" t="s">
        <v>480</v>
      </c>
      <c r="L23" s="529" t="s">
        <v>479</v>
      </c>
      <c r="M23" s="529" t="s">
        <v>478</v>
      </c>
      <c r="N23" s="529" t="s">
        <v>13</v>
      </c>
    </row>
    <row r="24" spans="1:14" x14ac:dyDescent="0.2">
      <c r="A24" s="528"/>
      <c r="B24" s="527"/>
      <c r="C24" s="527"/>
      <c r="D24" s="527"/>
      <c r="E24" s="527"/>
      <c r="F24" s="527"/>
      <c r="G24" s="527"/>
      <c r="H24" s="527"/>
      <c r="I24" s="527"/>
      <c r="J24" s="527"/>
      <c r="K24" s="527"/>
      <c r="L24" s="527"/>
      <c r="M24" s="527"/>
      <c r="N24" s="526">
        <f>SUM(B24:M24)</f>
        <v>0</v>
      </c>
    </row>
    <row r="25" spans="1:14" x14ac:dyDescent="0.2">
      <c r="A25" s="528"/>
      <c r="B25" s="527"/>
      <c r="C25" s="527"/>
      <c r="D25" s="527"/>
      <c r="E25" s="527"/>
      <c r="F25" s="527"/>
      <c r="G25" s="527"/>
      <c r="H25" s="527"/>
      <c r="I25" s="527"/>
      <c r="J25" s="527"/>
      <c r="K25" s="527"/>
      <c r="L25" s="527"/>
      <c r="M25" s="527"/>
      <c r="N25" s="526">
        <f>SUM(B25:M25)</f>
        <v>0</v>
      </c>
    </row>
    <row r="26" spans="1:14" x14ac:dyDescent="0.2">
      <c r="A26" s="528"/>
      <c r="B26" s="527"/>
      <c r="C26" s="527"/>
      <c r="D26" s="527"/>
      <c r="E26" s="527"/>
      <c r="F26" s="527"/>
      <c r="G26" s="527"/>
      <c r="H26" s="527"/>
      <c r="I26" s="527"/>
      <c r="J26" s="527"/>
      <c r="K26" s="527"/>
      <c r="L26" s="527"/>
      <c r="M26" s="527"/>
      <c r="N26" s="526">
        <f>SUM(B26:M26)</f>
        <v>0</v>
      </c>
    </row>
    <row r="27" spans="1:14" ht="18.75" x14ac:dyDescent="0.2">
      <c r="A27" s="825" t="s">
        <v>27</v>
      </c>
      <c r="B27" s="826"/>
      <c r="C27" s="826"/>
      <c r="D27" s="826"/>
      <c r="E27" s="826"/>
      <c r="F27" s="826"/>
      <c r="G27" s="826"/>
      <c r="H27" s="826"/>
      <c r="I27" s="826"/>
      <c r="J27" s="826"/>
      <c r="K27" s="826"/>
      <c r="L27" s="826"/>
      <c r="M27" s="827"/>
      <c r="N27" s="525">
        <f>SUM(N24:N26)</f>
        <v>0</v>
      </c>
    </row>
  </sheetData>
  <mergeCells count="9">
    <mergeCell ref="A21:N21"/>
    <mergeCell ref="B22:N22"/>
    <mergeCell ref="A27:M27"/>
    <mergeCell ref="A5:N5"/>
    <mergeCell ref="B6:N6"/>
    <mergeCell ref="A11:M11"/>
    <mergeCell ref="A13:N13"/>
    <mergeCell ref="B14:N14"/>
    <mergeCell ref="A19:M19"/>
  </mergeCells>
  <pageMargins left="0.7" right="0.7" top="0.75" bottom="0.75" header="0.3" footer="0.3"/>
  <pageSetup paperSize="5" scale="87"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Y74"/>
  <sheetViews>
    <sheetView zoomScale="80" zoomScaleNormal="80" workbookViewId="0">
      <pane ySplit="4" topLeftCell="A5" activePane="bottomLeft" state="frozen"/>
      <selection activeCell="C1" sqref="C1"/>
      <selection pane="bottomLeft" activeCell="A2" sqref="A2:B2"/>
    </sheetView>
  </sheetViews>
  <sheetFormatPr defaultColWidth="10.5703125" defaultRowHeight="23.25" x14ac:dyDescent="0.2"/>
  <cols>
    <col min="1" max="1" width="19.140625" style="540" customWidth="1"/>
    <col min="2" max="2" width="19.140625" style="563" customWidth="1"/>
    <col min="3" max="3" width="47.140625" style="564" customWidth="1"/>
    <col min="4" max="4" width="19.140625" style="565" customWidth="1"/>
    <col min="5" max="5" width="21.85546875" style="540" customWidth="1"/>
    <col min="6" max="6" width="65.5703125" style="566" customWidth="1"/>
    <col min="7" max="8" width="42.140625" style="566" customWidth="1"/>
    <col min="9" max="10" width="19.42578125" style="567" customWidth="1"/>
    <col min="11" max="11" width="22.140625" style="567" bestFit="1" customWidth="1"/>
    <col min="12" max="24" width="10.5703125" style="539"/>
    <col min="25" max="25" width="9.42578125" style="539" customWidth="1"/>
    <col min="26" max="51" width="10.5703125" style="539"/>
    <col min="52" max="16384" width="10.5703125" style="540"/>
  </cols>
  <sheetData>
    <row r="1" spans="1:51" ht="37.5" customHeight="1" x14ac:dyDescent="0.2">
      <c r="A1" s="836" t="s">
        <v>493</v>
      </c>
      <c r="B1" s="837"/>
      <c r="C1" s="837"/>
      <c r="D1" s="837"/>
      <c r="E1" s="837"/>
      <c r="F1" s="837"/>
      <c r="G1" s="837"/>
      <c r="H1" s="837"/>
      <c r="I1" s="837"/>
      <c r="J1" s="837"/>
      <c r="K1" s="838"/>
    </row>
    <row r="2" spans="1:51" ht="30" customHeight="1" x14ac:dyDescent="0.2">
      <c r="A2" s="839" t="s">
        <v>453</v>
      </c>
      <c r="B2" s="839"/>
      <c r="C2" s="840"/>
      <c r="D2" s="840"/>
      <c r="E2" s="840"/>
      <c r="F2" s="840"/>
      <c r="G2" s="840"/>
      <c r="H2" s="840"/>
      <c r="I2" s="840"/>
      <c r="J2" s="840"/>
      <c r="K2" s="840"/>
    </row>
    <row r="3" spans="1:51" ht="30" customHeight="1" x14ac:dyDescent="0.2">
      <c r="A3" s="839" t="s">
        <v>454</v>
      </c>
      <c r="B3" s="839"/>
      <c r="C3" s="840"/>
      <c r="D3" s="840"/>
      <c r="E3" s="840"/>
      <c r="F3" s="840"/>
      <c r="G3" s="840"/>
      <c r="H3" s="840"/>
      <c r="I3" s="840"/>
      <c r="J3" s="840"/>
      <c r="K3" s="840"/>
    </row>
    <row r="4" spans="1:51" s="546" customFormat="1" ht="42" x14ac:dyDescent="0.2">
      <c r="A4" s="541" t="s">
        <v>494</v>
      </c>
      <c r="B4" s="542" t="s">
        <v>495</v>
      </c>
      <c r="C4" s="541" t="s">
        <v>496</v>
      </c>
      <c r="D4" s="543" t="s">
        <v>497</v>
      </c>
      <c r="E4" s="541" t="s">
        <v>498</v>
      </c>
      <c r="F4" s="541" t="s">
        <v>499</v>
      </c>
      <c r="G4" s="541" t="s">
        <v>500</v>
      </c>
      <c r="H4" s="541" t="s">
        <v>501</v>
      </c>
      <c r="I4" s="544" t="s">
        <v>502</v>
      </c>
      <c r="J4" s="544" t="s">
        <v>503</v>
      </c>
      <c r="K4" s="544" t="s">
        <v>504</v>
      </c>
      <c r="L4" s="545"/>
      <c r="M4" s="545"/>
      <c r="N4" s="545"/>
      <c r="O4" s="545"/>
      <c r="P4" s="545"/>
      <c r="Q4" s="545"/>
      <c r="R4" s="545"/>
      <c r="S4" s="545"/>
      <c r="T4" s="545"/>
      <c r="U4" s="545"/>
      <c r="V4" s="545"/>
      <c r="W4" s="545"/>
      <c r="X4" s="545"/>
      <c r="Y4" s="545"/>
      <c r="Z4" s="545"/>
      <c r="AA4" s="545"/>
      <c r="AB4" s="545"/>
      <c r="AC4" s="545"/>
      <c r="AD4" s="545"/>
      <c r="AE4" s="545"/>
      <c r="AF4" s="545"/>
      <c r="AG4" s="545"/>
      <c r="AH4" s="545"/>
      <c r="AI4" s="545"/>
      <c r="AJ4" s="545"/>
      <c r="AK4" s="545"/>
      <c r="AL4" s="545"/>
      <c r="AM4" s="545"/>
      <c r="AN4" s="545"/>
      <c r="AO4" s="545"/>
      <c r="AP4" s="545"/>
      <c r="AQ4" s="545"/>
      <c r="AR4" s="545"/>
      <c r="AS4" s="545"/>
      <c r="AT4" s="545"/>
      <c r="AU4" s="545"/>
      <c r="AV4" s="545"/>
      <c r="AW4" s="545"/>
      <c r="AX4" s="545"/>
      <c r="AY4" s="545"/>
    </row>
    <row r="5" spans="1:51" x14ac:dyDescent="0.2">
      <c r="A5" s="834" t="s">
        <v>456</v>
      </c>
      <c r="B5" s="547">
        <v>1</v>
      </c>
      <c r="C5" s="548" t="s">
        <v>505</v>
      </c>
      <c r="D5" s="549">
        <f>SUM(D6:D15)</f>
        <v>0</v>
      </c>
      <c r="E5" s="550" t="s">
        <v>506</v>
      </c>
      <c r="F5" s="548" t="s">
        <v>507</v>
      </c>
      <c r="G5" s="548" t="s">
        <v>508</v>
      </c>
      <c r="H5" s="548" t="s">
        <v>508</v>
      </c>
      <c r="I5" s="551" t="s">
        <v>509</v>
      </c>
      <c r="J5" s="551" t="s">
        <v>509</v>
      </c>
      <c r="K5" s="551" t="s">
        <v>509</v>
      </c>
    </row>
    <row r="6" spans="1:51" ht="23.25" customHeight="1" x14ac:dyDescent="0.2">
      <c r="A6" s="835"/>
      <c r="B6" s="552">
        <v>1.1000000000000001</v>
      </c>
      <c r="C6" s="553" t="s">
        <v>510</v>
      </c>
      <c r="D6" s="554">
        <v>0</v>
      </c>
      <c r="E6" s="555" t="s">
        <v>511</v>
      </c>
      <c r="F6" s="553" t="s">
        <v>507</v>
      </c>
      <c r="G6" s="553" t="s">
        <v>508</v>
      </c>
      <c r="H6" s="553" t="s">
        <v>508</v>
      </c>
      <c r="I6" s="556" t="s">
        <v>509</v>
      </c>
      <c r="J6" s="556" t="s">
        <v>509</v>
      </c>
      <c r="K6" s="556" t="s">
        <v>509</v>
      </c>
    </row>
    <row r="7" spans="1:51" ht="23.25" customHeight="1" x14ac:dyDescent="0.2">
      <c r="A7" s="835"/>
      <c r="B7" s="552">
        <v>1.2</v>
      </c>
      <c r="C7" s="553" t="s">
        <v>510</v>
      </c>
      <c r="D7" s="554">
        <v>0</v>
      </c>
      <c r="E7" s="555" t="s">
        <v>511</v>
      </c>
      <c r="F7" s="553" t="s">
        <v>507</v>
      </c>
      <c r="G7" s="553" t="s">
        <v>508</v>
      </c>
      <c r="H7" s="553" t="s">
        <v>508</v>
      </c>
      <c r="I7" s="556" t="s">
        <v>509</v>
      </c>
      <c r="J7" s="556" t="s">
        <v>509</v>
      </c>
      <c r="K7" s="556" t="s">
        <v>509</v>
      </c>
    </row>
    <row r="8" spans="1:51" ht="23.25" customHeight="1" x14ac:dyDescent="0.2">
      <c r="A8" s="835"/>
      <c r="B8" s="552">
        <v>1.3</v>
      </c>
      <c r="C8" s="553" t="s">
        <v>510</v>
      </c>
      <c r="D8" s="554">
        <v>0</v>
      </c>
      <c r="E8" s="555" t="s">
        <v>512</v>
      </c>
      <c r="F8" s="553" t="s">
        <v>507</v>
      </c>
      <c r="G8" s="553" t="s">
        <v>508</v>
      </c>
      <c r="H8" s="553" t="s">
        <v>508</v>
      </c>
      <c r="I8" s="556" t="s">
        <v>509</v>
      </c>
      <c r="J8" s="556" t="s">
        <v>509</v>
      </c>
      <c r="K8" s="556" t="s">
        <v>509</v>
      </c>
    </row>
    <row r="9" spans="1:51" ht="23.25" customHeight="1" x14ac:dyDescent="0.2">
      <c r="A9" s="835"/>
      <c r="B9" s="552">
        <v>1.4</v>
      </c>
      <c r="C9" s="553" t="s">
        <v>510</v>
      </c>
      <c r="D9" s="554">
        <v>0</v>
      </c>
      <c r="E9" s="555" t="s">
        <v>511</v>
      </c>
      <c r="F9" s="553" t="s">
        <v>507</v>
      </c>
      <c r="G9" s="553" t="s">
        <v>508</v>
      </c>
      <c r="H9" s="553" t="s">
        <v>508</v>
      </c>
      <c r="I9" s="556" t="s">
        <v>509</v>
      </c>
      <c r="J9" s="556" t="s">
        <v>509</v>
      </c>
      <c r="K9" s="556" t="s">
        <v>509</v>
      </c>
    </row>
    <row r="10" spans="1:51" ht="23.25" customHeight="1" x14ac:dyDescent="0.2">
      <c r="A10" s="835"/>
      <c r="B10" s="552">
        <v>1.5</v>
      </c>
      <c r="C10" s="553" t="s">
        <v>510</v>
      </c>
      <c r="D10" s="554">
        <v>0</v>
      </c>
      <c r="E10" s="555" t="s">
        <v>513</v>
      </c>
      <c r="F10" s="553" t="s">
        <v>507</v>
      </c>
      <c r="G10" s="553" t="s">
        <v>508</v>
      </c>
      <c r="H10" s="553" t="s">
        <v>508</v>
      </c>
      <c r="I10" s="556" t="s">
        <v>509</v>
      </c>
      <c r="J10" s="556" t="s">
        <v>509</v>
      </c>
      <c r="K10" s="556" t="s">
        <v>509</v>
      </c>
    </row>
    <row r="11" spans="1:51" ht="23.25" customHeight="1" x14ac:dyDescent="0.2">
      <c r="A11" s="835"/>
      <c r="B11" s="552">
        <v>1.6</v>
      </c>
      <c r="C11" s="553" t="s">
        <v>510</v>
      </c>
      <c r="D11" s="554">
        <v>0</v>
      </c>
      <c r="E11" s="555" t="s">
        <v>514</v>
      </c>
      <c r="F11" s="553" t="s">
        <v>507</v>
      </c>
      <c r="G11" s="553" t="s">
        <v>508</v>
      </c>
      <c r="H11" s="553" t="s">
        <v>508</v>
      </c>
      <c r="I11" s="556" t="s">
        <v>509</v>
      </c>
      <c r="J11" s="556" t="s">
        <v>509</v>
      </c>
      <c r="K11" s="556" t="s">
        <v>509</v>
      </c>
    </row>
    <row r="12" spans="1:51" ht="23.25" customHeight="1" x14ac:dyDescent="0.2">
      <c r="A12" s="835"/>
      <c r="B12" s="552">
        <v>1.7</v>
      </c>
      <c r="C12" s="553" t="s">
        <v>510</v>
      </c>
      <c r="D12" s="554">
        <v>0</v>
      </c>
      <c r="E12" s="555" t="s">
        <v>511</v>
      </c>
      <c r="F12" s="553" t="s">
        <v>507</v>
      </c>
      <c r="G12" s="553" t="s">
        <v>508</v>
      </c>
      <c r="H12" s="553" t="s">
        <v>508</v>
      </c>
      <c r="I12" s="556" t="s">
        <v>509</v>
      </c>
      <c r="J12" s="556" t="s">
        <v>509</v>
      </c>
      <c r="K12" s="556" t="s">
        <v>509</v>
      </c>
    </row>
    <row r="13" spans="1:51" ht="23.25" customHeight="1" x14ac:dyDescent="0.2">
      <c r="A13" s="835"/>
      <c r="B13" s="552">
        <v>1.8</v>
      </c>
      <c r="C13" s="553" t="s">
        <v>510</v>
      </c>
      <c r="D13" s="554">
        <v>0</v>
      </c>
      <c r="E13" s="555" t="s">
        <v>515</v>
      </c>
      <c r="F13" s="553" t="s">
        <v>507</v>
      </c>
      <c r="G13" s="553" t="s">
        <v>508</v>
      </c>
      <c r="H13" s="553" t="s">
        <v>508</v>
      </c>
      <c r="I13" s="556" t="s">
        <v>509</v>
      </c>
      <c r="J13" s="556" t="s">
        <v>509</v>
      </c>
      <c r="K13" s="556" t="s">
        <v>509</v>
      </c>
    </row>
    <row r="14" spans="1:51" ht="23.25" customHeight="1" x14ac:dyDescent="0.2">
      <c r="A14" s="835"/>
      <c r="B14" s="552">
        <v>1.9</v>
      </c>
      <c r="C14" s="553" t="s">
        <v>510</v>
      </c>
      <c r="D14" s="554">
        <v>0</v>
      </c>
      <c r="E14" s="555" t="s">
        <v>516</v>
      </c>
      <c r="F14" s="553" t="s">
        <v>507</v>
      </c>
      <c r="G14" s="553" t="s">
        <v>508</v>
      </c>
      <c r="H14" s="553" t="s">
        <v>508</v>
      </c>
      <c r="I14" s="556" t="s">
        <v>509</v>
      </c>
      <c r="J14" s="556" t="s">
        <v>509</v>
      </c>
      <c r="K14" s="556" t="s">
        <v>509</v>
      </c>
    </row>
    <row r="15" spans="1:51" ht="23.25" customHeight="1" x14ac:dyDescent="0.2">
      <c r="A15" s="835"/>
      <c r="B15" s="557">
        <v>1.1000000000000001</v>
      </c>
      <c r="C15" s="553" t="s">
        <v>510</v>
      </c>
      <c r="D15" s="554">
        <v>0</v>
      </c>
      <c r="E15" s="555" t="s">
        <v>511</v>
      </c>
      <c r="F15" s="553" t="s">
        <v>507</v>
      </c>
      <c r="G15" s="553" t="s">
        <v>508</v>
      </c>
      <c r="H15" s="553" t="s">
        <v>508</v>
      </c>
      <c r="I15" s="556" t="s">
        <v>509</v>
      </c>
      <c r="J15" s="556" t="s">
        <v>509</v>
      </c>
      <c r="K15" s="556" t="s">
        <v>509</v>
      </c>
    </row>
    <row r="16" spans="1:51" x14ac:dyDescent="0.2">
      <c r="A16" s="835"/>
      <c r="B16" s="558">
        <v>2</v>
      </c>
      <c r="C16" s="559" t="s">
        <v>517</v>
      </c>
      <c r="D16" s="560">
        <f>SUM(D17:D26)</f>
        <v>0</v>
      </c>
      <c r="E16" s="561"/>
      <c r="F16" s="559"/>
      <c r="G16" s="559"/>
      <c r="H16" s="559"/>
      <c r="I16" s="562"/>
      <c r="J16" s="562"/>
      <c r="K16" s="562"/>
    </row>
    <row r="17" spans="1:11" ht="23.25" customHeight="1" x14ac:dyDescent="0.2">
      <c r="A17" s="835"/>
      <c r="B17" s="552">
        <v>2.1</v>
      </c>
      <c r="C17" s="553"/>
      <c r="D17" s="554">
        <v>0</v>
      </c>
      <c r="E17" s="555"/>
      <c r="F17" s="553"/>
      <c r="G17" s="553"/>
      <c r="H17" s="553"/>
      <c r="I17" s="556"/>
      <c r="J17" s="556"/>
      <c r="K17" s="556"/>
    </row>
    <row r="18" spans="1:11" ht="23.25" customHeight="1" x14ac:dyDescent="0.2">
      <c r="A18" s="835"/>
      <c r="B18" s="552">
        <v>2.2000000000000002</v>
      </c>
      <c r="C18" s="553"/>
      <c r="D18" s="554">
        <v>0</v>
      </c>
      <c r="E18" s="555"/>
      <c r="F18" s="553"/>
      <c r="G18" s="553"/>
      <c r="H18" s="553"/>
      <c r="I18" s="556"/>
      <c r="J18" s="556"/>
      <c r="K18" s="556"/>
    </row>
    <row r="19" spans="1:11" ht="23.25" customHeight="1" x14ac:dyDescent="0.2">
      <c r="A19" s="835"/>
      <c r="B19" s="552">
        <v>2.2999999999999998</v>
      </c>
      <c r="C19" s="553"/>
      <c r="D19" s="554">
        <v>0</v>
      </c>
      <c r="E19" s="555"/>
      <c r="F19" s="553"/>
      <c r="G19" s="553"/>
      <c r="H19" s="553"/>
      <c r="I19" s="556"/>
      <c r="J19" s="556"/>
      <c r="K19" s="556"/>
    </row>
    <row r="20" spans="1:11" ht="23.25" customHeight="1" x14ac:dyDescent="0.2">
      <c r="A20" s="835"/>
      <c r="B20" s="552">
        <v>2.4</v>
      </c>
      <c r="C20" s="553"/>
      <c r="D20" s="554">
        <v>0</v>
      </c>
      <c r="E20" s="555"/>
      <c r="F20" s="553"/>
      <c r="G20" s="553"/>
      <c r="H20" s="553"/>
      <c r="I20" s="556"/>
      <c r="J20" s="556"/>
      <c r="K20" s="556"/>
    </row>
    <row r="21" spans="1:11" ht="23.25" customHeight="1" x14ac:dyDescent="0.2">
      <c r="A21" s="835"/>
      <c r="B21" s="552">
        <v>2.5</v>
      </c>
      <c r="C21" s="553"/>
      <c r="D21" s="554">
        <v>0</v>
      </c>
      <c r="E21" s="555"/>
      <c r="F21" s="553"/>
      <c r="G21" s="553"/>
      <c r="H21" s="553"/>
      <c r="I21" s="556"/>
      <c r="J21" s="556"/>
      <c r="K21" s="556"/>
    </row>
    <row r="22" spans="1:11" ht="23.25" customHeight="1" x14ac:dyDescent="0.2">
      <c r="A22" s="835"/>
      <c r="B22" s="552">
        <v>2.6</v>
      </c>
      <c r="C22" s="553"/>
      <c r="D22" s="554">
        <v>0</v>
      </c>
      <c r="E22" s="555"/>
      <c r="F22" s="553"/>
      <c r="G22" s="553"/>
      <c r="H22" s="553"/>
      <c r="I22" s="556"/>
      <c r="J22" s="556"/>
      <c r="K22" s="556"/>
    </row>
    <row r="23" spans="1:11" ht="23.25" customHeight="1" x14ac:dyDescent="0.2">
      <c r="A23" s="835"/>
      <c r="B23" s="552">
        <v>2.7</v>
      </c>
      <c r="C23" s="553"/>
      <c r="D23" s="554">
        <v>0</v>
      </c>
      <c r="E23" s="555"/>
      <c r="F23" s="553"/>
      <c r="G23" s="553"/>
      <c r="H23" s="553"/>
      <c r="I23" s="556"/>
      <c r="J23" s="556"/>
      <c r="K23" s="556"/>
    </row>
    <row r="24" spans="1:11" ht="23.25" customHeight="1" x14ac:dyDescent="0.2">
      <c r="A24" s="835"/>
      <c r="B24" s="552">
        <v>2.8</v>
      </c>
      <c r="C24" s="553"/>
      <c r="D24" s="554">
        <v>0</v>
      </c>
      <c r="E24" s="555"/>
      <c r="F24" s="553"/>
      <c r="G24" s="553"/>
      <c r="H24" s="553"/>
      <c r="I24" s="556"/>
      <c r="J24" s="556"/>
      <c r="K24" s="556"/>
    </row>
    <row r="25" spans="1:11" ht="23.25" customHeight="1" x14ac:dyDescent="0.2">
      <c r="A25" s="835"/>
      <c r="B25" s="552">
        <v>2.9</v>
      </c>
      <c r="C25" s="553"/>
      <c r="D25" s="554">
        <v>0</v>
      </c>
      <c r="E25" s="555"/>
      <c r="F25" s="553"/>
      <c r="G25" s="553"/>
      <c r="H25" s="553"/>
      <c r="I25" s="556"/>
      <c r="J25" s="556"/>
      <c r="K25" s="556"/>
    </row>
    <row r="26" spans="1:11" ht="23.25" customHeight="1" x14ac:dyDescent="0.2">
      <c r="A26" s="835"/>
      <c r="B26" s="557">
        <v>2.1</v>
      </c>
      <c r="C26" s="553"/>
      <c r="D26" s="554">
        <v>0</v>
      </c>
      <c r="E26" s="555"/>
      <c r="F26" s="553"/>
      <c r="G26" s="553"/>
      <c r="H26" s="553"/>
      <c r="I26" s="556"/>
      <c r="J26" s="556"/>
      <c r="K26" s="556"/>
    </row>
    <row r="27" spans="1:11" s="539" customFormat="1" ht="32.1" customHeight="1" x14ac:dyDescent="0.2">
      <c r="A27" s="841" t="s">
        <v>13</v>
      </c>
      <c r="B27" s="842"/>
      <c r="C27" s="843"/>
      <c r="D27" s="844">
        <f>SUM(D5,D16)</f>
        <v>0</v>
      </c>
      <c r="E27" s="844"/>
      <c r="F27" s="845"/>
      <c r="G27" s="846"/>
      <c r="H27" s="846"/>
      <c r="I27" s="846"/>
      <c r="J27" s="846"/>
      <c r="K27" s="847"/>
    </row>
    <row r="28" spans="1:11" s="539" customFormat="1" x14ac:dyDescent="0.2">
      <c r="A28" s="848" t="s">
        <v>457</v>
      </c>
      <c r="B28" s="547">
        <v>1</v>
      </c>
      <c r="C28" s="548" t="s">
        <v>505</v>
      </c>
      <c r="D28" s="549">
        <f>SUM(D29:D38)</f>
        <v>0</v>
      </c>
      <c r="E28" s="550"/>
      <c r="F28" s="548"/>
      <c r="G28" s="548"/>
      <c r="H28" s="548"/>
      <c r="I28" s="551"/>
      <c r="J28" s="551"/>
      <c r="K28" s="551"/>
    </row>
    <row r="29" spans="1:11" s="539" customFormat="1" ht="23.25" customHeight="1" x14ac:dyDescent="0.2">
      <c r="A29" s="849"/>
      <c r="B29" s="552">
        <v>1.1000000000000001</v>
      </c>
      <c r="C29" s="553"/>
      <c r="D29" s="554">
        <v>0</v>
      </c>
      <c r="E29" s="555"/>
      <c r="F29" s="553"/>
      <c r="G29" s="553"/>
      <c r="H29" s="553"/>
      <c r="I29" s="556"/>
      <c r="J29" s="556"/>
      <c r="K29" s="556"/>
    </row>
    <row r="30" spans="1:11" s="539" customFormat="1" ht="23.25" customHeight="1" x14ac:dyDescent="0.2">
      <c r="A30" s="849"/>
      <c r="B30" s="552">
        <v>1.2</v>
      </c>
      <c r="C30" s="553"/>
      <c r="D30" s="554">
        <v>0</v>
      </c>
      <c r="E30" s="555"/>
      <c r="F30" s="553"/>
      <c r="G30" s="553"/>
      <c r="H30" s="553"/>
      <c r="I30" s="556"/>
      <c r="J30" s="556"/>
      <c r="K30" s="556"/>
    </row>
    <row r="31" spans="1:11" s="539" customFormat="1" ht="23.25" customHeight="1" x14ac:dyDescent="0.2">
      <c r="A31" s="849"/>
      <c r="B31" s="552">
        <v>1.3</v>
      </c>
      <c r="C31" s="553"/>
      <c r="D31" s="554">
        <v>0</v>
      </c>
      <c r="E31" s="555"/>
      <c r="F31" s="553"/>
      <c r="G31" s="553"/>
      <c r="H31" s="553"/>
      <c r="I31" s="556"/>
      <c r="J31" s="556"/>
      <c r="K31" s="556"/>
    </row>
    <row r="32" spans="1:11" s="539" customFormat="1" ht="23.25" customHeight="1" x14ac:dyDescent="0.2">
      <c r="A32" s="849"/>
      <c r="B32" s="552">
        <v>1.4</v>
      </c>
      <c r="C32" s="553"/>
      <c r="D32" s="554">
        <v>0</v>
      </c>
      <c r="E32" s="555"/>
      <c r="F32" s="553"/>
      <c r="G32" s="553"/>
      <c r="H32" s="553"/>
      <c r="I32" s="556"/>
      <c r="J32" s="556"/>
      <c r="K32" s="556"/>
    </row>
    <row r="33" spans="1:11" s="539" customFormat="1" ht="23.25" customHeight="1" x14ac:dyDescent="0.2">
      <c r="A33" s="849"/>
      <c r="B33" s="552">
        <v>1.5</v>
      </c>
      <c r="C33" s="553"/>
      <c r="D33" s="554">
        <v>0</v>
      </c>
      <c r="E33" s="555"/>
      <c r="F33" s="553"/>
      <c r="G33" s="553"/>
      <c r="H33" s="553"/>
      <c r="I33" s="556"/>
      <c r="J33" s="556"/>
      <c r="K33" s="556"/>
    </row>
    <row r="34" spans="1:11" s="539" customFormat="1" ht="23.25" customHeight="1" x14ac:dyDescent="0.2">
      <c r="A34" s="849"/>
      <c r="B34" s="552">
        <v>1.6</v>
      </c>
      <c r="C34" s="553"/>
      <c r="D34" s="554">
        <v>0</v>
      </c>
      <c r="E34" s="555"/>
      <c r="F34" s="553"/>
      <c r="G34" s="553"/>
      <c r="H34" s="553"/>
      <c r="I34" s="556"/>
      <c r="J34" s="556"/>
      <c r="K34" s="556"/>
    </row>
    <row r="35" spans="1:11" s="539" customFormat="1" ht="23.25" customHeight="1" x14ac:dyDescent="0.2">
      <c r="A35" s="849"/>
      <c r="B35" s="552">
        <v>1.7</v>
      </c>
      <c r="C35" s="553"/>
      <c r="D35" s="554">
        <v>0</v>
      </c>
      <c r="E35" s="555"/>
      <c r="F35" s="553"/>
      <c r="G35" s="553"/>
      <c r="H35" s="553"/>
      <c r="I35" s="556"/>
      <c r="J35" s="556"/>
      <c r="K35" s="556"/>
    </row>
    <row r="36" spans="1:11" s="539" customFormat="1" ht="23.25" customHeight="1" x14ac:dyDescent="0.2">
      <c r="A36" s="849"/>
      <c r="B36" s="552">
        <v>1.8</v>
      </c>
      <c r="C36" s="553"/>
      <c r="D36" s="554">
        <v>0</v>
      </c>
      <c r="E36" s="555"/>
      <c r="F36" s="553"/>
      <c r="G36" s="553"/>
      <c r="H36" s="553"/>
      <c r="I36" s="556"/>
      <c r="J36" s="556"/>
      <c r="K36" s="556"/>
    </row>
    <row r="37" spans="1:11" s="539" customFormat="1" ht="23.25" customHeight="1" x14ac:dyDescent="0.2">
      <c r="A37" s="849"/>
      <c r="B37" s="552">
        <v>1.9</v>
      </c>
      <c r="C37" s="553"/>
      <c r="D37" s="554">
        <v>0</v>
      </c>
      <c r="E37" s="555"/>
      <c r="F37" s="553"/>
      <c r="G37" s="553"/>
      <c r="H37" s="553"/>
      <c r="I37" s="556"/>
      <c r="J37" s="556"/>
      <c r="K37" s="556"/>
    </row>
    <row r="38" spans="1:11" s="539" customFormat="1" ht="23.25" customHeight="1" x14ac:dyDescent="0.2">
      <c r="A38" s="849"/>
      <c r="B38" s="557">
        <v>1.1000000000000001</v>
      </c>
      <c r="C38" s="553"/>
      <c r="D38" s="554">
        <v>0</v>
      </c>
      <c r="E38" s="555"/>
      <c r="F38" s="553"/>
      <c r="G38" s="553"/>
      <c r="H38" s="553"/>
      <c r="I38" s="556"/>
      <c r="J38" s="556"/>
      <c r="K38" s="556"/>
    </row>
    <row r="39" spans="1:11" s="539" customFormat="1" x14ac:dyDescent="0.2">
      <c r="A39" s="849"/>
      <c r="B39" s="558">
        <v>2</v>
      </c>
      <c r="C39" s="559" t="s">
        <v>517</v>
      </c>
      <c r="D39" s="560">
        <f>SUM(D40:D49)</f>
        <v>0</v>
      </c>
      <c r="E39" s="561"/>
      <c r="F39" s="559"/>
      <c r="G39" s="559"/>
      <c r="H39" s="559"/>
      <c r="I39" s="562"/>
      <c r="J39" s="562"/>
      <c r="K39" s="562"/>
    </row>
    <row r="40" spans="1:11" s="539" customFormat="1" ht="23.25" customHeight="1" x14ac:dyDescent="0.2">
      <c r="A40" s="849"/>
      <c r="B40" s="552">
        <v>2.1</v>
      </c>
      <c r="C40" s="553"/>
      <c r="D40" s="554">
        <v>0</v>
      </c>
      <c r="E40" s="555"/>
      <c r="F40" s="553"/>
      <c r="G40" s="553"/>
      <c r="H40" s="553"/>
      <c r="I40" s="556"/>
      <c r="J40" s="556"/>
      <c r="K40" s="556"/>
    </row>
    <row r="41" spans="1:11" s="539" customFormat="1" ht="23.25" customHeight="1" x14ac:dyDescent="0.2">
      <c r="A41" s="849"/>
      <c r="B41" s="552">
        <v>2.2000000000000002</v>
      </c>
      <c r="C41" s="553"/>
      <c r="D41" s="554">
        <v>0</v>
      </c>
      <c r="E41" s="555"/>
      <c r="F41" s="553"/>
      <c r="G41" s="553"/>
      <c r="H41" s="553"/>
      <c r="I41" s="556"/>
      <c r="J41" s="556"/>
      <c r="K41" s="556"/>
    </row>
    <row r="42" spans="1:11" s="539" customFormat="1" ht="23.25" customHeight="1" x14ac:dyDescent="0.2">
      <c r="A42" s="849"/>
      <c r="B42" s="552">
        <v>2.2999999999999998</v>
      </c>
      <c r="C42" s="553"/>
      <c r="D42" s="554">
        <v>0</v>
      </c>
      <c r="E42" s="555"/>
      <c r="F42" s="553"/>
      <c r="G42" s="553"/>
      <c r="H42" s="553"/>
      <c r="I42" s="556"/>
      <c r="J42" s="556"/>
      <c r="K42" s="556"/>
    </row>
    <row r="43" spans="1:11" s="539" customFormat="1" ht="23.25" customHeight="1" x14ac:dyDescent="0.2">
      <c r="A43" s="849"/>
      <c r="B43" s="552">
        <v>2.4</v>
      </c>
      <c r="C43" s="553"/>
      <c r="D43" s="554">
        <v>0</v>
      </c>
      <c r="E43" s="555"/>
      <c r="F43" s="553"/>
      <c r="G43" s="553"/>
      <c r="H43" s="553"/>
      <c r="I43" s="556"/>
      <c r="J43" s="556"/>
      <c r="K43" s="556"/>
    </row>
    <row r="44" spans="1:11" s="539" customFormat="1" ht="23.25" customHeight="1" x14ac:dyDescent="0.2">
      <c r="A44" s="849"/>
      <c r="B44" s="552">
        <v>2.5</v>
      </c>
      <c r="C44" s="553"/>
      <c r="D44" s="554">
        <v>0</v>
      </c>
      <c r="E44" s="555"/>
      <c r="F44" s="553"/>
      <c r="G44" s="553"/>
      <c r="H44" s="553"/>
      <c r="I44" s="556"/>
      <c r="J44" s="556"/>
      <c r="K44" s="556"/>
    </row>
    <row r="45" spans="1:11" s="539" customFormat="1" ht="23.25" customHeight="1" x14ac:dyDescent="0.2">
      <c r="A45" s="849"/>
      <c r="B45" s="552">
        <v>2.6</v>
      </c>
      <c r="C45" s="553"/>
      <c r="D45" s="554">
        <v>0</v>
      </c>
      <c r="E45" s="555"/>
      <c r="F45" s="553"/>
      <c r="G45" s="553"/>
      <c r="H45" s="553"/>
      <c r="I45" s="556"/>
      <c r="J45" s="556"/>
      <c r="K45" s="556"/>
    </row>
    <row r="46" spans="1:11" s="539" customFormat="1" ht="23.25" customHeight="1" x14ac:dyDescent="0.2">
      <c r="A46" s="849"/>
      <c r="B46" s="552">
        <v>2.7</v>
      </c>
      <c r="C46" s="553"/>
      <c r="D46" s="554">
        <v>0</v>
      </c>
      <c r="E46" s="555"/>
      <c r="F46" s="553"/>
      <c r="G46" s="553"/>
      <c r="H46" s="553"/>
      <c r="I46" s="556"/>
      <c r="J46" s="556"/>
      <c r="K46" s="556"/>
    </row>
    <row r="47" spans="1:11" s="539" customFormat="1" ht="23.25" customHeight="1" x14ac:dyDescent="0.2">
      <c r="A47" s="849"/>
      <c r="B47" s="552">
        <v>2.8</v>
      </c>
      <c r="C47" s="553"/>
      <c r="D47" s="554">
        <v>0</v>
      </c>
      <c r="E47" s="555"/>
      <c r="F47" s="553"/>
      <c r="G47" s="553"/>
      <c r="H47" s="553"/>
      <c r="I47" s="556"/>
      <c r="J47" s="556"/>
      <c r="K47" s="556"/>
    </row>
    <row r="48" spans="1:11" s="539" customFormat="1" ht="23.25" customHeight="1" x14ac:dyDescent="0.2">
      <c r="A48" s="849"/>
      <c r="B48" s="552">
        <v>2.9</v>
      </c>
      <c r="C48" s="553"/>
      <c r="D48" s="554">
        <v>0</v>
      </c>
      <c r="E48" s="555"/>
      <c r="F48" s="553"/>
      <c r="G48" s="553"/>
      <c r="H48" s="553"/>
      <c r="I48" s="556"/>
      <c r="J48" s="556"/>
      <c r="K48" s="556"/>
    </row>
    <row r="49" spans="1:11" s="539" customFormat="1" ht="23.25" customHeight="1" x14ac:dyDescent="0.2">
      <c r="A49" s="849"/>
      <c r="B49" s="557">
        <v>2.1</v>
      </c>
      <c r="C49" s="553"/>
      <c r="D49" s="554">
        <v>0</v>
      </c>
      <c r="E49" s="555"/>
      <c r="F49" s="553"/>
      <c r="G49" s="553"/>
      <c r="H49" s="553"/>
      <c r="I49" s="556"/>
      <c r="J49" s="556"/>
      <c r="K49" s="556"/>
    </row>
    <row r="50" spans="1:11" s="539" customFormat="1" ht="32.1" customHeight="1" x14ac:dyDescent="0.2">
      <c r="A50" s="841" t="s">
        <v>13</v>
      </c>
      <c r="B50" s="842"/>
      <c r="C50" s="843"/>
      <c r="D50" s="844">
        <f>SUM(D28,D39)</f>
        <v>0</v>
      </c>
      <c r="E50" s="844"/>
      <c r="F50" s="845"/>
      <c r="G50" s="846"/>
      <c r="H50" s="846"/>
      <c r="I50" s="846"/>
      <c r="J50" s="846"/>
      <c r="K50" s="847"/>
    </row>
    <row r="51" spans="1:11" s="539" customFormat="1" x14ac:dyDescent="0.2">
      <c r="A51" s="850" t="s">
        <v>458</v>
      </c>
      <c r="B51" s="547">
        <v>1</v>
      </c>
      <c r="C51" s="548" t="s">
        <v>505</v>
      </c>
      <c r="D51" s="549">
        <f>SUM(D52:D61)</f>
        <v>0</v>
      </c>
      <c r="E51" s="550"/>
      <c r="F51" s="548"/>
      <c r="G51" s="548"/>
      <c r="H51" s="548"/>
      <c r="I51" s="551"/>
      <c r="J51" s="551"/>
      <c r="K51" s="551"/>
    </row>
    <row r="52" spans="1:11" s="539" customFormat="1" ht="23.25" customHeight="1" x14ac:dyDescent="0.2">
      <c r="A52" s="851"/>
      <c r="B52" s="552">
        <v>1.1000000000000001</v>
      </c>
      <c r="C52" s="553"/>
      <c r="D52" s="554">
        <v>0</v>
      </c>
      <c r="E52" s="555"/>
      <c r="F52" s="553"/>
      <c r="G52" s="553"/>
      <c r="H52" s="553"/>
      <c r="I52" s="556"/>
      <c r="J52" s="556"/>
      <c r="K52" s="556"/>
    </row>
    <row r="53" spans="1:11" s="539" customFormat="1" ht="23.25" customHeight="1" x14ac:dyDescent="0.2">
      <c r="A53" s="851"/>
      <c r="B53" s="552">
        <v>1.2</v>
      </c>
      <c r="C53" s="553"/>
      <c r="D53" s="554">
        <v>0</v>
      </c>
      <c r="E53" s="555"/>
      <c r="F53" s="553"/>
      <c r="G53" s="553"/>
      <c r="H53" s="553"/>
      <c r="I53" s="556"/>
      <c r="J53" s="556"/>
      <c r="K53" s="556"/>
    </row>
    <row r="54" spans="1:11" s="539" customFormat="1" ht="23.25" customHeight="1" x14ac:dyDescent="0.2">
      <c r="A54" s="851"/>
      <c r="B54" s="552">
        <v>1.3</v>
      </c>
      <c r="C54" s="553"/>
      <c r="D54" s="554">
        <v>0</v>
      </c>
      <c r="E54" s="555"/>
      <c r="F54" s="553"/>
      <c r="G54" s="553"/>
      <c r="H54" s="553"/>
      <c r="I54" s="556"/>
      <c r="J54" s="556"/>
      <c r="K54" s="556"/>
    </row>
    <row r="55" spans="1:11" s="539" customFormat="1" ht="23.25" customHeight="1" x14ac:dyDescent="0.2">
      <c r="A55" s="851"/>
      <c r="B55" s="552">
        <v>1.4</v>
      </c>
      <c r="C55" s="553"/>
      <c r="D55" s="554">
        <v>0</v>
      </c>
      <c r="E55" s="555"/>
      <c r="F55" s="553"/>
      <c r="G55" s="553"/>
      <c r="H55" s="553"/>
      <c r="I55" s="556"/>
      <c r="J55" s="556"/>
      <c r="K55" s="556"/>
    </row>
    <row r="56" spans="1:11" s="539" customFormat="1" ht="23.25" customHeight="1" x14ac:dyDescent="0.2">
      <c r="A56" s="851"/>
      <c r="B56" s="552">
        <v>1.5</v>
      </c>
      <c r="C56" s="553"/>
      <c r="D56" s="554">
        <v>0</v>
      </c>
      <c r="E56" s="555"/>
      <c r="F56" s="553"/>
      <c r="G56" s="553"/>
      <c r="H56" s="553"/>
      <c r="I56" s="556"/>
      <c r="J56" s="556"/>
      <c r="K56" s="556"/>
    </row>
    <row r="57" spans="1:11" s="539" customFormat="1" ht="23.25" customHeight="1" x14ac:dyDescent="0.2">
      <c r="A57" s="851"/>
      <c r="B57" s="552">
        <v>1.6</v>
      </c>
      <c r="C57" s="553"/>
      <c r="D57" s="554">
        <v>0</v>
      </c>
      <c r="E57" s="555"/>
      <c r="F57" s="553"/>
      <c r="G57" s="553"/>
      <c r="H57" s="553"/>
      <c r="I57" s="556"/>
      <c r="J57" s="556"/>
      <c r="K57" s="556"/>
    </row>
    <row r="58" spans="1:11" s="539" customFormat="1" ht="23.25" customHeight="1" x14ac:dyDescent="0.2">
      <c r="A58" s="851"/>
      <c r="B58" s="552">
        <v>1.7</v>
      </c>
      <c r="C58" s="553"/>
      <c r="D58" s="554">
        <v>0</v>
      </c>
      <c r="E58" s="555"/>
      <c r="F58" s="553"/>
      <c r="G58" s="553"/>
      <c r="H58" s="553"/>
      <c r="I58" s="556"/>
      <c r="J58" s="556"/>
      <c r="K58" s="556"/>
    </row>
    <row r="59" spans="1:11" s="539" customFormat="1" ht="23.25" customHeight="1" x14ac:dyDescent="0.2">
      <c r="A59" s="851"/>
      <c r="B59" s="552">
        <v>1.8</v>
      </c>
      <c r="C59" s="553"/>
      <c r="D59" s="554">
        <v>0</v>
      </c>
      <c r="E59" s="555"/>
      <c r="F59" s="553"/>
      <c r="G59" s="553"/>
      <c r="H59" s="553"/>
      <c r="I59" s="556"/>
      <c r="J59" s="556"/>
      <c r="K59" s="556"/>
    </row>
    <row r="60" spans="1:11" s="539" customFormat="1" ht="23.25" customHeight="1" x14ac:dyDescent="0.2">
      <c r="A60" s="851"/>
      <c r="B60" s="552">
        <v>1.9</v>
      </c>
      <c r="C60" s="553"/>
      <c r="D60" s="554">
        <v>0</v>
      </c>
      <c r="E60" s="555"/>
      <c r="F60" s="553"/>
      <c r="G60" s="553"/>
      <c r="H60" s="553"/>
      <c r="I60" s="556"/>
      <c r="J60" s="556"/>
      <c r="K60" s="556"/>
    </row>
    <row r="61" spans="1:11" s="539" customFormat="1" ht="23.25" customHeight="1" x14ac:dyDescent="0.2">
      <c r="A61" s="851"/>
      <c r="B61" s="557">
        <v>1.1000000000000001</v>
      </c>
      <c r="C61" s="553"/>
      <c r="D61" s="554">
        <v>0</v>
      </c>
      <c r="E61" s="555"/>
      <c r="F61" s="553"/>
      <c r="G61" s="553"/>
      <c r="H61" s="553"/>
      <c r="I61" s="556"/>
      <c r="J61" s="556"/>
      <c r="K61" s="556"/>
    </row>
    <row r="62" spans="1:11" s="539" customFormat="1" x14ac:dyDescent="0.2">
      <c r="A62" s="851"/>
      <c r="B62" s="558">
        <v>2</v>
      </c>
      <c r="C62" s="559" t="s">
        <v>517</v>
      </c>
      <c r="D62" s="560">
        <f>SUM(D63:D72)</f>
        <v>0</v>
      </c>
      <c r="E62" s="561"/>
      <c r="F62" s="559"/>
      <c r="G62" s="559"/>
      <c r="H62" s="559"/>
      <c r="I62" s="562"/>
      <c r="J62" s="562"/>
      <c r="K62" s="562"/>
    </row>
    <row r="63" spans="1:11" s="539" customFormat="1" ht="23.25" customHeight="1" x14ac:dyDescent="0.2">
      <c r="A63" s="851"/>
      <c r="B63" s="552">
        <v>2.1</v>
      </c>
      <c r="C63" s="553"/>
      <c r="D63" s="554">
        <v>0</v>
      </c>
      <c r="E63" s="555"/>
      <c r="F63" s="553"/>
      <c r="G63" s="553"/>
      <c r="H63" s="553"/>
      <c r="I63" s="556"/>
      <c r="J63" s="556"/>
      <c r="K63" s="556"/>
    </row>
    <row r="64" spans="1:11" s="539" customFormat="1" ht="23.25" customHeight="1" x14ac:dyDescent="0.2">
      <c r="A64" s="851"/>
      <c r="B64" s="552">
        <v>2.2000000000000002</v>
      </c>
      <c r="C64" s="553"/>
      <c r="D64" s="554">
        <v>0</v>
      </c>
      <c r="E64" s="555"/>
      <c r="F64" s="553"/>
      <c r="G64" s="553"/>
      <c r="H64" s="553"/>
      <c r="I64" s="556"/>
      <c r="J64" s="556"/>
      <c r="K64" s="556"/>
    </row>
    <row r="65" spans="1:11" s="539" customFormat="1" ht="23.25" customHeight="1" x14ac:dyDescent="0.2">
      <c r="A65" s="851"/>
      <c r="B65" s="552">
        <v>2.2999999999999998</v>
      </c>
      <c r="C65" s="553"/>
      <c r="D65" s="554">
        <v>0</v>
      </c>
      <c r="E65" s="555"/>
      <c r="F65" s="553"/>
      <c r="G65" s="553"/>
      <c r="H65" s="553"/>
      <c r="I65" s="556"/>
      <c r="J65" s="556"/>
      <c r="K65" s="556"/>
    </row>
    <row r="66" spans="1:11" s="539" customFormat="1" ht="23.25" customHeight="1" x14ac:dyDescent="0.2">
      <c r="A66" s="851"/>
      <c r="B66" s="552">
        <v>2.4</v>
      </c>
      <c r="C66" s="553"/>
      <c r="D66" s="554">
        <v>0</v>
      </c>
      <c r="E66" s="555"/>
      <c r="F66" s="553"/>
      <c r="G66" s="553"/>
      <c r="H66" s="553"/>
      <c r="I66" s="556"/>
      <c r="J66" s="556"/>
      <c r="K66" s="556"/>
    </row>
    <row r="67" spans="1:11" s="539" customFormat="1" ht="23.25" customHeight="1" x14ac:dyDescent="0.2">
      <c r="A67" s="851"/>
      <c r="B67" s="552">
        <v>2.5</v>
      </c>
      <c r="C67" s="553"/>
      <c r="D67" s="554">
        <v>0</v>
      </c>
      <c r="E67" s="555"/>
      <c r="F67" s="553"/>
      <c r="G67" s="553"/>
      <c r="H67" s="553"/>
      <c r="I67" s="556"/>
      <c r="J67" s="556"/>
      <c r="K67" s="556"/>
    </row>
    <row r="68" spans="1:11" s="539" customFormat="1" ht="23.25" customHeight="1" x14ac:dyDescent="0.2">
      <c r="A68" s="851"/>
      <c r="B68" s="552">
        <v>2.6</v>
      </c>
      <c r="C68" s="553"/>
      <c r="D68" s="554">
        <v>0</v>
      </c>
      <c r="E68" s="555"/>
      <c r="F68" s="553"/>
      <c r="G68" s="553"/>
      <c r="H68" s="553"/>
      <c r="I68" s="556"/>
      <c r="J68" s="556"/>
      <c r="K68" s="556"/>
    </row>
    <row r="69" spans="1:11" s="539" customFormat="1" ht="23.25" customHeight="1" x14ac:dyDescent="0.2">
      <c r="A69" s="851"/>
      <c r="B69" s="552">
        <v>2.7</v>
      </c>
      <c r="C69" s="553"/>
      <c r="D69" s="554">
        <v>0</v>
      </c>
      <c r="E69" s="555"/>
      <c r="F69" s="553"/>
      <c r="G69" s="553"/>
      <c r="H69" s="553"/>
      <c r="I69" s="556"/>
      <c r="J69" s="556"/>
      <c r="K69" s="556"/>
    </row>
    <row r="70" spans="1:11" s="539" customFormat="1" ht="23.25" customHeight="1" x14ac:dyDescent="0.2">
      <c r="A70" s="851"/>
      <c r="B70" s="552">
        <v>2.8</v>
      </c>
      <c r="C70" s="553"/>
      <c r="D70" s="554">
        <v>0</v>
      </c>
      <c r="E70" s="555"/>
      <c r="F70" s="553"/>
      <c r="G70" s="553"/>
      <c r="H70" s="553"/>
      <c r="I70" s="556"/>
      <c r="J70" s="556"/>
      <c r="K70" s="556"/>
    </row>
    <row r="71" spans="1:11" s="539" customFormat="1" ht="23.25" customHeight="1" x14ac:dyDescent="0.2">
      <c r="A71" s="851"/>
      <c r="B71" s="552">
        <v>2.9</v>
      </c>
      <c r="C71" s="553"/>
      <c r="D71" s="554">
        <v>0</v>
      </c>
      <c r="E71" s="555"/>
      <c r="F71" s="553"/>
      <c r="G71" s="553"/>
      <c r="H71" s="553"/>
      <c r="I71" s="556"/>
      <c r="J71" s="556"/>
      <c r="K71" s="556"/>
    </row>
    <row r="72" spans="1:11" s="539" customFormat="1" ht="23.25" customHeight="1" x14ac:dyDescent="0.2">
      <c r="A72" s="851"/>
      <c r="B72" s="557">
        <v>2.1</v>
      </c>
      <c r="C72" s="553"/>
      <c r="D72" s="554">
        <v>0</v>
      </c>
      <c r="E72" s="555"/>
      <c r="F72" s="553"/>
      <c r="G72" s="553"/>
      <c r="H72" s="553"/>
      <c r="I72" s="556"/>
      <c r="J72" s="556"/>
      <c r="K72" s="556"/>
    </row>
    <row r="73" spans="1:11" s="539" customFormat="1" ht="32.1" customHeight="1" x14ac:dyDescent="0.2">
      <c r="A73" s="841" t="s">
        <v>13</v>
      </c>
      <c r="B73" s="842"/>
      <c r="C73" s="843"/>
      <c r="D73" s="844">
        <f>SUM(D51,D62,)</f>
        <v>0</v>
      </c>
      <c r="E73" s="844"/>
      <c r="F73" s="845"/>
      <c r="G73" s="846"/>
      <c r="H73" s="846"/>
      <c r="I73" s="846"/>
      <c r="J73" s="846"/>
      <c r="K73" s="847"/>
    </row>
    <row r="74" spans="1:11" s="539" customFormat="1" ht="32.1" customHeight="1" x14ac:dyDescent="0.2">
      <c r="A74" s="852" t="s">
        <v>518</v>
      </c>
      <c r="B74" s="853"/>
      <c r="C74" s="854" t="s">
        <v>519</v>
      </c>
      <c r="D74" s="855">
        <f>SUM(D73,D50,D27)</f>
        <v>0</v>
      </c>
      <c r="E74" s="855"/>
      <c r="F74" s="856"/>
      <c r="G74" s="857"/>
      <c r="H74" s="857"/>
      <c r="I74" s="857"/>
      <c r="J74" s="857"/>
      <c r="K74" s="858"/>
    </row>
  </sheetData>
  <mergeCells count="20">
    <mergeCell ref="A51:A72"/>
    <mergeCell ref="A73:C73"/>
    <mergeCell ref="D73:E73"/>
    <mergeCell ref="F73:K73"/>
    <mergeCell ref="A74:C74"/>
    <mergeCell ref="D74:E74"/>
    <mergeCell ref="F74:K74"/>
    <mergeCell ref="A27:C27"/>
    <mergeCell ref="D27:E27"/>
    <mergeCell ref="F27:K27"/>
    <mergeCell ref="A28:A49"/>
    <mergeCell ref="A50:C50"/>
    <mergeCell ref="D50:E50"/>
    <mergeCell ref="F50:K50"/>
    <mergeCell ref="A5:A26"/>
    <mergeCell ref="A1:K1"/>
    <mergeCell ref="A2:B2"/>
    <mergeCell ref="C2:K2"/>
    <mergeCell ref="A3:B3"/>
    <mergeCell ref="C3:K3"/>
  </mergeCells>
  <pageMargins left="0.7" right="0.7" top="0.75" bottom="0.75" header="0.3" footer="0.3"/>
  <pageSetup paperSize="5" scale="27" fitToHeight="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6">
    <tabColor theme="9"/>
    <pageSetUpPr fitToPage="1"/>
  </sheetPr>
  <dimension ref="A1:BB84"/>
  <sheetViews>
    <sheetView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356</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45"/>
      <c r="F5" s="445"/>
      <c r="G5" s="773" t="str">
        <f>Period1_Label</f>
        <v>Proposer FY 1</v>
      </c>
      <c r="H5" s="774"/>
      <c r="I5" s="445"/>
      <c r="J5" s="445"/>
      <c r="K5" s="320"/>
      <c r="L5" s="307"/>
      <c r="M5" s="276"/>
      <c r="N5" s="444"/>
      <c r="O5" s="777" t="str">
        <f>Period2_Label</f>
        <v>Proposer FY 2</v>
      </c>
      <c r="P5" s="778"/>
      <c r="Q5" s="444"/>
      <c r="R5" s="444"/>
      <c r="S5" s="343"/>
      <c r="T5" s="313"/>
      <c r="U5" s="298"/>
      <c r="V5" s="445"/>
      <c r="W5" s="298" t="str">
        <f>Period3_Label</f>
        <v>Proposer FY 3</v>
      </c>
      <c r="X5" s="445"/>
      <c r="Y5" s="445"/>
      <c r="Z5" s="445"/>
      <c r="AA5" s="320"/>
      <c r="AB5" s="307"/>
      <c r="AC5" s="307"/>
      <c r="AD5" s="307"/>
      <c r="AE5" s="777" t="str">
        <f>Period4_Label</f>
        <v>Proposer FY 4</v>
      </c>
      <c r="AF5" s="778"/>
      <c r="AG5" s="307"/>
      <c r="AH5" s="444"/>
      <c r="AI5" s="343"/>
      <c r="AJ5" s="313"/>
      <c r="AK5" s="313"/>
      <c r="AL5" s="313"/>
      <c r="AM5" s="773" t="str">
        <f>Period5_Label</f>
        <v>Proposer FY 5</v>
      </c>
      <c r="AN5" s="774"/>
      <c r="AO5" s="313"/>
      <c r="AP5" s="445"/>
      <c r="AQ5" s="346"/>
      <c r="AR5" s="317"/>
      <c r="AS5" s="307"/>
      <c r="AT5" s="307"/>
      <c r="AU5" s="307"/>
      <c r="AV5" s="276" t="str">
        <f>Period6_Label</f>
        <v>Proposer FY 6</v>
      </c>
      <c r="AW5" s="307"/>
      <c r="AX5" s="444"/>
      <c r="AY5" s="348"/>
      <c r="AZ5" s="442"/>
      <c r="BA5" s="425" t="s">
        <v>27</v>
      </c>
      <c r="BB5" s="424"/>
    </row>
    <row r="6" spans="1:54" x14ac:dyDescent="0.2">
      <c r="A6" s="26" t="s">
        <v>125</v>
      </c>
      <c r="B6" s="2"/>
      <c r="C6" s="9"/>
      <c r="D6" s="341"/>
      <c r="E6" s="443"/>
      <c r="F6" s="443"/>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tr">
        <f>Base!B34</f>
        <v>Insert line(s) &amp; title(s) for any other F/B rates</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tr">
        <f>Base!B37</f>
        <v>Insert line(s) &amp; title(s) for any other O/H rates</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355</v>
      </c>
      <c r="F45" s="9"/>
      <c r="G45" s="9"/>
      <c r="H45" s="9"/>
      <c r="I45" s="9"/>
      <c r="J45" s="9"/>
      <c r="K45" s="325"/>
      <c r="L45" s="451" t="s">
        <v>340</v>
      </c>
      <c r="M45" s="452" t="s">
        <v>355</v>
      </c>
      <c r="N45" s="9"/>
      <c r="O45" s="9"/>
      <c r="P45" s="9"/>
      <c r="Q45" s="9"/>
      <c r="R45" s="9"/>
      <c r="S45" s="325"/>
      <c r="T45" s="451" t="s">
        <v>340</v>
      </c>
      <c r="U45" s="452" t="s">
        <v>355</v>
      </c>
      <c r="V45" s="9"/>
      <c r="W45" s="9"/>
      <c r="X45" s="9"/>
      <c r="Y45" s="9"/>
      <c r="Z45" s="9"/>
      <c r="AA45" s="325"/>
      <c r="AB45" s="451" t="s">
        <v>340</v>
      </c>
      <c r="AC45" s="452" t="s">
        <v>355</v>
      </c>
      <c r="AD45" s="9"/>
      <c r="AE45" s="9"/>
      <c r="AF45" s="9"/>
      <c r="AG45" s="9"/>
      <c r="AH45" s="9"/>
      <c r="AI45" s="325"/>
      <c r="AJ45" s="451" t="s">
        <v>340</v>
      </c>
      <c r="AK45" s="452" t="s">
        <v>355</v>
      </c>
      <c r="AL45" s="9"/>
      <c r="AM45" s="9"/>
      <c r="AN45" s="9"/>
      <c r="AO45" s="9"/>
      <c r="AP45" s="9"/>
      <c r="AQ45" s="325"/>
      <c r="AR45" s="451" t="s">
        <v>340</v>
      </c>
      <c r="AS45" s="452" t="s">
        <v>355</v>
      </c>
      <c r="AT45" s="302"/>
      <c r="AU45" s="302"/>
      <c r="AV45" s="302"/>
      <c r="AW45" s="302"/>
      <c r="AX45" s="9"/>
      <c r="AY45" s="325"/>
      <c r="AZ45" s="367"/>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368"/>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368"/>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368"/>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368"/>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369"/>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41"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3">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3"/>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3"/>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3"/>
        <v>0</v>
      </c>
    </row>
    <row r="72" spans="1:53" ht="13.5" thickBot="1" x14ac:dyDescent="0.25">
      <c r="A72" s="45" t="s">
        <v>39</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3"/>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3"/>
        <v>0</v>
      </c>
    </row>
    <row r="74" spans="1:53" x14ac:dyDescent="0.2">
      <c r="V74" s="129" t="s">
        <v>93</v>
      </c>
    </row>
    <row r="75" spans="1:53" ht="108.75" customHeight="1" x14ac:dyDescent="0.2">
      <c r="A75" s="178" t="s">
        <v>119</v>
      </c>
      <c r="B75" s="770" t="s">
        <v>444</v>
      </c>
      <c r="C75" s="770"/>
      <c r="D75" s="770"/>
      <c r="E75" s="770"/>
      <c r="F75" s="770"/>
      <c r="G75" s="770"/>
      <c r="H75" s="770"/>
      <c r="I75" s="770"/>
      <c r="J75" s="770"/>
      <c r="K75" s="770"/>
      <c r="L75" s="770"/>
      <c r="V75" s="129"/>
    </row>
    <row r="76" spans="1:53" ht="14.25" customHeight="1" x14ac:dyDescent="0.2">
      <c r="A76" s="441" t="s">
        <v>58</v>
      </c>
      <c r="B76" s="441" t="s">
        <v>120</v>
      </c>
    </row>
    <row r="77" spans="1:53" ht="18" customHeight="1" x14ac:dyDescent="0.2">
      <c r="A77" s="446" t="s">
        <v>22</v>
      </c>
      <c r="B77" s="441" t="s">
        <v>441</v>
      </c>
    </row>
    <row r="78" spans="1:53" ht="30" customHeight="1" x14ac:dyDescent="0.2">
      <c r="A78" s="446"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46"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B79:O79"/>
    <mergeCell ref="AE6:AF6"/>
    <mergeCell ref="AM6:AN6"/>
    <mergeCell ref="BA6:BB6"/>
    <mergeCell ref="B75:L75"/>
    <mergeCell ref="B78:M78"/>
    <mergeCell ref="G6:H6"/>
    <mergeCell ref="O6:P6"/>
    <mergeCell ref="AE4:AF4"/>
    <mergeCell ref="AM4:AN4"/>
    <mergeCell ref="G5:H5"/>
    <mergeCell ref="O5:P5"/>
    <mergeCell ref="AE5:AF5"/>
    <mergeCell ref="AM5:AN5"/>
    <mergeCell ref="G4:H4"/>
    <mergeCell ref="O4:P4"/>
  </mergeCells>
  <phoneticPr fontId="29" type="noConversion"/>
  <pageMargins left="0.25" right="0.25" top="0.75" bottom="0.75" header="0.3" footer="0.3"/>
  <pageSetup scale="18" fitToHeight="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79646"/>
  </sheetPr>
  <dimension ref="A1:BB84"/>
  <sheetViews>
    <sheetView workbookViewId="0"/>
  </sheetViews>
  <sheetFormatPr defaultColWidth="8.85546875" defaultRowHeight="12.75" x14ac:dyDescent="0.2"/>
  <cols>
    <col min="1" max="1" width="13.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2" customWidth="1"/>
    <col min="21" max="26" width="12.85546875" customWidth="1"/>
    <col min="27" max="27" width="11.85546875" customWidth="1"/>
    <col min="28" max="28" width="11.42578125" customWidth="1"/>
    <col min="29" max="34" width="12.85546875" customWidth="1"/>
    <col min="35" max="35" width="11.85546875" customWidth="1"/>
    <col min="36" max="36" width="11" customWidth="1"/>
    <col min="37" max="42" width="12.85546875" customWidth="1"/>
    <col min="43" max="43" width="11.85546875" customWidth="1"/>
    <col min="44" max="44" width="11.140625" customWidth="1"/>
    <col min="45" max="50" width="12.85546875" customWidth="1"/>
    <col min="51" max="51" width="11.85546875" customWidth="1"/>
    <col min="53" max="53" width="13" customWidth="1"/>
    <col min="54" max="54" width="12.140625" customWidth="1"/>
  </cols>
  <sheetData>
    <row r="1" spans="1:54" s="235" customFormat="1" x14ac:dyDescent="0.2">
      <c r="A1" s="232" t="s">
        <v>357</v>
      </c>
      <c r="B1" s="233"/>
      <c r="C1" s="374" t="s">
        <v>343</v>
      </c>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4"/>
    </row>
    <row r="2" spans="1:54"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9"/>
    </row>
    <row r="3" spans="1:54"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9"/>
    </row>
    <row r="4" spans="1:54" ht="13.5" thickBot="1" x14ac:dyDescent="0.25">
      <c r="A4" s="30"/>
      <c r="B4" s="1"/>
      <c r="C4" s="1"/>
      <c r="D4" s="17"/>
      <c r="E4" s="44"/>
      <c r="F4" s="44"/>
      <c r="G4" s="783" t="s">
        <v>137</v>
      </c>
      <c r="H4" s="784"/>
      <c r="I4" s="44"/>
      <c r="J4" s="44"/>
      <c r="K4" s="17"/>
      <c r="L4" s="17"/>
      <c r="M4" s="17"/>
      <c r="N4" s="44"/>
      <c r="O4" s="783" t="s">
        <v>137</v>
      </c>
      <c r="P4" s="784"/>
      <c r="Q4" s="44"/>
      <c r="R4" s="44"/>
      <c r="S4" s="17"/>
      <c r="T4" s="17"/>
      <c r="U4" s="44"/>
      <c r="V4" s="44"/>
      <c r="W4" s="44" t="s">
        <v>137</v>
      </c>
      <c r="X4" s="44"/>
      <c r="Y4" s="44"/>
      <c r="Z4" s="44"/>
      <c r="AA4" s="17"/>
      <c r="AB4" s="17"/>
      <c r="AC4" s="17"/>
      <c r="AD4" s="17"/>
      <c r="AE4" s="783" t="s">
        <v>137</v>
      </c>
      <c r="AF4" s="784"/>
      <c r="AG4" s="17"/>
      <c r="AH4" s="44"/>
      <c r="AI4" s="17"/>
      <c r="AJ4" s="17"/>
      <c r="AK4" s="17"/>
      <c r="AL4" s="17"/>
      <c r="AM4" s="783" t="s">
        <v>137</v>
      </c>
      <c r="AN4" s="784"/>
      <c r="AO4" s="17"/>
      <c r="AP4" s="44"/>
      <c r="AQ4" s="17"/>
      <c r="AR4" s="17"/>
      <c r="AS4" s="17"/>
      <c r="AT4" s="17"/>
      <c r="AU4" s="17"/>
      <c r="AV4" s="44" t="s">
        <v>137</v>
      </c>
      <c r="AW4" s="17"/>
      <c r="AX4" s="44"/>
      <c r="AY4" s="32"/>
      <c r="AZ4" s="51"/>
      <c r="BA4" s="31"/>
    </row>
    <row r="5" spans="1:54" x14ac:dyDescent="0.2">
      <c r="B5" s="2"/>
      <c r="C5" s="9"/>
      <c r="D5" s="340"/>
      <c r="E5" s="445"/>
      <c r="F5" s="445"/>
      <c r="G5" s="773" t="str">
        <f>Period1_Label</f>
        <v>Proposer FY 1</v>
      </c>
      <c r="H5" s="774"/>
      <c r="I5" s="445"/>
      <c r="J5" s="445"/>
      <c r="K5" s="320"/>
      <c r="L5" s="307"/>
      <c r="M5" s="276"/>
      <c r="N5" s="444"/>
      <c r="O5" s="777" t="str">
        <f>Period2_Label</f>
        <v>Proposer FY 2</v>
      </c>
      <c r="P5" s="778"/>
      <c r="Q5" s="444"/>
      <c r="R5" s="444"/>
      <c r="S5" s="343"/>
      <c r="T5" s="313"/>
      <c r="U5" s="298"/>
      <c r="V5" s="445"/>
      <c r="W5" s="298" t="str">
        <f>Period3_Label</f>
        <v>Proposer FY 3</v>
      </c>
      <c r="X5" s="445"/>
      <c r="Y5" s="445"/>
      <c r="Z5" s="445"/>
      <c r="AA5" s="320"/>
      <c r="AB5" s="307"/>
      <c r="AC5" s="307"/>
      <c r="AD5" s="307"/>
      <c r="AE5" s="777" t="str">
        <f>Period4_Label</f>
        <v>Proposer FY 4</v>
      </c>
      <c r="AF5" s="778"/>
      <c r="AG5" s="307"/>
      <c r="AH5" s="444"/>
      <c r="AI5" s="343"/>
      <c r="AJ5" s="313"/>
      <c r="AK5" s="313"/>
      <c r="AL5" s="313"/>
      <c r="AM5" s="773" t="str">
        <f>Period5_Label</f>
        <v>Proposer FY 5</v>
      </c>
      <c r="AN5" s="774"/>
      <c r="AO5" s="313"/>
      <c r="AP5" s="445"/>
      <c r="AQ5" s="346"/>
      <c r="AR5" s="317"/>
      <c r="AS5" s="307"/>
      <c r="AT5" s="307"/>
      <c r="AU5" s="307"/>
      <c r="AV5" s="276" t="str">
        <f>Period6_Label</f>
        <v>Proposer FY 6</v>
      </c>
      <c r="AW5" s="307"/>
      <c r="AX5" s="444"/>
      <c r="AY5" s="348"/>
      <c r="AZ5" s="442"/>
      <c r="BA5" s="425" t="s">
        <v>27</v>
      </c>
      <c r="BB5" s="424"/>
    </row>
    <row r="6" spans="1:54" x14ac:dyDescent="0.2">
      <c r="A6" s="26" t="s">
        <v>125</v>
      </c>
      <c r="B6" s="2"/>
      <c r="C6" s="9"/>
      <c r="D6" s="341"/>
      <c r="E6" s="443"/>
      <c r="F6" s="443"/>
      <c r="G6" s="775" t="str">
        <f>CONCATENATE(TEXT('Proposer Constants'!B10,"MM/DD/YY")," to ",TEXT('Proposer Constants'!B11,"MM/DD/YY"))</f>
        <v>06/01/21 to 05/31/22</v>
      </c>
      <c r="H6" s="776"/>
      <c r="I6" s="274"/>
      <c r="J6" s="275"/>
      <c r="K6" s="321"/>
      <c r="L6" s="308"/>
      <c r="M6" s="278"/>
      <c r="N6" s="279"/>
      <c r="O6" s="779" t="str">
        <f>CONCATENATE(TEXT('Proposer Constants'!C10,"MM/DD/YY")," to ",TEXT('Proposer Constants'!C11,"MM/DD/YY"))</f>
        <v>06/01/22 to 05/31/23</v>
      </c>
      <c r="P6" s="780"/>
      <c r="Q6" s="279"/>
      <c r="R6" s="279"/>
      <c r="S6" s="344"/>
      <c r="T6" s="314"/>
      <c r="U6" s="299"/>
      <c r="V6" s="275"/>
      <c r="W6" s="299" t="str">
        <f>CONCATENATE(TEXT('Proposer Constants'!D10,"MM/DD/YY")," to ",TEXT('Proposer Constants'!D11,"MM/DD/YY"))</f>
        <v>06/01/23 to 05/31/24</v>
      </c>
      <c r="X6" s="275"/>
      <c r="Y6" s="275"/>
      <c r="Z6" s="275"/>
      <c r="AA6" s="321"/>
      <c r="AB6" s="308"/>
      <c r="AC6" s="308"/>
      <c r="AD6" s="308"/>
      <c r="AE6" s="779" t="str">
        <f>CONCATENATE(TEXT('Proposer Constants'!E10,"MM/DD/YY")," to ",TEXT('Proposer Constants'!E11,"MM/DD/YY"))</f>
        <v>06/01/24 to 05/31/25</v>
      </c>
      <c r="AF6" s="780"/>
      <c r="AG6" s="308"/>
      <c r="AH6" s="279"/>
      <c r="AI6" s="344"/>
      <c r="AJ6" s="314"/>
      <c r="AK6" s="314"/>
      <c r="AL6" s="314"/>
      <c r="AM6" s="775" t="str">
        <f>CONCATENATE(TEXT('Proposer Constants'!F10,"MM/DD/YY")," to ",TEXT('Proposer Constants'!F11,"MM/DD/YY"))</f>
        <v>06/01/25 to 05/31/26</v>
      </c>
      <c r="AN6" s="776"/>
      <c r="AO6" s="314"/>
      <c r="AP6" s="275"/>
      <c r="AQ6" s="347"/>
      <c r="AR6" s="318"/>
      <c r="AS6" s="308"/>
      <c r="AT6" s="308"/>
      <c r="AU6" s="308"/>
      <c r="AV6" s="278" t="str">
        <f>CONCATENATE(TEXT('Proposer Constants'!G10,"MM/DD/YY")," to ",TEXT('Proposer Constants'!G11,"MM/DD/YY"))</f>
        <v>06/01/26 to 05/31/27</v>
      </c>
      <c r="AW6" s="308"/>
      <c r="AX6" s="279"/>
      <c r="AY6" s="349"/>
      <c r="AZ6" s="39" t="s">
        <v>123</v>
      </c>
      <c r="BA6" s="781" t="s">
        <v>52</v>
      </c>
      <c r="BB6" s="782"/>
    </row>
    <row r="7" spans="1:54" s="263" customFormat="1" ht="36" x14ac:dyDescent="0.2">
      <c r="A7" s="257"/>
      <c r="B7" s="258" t="s">
        <v>438</v>
      </c>
      <c r="C7" s="259" t="s">
        <v>34</v>
      </c>
      <c r="D7" s="342" t="s">
        <v>340</v>
      </c>
      <c r="E7" s="262" t="s">
        <v>157</v>
      </c>
      <c r="F7" s="261" t="s">
        <v>333</v>
      </c>
      <c r="G7" s="261" t="s">
        <v>332</v>
      </c>
      <c r="H7" s="261" t="s">
        <v>334</v>
      </c>
      <c r="I7" s="261" t="s">
        <v>156</v>
      </c>
      <c r="J7" s="261" t="s">
        <v>336</v>
      </c>
      <c r="K7" s="322" t="s">
        <v>354</v>
      </c>
      <c r="L7" s="300" t="s">
        <v>340</v>
      </c>
      <c r="M7" s="262" t="s">
        <v>157</v>
      </c>
      <c r="N7" s="261" t="s">
        <v>333</v>
      </c>
      <c r="O7" s="261" t="s">
        <v>332</v>
      </c>
      <c r="P7" s="261" t="s">
        <v>334</v>
      </c>
      <c r="Q7" s="261" t="s">
        <v>156</v>
      </c>
      <c r="R7" s="261" t="s">
        <v>336</v>
      </c>
      <c r="S7" s="322" t="s">
        <v>354</v>
      </c>
      <c r="T7" s="300" t="s">
        <v>340</v>
      </c>
      <c r="U7" s="262" t="s">
        <v>157</v>
      </c>
      <c r="V7" s="261" t="s">
        <v>333</v>
      </c>
      <c r="W7" s="261" t="s">
        <v>332</v>
      </c>
      <c r="X7" s="261" t="s">
        <v>334</v>
      </c>
      <c r="Y7" s="261" t="s">
        <v>156</v>
      </c>
      <c r="Z7" s="261" t="s">
        <v>336</v>
      </c>
      <c r="AA7" s="322" t="s">
        <v>354</v>
      </c>
      <c r="AB7" s="300" t="s">
        <v>340</v>
      </c>
      <c r="AC7" s="262" t="s">
        <v>157</v>
      </c>
      <c r="AD7" s="261" t="s">
        <v>333</v>
      </c>
      <c r="AE7" s="261" t="s">
        <v>332</v>
      </c>
      <c r="AF7" s="261" t="s">
        <v>334</v>
      </c>
      <c r="AG7" s="261" t="s">
        <v>156</v>
      </c>
      <c r="AH7" s="261" t="s">
        <v>336</v>
      </c>
      <c r="AI7" s="322" t="s">
        <v>354</v>
      </c>
      <c r="AJ7" s="300" t="s">
        <v>340</v>
      </c>
      <c r="AK7" s="262" t="s">
        <v>157</v>
      </c>
      <c r="AL7" s="261" t="s">
        <v>333</v>
      </c>
      <c r="AM7" s="261" t="s">
        <v>332</v>
      </c>
      <c r="AN7" s="261" t="s">
        <v>334</v>
      </c>
      <c r="AO7" s="261" t="s">
        <v>156</v>
      </c>
      <c r="AP7" s="261" t="s">
        <v>336</v>
      </c>
      <c r="AQ7" s="322" t="s">
        <v>354</v>
      </c>
      <c r="AR7" s="260" t="s">
        <v>340</v>
      </c>
      <c r="AS7" s="262" t="s">
        <v>157</v>
      </c>
      <c r="AT7" s="261" t="s">
        <v>333</v>
      </c>
      <c r="AU7" s="261" t="s">
        <v>332</v>
      </c>
      <c r="AV7" s="261" t="s">
        <v>334</v>
      </c>
      <c r="AW7" s="261" t="s">
        <v>156</v>
      </c>
      <c r="AX7" s="261" t="s">
        <v>336</v>
      </c>
      <c r="AY7" s="322" t="s">
        <v>354</v>
      </c>
      <c r="AZ7" s="358" t="s">
        <v>340</v>
      </c>
      <c r="BA7" s="322" t="s">
        <v>354</v>
      </c>
      <c r="BB7" s="360" t="s">
        <v>342</v>
      </c>
    </row>
    <row r="8" spans="1:54" x14ac:dyDescent="0.2">
      <c r="A8" s="11"/>
      <c r="B8" s="455" t="str">
        <f>IF(ISBLANK('Labor Rates'!C8),"",'Labor Rates'!C8)</f>
        <v/>
      </c>
      <c r="C8" s="456" t="str">
        <f>IF(ISBLANK('Labor Rates'!D8),"",'Labor Rates'!D8)</f>
        <v/>
      </c>
      <c r="D8" s="330"/>
      <c r="E8" s="266">
        <f>'Labor Rates'!E8</f>
        <v>0</v>
      </c>
      <c r="F8" s="266">
        <f>D8*E8</f>
        <v>0</v>
      </c>
      <c r="G8" s="264">
        <f>'Labor Rates'!G8</f>
        <v>0</v>
      </c>
      <c r="H8" s="266">
        <f>F8*G8</f>
        <v>0</v>
      </c>
      <c r="I8" s="264">
        <f>'Labor Rates'!H8</f>
        <v>0</v>
      </c>
      <c r="J8" s="269">
        <f>(F8+H8)*I8</f>
        <v>0</v>
      </c>
      <c r="K8" s="345">
        <f>F8+H8+J8</f>
        <v>0</v>
      </c>
      <c r="L8" s="309"/>
      <c r="M8" s="254">
        <f>'Labor Rates'!K8</f>
        <v>0</v>
      </c>
      <c r="N8" s="266">
        <f>L8*M8</f>
        <v>0</v>
      </c>
      <c r="O8" s="264">
        <f>'Labor Rates'!M8</f>
        <v>0</v>
      </c>
      <c r="P8" s="266">
        <f>N8*O8</f>
        <v>0</v>
      </c>
      <c r="Q8" s="264">
        <f>'Labor Rates'!N8</f>
        <v>0</v>
      </c>
      <c r="R8" s="269">
        <f>(N8+P8)*Q8</f>
        <v>0</v>
      </c>
      <c r="S8" s="345">
        <f t="shared" ref="S8:S31" si="0">ROUND(L8*M8*(1+O8)*(1+Q8),0)</f>
        <v>0</v>
      </c>
      <c r="T8" s="309"/>
      <c r="U8" s="254">
        <f>'Labor Rates'!Q8</f>
        <v>0</v>
      </c>
      <c r="V8" s="266">
        <f>T8*U8</f>
        <v>0</v>
      </c>
      <c r="W8" s="264">
        <f>'Labor Rates'!S8</f>
        <v>0</v>
      </c>
      <c r="X8" s="266">
        <f>V8*W8</f>
        <v>0</v>
      </c>
      <c r="Y8" s="264">
        <f>'Labor Rates'!T8</f>
        <v>0</v>
      </c>
      <c r="Z8" s="269">
        <f>(V8+X8)*Y8</f>
        <v>0</v>
      </c>
      <c r="AA8" s="345">
        <f t="shared" ref="AA8:AA31" si="1">ROUND(T8*U8*(1+W8)*(1+Y8),0)</f>
        <v>0</v>
      </c>
      <c r="AB8" s="309"/>
      <c r="AC8" s="254">
        <f>'Labor Rates'!W8</f>
        <v>0</v>
      </c>
      <c r="AD8" s="266">
        <f>AB8*AC8</f>
        <v>0</v>
      </c>
      <c r="AE8" s="264">
        <f>'Labor Rates'!Y8</f>
        <v>0</v>
      </c>
      <c r="AF8" s="266">
        <f>AD8*AE8</f>
        <v>0</v>
      </c>
      <c r="AG8" s="264">
        <f>'Labor Rates'!Z8</f>
        <v>0</v>
      </c>
      <c r="AH8" s="269">
        <f>(AD8+AF8)*AG8</f>
        <v>0</v>
      </c>
      <c r="AI8" s="345">
        <f t="shared" ref="AI8:AI31" si="2">ROUND(AB8*AC8*(1+AE8)*(1+AG8),0)</f>
        <v>0</v>
      </c>
      <c r="AJ8" s="309"/>
      <c r="AK8" s="254">
        <f>'Labor Rates'!AC8</f>
        <v>0</v>
      </c>
      <c r="AL8" s="266">
        <f>AJ8*AK8</f>
        <v>0</v>
      </c>
      <c r="AM8" s="264">
        <f>'Labor Rates'!AE8</f>
        <v>0</v>
      </c>
      <c r="AN8" s="266">
        <f>AL8*AM8</f>
        <v>0</v>
      </c>
      <c r="AO8" s="264">
        <f>'Labor Rates'!AF8</f>
        <v>0</v>
      </c>
      <c r="AP8" s="269">
        <f>(AL8+AN8)*AO8</f>
        <v>0</v>
      </c>
      <c r="AQ8" s="345">
        <f t="shared" ref="AQ8:AQ31" si="3">ROUND(AJ8*AK8*(1+AM8)*(1+AO8),0)</f>
        <v>0</v>
      </c>
      <c r="AR8" s="271"/>
      <c r="AS8" s="254">
        <f>'Labor Rates'!AI8</f>
        <v>0</v>
      </c>
      <c r="AT8" s="266">
        <f>AR8*AS8</f>
        <v>0</v>
      </c>
      <c r="AU8" s="264">
        <f>'Labor Rates'!AK8</f>
        <v>0</v>
      </c>
      <c r="AV8" s="266">
        <f>AT8*AU8</f>
        <v>0</v>
      </c>
      <c r="AW8" s="264">
        <f>'Labor Rates'!AL8</f>
        <v>0</v>
      </c>
      <c r="AX8" s="269">
        <f>(AT8+AV8)*AW8</f>
        <v>0</v>
      </c>
      <c r="AY8" s="345">
        <f t="shared" ref="AY8:AY31" si="4">ROUND(AR8*AS8*(1+AU8)*(1+AW8),0)</f>
        <v>0</v>
      </c>
      <c r="AZ8" s="362">
        <f t="shared" ref="AZ8:AZ31" si="5">D8+L8+T8+AB8+AJ8+AR8</f>
        <v>0</v>
      </c>
      <c r="BA8" s="361">
        <f t="shared" ref="BA8:BA31" si="6">F8+N8+V8+AD8+AL8+AT8</f>
        <v>0</v>
      </c>
      <c r="BB8" s="354">
        <f t="shared" ref="BB8:BB31" si="7">K8+S8+AA8+AI8+AQ8+AY8</f>
        <v>0</v>
      </c>
    </row>
    <row r="9" spans="1:54" x14ac:dyDescent="0.2">
      <c r="A9" s="11"/>
      <c r="B9" s="455" t="str">
        <f>IF(ISBLANK('Labor Rates'!C9),"",'Labor Rates'!C9)</f>
        <v/>
      </c>
      <c r="C9" s="456" t="str">
        <f>IF(ISBLANK('Labor Rates'!D9),"",'Labor Rates'!D9)</f>
        <v/>
      </c>
      <c r="D9" s="330"/>
      <c r="E9" s="266">
        <f>'Labor Rates'!E9</f>
        <v>0</v>
      </c>
      <c r="F9" s="266">
        <f t="shared" ref="F9:F31" si="8">D9*E9</f>
        <v>0</v>
      </c>
      <c r="G9" s="264">
        <f>'Labor Rates'!G9</f>
        <v>0</v>
      </c>
      <c r="H9" s="266">
        <f t="shared" ref="H9:H31" si="9">F9*G9</f>
        <v>0</v>
      </c>
      <c r="I9" s="264">
        <f>'Labor Rates'!H9</f>
        <v>0</v>
      </c>
      <c r="J9" s="269">
        <f t="shared" ref="J9:J31" si="10">(F9+H9)*I9</f>
        <v>0</v>
      </c>
      <c r="K9" s="345">
        <f t="shared" ref="K9:K31" si="11">F9+H9+J9</f>
        <v>0</v>
      </c>
      <c r="L9" s="309"/>
      <c r="M9" s="254">
        <f>'Labor Rates'!K9</f>
        <v>0</v>
      </c>
      <c r="N9" s="266">
        <f t="shared" ref="N9:N31" si="12">L9*M9</f>
        <v>0</v>
      </c>
      <c r="O9" s="264">
        <f>'Labor Rates'!M9</f>
        <v>0</v>
      </c>
      <c r="P9" s="266">
        <f t="shared" ref="P9:P31" si="13">N9*O9</f>
        <v>0</v>
      </c>
      <c r="Q9" s="264">
        <f>'Labor Rates'!N9</f>
        <v>0</v>
      </c>
      <c r="R9" s="269">
        <f t="shared" ref="R9:R31" si="14">(N9+P9)*Q9</f>
        <v>0</v>
      </c>
      <c r="S9" s="345">
        <f t="shared" si="0"/>
        <v>0</v>
      </c>
      <c r="T9" s="309"/>
      <c r="U9" s="254">
        <f>'Labor Rates'!Q9</f>
        <v>0</v>
      </c>
      <c r="V9" s="266">
        <f t="shared" ref="V9:V31" si="15">T9*U9</f>
        <v>0</v>
      </c>
      <c r="W9" s="264">
        <f>'Labor Rates'!S9</f>
        <v>0</v>
      </c>
      <c r="X9" s="266">
        <f t="shared" ref="X9:X31" si="16">V9*W9</f>
        <v>0</v>
      </c>
      <c r="Y9" s="264">
        <f>'Labor Rates'!T9</f>
        <v>0</v>
      </c>
      <c r="Z9" s="269">
        <f t="shared" ref="Z9:Z31" si="17">(V9+X9)*Y9</f>
        <v>0</v>
      </c>
      <c r="AA9" s="345">
        <f t="shared" si="1"/>
        <v>0</v>
      </c>
      <c r="AB9" s="309"/>
      <c r="AC9" s="254">
        <f>'Labor Rates'!W9</f>
        <v>0</v>
      </c>
      <c r="AD9" s="266">
        <f t="shared" ref="AD9:AD31" si="18">AB9*AC9</f>
        <v>0</v>
      </c>
      <c r="AE9" s="264">
        <f>'Labor Rates'!Y9</f>
        <v>0</v>
      </c>
      <c r="AF9" s="266">
        <f t="shared" ref="AF9:AF31" si="19">AD9*AE9</f>
        <v>0</v>
      </c>
      <c r="AG9" s="264">
        <f>'Labor Rates'!Z9</f>
        <v>0</v>
      </c>
      <c r="AH9" s="269">
        <f t="shared" ref="AH9:AH31" si="20">(AD9+AF9)*AG9</f>
        <v>0</v>
      </c>
      <c r="AI9" s="345">
        <f t="shared" si="2"/>
        <v>0</v>
      </c>
      <c r="AJ9" s="309"/>
      <c r="AK9" s="254">
        <f>'Labor Rates'!AC9</f>
        <v>0</v>
      </c>
      <c r="AL9" s="266">
        <f t="shared" ref="AL9:AL31" si="21">AJ9*AK9</f>
        <v>0</v>
      </c>
      <c r="AM9" s="264">
        <f>'Labor Rates'!AE9</f>
        <v>0</v>
      </c>
      <c r="AN9" s="266">
        <f t="shared" ref="AN9:AN31" si="22">AL9*AM9</f>
        <v>0</v>
      </c>
      <c r="AO9" s="264">
        <f>'Labor Rates'!AF9</f>
        <v>0</v>
      </c>
      <c r="AP9" s="269">
        <f t="shared" ref="AP9:AP31" si="23">(AL9+AN9)*AO9</f>
        <v>0</v>
      </c>
      <c r="AQ9" s="345">
        <f t="shared" si="3"/>
        <v>0</v>
      </c>
      <c r="AR9" s="271"/>
      <c r="AS9" s="254">
        <f>'Labor Rates'!AI9</f>
        <v>0</v>
      </c>
      <c r="AT9" s="266">
        <f t="shared" ref="AT9:AT31" si="24">AR9*AS9</f>
        <v>0</v>
      </c>
      <c r="AU9" s="264">
        <f>'Labor Rates'!AK9</f>
        <v>0</v>
      </c>
      <c r="AV9" s="266">
        <f t="shared" ref="AV9:AV31" si="25">AT9*AU9</f>
        <v>0</v>
      </c>
      <c r="AW9" s="264">
        <f>'Labor Rates'!AL9</f>
        <v>0</v>
      </c>
      <c r="AX9" s="269">
        <f t="shared" ref="AX9:AX31" si="26">(AT9+AV9)*AW9</f>
        <v>0</v>
      </c>
      <c r="AY9" s="345">
        <f t="shared" si="4"/>
        <v>0</v>
      </c>
      <c r="AZ9" s="362">
        <f t="shared" si="5"/>
        <v>0</v>
      </c>
      <c r="BA9" s="361">
        <f t="shared" si="6"/>
        <v>0</v>
      </c>
      <c r="BB9" s="354">
        <f t="shared" si="7"/>
        <v>0</v>
      </c>
    </row>
    <row r="10" spans="1:54" x14ac:dyDescent="0.2">
      <c r="A10" s="11"/>
      <c r="B10" s="455" t="str">
        <f>IF(ISBLANK('Labor Rates'!C10),"",'Labor Rates'!C10)</f>
        <v/>
      </c>
      <c r="C10" s="456" t="str">
        <f>IF(ISBLANK('Labor Rates'!D10),"",'Labor Rates'!D10)</f>
        <v/>
      </c>
      <c r="D10" s="330"/>
      <c r="E10" s="266">
        <f>'Labor Rates'!E10</f>
        <v>0</v>
      </c>
      <c r="F10" s="266">
        <f t="shared" si="8"/>
        <v>0</v>
      </c>
      <c r="G10" s="264">
        <f>'Labor Rates'!G10</f>
        <v>0</v>
      </c>
      <c r="H10" s="266">
        <f t="shared" si="9"/>
        <v>0</v>
      </c>
      <c r="I10" s="264">
        <f>'Labor Rates'!H10</f>
        <v>0</v>
      </c>
      <c r="J10" s="269">
        <f t="shared" si="10"/>
        <v>0</v>
      </c>
      <c r="K10" s="345">
        <f t="shared" si="11"/>
        <v>0</v>
      </c>
      <c r="L10" s="309"/>
      <c r="M10" s="254">
        <f>'Labor Rates'!K10</f>
        <v>0</v>
      </c>
      <c r="N10" s="266">
        <f t="shared" si="12"/>
        <v>0</v>
      </c>
      <c r="O10" s="264">
        <f>'Labor Rates'!M10</f>
        <v>0</v>
      </c>
      <c r="P10" s="266">
        <f t="shared" si="13"/>
        <v>0</v>
      </c>
      <c r="Q10" s="264">
        <f>'Labor Rates'!N10</f>
        <v>0</v>
      </c>
      <c r="R10" s="269">
        <f t="shared" si="14"/>
        <v>0</v>
      </c>
      <c r="S10" s="345">
        <f t="shared" si="0"/>
        <v>0</v>
      </c>
      <c r="T10" s="309"/>
      <c r="U10" s="254">
        <f>'Labor Rates'!Q10</f>
        <v>0</v>
      </c>
      <c r="V10" s="266">
        <f t="shared" si="15"/>
        <v>0</v>
      </c>
      <c r="W10" s="264">
        <f>'Labor Rates'!S10</f>
        <v>0</v>
      </c>
      <c r="X10" s="266">
        <f t="shared" si="16"/>
        <v>0</v>
      </c>
      <c r="Y10" s="264">
        <f>'Labor Rates'!T10</f>
        <v>0</v>
      </c>
      <c r="Z10" s="269">
        <f t="shared" si="17"/>
        <v>0</v>
      </c>
      <c r="AA10" s="345">
        <f t="shared" si="1"/>
        <v>0</v>
      </c>
      <c r="AB10" s="309"/>
      <c r="AC10" s="254">
        <f>'Labor Rates'!W10</f>
        <v>0</v>
      </c>
      <c r="AD10" s="266">
        <f t="shared" si="18"/>
        <v>0</v>
      </c>
      <c r="AE10" s="264">
        <f>'Labor Rates'!Y10</f>
        <v>0</v>
      </c>
      <c r="AF10" s="266">
        <f t="shared" si="19"/>
        <v>0</v>
      </c>
      <c r="AG10" s="264">
        <f>'Labor Rates'!Z10</f>
        <v>0</v>
      </c>
      <c r="AH10" s="269">
        <f t="shared" si="20"/>
        <v>0</v>
      </c>
      <c r="AI10" s="345">
        <f t="shared" si="2"/>
        <v>0</v>
      </c>
      <c r="AJ10" s="309"/>
      <c r="AK10" s="254">
        <f>'Labor Rates'!AC10</f>
        <v>0</v>
      </c>
      <c r="AL10" s="266">
        <f t="shared" si="21"/>
        <v>0</v>
      </c>
      <c r="AM10" s="264">
        <f>'Labor Rates'!AE10</f>
        <v>0</v>
      </c>
      <c r="AN10" s="266">
        <f t="shared" si="22"/>
        <v>0</v>
      </c>
      <c r="AO10" s="264">
        <f>'Labor Rates'!AF10</f>
        <v>0</v>
      </c>
      <c r="AP10" s="269">
        <f t="shared" si="23"/>
        <v>0</v>
      </c>
      <c r="AQ10" s="345">
        <f t="shared" si="3"/>
        <v>0</v>
      </c>
      <c r="AR10" s="271"/>
      <c r="AS10" s="254">
        <f>'Labor Rates'!AI10</f>
        <v>0</v>
      </c>
      <c r="AT10" s="266">
        <f t="shared" si="24"/>
        <v>0</v>
      </c>
      <c r="AU10" s="264">
        <f>'Labor Rates'!AK10</f>
        <v>0</v>
      </c>
      <c r="AV10" s="266">
        <f t="shared" si="25"/>
        <v>0</v>
      </c>
      <c r="AW10" s="264">
        <f>'Labor Rates'!AL10</f>
        <v>0</v>
      </c>
      <c r="AX10" s="269">
        <f t="shared" si="26"/>
        <v>0</v>
      </c>
      <c r="AY10" s="345">
        <f t="shared" si="4"/>
        <v>0</v>
      </c>
      <c r="AZ10" s="362">
        <f t="shared" si="5"/>
        <v>0</v>
      </c>
      <c r="BA10" s="361">
        <f t="shared" si="6"/>
        <v>0</v>
      </c>
      <c r="BB10" s="354">
        <f t="shared" si="7"/>
        <v>0</v>
      </c>
    </row>
    <row r="11" spans="1:54" x14ac:dyDescent="0.2">
      <c r="A11" s="11"/>
      <c r="B11" s="455" t="str">
        <f>IF(ISBLANK('Labor Rates'!C11),"",'Labor Rates'!C11)</f>
        <v/>
      </c>
      <c r="C11" s="456" t="str">
        <f>IF(ISBLANK('Labor Rates'!D11),"",'Labor Rates'!D11)</f>
        <v/>
      </c>
      <c r="D11" s="330"/>
      <c r="E11" s="266">
        <f>'Labor Rates'!E11</f>
        <v>0</v>
      </c>
      <c r="F11" s="266">
        <f t="shared" si="8"/>
        <v>0</v>
      </c>
      <c r="G11" s="264">
        <f>'Labor Rates'!G11</f>
        <v>0</v>
      </c>
      <c r="H11" s="266">
        <f t="shared" si="9"/>
        <v>0</v>
      </c>
      <c r="I11" s="264">
        <f>'Labor Rates'!H11</f>
        <v>0</v>
      </c>
      <c r="J11" s="269">
        <f t="shared" si="10"/>
        <v>0</v>
      </c>
      <c r="K11" s="345">
        <f t="shared" si="11"/>
        <v>0</v>
      </c>
      <c r="L11" s="309"/>
      <c r="M11" s="254">
        <f>'Labor Rates'!K11</f>
        <v>0</v>
      </c>
      <c r="N11" s="266">
        <f t="shared" si="12"/>
        <v>0</v>
      </c>
      <c r="O11" s="264">
        <f>'Labor Rates'!M11</f>
        <v>0</v>
      </c>
      <c r="P11" s="266">
        <f t="shared" si="13"/>
        <v>0</v>
      </c>
      <c r="Q11" s="264">
        <f>'Labor Rates'!N11</f>
        <v>0</v>
      </c>
      <c r="R11" s="269">
        <f t="shared" si="14"/>
        <v>0</v>
      </c>
      <c r="S11" s="345">
        <f t="shared" si="0"/>
        <v>0</v>
      </c>
      <c r="T11" s="309"/>
      <c r="U11" s="254">
        <f>'Labor Rates'!Q11</f>
        <v>0</v>
      </c>
      <c r="V11" s="266">
        <f t="shared" si="15"/>
        <v>0</v>
      </c>
      <c r="W11" s="264">
        <f>'Labor Rates'!S11</f>
        <v>0</v>
      </c>
      <c r="X11" s="266">
        <f t="shared" si="16"/>
        <v>0</v>
      </c>
      <c r="Y11" s="264">
        <f>'Labor Rates'!T11</f>
        <v>0</v>
      </c>
      <c r="Z11" s="269">
        <f t="shared" si="17"/>
        <v>0</v>
      </c>
      <c r="AA11" s="345">
        <f t="shared" si="1"/>
        <v>0</v>
      </c>
      <c r="AB11" s="309"/>
      <c r="AC11" s="254">
        <f>'Labor Rates'!W11</f>
        <v>0</v>
      </c>
      <c r="AD11" s="266">
        <f t="shared" si="18"/>
        <v>0</v>
      </c>
      <c r="AE11" s="264">
        <f>'Labor Rates'!Y11</f>
        <v>0</v>
      </c>
      <c r="AF11" s="266">
        <f t="shared" si="19"/>
        <v>0</v>
      </c>
      <c r="AG11" s="264">
        <f>'Labor Rates'!Z11</f>
        <v>0</v>
      </c>
      <c r="AH11" s="269">
        <f t="shared" si="20"/>
        <v>0</v>
      </c>
      <c r="AI11" s="345">
        <f t="shared" si="2"/>
        <v>0</v>
      </c>
      <c r="AJ11" s="309"/>
      <c r="AK11" s="254">
        <f>'Labor Rates'!AC11</f>
        <v>0</v>
      </c>
      <c r="AL11" s="266">
        <f t="shared" si="21"/>
        <v>0</v>
      </c>
      <c r="AM11" s="264">
        <f>'Labor Rates'!AE11</f>
        <v>0</v>
      </c>
      <c r="AN11" s="266">
        <f t="shared" si="22"/>
        <v>0</v>
      </c>
      <c r="AO11" s="264">
        <f>'Labor Rates'!AF11</f>
        <v>0</v>
      </c>
      <c r="AP11" s="269">
        <f t="shared" si="23"/>
        <v>0</v>
      </c>
      <c r="AQ11" s="345">
        <f t="shared" si="3"/>
        <v>0</v>
      </c>
      <c r="AR11" s="271"/>
      <c r="AS11" s="254">
        <f>'Labor Rates'!AI11</f>
        <v>0</v>
      </c>
      <c r="AT11" s="266">
        <f t="shared" si="24"/>
        <v>0</v>
      </c>
      <c r="AU11" s="264">
        <f>'Labor Rates'!AK11</f>
        <v>0</v>
      </c>
      <c r="AV11" s="266">
        <f t="shared" si="25"/>
        <v>0</v>
      </c>
      <c r="AW11" s="264">
        <f>'Labor Rates'!AL11</f>
        <v>0</v>
      </c>
      <c r="AX11" s="269">
        <f t="shared" si="26"/>
        <v>0</v>
      </c>
      <c r="AY11" s="345">
        <f t="shared" si="4"/>
        <v>0</v>
      </c>
      <c r="AZ11" s="362">
        <f t="shared" si="5"/>
        <v>0</v>
      </c>
      <c r="BA11" s="361">
        <f t="shared" si="6"/>
        <v>0</v>
      </c>
      <c r="BB11" s="354">
        <f t="shared" si="7"/>
        <v>0</v>
      </c>
    </row>
    <row r="12" spans="1:54" x14ac:dyDescent="0.2">
      <c r="A12" s="11"/>
      <c r="B12" s="455" t="str">
        <f>IF(ISBLANK('Labor Rates'!C12),"",'Labor Rates'!C12)</f>
        <v/>
      </c>
      <c r="C12" s="456" t="str">
        <f>IF(ISBLANK('Labor Rates'!D12),"",'Labor Rates'!D12)</f>
        <v/>
      </c>
      <c r="D12" s="330"/>
      <c r="E12" s="266">
        <f>'Labor Rates'!E12</f>
        <v>0</v>
      </c>
      <c r="F12" s="266">
        <f t="shared" si="8"/>
        <v>0</v>
      </c>
      <c r="G12" s="264">
        <f>'Labor Rates'!G12</f>
        <v>0</v>
      </c>
      <c r="H12" s="266">
        <f t="shared" si="9"/>
        <v>0</v>
      </c>
      <c r="I12" s="264">
        <f>'Labor Rates'!H12</f>
        <v>0</v>
      </c>
      <c r="J12" s="269">
        <f t="shared" si="10"/>
        <v>0</v>
      </c>
      <c r="K12" s="345">
        <f t="shared" si="11"/>
        <v>0</v>
      </c>
      <c r="L12" s="309"/>
      <c r="M12" s="254">
        <f>'Labor Rates'!K12</f>
        <v>0</v>
      </c>
      <c r="N12" s="266">
        <f t="shared" si="12"/>
        <v>0</v>
      </c>
      <c r="O12" s="264">
        <f>'Labor Rates'!M12</f>
        <v>0</v>
      </c>
      <c r="P12" s="266">
        <f t="shared" si="13"/>
        <v>0</v>
      </c>
      <c r="Q12" s="264">
        <f>'Labor Rates'!N12</f>
        <v>0</v>
      </c>
      <c r="R12" s="269">
        <f t="shared" si="14"/>
        <v>0</v>
      </c>
      <c r="S12" s="345">
        <f t="shared" si="0"/>
        <v>0</v>
      </c>
      <c r="T12" s="309"/>
      <c r="U12" s="254">
        <f>'Labor Rates'!Q12</f>
        <v>0</v>
      </c>
      <c r="V12" s="266">
        <f t="shared" si="15"/>
        <v>0</v>
      </c>
      <c r="W12" s="264">
        <f>'Labor Rates'!S12</f>
        <v>0</v>
      </c>
      <c r="X12" s="266">
        <f t="shared" si="16"/>
        <v>0</v>
      </c>
      <c r="Y12" s="264">
        <f>'Labor Rates'!T12</f>
        <v>0</v>
      </c>
      <c r="Z12" s="269">
        <f t="shared" si="17"/>
        <v>0</v>
      </c>
      <c r="AA12" s="345">
        <f t="shared" si="1"/>
        <v>0</v>
      </c>
      <c r="AB12" s="309"/>
      <c r="AC12" s="254">
        <f>'Labor Rates'!W12</f>
        <v>0</v>
      </c>
      <c r="AD12" s="266">
        <f t="shared" si="18"/>
        <v>0</v>
      </c>
      <c r="AE12" s="264">
        <f>'Labor Rates'!Y12</f>
        <v>0</v>
      </c>
      <c r="AF12" s="266">
        <f t="shared" si="19"/>
        <v>0</v>
      </c>
      <c r="AG12" s="264">
        <f>'Labor Rates'!Z12</f>
        <v>0</v>
      </c>
      <c r="AH12" s="269">
        <f t="shared" si="20"/>
        <v>0</v>
      </c>
      <c r="AI12" s="345">
        <f t="shared" si="2"/>
        <v>0</v>
      </c>
      <c r="AJ12" s="309"/>
      <c r="AK12" s="254">
        <f>'Labor Rates'!AC12</f>
        <v>0</v>
      </c>
      <c r="AL12" s="266">
        <f t="shared" si="21"/>
        <v>0</v>
      </c>
      <c r="AM12" s="264">
        <f>'Labor Rates'!AE12</f>
        <v>0</v>
      </c>
      <c r="AN12" s="266">
        <f t="shared" si="22"/>
        <v>0</v>
      </c>
      <c r="AO12" s="264">
        <f>'Labor Rates'!AF12</f>
        <v>0</v>
      </c>
      <c r="AP12" s="269">
        <f t="shared" si="23"/>
        <v>0</v>
      </c>
      <c r="AQ12" s="345">
        <f t="shared" si="3"/>
        <v>0</v>
      </c>
      <c r="AR12" s="271"/>
      <c r="AS12" s="254">
        <f>'Labor Rates'!AI12</f>
        <v>0</v>
      </c>
      <c r="AT12" s="266">
        <f t="shared" si="24"/>
        <v>0</v>
      </c>
      <c r="AU12" s="264">
        <f>'Labor Rates'!AK12</f>
        <v>0</v>
      </c>
      <c r="AV12" s="266">
        <f t="shared" si="25"/>
        <v>0</v>
      </c>
      <c r="AW12" s="264">
        <f>'Labor Rates'!AL12</f>
        <v>0</v>
      </c>
      <c r="AX12" s="269">
        <f t="shared" si="26"/>
        <v>0</v>
      </c>
      <c r="AY12" s="345">
        <f t="shared" si="4"/>
        <v>0</v>
      </c>
      <c r="AZ12" s="362">
        <f t="shared" si="5"/>
        <v>0</v>
      </c>
      <c r="BA12" s="361">
        <f t="shared" si="6"/>
        <v>0</v>
      </c>
      <c r="BB12" s="354">
        <f t="shared" si="7"/>
        <v>0</v>
      </c>
    </row>
    <row r="13" spans="1:54" x14ac:dyDescent="0.2">
      <c r="A13" s="11"/>
      <c r="B13" s="455" t="str">
        <f>IF(ISBLANK('Labor Rates'!C13),"",'Labor Rates'!C13)</f>
        <v/>
      </c>
      <c r="C13" s="456" t="str">
        <f>IF(ISBLANK('Labor Rates'!D13),"",'Labor Rates'!D13)</f>
        <v/>
      </c>
      <c r="D13" s="330"/>
      <c r="E13" s="266">
        <f>'Labor Rates'!E13</f>
        <v>0</v>
      </c>
      <c r="F13" s="266">
        <f t="shared" si="8"/>
        <v>0</v>
      </c>
      <c r="G13" s="264">
        <f>'Labor Rates'!G13</f>
        <v>0</v>
      </c>
      <c r="H13" s="266">
        <f t="shared" si="9"/>
        <v>0</v>
      </c>
      <c r="I13" s="264">
        <f>'Labor Rates'!H13</f>
        <v>0</v>
      </c>
      <c r="J13" s="269">
        <f t="shared" si="10"/>
        <v>0</v>
      </c>
      <c r="K13" s="345">
        <f t="shared" si="11"/>
        <v>0</v>
      </c>
      <c r="L13" s="309"/>
      <c r="M13" s="254">
        <f>'Labor Rates'!K13</f>
        <v>0</v>
      </c>
      <c r="N13" s="266">
        <f t="shared" si="12"/>
        <v>0</v>
      </c>
      <c r="O13" s="264">
        <f>'Labor Rates'!M13</f>
        <v>0</v>
      </c>
      <c r="P13" s="266">
        <f t="shared" si="13"/>
        <v>0</v>
      </c>
      <c r="Q13" s="264">
        <f>'Labor Rates'!N13</f>
        <v>0</v>
      </c>
      <c r="R13" s="269">
        <f t="shared" si="14"/>
        <v>0</v>
      </c>
      <c r="S13" s="345">
        <f t="shared" si="0"/>
        <v>0</v>
      </c>
      <c r="T13" s="309"/>
      <c r="U13" s="254">
        <f>'Labor Rates'!Q13</f>
        <v>0</v>
      </c>
      <c r="V13" s="266">
        <f t="shared" si="15"/>
        <v>0</v>
      </c>
      <c r="W13" s="264">
        <f>'Labor Rates'!S13</f>
        <v>0</v>
      </c>
      <c r="X13" s="266">
        <f t="shared" si="16"/>
        <v>0</v>
      </c>
      <c r="Y13" s="264">
        <f>'Labor Rates'!T13</f>
        <v>0</v>
      </c>
      <c r="Z13" s="269">
        <f t="shared" si="17"/>
        <v>0</v>
      </c>
      <c r="AA13" s="345">
        <f t="shared" si="1"/>
        <v>0</v>
      </c>
      <c r="AB13" s="309"/>
      <c r="AC13" s="254">
        <f>'Labor Rates'!W13</f>
        <v>0</v>
      </c>
      <c r="AD13" s="266">
        <f t="shared" si="18"/>
        <v>0</v>
      </c>
      <c r="AE13" s="264">
        <f>'Labor Rates'!Y13</f>
        <v>0</v>
      </c>
      <c r="AF13" s="266">
        <f t="shared" si="19"/>
        <v>0</v>
      </c>
      <c r="AG13" s="264">
        <f>'Labor Rates'!Z13</f>
        <v>0</v>
      </c>
      <c r="AH13" s="269">
        <f t="shared" si="20"/>
        <v>0</v>
      </c>
      <c r="AI13" s="345">
        <f t="shared" si="2"/>
        <v>0</v>
      </c>
      <c r="AJ13" s="309"/>
      <c r="AK13" s="254">
        <f>'Labor Rates'!AC13</f>
        <v>0</v>
      </c>
      <c r="AL13" s="266">
        <f t="shared" si="21"/>
        <v>0</v>
      </c>
      <c r="AM13" s="264">
        <f>'Labor Rates'!AE13</f>
        <v>0</v>
      </c>
      <c r="AN13" s="266">
        <f t="shared" si="22"/>
        <v>0</v>
      </c>
      <c r="AO13" s="264">
        <f>'Labor Rates'!AF13</f>
        <v>0</v>
      </c>
      <c r="AP13" s="269">
        <f t="shared" si="23"/>
        <v>0</v>
      </c>
      <c r="AQ13" s="345">
        <f t="shared" si="3"/>
        <v>0</v>
      </c>
      <c r="AR13" s="271"/>
      <c r="AS13" s="254">
        <f>'Labor Rates'!AI13</f>
        <v>0</v>
      </c>
      <c r="AT13" s="266">
        <f t="shared" si="24"/>
        <v>0</v>
      </c>
      <c r="AU13" s="264">
        <f>'Labor Rates'!AK13</f>
        <v>0</v>
      </c>
      <c r="AV13" s="266">
        <f t="shared" si="25"/>
        <v>0</v>
      </c>
      <c r="AW13" s="264">
        <f>'Labor Rates'!AL13</f>
        <v>0</v>
      </c>
      <c r="AX13" s="269">
        <f t="shared" si="26"/>
        <v>0</v>
      </c>
      <c r="AY13" s="345">
        <f t="shared" si="4"/>
        <v>0</v>
      </c>
      <c r="AZ13" s="362">
        <f t="shared" si="5"/>
        <v>0</v>
      </c>
      <c r="BA13" s="361">
        <f t="shared" si="6"/>
        <v>0</v>
      </c>
      <c r="BB13" s="354">
        <f t="shared" si="7"/>
        <v>0</v>
      </c>
    </row>
    <row r="14" spans="1:54" x14ac:dyDescent="0.2">
      <c r="A14" s="11"/>
      <c r="B14" s="455" t="str">
        <f>IF(ISBLANK('Labor Rates'!C14),"",'Labor Rates'!C14)</f>
        <v/>
      </c>
      <c r="C14" s="456" t="str">
        <f>IF(ISBLANK('Labor Rates'!D14),"",'Labor Rates'!D14)</f>
        <v/>
      </c>
      <c r="D14" s="330"/>
      <c r="E14" s="266">
        <f>'Labor Rates'!E14</f>
        <v>0</v>
      </c>
      <c r="F14" s="266">
        <f t="shared" si="8"/>
        <v>0</v>
      </c>
      <c r="G14" s="264">
        <f>'Labor Rates'!G14</f>
        <v>0</v>
      </c>
      <c r="H14" s="266">
        <f t="shared" si="9"/>
        <v>0</v>
      </c>
      <c r="I14" s="264">
        <f>'Labor Rates'!H14</f>
        <v>0</v>
      </c>
      <c r="J14" s="269">
        <f t="shared" si="10"/>
        <v>0</v>
      </c>
      <c r="K14" s="345">
        <f t="shared" si="11"/>
        <v>0</v>
      </c>
      <c r="L14" s="309"/>
      <c r="M14" s="254">
        <f>'Labor Rates'!K14</f>
        <v>0</v>
      </c>
      <c r="N14" s="266">
        <f t="shared" si="12"/>
        <v>0</v>
      </c>
      <c r="O14" s="264">
        <f>'Labor Rates'!M14</f>
        <v>0</v>
      </c>
      <c r="P14" s="266">
        <f t="shared" si="13"/>
        <v>0</v>
      </c>
      <c r="Q14" s="264">
        <f>'Labor Rates'!N14</f>
        <v>0</v>
      </c>
      <c r="R14" s="269">
        <f t="shared" si="14"/>
        <v>0</v>
      </c>
      <c r="S14" s="345">
        <f t="shared" si="0"/>
        <v>0</v>
      </c>
      <c r="T14" s="309"/>
      <c r="U14" s="254">
        <f>'Labor Rates'!Q14</f>
        <v>0</v>
      </c>
      <c r="V14" s="266">
        <f t="shared" si="15"/>
        <v>0</v>
      </c>
      <c r="W14" s="264">
        <f>'Labor Rates'!S14</f>
        <v>0</v>
      </c>
      <c r="X14" s="266">
        <f t="shared" si="16"/>
        <v>0</v>
      </c>
      <c r="Y14" s="264">
        <f>'Labor Rates'!T14</f>
        <v>0</v>
      </c>
      <c r="Z14" s="269">
        <f t="shared" si="17"/>
        <v>0</v>
      </c>
      <c r="AA14" s="345">
        <f t="shared" si="1"/>
        <v>0</v>
      </c>
      <c r="AB14" s="309"/>
      <c r="AC14" s="254">
        <f>'Labor Rates'!W14</f>
        <v>0</v>
      </c>
      <c r="AD14" s="266">
        <f t="shared" si="18"/>
        <v>0</v>
      </c>
      <c r="AE14" s="264">
        <f>'Labor Rates'!Y14</f>
        <v>0</v>
      </c>
      <c r="AF14" s="266">
        <f t="shared" si="19"/>
        <v>0</v>
      </c>
      <c r="AG14" s="264">
        <f>'Labor Rates'!Z14</f>
        <v>0</v>
      </c>
      <c r="AH14" s="269">
        <f t="shared" si="20"/>
        <v>0</v>
      </c>
      <c r="AI14" s="345">
        <f t="shared" si="2"/>
        <v>0</v>
      </c>
      <c r="AJ14" s="309"/>
      <c r="AK14" s="254">
        <f>'Labor Rates'!AC14</f>
        <v>0</v>
      </c>
      <c r="AL14" s="266">
        <f t="shared" si="21"/>
        <v>0</v>
      </c>
      <c r="AM14" s="264">
        <f>'Labor Rates'!AE14</f>
        <v>0</v>
      </c>
      <c r="AN14" s="266">
        <f t="shared" si="22"/>
        <v>0</v>
      </c>
      <c r="AO14" s="264">
        <f>'Labor Rates'!AF14</f>
        <v>0</v>
      </c>
      <c r="AP14" s="269">
        <f t="shared" si="23"/>
        <v>0</v>
      </c>
      <c r="AQ14" s="345">
        <f t="shared" si="3"/>
        <v>0</v>
      </c>
      <c r="AR14" s="271"/>
      <c r="AS14" s="254">
        <f>'Labor Rates'!AI14</f>
        <v>0</v>
      </c>
      <c r="AT14" s="266">
        <f t="shared" si="24"/>
        <v>0</v>
      </c>
      <c r="AU14" s="264">
        <f>'Labor Rates'!AK14</f>
        <v>0</v>
      </c>
      <c r="AV14" s="266">
        <f t="shared" si="25"/>
        <v>0</v>
      </c>
      <c r="AW14" s="264">
        <f>'Labor Rates'!AL14</f>
        <v>0</v>
      </c>
      <c r="AX14" s="269">
        <f t="shared" si="26"/>
        <v>0</v>
      </c>
      <c r="AY14" s="345">
        <f t="shared" si="4"/>
        <v>0</v>
      </c>
      <c r="AZ14" s="362">
        <f t="shared" si="5"/>
        <v>0</v>
      </c>
      <c r="BA14" s="361">
        <f t="shared" si="6"/>
        <v>0</v>
      </c>
      <c r="BB14" s="354">
        <f t="shared" si="7"/>
        <v>0</v>
      </c>
    </row>
    <row r="15" spans="1:54" x14ac:dyDescent="0.2">
      <c r="A15" s="11"/>
      <c r="B15" s="455" t="str">
        <f>IF(ISBLANK('Labor Rates'!C15),"",'Labor Rates'!C15)</f>
        <v/>
      </c>
      <c r="C15" s="456" t="str">
        <f>IF(ISBLANK('Labor Rates'!D15),"",'Labor Rates'!D15)</f>
        <v/>
      </c>
      <c r="D15" s="330"/>
      <c r="E15" s="266">
        <f>'Labor Rates'!E15</f>
        <v>0</v>
      </c>
      <c r="F15" s="266">
        <f t="shared" si="8"/>
        <v>0</v>
      </c>
      <c r="G15" s="264">
        <f>'Labor Rates'!G15</f>
        <v>0</v>
      </c>
      <c r="H15" s="266">
        <f t="shared" si="9"/>
        <v>0</v>
      </c>
      <c r="I15" s="264">
        <f>'Labor Rates'!H15</f>
        <v>0</v>
      </c>
      <c r="J15" s="269">
        <f t="shared" si="10"/>
        <v>0</v>
      </c>
      <c r="K15" s="345">
        <f t="shared" si="11"/>
        <v>0</v>
      </c>
      <c r="L15" s="309"/>
      <c r="M15" s="254">
        <f>'Labor Rates'!K15</f>
        <v>0</v>
      </c>
      <c r="N15" s="266">
        <f t="shared" si="12"/>
        <v>0</v>
      </c>
      <c r="O15" s="264">
        <f>'Labor Rates'!M15</f>
        <v>0</v>
      </c>
      <c r="P15" s="266">
        <f t="shared" si="13"/>
        <v>0</v>
      </c>
      <c r="Q15" s="264">
        <f>'Labor Rates'!N15</f>
        <v>0</v>
      </c>
      <c r="R15" s="269">
        <f t="shared" si="14"/>
        <v>0</v>
      </c>
      <c r="S15" s="345">
        <f t="shared" si="0"/>
        <v>0</v>
      </c>
      <c r="T15" s="309"/>
      <c r="U15" s="254">
        <f>'Labor Rates'!Q15</f>
        <v>0</v>
      </c>
      <c r="V15" s="266">
        <f t="shared" si="15"/>
        <v>0</v>
      </c>
      <c r="W15" s="264">
        <f>'Labor Rates'!S15</f>
        <v>0</v>
      </c>
      <c r="X15" s="266">
        <f t="shared" si="16"/>
        <v>0</v>
      </c>
      <c r="Y15" s="264">
        <f>'Labor Rates'!T15</f>
        <v>0</v>
      </c>
      <c r="Z15" s="269">
        <f t="shared" si="17"/>
        <v>0</v>
      </c>
      <c r="AA15" s="345">
        <f t="shared" si="1"/>
        <v>0</v>
      </c>
      <c r="AB15" s="309"/>
      <c r="AC15" s="254">
        <f>'Labor Rates'!W15</f>
        <v>0</v>
      </c>
      <c r="AD15" s="266">
        <f t="shared" si="18"/>
        <v>0</v>
      </c>
      <c r="AE15" s="264">
        <f>'Labor Rates'!Y15</f>
        <v>0</v>
      </c>
      <c r="AF15" s="266">
        <f t="shared" si="19"/>
        <v>0</v>
      </c>
      <c r="AG15" s="264">
        <f>'Labor Rates'!Z15</f>
        <v>0</v>
      </c>
      <c r="AH15" s="269">
        <f t="shared" si="20"/>
        <v>0</v>
      </c>
      <c r="AI15" s="345">
        <f t="shared" si="2"/>
        <v>0</v>
      </c>
      <c r="AJ15" s="309"/>
      <c r="AK15" s="254">
        <f>'Labor Rates'!AC15</f>
        <v>0</v>
      </c>
      <c r="AL15" s="266">
        <f t="shared" si="21"/>
        <v>0</v>
      </c>
      <c r="AM15" s="264">
        <f>'Labor Rates'!AE15</f>
        <v>0</v>
      </c>
      <c r="AN15" s="266">
        <f t="shared" si="22"/>
        <v>0</v>
      </c>
      <c r="AO15" s="264">
        <f>'Labor Rates'!AF15</f>
        <v>0</v>
      </c>
      <c r="AP15" s="269">
        <f t="shared" si="23"/>
        <v>0</v>
      </c>
      <c r="AQ15" s="345">
        <f t="shared" si="3"/>
        <v>0</v>
      </c>
      <c r="AR15" s="271"/>
      <c r="AS15" s="254">
        <f>'Labor Rates'!AI15</f>
        <v>0</v>
      </c>
      <c r="AT15" s="266">
        <f t="shared" si="24"/>
        <v>0</v>
      </c>
      <c r="AU15" s="264">
        <f>'Labor Rates'!AK15</f>
        <v>0</v>
      </c>
      <c r="AV15" s="266">
        <f t="shared" si="25"/>
        <v>0</v>
      </c>
      <c r="AW15" s="264">
        <f>'Labor Rates'!AL15</f>
        <v>0</v>
      </c>
      <c r="AX15" s="269">
        <f t="shared" si="26"/>
        <v>0</v>
      </c>
      <c r="AY15" s="345">
        <f t="shared" si="4"/>
        <v>0</v>
      </c>
      <c r="AZ15" s="362">
        <f t="shared" si="5"/>
        <v>0</v>
      </c>
      <c r="BA15" s="361">
        <f t="shared" si="6"/>
        <v>0</v>
      </c>
      <c r="BB15" s="354">
        <f t="shared" si="7"/>
        <v>0</v>
      </c>
    </row>
    <row r="16" spans="1:54" x14ac:dyDescent="0.2">
      <c r="A16" s="11"/>
      <c r="B16" s="455" t="str">
        <f>IF(ISBLANK('Labor Rates'!C16),"",'Labor Rates'!C16)</f>
        <v/>
      </c>
      <c r="C16" s="456" t="str">
        <f>IF(ISBLANK('Labor Rates'!D16),"",'Labor Rates'!D16)</f>
        <v/>
      </c>
      <c r="D16" s="330"/>
      <c r="E16" s="266">
        <f>'Labor Rates'!E16</f>
        <v>0</v>
      </c>
      <c r="F16" s="266">
        <f t="shared" si="8"/>
        <v>0</v>
      </c>
      <c r="G16" s="264">
        <f>'Labor Rates'!G16</f>
        <v>0</v>
      </c>
      <c r="H16" s="266">
        <f t="shared" si="9"/>
        <v>0</v>
      </c>
      <c r="I16" s="264">
        <f>'Labor Rates'!H16</f>
        <v>0</v>
      </c>
      <c r="J16" s="269">
        <f t="shared" si="10"/>
        <v>0</v>
      </c>
      <c r="K16" s="345">
        <f t="shared" si="11"/>
        <v>0</v>
      </c>
      <c r="L16" s="309"/>
      <c r="M16" s="254">
        <f>'Labor Rates'!K16</f>
        <v>0</v>
      </c>
      <c r="N16" s="266">
        <f t="shared" si="12"/>
        <v>0</v>
      </c>
      <c r="O16" s="264">
        <f>'Labor Rates'!M16</f>
        <v>0</v>
      </c>
      <c r="P16" s="266">
        <f t="shared" si="13"/>
        <v>0</v>
      </c>
      <c r="Q16" s="264">
        <f>'Labor Rates'!N16</f>
        <v>0</v>
      </c>
      <c r="R16" s="269">
        <f t="shared" si="14"/>
        <v>0</v>
      </c>
      <c r="S16" s="345">
        <f t="shared" si="0"/>
        <v>0</v>
      </c>
      <c r="T16" s="309"/>
      <c r="U16" s="254">
        <f>'Labor Rates'!Q16</f>
        <v>0</v>
      </c>
      <c r="V16" s="266">
        <f t="shared" si="15"/>
        <v>0</v>
      </c>
      <c r="W16" s="264">
        <f>'Labor Rates'!S16</f>
        <v>0</v>
      </c>
      <c r="X16" s="266">
        <f t="shared" si="16"/>
        <v>0</v>
      </c>
      <c r="Y16" s="264">
        <f>'Labor Rates'!T16</f>
        <v>0</v>
      </c>
      <c r="Z16" s="269">
        <f t="shared" si="17"/>
        <v>0</v>
      </c>
      <c r="AA16" s="345">
        <f t="shared" si="1"/>
        <v>0</v>
      </c>
      <c r="AB16" s="309"/>
      <c r="AC16" s="254">
        <f>'Labor Rates'!W16</f>
        <v>0</v>
      </c>
      <c r="AD16" s="266">
        <f t="shared" si="18"/>
        <v>0</v>
      </c>
      <c r="AE16" s="264">
        <f>'Labor Rates'!Y16</f>
        <v>0</v>
      </c>
      <c r="AF16" s="266">
        <f t="shared" si="19"/>
        <v>0</v>
      </c>
      <c r="AG16" s="264">
        <f>'Labor Rates'!Z16</f>
        <v>0</v>
      </c>
      <c r="AH16" s="269">
        <f t="shared" si="20"/>
        <v>0</v>
      </c>
      <c r="AI16" s="345">
        <f t="shared" si="2"/>
        <v>0</v>
      </c>
      <c r="AJ16" s="309"/>
      <c r="AK16" s="254">
        <f>'Labor Rates'!AC16</f>
        <v>0</v>
      </c>
      <c r="AL16" s="266">
        <f t="shared" si="21"/>
        <v>0</v>
      </c>
      <c r="AM16" s="264">
        <f>'Labor Rates'!AE16</f>
        <v>0</v>
      </c>
      <c r="AN16" s="266">
        <f t="shared" si="22"/>
        <v>0</v>
      </c>
      <c r="AO16" s="264">
        <f>'Labor Rates'!AF16</f>
        <v>0</v>
      </c>
      <c r="AP16" s="269">
        <f t="shared" si="23"/>
        <v>0</v>
      </c>
      <c r="AQ16" s="345">
        <f t="shared" si="3"/>
        <v>0</v>
      </c>
      <c r="AR16" s="271"/>
      <c r="AS16" s="254">
        <f>'Labor Rates'!AI16</f>
        <v>0</v>
      </c>
      <c r="AT16" s="266">
        <f t="shared" si="24"/>
        <v>0</v>
      </c>
      <c r="AU16" s="264">
        <f>'Labor Rates'!AK16</f>
        <v>0</v>
      </c>
      <c r="AV16" s="266">
        <f t="shared" si="25"/>
        <v>0</v>
      </c>
      <c r="AW16" s="264">
        <f>'Labor Rates'!AL16</f>
        <v>0</v>
      </c>
      <c r="AX16" s="269">
        <f t="shared" si="26"/>
        <v>0</v>
      </c>
      <c r="AY16" s="345">
        <f t="shared" si="4"/>
        <v>0</v>
      </c>
      <c r="AZ16" s="362">
        <f t="shared" si="5"/>
        <v>0</v>
      </c>
      <c r="BA16" s="361">
        <f t="shared" si="6"/>
        <v>0</v>
      </c>
      <c r="BB16" s="354">
        <f t="shared" si="7"/>
        <v>0</v>
      </c>
    </row>
    <row r="17" spans="1:54" x14ac:dyDescent="0.2">
      <c r="A17" s="11"/>
      <c r="B17" s="455" t="str">
        <f>IF(ISBLANK('Labor Rates'!C17),"",'Labor Rates'!C17)</f>
        <v/>
      </c>
      <c r="C17" s="456" t="str">
        <f>IF(ISBLANK('Labor Rates'!D17),"",'Labor Rates'!D17)</f>
        <v/>
      </c>
      <c r="D17" s="330"/>
      <c r="E17" s="266">
        <f>'Labor Rates'!E17</f>
        <v>0</v>
      </c>
      <c r="F17" s="266">
        <f t="shared" si="8"/>
        <v>0</v>
      </c>
      <c r="G17" s="264">
        <f>'Labor Rates'!G17</f>
        <v>0</v>
      </c>
      <c r="H17" s="266">
        <f t="shared" si="9"/>
        <v>0</v>
      </c>
      <c r="I17" s="264">
        <f>'Labor Rates'!H17</f>
        <v>0</v>
      </c>
      <c r="J17" s="269">
        <f t="shared" si="10"/>
        <v>0</v>
      </c>
      <c r="K17" s="345">
        <f t="shared" si="11"/>
        <v>0</v>
      </c>
      <c r="L17" s="309"/>
      <c r="M17" s="254">
        <f>'Labor Rates'!K17</f>
        <v>0</v>
      </c>
      <c r="N17" s="266">
        <f t="shared" si="12"/>
        <v>0</v>
      </c>
      <c r="O17" s="264">
        <f>'Labor Rates'!M17</f>
        <v>0</v>
      </c>
      <c r="P17" s="266">
        <f t="shared" si="13"/>
        <v>0</v>
      </c>
      <c r="Q17" s="264">
        <f>'Labor Rates'!N17</f>
        <v>0</v>
      </c>
      <c r="R17" s="269">
        <f t="shared" si="14"/>
        <v>0</v>
      </c>
      <c r="S17" s="345">
        <f t="shared" si="0"/>
        <v>0</v>
      </c>
      <c r="T17" s="309"/>
      <c r="U17" s="254">
        <f>'Labor Rates'!Q17</f>
        <v>0</v>
      </c>
      <c r="V17" s="266">
        <f t="shared" si="15"/>
        <v>0</v>
      </c>
      <c r="W17" s="264">
        <f>'Labor Rates'!S17</f>
        <v>0</v>
      </c>
      <c r="X17" s="266">
        <f t="shared" si="16"/>
        <v>0</v>
      </c>
      <c r="Y17" s="264">
        <f>'Labor Rates'!T17</f>
        <v>0</v>
      </c>
      <c r="Z17" s="269">
        <f t="shared" si="17"/>
        <v>0</v>
      </c>
      <c r="AA17" s="345">
        <f t="shared" si="1"/>
        <v>0</v>
      </c>
      <c r="AB17" s="309"/>
      <c r="AC17" s="254">
        <f>'Labor Rates'!W17</f>
        <v>0</v>
      </c>
      <c r="AD17" s="266">
        <f t="shared" si="18"/>
        <v>0</v>
      </c>
      <c r="AE17" s="264">
        <f>'Labor Rates'!Y17</f>
        <v>0</v>
      </c>
      <c r="AF17" s="266">
        <f t="shared" si="19"/>
        <v>0</v>
      </c>
      <c r="AG17" s="264">
        <f>'Labor Rates'!Z17</f>
        <v>0</v>
      </c>
      <c r="AH17" s="269">
        <f t="shared" si="20"/>
        <v>0</v>
      </c>
      <c r="AI17" s="345">
        <f t="shared" si="2"/>
        <v>0</v>
      </c>
      <c r="AJ17" s="309"/>
      <c r="AK17" s="254">
        <f>'Labor Rates'!AC17</f>
        <v>0</v>
      </c>
      <c r="AL17" s="266">
        <f t="shared" si="21"/>
        <v>0</v>
      </c>
      <c r="AM17" s="264">
        <f>'Labor Rates'!AE17</f>
        <v>0</v>
      </c>
      <c r="AN17" s="266">
        <f t="shared" si="22"/>
        <v>0</v>
      </c>
      <c r="AO17" s="264">
        <f>'Labor Rates'!AF17</f>
        <v>0</v>
      </c>
      <c r="AP17" s="269">
        <f t="shared" si="23"/>
        <v>0</v>
      </c>
      <c r="AQ17" s="345">
        <f t="shared" si="3"/>
        <v>0</v>
      </c>
      <c r="AR17" s="271"/>
      <c r="AS17" s="254">
        <f>'Labor Rates'!AI17</f>
        <v>0</v>
      </c>
      <c r="AT17" s="266">
        <f t="shared" si="24"/>
        <v>0</v>
      </c>
      <c r="AU17" s="264">
        <f>'Labor Rates'!AK17</f>
        <v>0</v>
      </c>
      <c r="AV17" s="266">
        <f t="shared" si="25"/>
        <v>0</v>
      </c>
      <c r="AW17" s="264">
        <f>'Labor Rates'!AL17</f>
        <v>0</v>
      </c>
      <c r="AX17" s="269">
        <f t="shared" si="26"/>
        <v>0</v>
      </c>
      <c r="AY17" s="345">
        <f t="shared" si="4"/>
        <v>0</v>
      </c>
      <c r="AZ17" s="362">
        <f t="shared" si="5"/>
        <v>0</v>
      </c>
      <c r="BA17" s="361">
        <f t="shared" si="6"/>
        <v>0</v>
      </c>
      <c r="BB17" s="354">
        <f t="shared" si="7"/>
        <v>0</v>
      </c>
    </row>
    <row r="18" spans="1:54" x14ac:dyDescent="0.2">
      <c r="A18" s="11"/>
      <c r="B18" s="455" t="str">
        <f>IF(ISBLANK('Labor Rates'!C18),"",'Labor Rates'!C18)</f>
        <v/>
      </c>
      <c r="C18" s="456" t="str">
        <f>IF(ISBLANK('Labor Rates'!D18),"",'Labor Rates'!D18)</f>
        <v/>
      </c>
      <c r="D18" s="330"/>
      <c r="E18" s="266">
        <f>'Labor Rates'!E18</f>
        <v>0</v>
      </c>
      <c r="F18" s="266">
        <f t="shared" si="8"/>
        <v>0</v>
      </c>
      <c r="G18" s="264">
        <f>'Labor Rates'!G18</f>
        <v>0</v>
      </c>
      <c r="H18" s="266">
        <f t="shared" si="9"/>
        <v>0</v>
      </c>
      <c r="I18" s="264">
        <f>'Labor Rates'!H18</f>
        <v>0</v>
      </c>
      <c r="J18" s="269">
        <f t="shared" si="10"/>
        <v>0</v>
      </c>
      <c r="K18" s="345">
        <f t="shared" si="11"/>
        <v>0</v>
      </c>
      <c r="L18" s="309"/>
      <c r="M18" s="254">
        <f>'Labor Rates'!K18</f>
        <v>0</v>
      </c>
      <c r="N18" s="266">
        <f t="shared" si="12"/>
        <v>0</v>
      </c>
      <c r="O18" s="264">
        <f>'Labor Rates'!M18</f>
        <v>0</v>
      </c>
      <c r="P18" s="266">
        <f t="shared" si="13"/>
        <v>0</v>
      </c>
      <c r="Q18" s="264">
        <f>'Labor Rates'!N18</f>
        <v>0</v>
      </c>
      <c r="R18" s="269">
        <f t="shared" si="14"/>
        <v>0</v>
      </c>
      <c r="S18" s="345">
        <f t="shared" si="0"/>
        <v>0</v>
      </c>
      <c r="T18" s="309"/>
      <c r="U18" s="254">
        <f>'Labor Rates'!Q18</f>
        <v>0</v>
      </c>
      <c r="V18" s="266">
        <f t="shared" si="15"/>
        <v>0</v>
      </c>
      <c r="W18" s="264">
        <f>'Labor Rates'!S18</f>
        <v>0</v>
      </c>
      <c r="X18" s="266">
        <f t="shared" si="16"/>
        <v>0</v>
      </c>
      <c r="Y18" s="264">
        <f>'Labor Rates'!T18</f>
        <v>0</v>
      </c>
      <c r="Z18" s="269">
        <f t="shared" si="17"/>
        <v>0</v>
      </c>
      <c r="AA18" s="345">
        <f t="shared" si="1"/>
        <v>0</v>
      </c>
      <c r="AB18" s="309"/>
      <c r="AC18" s="254">
        <f>'Labor Rates'!W18</f>
        <v>0</v>
      </c>
      <c r="AD18" s="266">
        <f t="shared" si="18"/>
        <v>0</v>
      </c>
      <c r="AE18" s="264">
        <f>'Labor Rates'!Y18</f>
        <v>0</v>
      </c>
      <c r="AF18" s="266">
        <f t="shared" si="19"/>
        <v>0</v>
      </c>
      <c r="AG18" s="264">
        <f>'Labor Rates'!Z18</f>
        <v>0</v>
      </c>
      <c r="AH18" s="269">
        <f t="shared" si="20"/>
        <v>0</v>
      </c>
      <c r="AI18" s="345">
        <f t="shared" si="2"/>
        <v>0</v>
      </c>
      <c r="AJ18" s="309"/>
      <c r="AK18" s="254">
        <f>'Labor Rates'!AC18</f>
        <v>0</v>
      </c>
      <c r="AL18" s="266">
        <f t="shared" si="21"/>
        <v>0</v>
      </c>
      <c r="AM18" s="264">
        <f>'Labor Rates'!AE18</f>
        <v>0</v>
      </c>
      <c r="AN18" s="266">
        <f t="shared" si="22"/>
        <v>0</v>
      </c>
      <c r="AO18" s="264">
        <f>'Labor Rates'!AF18</f>
        <v>0</v>
      </c>
      <c r="AP18" s="269">
        <f t="shared" si="23"/>
        <v>0</v>
      </c>
      <c r="AQ18" s="345">
        <f t="shared" si="3"/>
        <v>0</v>
      </c>
      <c r="AR18" s="271"/>
      <c r="AS18" s="254">
        <f>'Labor Rates'!AI18</f>
        <v>0</v>
      </c>
      <c r="AT18" s="266">
        <f t="shared" si="24"/>
        <v>0</v>
      </c>
      <c r="AU18" s="264">
        <f>'Labor Rates'!AK18</f>
        <v>0</v>
      </c>
      <c r="AV18" s="266">
        <f t="shared" si="25"/>
        <v>0</v>
      </c>
      <c r="AW18" s="264">
        <f>'Labor Rates'!AL18</f>
        <v>0</v>
      </c>
      <c r="AX18" s="269">
        <f t="shared" si="26"/>
        <v>0</v>
      </c>
      <c r="AY18" s="345">
        <f t="shared" si="4"/>
        <v>0</v>
      </c>
      <c r="AZ18" s="362">
        <f t="shared" si="5"/>
        <v>0</v>
      </c>
      <c r="BA18" s="361">
        <f t="shared" si="6"/>
        <v>0</v>
      </c>
      <c r="BB18" s="354">
        <f t="shared" si="7"/>
        <v>0</v>
      </c>
    </row>
    <row r="19" spans="1:54" x14ac:dyDescent="0.2">
      <c r="A19" s="11"/>
      <c r="B19" s="455" t="str">
        <f>IF(ISBLANK('Labor Rates'!C19),"",'Labor Rates'!C19)</f>
        <v/>
      </c>
      <c r="C19" s="456" t="str">
        <f>IF(ISBLANK('Labor Rates'!D19),"",'Labor Rates'!D19)</f>
        <v/>
      </c>
      <c r="D19" s="330"/>
      <c r="E19" s="266">
        <f>'Labor Rates'!E19</f>
        <v>0</v>
      </c>
      <c r="F19" s="266">
        <f t="shared" si="8"/>
        <v>0</v>
      </c>
      <c r="G19" s="264">
        <f>'Labor Rates'!G19</f>
        <v>0</v>
      </c>
      <c r="H19" s="266">
        <f t="shared" si="9"/>
        <v>0</v>
      </c>
      <c r="I19" s="264">
        <f>'Labor Rates'!H19</f>
        <v>0</v>
      </c>
      <c r="J19" s="269">
        <f t="shared" si="10"/>
        <v>0</v>
      </c>
      <c r="K19" s="345">
        <f t="shared" si="11"/>
        <v>0</v>
      </c>
      <c r="L19" s="309"/>
      <c r="M19" s="254">
        <f>'Labor Rates'!K19</f>
        <v>0</v>
      </c>
      <c r="N19" s="266">
        <f t="shared" si="12"/>
        <v>0</v>
      </c>
      <c r="O19" s="264">
        <f>'Labor Rates'!M19</f>
        <v>0</v>
      </c>
      <c r="P19" s="266">
        <f t="shared" si="13"/>
        <v>0</v>
      </c>
      <c r="Q19" s="264">
        <f>'Labor Rates'!N19</f>
        <v>0</v>
      </c>
      <c r="R19" s="269">
        <f t="shared" si="14"/>
        <v>0</v>
      </c>
      <c r="S19" s="345">
        <f t="shared" si="0"/>
        <v>0</v>
      </c>
      <c r="T19" s="309"/>
      <c r="U19" s="254">
        <f>'Labor Rates'!Q19</f>
        <v>0</v>
      </c>
      <c r="V19" s="266">
        <f t="shared" si="15"/>
        <v>0</v>
      </c>
      <c r="W19" s="264">
        <f>'Labor Rates'!S19</f>
        <v>0</v>
      </c>
      <c r="X19" s="266">
        <f t="shared" si="16"/>
        <v>0</v>
      </c>
      <c r="Y19" s="264">
        <f>'Labor Rates'!T19</f>
        <v>0</v>
      </c>
      <c r="Z19" s="269">
        <f t="shared" si="17"/>
        <v>0</v>
      </c>
      <c r="AA19" s="345">
        <f t="shared" si="1"/>
        <v>0</v>
      </c>
      <c r="AB19" s="309"/>
      <c r="AC19" s="254">
        <f>'Labor Rates'!W19</f>
        <v>0</v>
      </c>
      <c r="AD19" s="266">
        <f t="shared" si="18"/>
        <v>0</v>
      </c>
      <c r="AE19" s="264">
        <f>'Labor Rates'!Y19</f>
        <v>0</v>
      </c>
      <c r="AF19" s="266">
        <f t="shared" si="19"/>
        <v>0</v>
      </c>
      <c r="AG19" s="264">
        <f>'Labor Rates'!Z19</f>
        <v>0</v>
      </c>
      <c r="AH19" s="269">
        <f t="shared" si="20"/>
        <v>0</v>
      </c>
      <c r="AI19" s="345">
        <f t="shared" si="2"/>
        <v>0</v>
      </c>
      <c r="AJ19" s="309"/>
      <c r="AK19" s="254">
        <f>'Labor Rates'!AC19</f>
        <v>0</v>
      </c>
      <c r="AL19" s="266">
        <f t="shared" si="21"/>
        <v>0</v>
      </c>
      <c r="AM19" s="264">
        <f>'Labor Rates'!AE19</f>
        <v>0</v>
      </c>
      <c r="AN19" s="266">
        <f t="shared" si="22"/>
        <v>0</v>
      </c>
      <c r="AO19" s="264">
        <f>'Labor Rates'!AF19</f>
        <v>0</v>
      </c>
      <c r="AP19" s="269">
        <f t="shared" si="23"/>
        <v>0</v>
      </c>
      <c r="AQ19" s="345">
        <f t="shared" si="3"/>
        <v>0</v>
      </c>
      <c r="AR19" s="271"/>
      <c r="AS19" s="254">
        <f>'Labor Rates'!AI19</f>
        <v>0</v>
      </c>
      <c r="AT19" s="266">
        <f t="shared" si="24"/>
        <v>0</v>
      </c>
      <c r="AU19" s="264">
        <f>'Labor Rates'!AK19</f>
        <v>0</v>
      </c>
      <c r="AV19" s="266">
        <f t="shared" si="25"/>
        <v>0</v>
      </c>
      <c r="AW19" s="264">
        <f>'Labor Rates'!AL19</f>
        <v>0</v>
      </c>
      <c r="AX19" s="269">
        <f t="shared" si="26"/>
        <v>0</v>
      </c>
      <c r="AY19" s="345">
        <f t="shared" si="4"/>
        <v>0</v>
      </c>
      <c r="AZ19" s="362">
        <f t="shared" si="5"/>
        <v>0</v>
      </c>
      <c r="BA19" s="361">
        <f t="shared" si="6"/>
        <v>0</v>
      </c>
      <c r="BB19" s="354">
        <f t="shared" si="7"/>
        <v>0</v>
      </c>
    </row>
    <row r="20" spans="1:54" x14ac:dyDescent="0.2">
      <c r="A20" s="11"/>
      <c r="B20" s="455" t="str">
        <f>IF(ISBLANK('Labor Rates'!C20),"",'Labor Rates'!C20)</f>
        <v/>
      </c>
      <c r="C20" s="456" t="str">
        <f>IF(ISBLANK('Labor Rates'!D20),"",'Labor Rates'!D20)</f>
        <v/>
      </c>
      <c r="D20" s="330"/>
      <c r="E20" s="266">
        <f>'Labor Rates'!E20</f>
        <v>0</v>
      </c>
      <c r="F20" s="266">
        <f t="shared" si="8"/>
        <v>0</v>
      </c>
      <c r="G20" s="264">
        <f>'Labor Rates'!G20</f>
        <v>0</v>
      </c>
      <c r="H20" s="266">
        <f t="shared" si="9"/>
        <v>0</v>
      </c>
      <c r="I20" s="264">
        <f>'Labor Rates'!H20</f>
        <v>0</v>
      </c>
      <c r="J20" s="269">
        <f t="shared" si="10"/>
        <v>0</v>
      </c>
      <c r="K20" s="345">
        <f t="shared" si="11"/>
        <v>0</v>
      </c>
      <c r="L20" s="309"/>
      <c r="M20" s="254">
        <f>'Labor Rates'!K20</f>
        <v>0</v>
      </c>
      <c r="N20" s="266">
        <f t="shared" si="12"/>
        <v>0</v>
      </c>
      <c r="O20" s="264">
        <f>'Labor Rates'!M20</f>
        <v>0</v>
      </c>
      <c r="P20" s="266">
        <f t="shared" si="13"/>
        <v>0</v>
      </c>
      <c r="Q20" s="264">
        <f>'Labor Rates'!N20</f>
        <v>0</v>
      </c>
      <c r="R20" s="269">
        <f t="shared" si="14"/>
        <v>0</v>
      </c>
      <c r="S20" s="345">
        <f t="shared" si="0"/>
        <v>0</v>
      </c>
      <c r="T20" s="309"/>
      <c r="U20" s="254">
        <f>'Labor Rates'!Q20</f>
        <v>0</v>
      </c>
      <c r="V20" s="266">
        <f t="shared" si="15"/>
        <v>0</v>
      </c>
      <c r="W20" s="264">
        <f>'Labor Rates'!S20</f>
        <v>0</v>
      </c>
      <c r="X20" s="266">
        <f t="shared" si="16"/>
        <v>0</v>
      </c>
      <c r="Y20" s="264">
        <f>'Labor Rates'!T20</f>
        <v>0</v>
      </c>
      <c r="Z20" s="269">
        <f t="shared" si="17"/>
        <v>0</v>
      </c>
      <c r="AA20" s="345">
        <f t="shared" si="1"/>
        <v>0</v>
      </c>
      <c r="AB20" s="309"/>
      <c r="AC20" s="254">
        <f>'Labor Rates'!W20</f>
        <v>0</v>
      </c>
      <c r="AD20" s="266">
        <f t="shared" si="18"/>
        <v>0</v>
      </c>
      <c r="AE20" s="264">
        <f>'Labor Rates'!Y20</f>
        <v>0</v>
      </c>
      <c r="AF20" s="266">
        <f t="shared" si="19"/>
        <v>0</v>
      </c>
      <c r="AG20" s="264">
        <f>'Labor Rates'!Z20</f>
        <v>0</v>
      </c>
      <c r="AH20" s="269">
        <f t="shared" si="20"/>
        <v>0</v>
      </c>
      <c r="AI20" s="345">
        <f t="shared" si="2"/>
        <v>0</v>
      </c>
      <c r="AJ20" s="309"/>
      <c r="AK20" s="254">
        <f>'Labor Rates'!AC20</f>
        <v>0</v>
      </c>
      <c r="AL20" s="266">
        <f t="shared" si="21"/>
        <v>0</v>
      </c>
      <c r="AM20" s="264">
        <f>'Labor Rates'!AE20</f>
        <v>0</v>
      </c>
      <c r="AN20" s="266">
        <f t="shared" si="22"/>
        <v>0</v>
      </c>
      <c r="AO20" s="264">
        <f>'Labor Rates'!AF20</f>
        <v>0</v>
      </c>
      <c r="AP20" s="269">
        <f t="shared" si="23"/>
        <v>0</v>
      </c>
      <c r="AQ20" s="345">
        <f t="shared" si="3"/>
        <v>0</v>
      </c>
      <c r="AR20" s="271"/>
      <c r="AS20" s="254">
        <f>'Labor Rates'!AI20</f>
        <v>0</v>
      </c>
      <c r="AT20" s="266">
        <f t="shared" si="24"/>
        <v>0</v>
      </c>
      <c r="AU20" s="264">
        <f>'Labor Rates'!AK20</f>
        <v>0</v>
      </c>
      <c r="AV20" s="266">
        <f t="shared" si="25"/>
        <v>0</v>
      </c>
      <c r="AW20" s="264">
        <f>'Labor Rates'!AL20</f>
        <v>0</v>
      </c>
      <c r="AX20" s="269">
        <f t="shared" si="26"/>
        <v>0</v>
      </c>
      <c r="AY20" s="345">
        <f t="shared" si="4"/>
        <v>0</v>
      </c>
      <c r="AZ20" s="362">
        <f t="shared" si="5"/>
        <v>0</v>
      </c>
      <c r="BA20" s="361">
        <f t="shared" si="6"/>
        <v>0</v>
      </c>
      <c r="BB20" s="354">
        <f t="shared" si="7"/>
        <v>0</v>
      </c>
    </row>
    <row r="21" spans="1:54" x14ac:dyDescent="0.2">
      <c r="A21" s="11"/>
      <c r="B21" s="455" t="str">
        <f>IF(ISBLANK('Labor Rates'!C21),"",'Labor Rates'!C21)</f>
        <v/>
      </c>
      <c r="C21" s="456" t="str">
        <f>IF(ISBLANK('Labor Rates'!D21),"",'Labor Rates'!D21)</f>
        <v/>
      </c>
      <c r="D21" s="330"/>
      <c r="E21" s="266">
        <f>'Labor Rates'!E21</f>
        <v>0</v>
      </c>
      <c r="F21" s="266">
        <f t="shared" si="8"/>
        <v>0</v>
      </c>
      <c r="G21" s="264">
        <f>'Labor Rates'!G21</f>
        <v>0</v>
      </c>
      <c r="H21" s="266">
        <f t="shared" si="9"/>
        <v>0</v>
      </c>
      <c r="I21" s="264">
        <f>'Labor Rates'!H21</f>
        <v>0</v>
      </c>
      <c r="J21" s="269">
        <f t="shared" si="10"/>
        <v>0</v>
      </c>
      <c r="K21" s="345">
        <f t="shared" si="11"/>
        <v>0</v>
      </c>
      <c r="L21" s="309"/>
      <c r="M21" s="254">
        <f>'Labor Rates'!K21</f>
        <v>0</v>
      </c>
      <c r="N21" s="266">
        <f t="shared" si="12"/>
        <v>0</v>
      </c>
      <c r="O21" s="264">
        <f>'Labor Rates'!M21</f>
        <v>0</v>
      </c>
      <c r="P21" s="266">
        <f t="shared" si="13"/>
        <v>0</v>
      </c>
      <c r="Q21" s="264">
        <f>'Labor Rates'!N21</f>
        <v>0</v>
      </c>
      <c r="R21" s="269">
        <f t="shared" si="14"/>
        <v>0</v>
      </c>
      <c r="S21" s="345">
        <f t="shared" si="0"/>
        <v>0</v>
      </c>
      <c r="T21" s="309"/>
      <c r="U21" s="254">
        <f>'Labor Rates'!Q21</f>
        <v>0</v>
      </c>
      <c r="V21" s="266">
        <f t="shared" si="15"/>
        <v>0</v>
      </c>
      <c r="W21" s="264">
        <f>'Labor Rates'!S21</f>
        <v>0</v>
      </c>
      <c r="X21" s="266">
        <f t="shared" si="16"/>
        <v>0</v>
      </c>
      <c r="Y21" s="264">
        <f>'Labor Rates'!T21</f>
        <v>0</v>
      </c>
      <c r="Z21" s="269">
        <f t="shared" si="17"/>
        <v>0</v>
      </c>
      <c r="AA21" s="345">
        <f t="shared" si="1"/>
        <v>0</v>
      </c>
      <c r="AB21" s="309"/>
      <c r="AC21" s="254">
        <f>'Labor Rates'!W21</f>
        <v>0</v>
      </c>
      <c r="AD21" s="266">
        <f t="shared" si="18"/>
        <v>0</v>
      </c>
      <c r="AE21" s="264">
        <f>'Labor Rates'!Y21</f>
        <v>0</v>
      </c>
      <c r="AF21" s="266">
        <f t="shared" si="19"/>
        <v>0</v>
      </c>
      <c r="AG21" s="264">
        <f>'Labor Rates'!Z21</f>
        <v>0</v>
      </c>
      <c r="AH21" s="269">
        <f t="shared" si="20"/>
        <v>0</v>
      </c>
      <c r="AI21" s="345">
        <f t="shared" si="2"/>
        <v>0</v>
      </c>
      <c r="AJ21" s="309"/>
      <c r="AK21" s="254">
        <f>'Labor Rates'!AC21</f>
        <v>0</v>
      </c>
      <c r="AL21" s="266">
        <f t="shared" si="21"/>
        <v>0</v>
      </c>
      <c r="AM21" s="264">
        <f>'Labor Rates'!AE21</f>
        <v>0</v>
      </c>
      <c r="AN21" s="266">
        <f t="shared" si="22"/>
        <v>0</v>
      </c>
      <c r="AO21" s="264">
        <f>'Labor Rates'!AF21</f>
        <v>0</v>
      </c>
      <c r="AP21" s="269">
        <f t="shared" si="23"/>
        <v>0</v>
      </c>
      <c r="AQ21" s="345">
        <f t="shared" si="3"/>
        <v>0</v>
      </c>
      <c r="AR21" s="271"/>
      <c r="AS21" s="254">
        <f>'Labor Rates'!AI21</f>
        <v>0</v>
      </c>
      <c r="AT21" s="266">
        <f t="shared" si="24"/>
        <v>0</v>
      </c>
      <c r="AU21" s="264">
        <f>'Labor Rates'!AK21</f>
        <v>0</v>
      </c>
      <c r="AV21" s="266">
        <f t="shared" si="25"/>
        <v>0</v>
      </c>
      <c r="AW21" s="264">
        <f>'Labor Rates'!AL21</f>
        <v>0</v>
      </c>
      <c r="AX21" s="269">
        <f t="shared" si="26"/>
        <v>0</v>
      </c>
      <c r="AY21" s="345">
        <f t="shared" si="4"/>
        <v>0</v>
      </c>
      <c r="AZ21" s="362">
        <f t="shared" si="5"/>
        <v>0</v>
      </c>
      <c r="BA21" s="361">
        <f t="shared" si="6"/>
        <v>0</v>
      </c>
      <c r="BB21" s="354">
        <f t="shared" si="7"/>
        <v>0</v>
      </c>
    </row>
    <row r="22" spans="1:54" x14ac:dyDescent="0.2">
      <c r="A22" s="11"/>
      <c r="B22" s="455" t="str">
        <f>IF(ISBLANK('Labor Rates'!C22),"",'Labor Rates'!C22)</f>
        <v/>
      </c>
      <c r="C22" s="456" t="str">
        <f>IF(ISBLANK('Labor Rates'!D22),"",'Labor Rates'!D22)</f>
        <v/>
      </c>
      <c r="D22" s="330"/>
      <c r="E22" s="266">
        <f>'Labor Rates'!E22</f>
        <v>0</v>
      </c>
      <c r="F22" s="266">
        <f t="shared" si="8"/>
        <v>0</v>
      </c>
      <c r="G22" s="264">
        <f>'Labor Rates'!G22</f>
        <v>0</v>
      </c>
      <c r="H22" s="266">
        <f t="shared" si="9"/>
        <v>0</v>
      </c>
      <c r="I22" s="264">
        <f>'Labor Rates'!H22</f>
        <v>0</v>
      </c>
      <c r="J22" s="269">
        <f t="shared" si="10"/>
        <v>0</v>
      </c>
      <c r="K22" s="345">
        <f t="shared" si="11"/>
        <v>0</v>
      </c>
      <c r="L22" s="309"/>
      <c r="M22" s="254">
        <f>'Labor Rates'!K22</f>
        <v>0</v>
      </c>
      <c r="N22" s="266">
        <f t="shared" si="12"/>
        <v>0</v>
      </c>
      <c r="O22" s="264">
        <f>'Labor Rates'!M22</f>
        <v>0</v>
      </c>
      <c r="P22" s="266">
        <f t="shared" si="13"/>
        <v>0</v>
      </c>
      <c r="Q22" s="264">
        <f>'Labor Rates'!N22</f>
        <v>0</v>
      </c>
      <c r="R22" s="269">
        <f t="shared" si="14"/>
        <v>0</v>
      </c>
      <c r="S22" s="345">
        <f t="shared" si="0"/>
        <v>0</v>
      </c>
      <c r="T22" s="309"/>
      <c r="U22" s="254">
        <f>'Labor Rates'!Q22</f>
        <v>0</v>
      </c>
      <c r="V22" s="266">
        <f t="shared" si="15"/>
        <v>0</v>
      </c>
      <c r="W22" s="264">
        <f>'Labor Rates'!S22</f>
        <v>0</v>
      </c>
      <c r="X22" s="266">
        <f t="shared" si="16"/>
        <v>0</v>
      </c>
      <c r="Y22" s="264">
        <f>'Labor Rates'!T22</f>
        <v>0</v>
      </c>
      <c r="Z22" s="269">
        <f t="shared" si="17"/>
        <v>0</v>
      </c>
      <c r="AA22" s="345">
        <f t="shared" si="1"/>
        <v>0</v>
      </c>
      <c r="AB22" s="309"/>
      <c r="AC22" s="254">
        <f>'Labor Rates'!W22</f>
        <v>0</v>
      </c>
      <c r="AD22" s="266">
        <f t="shared" si="18"/>
        <v>0</v>
      </c>
      <c r="AE22" s="264">
        <f>'Labor Rates'!Y22</f>
        <v>0</v>
      </c>
      <c r="AF22" s="266">
        <f t="shared" si="19"/>
        <v>0</v>
      </c>
      <c r="AG22" s="264">
        <f>'Labor Rates'!Z22</f>
        <v>0</v>
      </c>
      <c r="AH22" s="269">
        <f t="shared" si="20"/>
        <v>0</v>
      </c>
      <c r="AI22" s="345">
        <f t="shared" si="2"/>
        <v>0</v>
      </c>
      <c r="AJ22" s="309"/>
      <c r="AK22" s="254">
        <f>'Labor Rates'!AC22</f>
        <v>0</v>
      </c>
      <c r="AL22" s="266">
        <f t="shared" si="21"/>
        <v>0</v>
      </c>
      <c r="AM22" s="264">
        <f>'Labor Rates'!AE22</f>
        <v>0</v>
      </c>
      <c r="AN22" s="266">
        <f t="shared" si="22"/>
        <v>0</v>
      </c>
      <c r="AO22" s="264">
        <f>'Labor Rates'!AF22</f>
        <v>0</v>
      </c>
      <c r="AP22" s="269">
        <f t="shared" si="23"/>
        <v>0</v>
      </c>
      <c r="AQ22" s="345">
        <f t="shared" si="3"/>
        <v>0</v>
      </c>
      <c r="AR22" s="271"/>
      <c r="AS22" s="254">
        <f>'Labor Rates'!AI22</f>
        <v>0</v>
      </c>
      <c r="AT22" s="266">
        <f t="shared" si="24"/>
        <v>0</v>
      </c>
      <c r="AU22" s="264">
        <f>'Labor Rates'!AK22</f>
        <v>0</v>
      </c>
      <c r="AV22" s="266">
        <f t="shared" si="25"/>
        <v>0</v>
      </c>
      <c r="AW22" s="264">
        <f>'Labor Rates'!AL22</f>
        <v>0</v>
      </c>
      <c r="AX22" s="269">
        <f t="shared" si="26"/>
        <v>0</v>
      </c>
      <c r="AY22" s="345">
        <f t="shared" si="4"/>
        <v>0</v>
      </c>
      <c r="AZ22" s="362">
        <f t="shared" si="5"/>
        <v>0</v>
      </c>
      <c r="BA22" s="361">
        <f t="shared" si="6"/>
        <v>0</v>
      </c>
      <c r="BB22" s="354">
        <f t="shared" si="7"/>
        <v>0</v>
      </c>
    </row>
    <row r="23" spans="1:54" x14ac:dyDescent="0.2">
      <c r="A23" s="11"/>
      <c r="B23" s="455" t="str">
        <f>IF(ISBLANK('Labor Rates'!C23),"",'Labor Rates'!C23)</f>
        <v/>
      </c>
      <c r="C23" s="456" t="str">
        <f>IF(ISBLANK('Labor Rates'!D23),"",'Labor Rates'!D23)</f>
        <v/>
      </c>
      <c r="D23" s="330"/>
      <c r="E23" s="266">
        <f>'Labor Rates'!E23</f>
        <v>0</v>
      </c>
      <c r="F23" s="266">
        <f t="shared" si="8"/>
        <v>0</v>
      </c>
      <c r="G23" s="264">
        <f>'Labor Rates'!G23</f>
        <v>0</v>
      </c>
      <c r="H23" s="266">
        <f t="shared" si="9"/>
        <v>0</v>
      </c>
      <c r="I23" s="264">
        <f>'Labor Rates'!H23</f>
        <v>0</v>
      </c>
      <c r="J23" s="269">
        <f t="shared" si="10"/>
        <v>0</v>
      </c>
      <c r="K23" s="345">
        <f t="shared" si="11"/>
        <v>0</v>
      </c>
      <c r="L23" s="309"/>
      <c r="M23" s="254">
        <f>'Labor Rates'!K23</f>
        <v>0</v>
      </c>
      <c r="N23" s="266">
        <f t="shared" si="12"/>
        <v>0</v>
      </c>
      <c r="O23" s="264">
        <f>'Labor Rates'!M23</f>
        <v>0</v>
      </c>
      <c r="P23" s="266">
        <f t="shared" si="13"/>
        <v>0</v>
      </c>
      <c r="Q23" s="264">
        <f>'Labor Rates'!N23</f>
        <v>0</v>
      </c>
      <c r="R23" s="269">
        <f t="shared" si="14"/>
        <v>0</v>
      </c>
      <c r="S23" s="345">
        <f t="shared" si="0"/>
        <v>0</v>
      </c>
      <c r="T23" s="309"/>
      <c r="U23" s="254">
        <f>'Labor Rates'!Q23</f>
        <v>0</v>
      </c>
      <c r="V23" s="266">
        <f t="shared" si="15"/>
        <v>0</v>
      </c>
      <c r="W23" s="264">
        <f>'Labor Rates'!S23</f>
        <v>0</v>
      </c>
      <c r="X23" s="266">
        <f t="shared" si="16"/>
        <v>0</v>
      </c>
      <c r="Y23" s="264">
        <f>'Labor Rates'!T23</f>
        <v>0</v>
      </c>
      <c r="Z23" s="269">
        <f t="shared" si="17"/>
        <v>0</v>
      </c>
      <c r="AA23" s="345">
        <f t="shared" si="1"/>
        <v>0</v>
      </c>
      <c r="AB23" s="309"/>
      <c r="AC23" s="254">
        <f>'Labor Rates'!W23</f>
        <v>0</v>
      </c>
      <c r="AD23" s="266">
        <f t="shared" si="18"/>
        <v>0</v>
      </c>
      <c r="AE23" s="264">
        <f>'Labor Rates'!Y23</f>
        <v>0</v>
      </c>
      <c r="AF23" s="266">
        <f t="shared" si="19"/>
        <v>0</v>
      </c>
      <c r="AG23" s="264">
        <f>'Labor Rates'!Z23</f>
        <v>0</v>
      </c>
      <c r="AH23" s="269">
        <f t="shared" si="20"/>
        <v>0</v>
      </c>
      <c r="AI23" s="345">
        <f t="shared" si="2"/>
        <v>0</v>
      </c>
      <c r="AJ23" s="309"/>
      <c r="AK23" s="254">
        <f>'Labor Rates'!AC23</f>
        <v>0</v>
      </c>
      <c r="AL23" s="266">
        <f t="shared" si="21"/>
        <v>0</v>
      </c>
      <c r="AM23" s="264">
        <f>'Labor Rates'!AE23</f>
        <v>0</v>
      </c>
      <c r="AN23" s="266">
        <f t="shared" si="22"/>
        <v>0</v>
      </c>
      <c r="AO23" s="264">
        <f>'Labor Rates'!AF23</f>
        <v>0</v>
      </c>
      <c r="AP23" s="269">
        <f t="shared" si="23"/>
        <v>0</v>
      </c>
      <c r="AQ23" s="345">
        <f t="shared" si="3"/>
        <v>0</v>
      </c>
      <c r="AR23" s="271"/>
      <c r="AS23" s="254">
        <f>'Labor Rates'!AI23</f>
        <v>0</v>
      </c>
      <c r="AT23" s="266">
        <f t="shared" si="24"/>
        <v>0</v>
      </c>
      <c r="AU23" s="264">
        <f>'Labor Rates'!AK23</f>
        <v>0</v>
      </c>
      <c r="AV23" s="266">
        <f t="shared" si="25"/>
        <v>0</v>
      </c>
      <c r="AW23" s="264">
        <f>'Labor Rates'!AL23</f>
        <v>0</v>
      </c>
      <c r="AX23" s="269">
        <f t="shared" si="26"/>
        <v>0</v>
      </c>
      <c r="AY23" s="345">
        <f t="shared" si="4"/>
        <v>0</v>
      </c>
      <c r="AZ23" s="362">
        <f t="shared" si="5"/>
        <v>0</v>
      </c>
      <c r="BA23" s="361">
        <f t="shared" si="6"/>
        <v>0</v>
      </c>
      <c r="BB23" s="354">
        <f t="shared" si="7"/>
        <v>0</v>
      </c>
    </row>
    <row r="24" spans="1:54" x14ac:dyDescent="0.2">
      <c r="A24" s="11"/>
      <c r="B24" s="455" t="str">
        <f>IF(ISBLANK('Labor Rates'!C24),"",'Labor Rates'!C24)</f>
        <v/>
      </c>
      <c r="C24" s="456" t="str">
        <f>IF(ISBLANK('Labor Rates'!D24),"",'Labor Rates'!D24)</f>
        <v/>
      </c>
      <c r="D24" s="330"/>
      <c r="E24" s="266">
        <f>'Labor Rates'!E24</f>
        <v>0</v>
      </c>
      <c r="F24" s="266">
        <f t="shared" si="8"/>
        <v>0</v>
      </c>
      <c r="G24" s="264">
        <f>'Labor Rates'!G24</f>
        <v>0</v>
      </c>
      <c r="H24" s="266">
        <f t="shared" si="9"/>
        <v>0</v>
      </c>
      <c r="I24" s="264">
        <f>'Labor Rates'!H24</f>
        <v>0</v>
      </c>
      <c r="J24" s="269">
        <f t="shared" si="10"/>
        <v>0</v>
      </c>
      <c r="K24" s="345">
        <f t="shared" si="11"/>
        <v>0</v>
      </c>
      <c r="L24" s="309"/>
      <c r="M24" s="254">
        <f>'Labor Rates'!K24</f>
        <v>0</v>
      </c>
      <c r="N24" s="266">
        <f t="shared" si="12"/>
        <v>0</v>
      </c>
      <c r="O24" s="264">
        <f>'Labor Rates'!M24</f>
        <v>0</v>
      </c>
      <c r="P24" s="266">
        <f t="shared" si="13"/>
        <v>0</v>
      </c>
      <c r="Q24" s="264">
        <f>'Labor Rates'!N24</f>
        <v>0</v>
      </c>
      <c r="R24" s="269">
        <f t="shared" si="14"/>
        <v>0</v>
      </c>
      <c r="S24" s="345">
        <f t="shared" si="0"/>
        <v>0</v>
      </c>
      <c r="T24" s="309"/>
      <c r="U24" s="254">
        <f>'Labor Rates'!Q24</f>
        <v>0</v>
      </c>
      <c r="V24" s="266">
        <f t="shared" si="15"/>
        <v>0</v>
      </c>
      <c r="W24" s="264">
        <f>'Labor Rates'!S24</f>
        <v>0</v>
      </c>
      <c r="X24" s="266">
        <f t="shared" si="16"/>
        <v>0</v>
      </c>
      <c r="Y24" s="264">
        <f>'Labor Rates'!T24</f>
        <v>0</v>
      </c>
      <c r="Z24" s="269">
        <f t="shared" si="17"/>
        <v>0</v>
      </c>
      <c r="AA24" s="345">
        <f t="shared" si="1"/>
        <v>0</v>
      </c>
      <c r="AB24" s="309"/>
      <c r="AC24" s="254">
        <f>'Labor Rates'!W24</f>
        <v>0</v>
      </c>
      <c r="AD24" s="266">
        <f t="shared" si="18"/>
        <v>0</v>
      </c>
      <c r="AE24" s="264">
        <f>'Labor Rates'!Y24</f>
        <v>0</v>
      </c>
      <c r="AF24" s="266">
        <f t="shared" si="19"/>
        <v>0</v>
      </c>
      <c r="AG24" s="264">
        <f>'Labor Rates'!Z24</f>
        <v>0</v>
      </c>
      <c r="AH24" s="269">
        <f t="shared" si="20"/>
        <v>0</v>
      </c>
      <c r="AI24" s="345">
        <f t="shared" si="2"/>
        <v>0</v>
      </c>
      <c r="AJ24" s="309"/>
      <c r="AK24" s="254">
        <f>'Labor Rates'!AC24</f>
        <v>0</v>
      </c>
      <c r="AL24" s="266">
        <f t="shared" si="21"/>
        <v>0</v>
      </c>
      <c r="AM24" s="264">
        <f>'Labor Rates'!AE24</f>
        <v>0</v>
      </c>
      <c r="AN24" s="266">
        <f t="shared" si="22"/>
        <v>0</v>
      </c>
      <c r="AO24" s="264">
        <f>'Labor Rates'!AF24</f>
        <v>0</v>
      </c>
      <c r="AP24" s="269">
        <f t="shared" si="23"/>
        <v>0</v>
      </c>
      <c r="AQ24" s="345">
        <f t="shared" si="3"/>
        <v>0</v>
      </c>
      <c r="AR24" s="271"/>
      <c r="AS24" s="254">
        <f>'Labor Rates'!AI24</f>
        <v>0</v>
      </c>
      <c r="AT24" s="266">
        <f t="shared" si="24"/>
        <v>0</v>
      </c>
      <c r="AU24" s="264">
        <f>'Labor Rates'!AK24</f>
        <v>0</v>
      </c>
      <c r="AV24" s="266">
        <f t="shared" si="25"/>
        <v>0</v>
      </c>
      <c r="AW24" s="264">
        <f>'Labor Rates'!AL24</f>
        <v>0</v>
      </c>
      <c r="AX24" s="269">
        <f t="shared" si="26"/>
        <v>0</v>
      </c>
      <c r="AY24" s="345">
        <f t="shared" si="4"/>
        <v>0</v>
      </c>
      <c r="AZ24" s="362">
        <f t="shared" si="5"/>
        <v>0</v>
      </c>
      <c r="BA24" s="361">
        <f t="shared" si="6"/>
        <v>0</v>
      </c>
      <c r="BB24" s="354">
        <f t="shared" si="7"/>
        <v>0</v>
      </c>
    </row>
    <row r="25" spans="1:54" x14ac:dyDescent="0.2">
      <c r="A25" s="11"/>
      <c r="B25" s="455" t="str">
        <f>IF(ISBLANK('Labor Rates'!C25),"",'Labor Rates'!C25)</f>
        <v/>
      </c>
      <c r="C25" s="456" t="str">
        <f>IF(ISBLANK('Labor Rates'!D25),"",'Labor Rates'!D25)</f>
        <v/>
      </c>
      <c r="D25" s="330"/>
      <c r="E25" s="266">
        <f>'Labor Rates'!E25</f>
        <v>0</v>
      </c>
      <c r="F25" s="266">
        <f t="shared" si="8"/>
        <v>0</v>
      </c>
      <c r="G25" s="264">
        <f>'Labor Rates'!G25</f>
        <v>0</v>
      </c>
      <c r="H25" s="266">
        <f t="shared" si="9"/>
        <v>0</v>
      </c>
      <c r="I25" s="264">
        <f>'Labor Rates'!H25</f>
        <v>0</v>
      </c>
      <c r="J25" s="269">
        <f t="shared" si="10"/>
        <v>0</v>
      </c>
      <c r="K25" s="345">
        <f t="shared" si="11"/>
        <v>0</v>
      </c>
      <c r="L25" s="309"/>
      <c r="M25" s="254">
        <f>'Labor Rates'!K25</f>
        <v>0</v>
      </c>
      <c r="N25" s="266">
        <f t="shared" si="12"/>
        <v>0</v>
      </c>
      <c r="O25" s="264">
        <f>'Labor Rates'!M25</f>
        <v>0</v>
      </c>
      <c r="P25" s="266">
        <f t="shared" si="13"/>
        <v>0</v>
      </c>
      <c r="Q25" s="264">
        <f>'Labor Rates'!N25</f>
        <v>0</v>
      </c>
      <c r="R25" s="269">
        <f t="shared" si="14"/>
        <v>0</v>
      </c>
      <c r="S25" s="345">
        <f t="shared" si="0"/>
        <v>0</v>
      </c>
      <c r="T25" s="309"/>
      <c r="U25" s="254">
        <f>'Labor Rates'!Q25</f>
        <v>0</v>
      </c>
      <c r="V25" s="266">
        <f t="shared" si="15"/>
        <v>0</v>
      </c>
      <c r="W25" s="264">
        <f>'Labor Rates'!S25</f>
        <v>0</v>
      </c>
      <c r="X25" s="266">
        <f t="shared" si="16"/>
        <v>0</v>
      </c>
      <c r="Y25" s="264">
        <f>'Labor Rates'!T25</f>
        <v>0</v>
      </c>
      <c r="Z25" s="269">
        <f t="shared" si="17"/>
        <v>0</v>
      </c>
      <c r="AA25" s="345">
        <f t="shared" si="1"/>
        <v>0</v>
      </c>
      <c r="AB25" s="309"/>
      <c r="AC25" s="254">
        <f>'Labor Rates'!W25</f>
        <v>0</v>
      </c>
      <c r="AD25" s="266">
        <f t="shared" si="18"/>
        <v>0</v>
      </c>
      <c r="AE25" s="264">
        <f>'Labor Rates'!Y25</f>
        <v>0</v>
      </c>
      <c r="AF25" s="266">
        <f t="shared" si="19"/>
        <v>0</v>
      </c>
      <c r="AG25" s="264">
        <f>'Labor Rates'!Z25</f>
        <v>0</v>
      </c>
      <c r="AH25" s="269">
        <f t="shared" si="20"/>
        <v>0</v>
      </c>
      <c r="AI25" s="345">
        <f t="shared" si="2"/>
        <v>0</v>
      </c>
      <c r="AJ25" s="309"/>
      <c r="AK25" s="254">
        <f>'Labor Rates'!AC25</f>
        <v>0</v>
      </c>
      <c r="AL25" s="266">
        <f t="shared" si="21"/>
        <v>0</v>
      </c>
      <c r="AM25" s="264">
        <f>'Labor Rates'!AE25</f>
        <v>0</v>
      </c>
      <c r="AN25" s="266">
        <f t="shared" si="22"/>
        <v>0</v>
      </c>
      <c r="AO25" s="264">
        <f>'Labor Rates'!AF25</f>
        <v>0</v>
      </c>
      <c r="AP25" s="269">
        <f t="shared" si="23"/>
        <v>0</v>
      </c>
      <c r="AQ25" s="345">
        <f t="shared" si="3"/>
        <v>0</v>
      </c>
      <c r="AR25" s="271"/>
      <c r="AS25" s="254">
        <f>'Labor Rates'!AI25</f>
        <v>0</v>
      </c>
      <c r="AT25" s="266">
        <f t="shared" si="24"/>
        <v>0</v>
      </c>
      <c r="AU25" s="264">
        <f>'Labor Rates'!AK25</f>
        <v>0</v>
      </c>
      <c r="AV25" s="266">
        <f t="shared" si="25"/>
        <v>0</v>
      </c>
      <c r="AW25" s="264">
        <f>'Labor Rates'!AL25</f>
        <v>0</v>
      </c>
      <c r="AX25" s="269">
        <f t="shared" si="26"/>
        <v>0</v>
      </c>
      <c r="AY25" s="345">
        <f t="shared" si="4"/>
        <v>0</v>
      </c>
      <c r="AZ25" s="362">
        <f t="shared" si="5"/>
        <v>0</v>
      </c>
      <c r="BA25" s="361">
        <f t="shared" si="6"/>
        <v>0</v>
      </c>
      <c r="BB25" s="354">
        <f t="shared" si="7"/>
        <v>0</v>
      </c>
    </row>
    <row r="26" spans="1:54" x14ac:dyDescent="0.2">
      <c r="A26" s="11"/>
      <c r="B26" s="455" t="str">
        <f>IF(ISBLANK('Labor Rates'!C26),"",'Labor Rates'!C26)</f>
        <v/>
      </c>
      <c r="C26" s="456" t="str">
        <f>IF(ISBLANK('Labor Rates'!D26),"",'Labor Rates'!D26)</f>
        <v/>
      </c>
      <c r="D26" s="330"/>
      <c r="E26" s="266">
        <f>'Labor Rates'!E26</f>
        <v>0</v>
      </c>
      <c r="F26" s="266">
        <f t="shared" si="8"/>
        <v>0</v>
      </c>
      <c r="G26" s="264">
        <f>'Labor Rates'!G26</f>
        <v>0</v>
      </c>
      <c r="H26" s="266">
        <f t="shared" si="9"/>
        <v>0</v>
      </c>
      <c r="I26" s="264">
        <f>'Labor Rates'!H26</f>
        <v>0</v>
      </c>
      <c r="J26" s="269">
        <f t="shared" si="10"/>
        <v>0</v>
      </c>
      <c r="K26" s="345">
        <f t="shared" si="11"/>
        <v>0</v>
      </c>
      <c r="L26" s="309"/>
      <c r="M26" s="254">
        <f>'Labor Rates'!K26</f>
        <v>0</v>
      </c>
      <c r="N26" s="266">
        <f t="shared" si="12"/>
        <v>0</v>
      </c>
      <c r="O26" s="264">
        <f>'Labor Rates'!M26</f>
        <v>0</v>
      </c>
      <c r="P26" s="266">
        <f t="shared" si="13"/>
        <v>0</v>
      </c>
      <c r="Q26" s="264">
        <f>'Labor Rates'!N26</f>
        <v>0</v>
      </c>
      <c r="R26" s="269">
        <f t="shared" si="14"/>
        <v>0</v>
      </c>
      <c r="S26" s="345">
        <f t="shared" si="0"/>
        <v>0</v>
      </c>
      <c r="T26" s="309"/>
      <c r="U26" s="254">
        <f>'Labor Rates'!Q26</f>
        <v>0</v>
      </c>
      <c r="V26" s="266">
        <f t="shared" si="15"/>
        <v>0</v>
      </c>
      <c r="W26" s="264">
        <f>'Labor Rates'!S26</f>
        <v>0</v>
      </c>
      <c r="X26" s="266">
        <f t="shared" si="16"/>
        <v>0</v>
      </c>
      <c r="Y26" s="264">
        <f>'Labor Rates'!T26</f>
        <v>0</v>
      </c>
      <c r="Z26" s="269">
        <f t="shared" si="17"/>
        <v>0</v>
      </c>
      <c r="AA26" s="345">
        <f t="shared" si="1"/>
        <v>0</v>
      </c>
      <c r="AB26" s="309"/>
      <c r="AC26" s="254">
        <f>'Labor Rates'!W26</f>
        <v>0</v>
      </c>
      <c r="AD26" s="266">
        <f t="shared" si="18"/>
        <v>0</v>
      </c>
      <c r="AE26" s="264">
        <f>'Labor Rates'!Y26</f>
        <v>0</v>
      </c>
      <c r="AF26" s="266">
        <f t="shared" si="19"/>
        <v>0</v>
      </c>
      <c r="AG26" s="264">
        <f>'Labor Rates'!Z26</f>
        <v>0</v>
      </c>
      <c r="AH26" s="269">
        <f t="shared" si="20"/>
        <v>0</v>
      </c>
      <c r="AI26" s="345">
        <f t="shared" si="2"/>
        <v>0</v>
      </c>
      <c r="AJ26" s="309"/>
      <c r="AK26" s="254">
        <f>'Labor Rates'!AC26</f>
        <v>0</v>
      </c>
      <c r="AL26" s="266">
        <f t="shared" si="21"/>
        <v>0</v>
      </c>
      <c r="AM26" s="264">
        <f>'Labor Rates'!AE26</f>
        <v>0</v>
      </c>
      <c r="AN26" s="266">
        <f t="shared" si="22"/>
        <v>0</v>
      </c>
      <c r="AO26" s="264">
        <f>'Labor Rates'!AF26</f>
        <v>0</v>
      </c>
      <c r="AP26" s="269">
        <f t="shared" si="23"/>
        <v>0</v>
      </c>
      <c r="AQ26" s="345">
        <f t="shared" si="3"/>
        <v>0</v>
      </c>
      <c r="AR26" s="271"/>
      <c r="AS26" s="254">
        <f>'Labor Rates'!AI26</f>
        <v>0</v>
      </c>
      <c r="AT26" s="266">
        <f t="shared" si="24"/>
        <v>0</v>
      </c>
      <c r="AU26" s="264">
        <f>'Labor Rates'!AK26</f>
        <v>0</v>
      </c>
      <c r="AV26" s="266">
        <f t="shared" si="25"/>
        <v>0</v>
      </c>
      <c r="AW26" s="264">
        <f>'Labor Rates'!AL26</f>
        <v>0</v>
      </c>
      <c r="AX26" s="269">
        <f t="shared" si="26"/>
        <v>0</v>
      </c>
      <c r="AY26" s="345">
        <f t="shared" si="4"/>
        <v>0</v>
      </c>
      <c r="AZ26" s="362">
        <f t="shared" si="5"/>
        <v>0</v>
      </c>
      <c r="BA26" s="361">
        <f t="shared" si="6"/>
        <v>0</v>
      </c>
      <c r="BB26" s="354">
        <f t="shared" si="7"/>
        <v>0</v>
      </c>
    </row>
    <row r="27" spans="1:54" x14ac:dyDescent="0.2">
      <c r="A27" s="11"/>
      <c r="B27" s="455" t="str">
        <f>IF(ISBLANK('Labor Rates'!C27),"",'Labor Rates'!C27)</f>
        <v/>
      </c>
      <c r="C27" s="456" t="str">
        <f>IF(ISBLANK('Labor Rates'!D27),"",'Labor Rates'!D27)</f>
        <v/>
      </c>
      <c r="D27" s="330"/>
      <c r="E27" s="266">
        <f>'Labor Rates'!E27</f>
        <v>0</v>
      </c>
      <c r="F27" s="266">
        <f t="shared" si="8"/>
        <v>0</v>
      </c>
      <c r="G27" s="264">
        <f>'Labor Rates'!G27</f>
        <v>0</v>
      </c>
      <c r="H27" s="266">
        <f t="shared" si="9"/>
        <v>0</v>
      </c>
      <c r="I27" s="264">
        <f>'Labor Rates'!H27</f>
        <v>0</v>
      </c>
      <c r="J27" s="269">
        <f t="shared" si="10"/>
        <v>0</v>
      </c>
      <c r="K27" s="345">
        <f t="shared" si="11"/>
        <v>0</v>
      </c>
      <c r="L27" s="309"/>
      <c r="M27" s="254">
        <f>'Labor Rates'!K27</f>
        <v>0</v>
      </c>
      <c r="N27" s="266">
        <f t="shared" si="12"/>
        <v>0</v>
      </c>
      <c r="O27" s="264">
        <f>'Labor Rates'!M27</f>
        <v>0</v>
      </c>
      <c r="P27" s="266">
        <f t="shared" si="13"/>
        <v>0</v>
      </c>
      <c r="Q27" s="264">
        <f>'Labor Rates'!N27</f>
        <v>0</v>
      </c>
      <c r="R27" s="269">
        <f t="shared" si="14"/>
        <v>0</v>
      </c>
      <c r="S27" s="345">
        <f t="shared" si="0"/>
        <v>0</v>
      </c>
      <c r="T27" s="309"/>
      <c r="U27" s="254">
        <f>'Labor Rates'!Q27</f>
        <v>0</v>
      </c>
      <c r="V27" s="266">
        <f t="shared" si="15"/>
        <v>0</v>
      </c>
      <c r="W27" s="264">
        <f>'Labor Rates'!S27</f>
        <v>0</v>
      </c>
      <c r="X27" s="266">
        <f t="shared" si="16"/>
        <v>0</v>
      </c>
      <c r="Y27" s="264">
        <f>'Labor Rates'!T27</f>
        <v>0</v>
      </c>
      <c r="Z27" s="269">
        <f t="shared" si="17"/>
        <v>0</v>
      </c>
      <c r="AA27" s="345">
        <f t="shared" si="1"/>
        <v>0</v>
      </c>
      <c r="AB27" s="309"/>
      <c r="AC27" s="254">
        <f>'Labor Rates'!W27</f>
        <v>0</v>
      </c>
      <c r="AD27" s="266">
        <f t="shared" si="18"/>
        <v>0</v>
      </c>
      <c r="AE27" s="264">
        <f>'Labor Rates'!Y27</f>
        <v>0</v>
      </c>
      <c r="AF27" s="266">
        <f t="shared" si="19"/>
        <v>0</v>
      </c>
      <c r="AG27" s="264">
        <f>'Labor Rates'!Z27</f>
        <v>0</v>
      </c>
      <c r="AH27" s="269">
        <f t="shared" si="20"/>
        <v>0</v>
      </c>
      <c r="AI27" s="345">
        <f t="shared" si="2"/>
        <v>0</v>
      </c>
      <c r="AJ27" s="309"/>
      <c r="AK27" s="254">
        <f>'Labor Rates'!AC27</f>
        <v>0</v>
      </c>
      <c r="AL27" s="266">
        <f t="shared" si="21"/>
        <v>0</v>
      </c>
      <c r="AM27" s="264">
        <f>'Labor Rates'!AE27</f>
        <v>0</v>
      </c>
      <c r="AN27" s="266">
        <f t="shared" si="22"/>
        <v>0</v>
      </c>
      <c r="AO27" s="264">
        <f>'Labor Rates'!AF27</f>
        <v>0</v>
      </c>
      <c r="AP27" s="269">
        <f t="shared" si="23"/>
        <v>0</v>
      </c>
      <c r="AQ27" s="345">
        <f t="shared" si="3"/>
        <v>0</v>
      </c>
      <c r="AR27" s="271"/>
      <c r="AS27" s="254">
        <f>'Labor Rates'!AI27</f>
        <v>0</v>
      </c>
      <c r="AT27" s="266">
        <f t="shared" si="24"/>
        <v>0</v>
      </c>
      <c r="AU27" s="264">
        <f>'Labor Rates'!AK27</f>
        <v>0</v>
      </c>
      <c r="AV27" s="266">
        <f t="shared" si="25"/>
        <v>0</v>
      </c>
      <c r="AW27" s="264">
        <f>'Labor Rates'!AL27</f>
        <v>0</v>
      </c>
      <c r="AX27" s="269">
        <f t="shared" si="26"/>
        <v>0</v>
      </c>
      <c r="AY27" s="345">
        <f t="shared" si="4"/>
        <v>0</v>
      </c>
      <c r="AZ27" s="362">
        <f t="shared" si="5"/>
        <v>0</v>
      </c>
      <c r="BA27" s="361">
        <f t="shared" si="6"/>
        <v>0</v>
      </c>
      <c r="BB27" s="354">
        <f t="shared" si="7"/>
        <v>0</v>
      </c>
    </row>
    <row r="28" spans="1:54" x14ac:dyDescent="0.2">
      <c r="A28" s="11"/>
      <c r="B28" s="455" t="str">
        <f>IF(ISBLANK('Labor Rates'!C28),"",'Labor Rates'!C28)</f>
        <v/>
      </c>
      <c r="C28" s="456" t="str">
        <f>IF(ISBLANK('Labor Rates'!D28),"",'Labor Rates'!D28)</f>
        <v/>
      </c>
      <c r="D28" s="330"/>
      <c r="E28" s="266">
        <f>'Labor Rates'!E28</f>
        <v>0</v>
      </c>
      <c r="F28" s="266">
        <f t="shared" si="8"/>
        <v>0</v>
      </c>
      <c r="G28" s="264">
        <f>'Labor Rates'!G28</f>
        <v>0</v>
      </c>
      <c r="H28" s="266">
        <f t="shared" si="9"/>
        <v>0</v>
      </c>
      <c r="I28" s="264">
        <f>'Labor Rates'!H28</f>
        <v>0</v>
      </c>
      <c r="J28" s="269">
        <f t="shared" si="10"/>
        <v>0</v>
      </c>
      <c r="K28" s="345">
        <f t="shared" si="11"/>
        <v>0</v>
      </c>
      <c r="L28" s="309"/>
      <c r="M28" s="254">
        <f>'Labor Rates'!K28</f>
        <v>0</v>
      </c>
      <c r="N28" s="266">
        <f t="shared" si="12"/>
        <v>0</v>
      </c>
      <c r="O28" s="264">
        <f>'Labor Rates'!M28</f>
        <v>0</v>
      </c>
      <c r="P28" s="266">
        <f t="shared" si="13"/>
        <v>0</v>
      </c>
      <c r="Q28" s="264">
        <f>'Labor Rates'!N28</f>
        <v>0</v>
      </c>
      <c r="R28" s="269">
        <f t="shared" si="14"/>
        <v>0</v>
      </c>
      <c r="S28" s="345">
        <f t="shared" si="0"/>
        <v>0</v>
      </c>
      <c r="T28" s="309"/>
      <c r="U28" s="254">
        <f>'Labor Rates'!Q28</f>
        <v>0</v>
      </c>
      <c r="V28" s="266">
        <f t="shared" si="15"/>
        <v>0</v>
      </c>
      <c r="W28" s="264">
        <f>'Labor Rates'!S28</f>
        <v>0</v>
      </c>
      <c r="X28" s="266">
        <f t="shared" si="16"/>
        <v>0</v>
      </c>
      <c r="Y28" s="264">
        <f>'Labor Rates'!T28</f>
        <v>0</v>
      </c>
      <c r="Z28" s="269">
        <f t="shared" si="17"/>
        <v>0</v>
      </c>
      <c r="AA28" s="345">
        <f t="shared" si="1"/>
        <v>0</v>
      </c>
      <c r="AB28" s="309"/>
      <c r="AC28" s="254">
        <f>'Labor Rates'!W28</f>
        <v>0</v>
      </c>
      <c r="AD28" s="266">
        <f t="shared" si="18"/>
        <v>0</v>
      </c>
      <c r="AE28" s="264">
        <f>'Labor Rates'!Y28</f>
        <v>0</v>
      </c>
      <c r="AF28" s="266">
        <f t="shared" si="19"/>
        <v>0</v>
      </c>
      <c r="AG28" s="264">
        <f>'Labor Rates'!Z28</f>
        <v>0</v>
      </c>
      <c r="AH28" s="269">
        <f t="shared" si="20"/>
        <v>0</v>
      </c>
      <c r="AI28" s="345">
        <f t="shared" si="2"/>
        <v>0</v>
      </c>
      <c r="AJ28" s="309"/>
      <c r="AK28" s="254">
        <f>'Labor Rates'!AC28</f>
        <v>0</v>
      </c>
      <c r="AL28" s="266">
        <f t="shared" si="21"/>
        <v>0</v>
      </c>
      <c r="AM28" s="264">
        <f>'Labor Rates'!AE28</f>
        <v>0</v>
      </c>
      <c r="AN28" s="266">
        <f t="shared" si="22"/>
        <v>0</v>
      </c>
      <c r="AO28" s="264">
        <f>'Labor Rates'!AF28</f>
        <v>0</v>
      </c>
      <c r="AP28" s="269">
        <f t="shared" si="23"/>
        <v>0</v>
      </c>
      <c r="AQ28" s="345">
        <f t="shared" si="3"/>
        <v>0</v>
      </c>
      <c r="AR28" s="271"/>
      <c r="AS28" s="254">
        <f>'Labor Rates'!AI28</f>
        <v>0</v>
      </c>
      <c r="AT28" s="266">
        <f t="shared" si="24"/>
        <v>0</v>
      </c>
      <c r="AU28" s="264">
        <f>'Labor Rates'!AK28</f>
        <v>0</v>
      </c>
      <c r="AV28" s="266">
        <f t="shared" si="25"/>
        <v>0</v>
      </c>
      <c r="AW28" s="264">
        <f>'Labor Rates'!AL28</f>
        <v>0</v>
      </c>
      <c r="AX28" s="269">
        <f t="shared" si="26"/>
        <v>0</v>
      </c>
      <c r="AY28" s="345">
        <f t="shared" si="4"/>
        <v>0</v>
      </c>
      <c r="AZ28" s="362">
        <f t="shared" si="5"/>
        <v>0</v>
      </c>
      <c r="BA28" s="361">
        <f t="shared" si="6"/>
        <v>0</v>
      </c>
      <c r="BB28" s="354">
        <f t="shared" si="7"/>
        <v>0</v>
      </c>
    </row>
    <row r="29" spans="1:54" x14ac:dyDescent="0.2">
      <c r="A29" s="11"/>
      <c r="B29" s="455" t="str">
        <f>IF(ISBLANK('Labor Rates'!C29),"",'Labor Rates'!C29)</f>
        <v/>
      </c>
      <c r="C29" s="456" t="str">
        <f>IF(ISBLANK('Labor Rates'!D29),"",'Labor Rates'!D29)</f>
        <v/>
      </c>
      <c r="D29" s="330"/>
      <c r="E29" s="266">
        <f>'Labor Rates'!E29</f>
        <v>0</v>
      </c>
      <c r="F29" s="266">
        <f t="shared" si="8"/>
        <v>0</v>
      </c>
      <c r="G29" s="264">
        <f>'Labor Rates'!G29</f>
        <v>0</v>
      </c>
      <c r="H29" s="266">
        <f t="shared" si="9"/>
        <v>0</v>
      </c>
      <c r="I29" s="264">
        <f>'Labor Rates'!H29</f>
        <v>0</v>
      </c>
      <c r="J29" s="269">
        <f t="shared" si="10"/>
        <v>0</v>
      </c>
      <c r="K29" s="345">
        <f t="shared" si="11"/>
        <v>0</v>
      </c>
      <c r="L29" s="309"/>
      <c r="M29" s="254">
        <f>'Labor Rates'!K29</f>
        <v>0</v>
      </c>
      <c r="N29" s="266">
        <f t="shared" si="12"/>
        <v>0</v>
      </c>
      <c r="O29" s="264">
        <f>'Labor Rates'!M29</f>
        <v>0</v>
      </c>
      <c r="P29" s="266">
        <f t="shared" si="13"/>
        <v>0</v>
      </c>
      <c r="Q29" s="264">
        <f>'Labor Rates'!N29</f>
        <v>0</v>
      </c>
      <c r="R29" s="269">
        <f t="shared" si="14"/>
        <v>0</v>
      </c>
      <c r="S29" s="345">
        <f t="shared" si="0"/>
        <v>0</v>
      </c>
      <c r="T29" s="309"/>
      <c r="U29" s="254">
        <f>'Labor Rates'!Q29</f>
        <v>0</v>
      </c>
      <c r="V29" s="266">
        <f t="shared" si="15"/>
        <v>0</v>
      </c>
      <c r="W29" s="264">
        <f>'Labor Rates'!S29</f>
        <v>0</v>
      </c>
      <c r="X29" s="266">
        <f t="shared" si="16"/>
        <v>0</v>
      </c>
      <c r="Y29" s="264">
        <f>'Labor Rates'!T29</f>
        <v>0</v>
      </c>
      <c r="Z29" s="269">
        <f t="shared" si="17"/>
        <v>0</v>
      </c>
      <c r="AA29" s="345">
        <f t="shared" si="1"/>
        <v>0</v>
      </c>
      <c r="AB29" s="309"/>
      <c r="AC29" s="254">
        <f>'Labor Rates'!W29</f>
        <v>0</v>
      </c>
      <c r="AD29" s="266">
        <f t="shared" si="18"/>
        <v>0</v>
      </c>
      <c r="AE29" s="264">
        <f>'Labor Rates'!Y29</f>
        <v>0</v>
      </c>
      <c r="AF29" s="266">
        <f t="shared" si="19"/>
        <v>0</v>
      </c>
      <c r="AG29" s="264">
        <f>'Labor Rates'!Z29</f>
        <v>0</v>
      </c>
      <c r="AH29" s="269">
        <f t="shared" si="20"/>
        <v>0</v>
      </c>
      <c r="AI29" s="345">
        <f t="shared" si="2"/>
        <v>0</v>
      </c>
      <c r="AJ29" s="309"/>
      <c r="AK29" s="254">
        <f>'Labor Rates'!AC29</f>
        <v>0</v>
      </c>
      <c r="AL29" s="266">
        <f t="shared" si="21"/>
        <v>0</v>
      </c>
      <c r="AM29" s="264">
        <f>'Labor Rates'!AE29</f>
        <v>0</v>
      </c>
      <c r="AN29" s="266">
        <f t="shared" si="22"/>
        <v>0</v>
      </c>
      <c r="AO29" s="264">
        <f>'Labor Rates'!AF29</f>
        <v>0</v>
      </c>
      <c r="AP29" s="269">
        <f t="shared" si="23"/>
        <v>0</v>
      </c>
      <c r="AQ29" s="345">
        <f t="shared" si="3"/>
        <v>0</v>
      </c>
      <c r="AR29" s="271"/>
      <c r="AS29" s="254">
        <f>'Labor Rates'!AI29</f>
        <v>0</v>
      </c>
      <c r="AT29" s="266">
        <f t="shared" si="24"/>
        <v>0</v>
      </c>
      <c r="AU29" s="264">
        <f>'Labor Rates'!AK29</f>
        <v>0</v>
      </c>
      <c r="AV29" s="266">
        <f t="shared" si="25"/>
        <v>0</v>
      </c>
      <c r="AW29" s="264">
        <f>'Labor Rates'!AL29</f>
        <v>0</v>
      </c>
      <c r="AX29" s="269">
        <f t="shared" si="26"/>
        <v>0</v>
      </c>
      <c r="AY29" s="345">
        <f t="shared" si="4"/>
        <v>0</v>
      </c>
      <c r="AZ29" s="362">
        <f t="shared" si="5"/>
        <v>0</v>
      </c>
      <c r="BA29" s="361">
        <f t="shared" si="6"/>
        <v>0</v>
      </c>
      <c r="BB29" s="354">
        <f t="shared" si="7"/>
        <v>0</v>
      </c>
    </row>
    <row r="30" spans="1:54" x14ac:dyDescent="0.2">
      <c r="A30" s="11"/>
      <c r="B30" s="455" t="str">
        <f>IF(ISBLANK('Labor Rates'!C30),"",'Labor Rates'!C30)</f>
        <v/>
      </c>
      <c r="C30" s="456" t="str">
        <f>IF(ISBLANK('Labor Rates'!D30),"",'Labor Rates'!D30)</f>
        <v/>
      </c>
      <c r="D30" s="330"/>
      <c r="E30" s="266">
        <f>'Labor Rates'!E30</f>
        <v>0</v>
      </c>
      <c r="F30" s="266">
        <f t="shared" si="8"/>
        <v>0</v>
      </c>
      <c r="G30" s="264">
        <f>'Labor Rates'!G30</f>
        <v>0</v>
      </c>
      <c r="H30" s="266">
        <f t="shared" si="9"/>
        <v>0</v>
      </c>
      <c r="I30" s="264">
        <f>'Labor Rates'!H30</f>
        <v>0</v>
      </c>
      <c r="J30" s="269">
        <f t="shared" si="10"/>
        <v>0</v>
      </c>
      <c r="K30" s="345">
        <f t="shared" si="11"/>
        <v>0</v>
      </c>
      <c r="L30" s="309"/>
      <c r="M30" s="254">
        <f>'Labor Rates'!K30</f>
        <v>0</v>
      </c>
      <c r="N30" s="266">
        <f t="shared" si="12"/>
        <v>0</v>
      </c>
      <c r="O30" s="264">
        <f>'Labor Rates'!M30</f>
        <v>0</v>
      </c>
      <c r="P30" s="266">
        <f t="shared" si="13"/>
        <v>0</v>
      </c>
      <c r="Q30" s="264">
        <f>'Labor Rates'!N30</f>
        <v>0</v>
      </c>
      <c r="R30" s="269">
        <f t="shared" si="14"/>
        <v>0</v>
      </c>
      <c r="S30" s="345">
        <f t="shared" si="0"/>
        <v>0</v>
      </c>
      <c r="T30" s="309"/>
      <c r="U30" s="254">
        <f>'Labor Rates'!Q30</f>
        <v>0</v>
      </c>
      <c r="V30" s="266">
        <f t="shared" si="15"/>
        <v>0</v>
      </c>
      <c r="W30" s="264">
        <f>'Labor Rates'!S30</f>
        <v>0</v>
      </c>
      <c r="X30" s="266">
        <f t="shared" si="16"/>
        <v>0</v>
      </c>
      <c r="Y30" s="264">
        <f>'Labor Rates'!T30</f>
        <v>0</v>
      </c>
      <c r="Z30" s="269">
        <f t="shared" si="17"/>
        <v>0</v>
      </c>
      <c r="AA30" s="345">
        <f t="shared" si="1"/>
        <v>0</v>
      </c>
      <c r="AB30" s="309"/>
      <c r="AC30" s="254">
        <f>'Labor Rates'!W30</f>
        <v>0</v>
      </c>
      <c r="AD30" s="266">
        <f t="shared" si="18"/>
        <v>0</v>
      </c>
      <c r="AE30" s="264">
        <f>'Labor Rates'!Y30</f>
        <v>0</v>
      </c>
      <c r="AF30" s="266">
        <f t="shared" si="19"/>
        <v>0</v>
      </c>
      <c r="AG30" s="264">
        <f>'Labor Rates'!Z30</f>
        <v>0</v>
      </c>
      <c r="AH30" s="269">
        <f t="shared" si="20"/>
        <v>0</v>
      </c>
      <c r="AI30" s="345">
        <f t="shared" si="2"/>
        <v>0</v>
      </c>
      <c r="AJ30" s="309"/>
      <c r="AK30" s="254">
        <f>'Labor Rates'!AC30</f>
        <v>0</v>
      </c>
      <c r="AL30" s="266">
        <f t="shared" si="21"/>
        <v>0</v>
      </c>
      <c r="AM30" s="264">
        <f>'Labor Rates'!AE30</f>
        <v>0</v>
      </c>
      <c r="AN30" s="266">
        <f t="shared" si="22"/>
        <v>0</v>
      </c>
      <c r="AO30" s="264">
        <f>'Labor Rates'!AF30</f>
        <v>0</v>
      </c>
      <c r="AP30" s="269">
        <f t="shared" si="23"/>
        <v>0</v>
      </c>
      <c r="AQ30" s="345">
        <f t="shared" si="3"/>
        <v>0</v>
      </c>
      <c r="AR30" s="271"/>
      <c r="AS30" s="254">
        <f>'Labor Rates'!AI30</f>
        <v>0</v>
      </c>
      <c r="AT30" s="266">
        <f t="shared" si="24"/>
        <v>0</v>
      </c>
      <c r="AU30" s="264">
        <f>'Labor Rates'!AK30</f>
        <v>0</v>
      </c>
      <c r="AV30" s="266">
        <f t="shared" si="25"/>
        <v>0</v>
      </c>
      <c r="AW30" s="264">
        <f>'Labor Rates'!AL30</f>
        <v>0</v>
      </c>
      <c r="AX30" s="269">
        <f t="shared" si="26"/>
        <v>0</v>
      </c>
      <c r="AY30" s="345">
        <f t="shared" si="4"/>
        <v>0</v>
      </c>
      <c r="AZ30" s="362">
        <f t="shared" si="5"/>
        <v>0</v>
      </c>
      <c r="BA30" s="361">
        <f t="shared" si="6"/>
        <v>0</v>
      </c>
      <c r="BB30" s="354">
        <f t="shared" si="7"/>
        <v>0</v>
      </c>
    </row>
    <row r="31" spans="1:54" x14ac:dyDescent="0.2">
      <c r="A31" s="11"/>
      <c r="B31" s="455" t="str">
        <f>IF(ISBLANK('Labor Rates'!C31),"",'Labor Rates'!C31)</f>
        <v/>
      </c>
      <c r="C31" s="456" t="str">
        <f>IF(ISBLANK('Labor Rates'!D31),"",'Labor Rates'!D31)</f>
        <v/>
      </c>
      <c r="D31" s="330"/>
      <c r="E31" s="266">
        <f>'Labor Rates'!E31</f>
        <v>0</v>
      </c>
      <c r="F31" s="266">
        <f t="shared" si="8"/>
        <v>0</v>
      </c>
      <c r="G31" s="264">
        <f>'Labor Rates'!G31</f>
        <v>0</v>
      </c>
      <c r="H31" s="266">
        <f t="shared" si="9"/>
        <v>0</v>
      </c>
      <c r="I31" s="264">
        <f>'Labor Rates'!H31</f>
        <v>0</v>
      </c>
      <c r="J31" s="269">
        <f t="shared" si="10"/>
        <v>0</v>
      </c>
      <c r="K31" s="345">
        <f t="shared" si="11"/>
        <v>0</v>
      </c>
      <c r="L31" s="309"/>
      <c r="M31" s="254">
        <f>'Labor Rates'!K31</f>
        <v>0</v>
      </c>
      <c r="N31" s="266">
        <f t="shared" si="12"/>
        <v>0</v>
      </c>
      <c r="O31" s="264">
        <f>'Labor Rates'!M31</f>
        <v>0</v>
      </c>
      <c r="P31" s="266">
        <f t="shared" si="13"/>
        <v>0</v>
      </c>
      <c r="Q31" s="264">
        <f>'Labor Rates'!N31</f>
        <v>0</v>
      </c>
      <c r="R31" s="269">
        <f t="shared" si="14"/>
        <v>0</v>
      </c>
      <c r="S31" s="345">
        <f t="shared" si="0"/>
        <v>0</v>
      </c>
      <c r="T31" s="309"/>
      <c r="U31" s="254">
        <f>'Labor Rates'!Q31</f>
        <v>0</v>
      </c>
      <c r="V31" s="266">
        <f t="shared" si="15"/>
        <v>0</v>
      </c>
      <c r="W31" s="264">
        <f>'Labor Rates'!S31</f>
        <v>0</v>
      </c>
      <c r="X31" s="266">
        <f t="shared" si="16"/>
        <v>0</v>
      </c>
      <c r="Y31" s="264">
        <f>'Labor Rates'!T31</f>
        <v>0</v>
      </c>
      <c r="Z31" s="269">
        <f t="shared" si="17"/>
        <v>0</v>
      </c>
      <c r="AA31" s="345">
        <f t="shared" si="1"/>
        <v>0</v>
      </c>
      <c r="AB31" s="309"/>
      <c r="AC31" s="254">
        <f>'Labor Rates'!W31</f>
        <v>0</v>
      </c>
      <c r="AD31" s="266">
        <f t="shared" si="18"/>
        <v>0</v>
      </c>
      <c r="AE31" s="264">
        <f>'Labor Rates'!Y31</f>
        <v>0</v>
      </c>
      <c r="AF31" s="266">
        <f t="shared" si="19"/>
        <v>0</v>
      </c>
      <c r="AG31" s="264">
        <f>'Labor Rates'!Z31</f>
        <v>0</v>
      </c>
      <c r="AH31" s="269">
        <f t="shared" si="20"/>
        <v>0</v>
      </c>
      <c r="AI31" s="345">
        <f t="shared" si="2"/>
        <v>0</v>
      </c>
      <c r="AJ31" s="309"/>
      <c r="AK31" s="254">
        <f>'Labor Rates'!AC31</f>
        <v>0</v>
      </c>
      <c r="AL31" s="266">
        <f t="shared" si="21"/>
        <v>0</v>
      </c>
      <c r="AM31" s="264">
        <f>'Labor Rates'!AE31</f>
        <v>0</v>
      </c>
      <c r="AN31" s="266">
        <f t="shared" si="22"/>
        <v>0</v>
      </c>
      <c r="AO31" s="264">
        <f>'Labor Rates'!AF31</f>
        <v>0</v>
      </c>
      <c r="AP31" s="269">
        <f t="shared" si="23"/>
        <v>0</v>
      </c>
      <c r="AQ31" s="345">
        <f t="shared" si="3"/>
        <v>0</v>
      </c>
      <c r="AR31" s="271"/>
      <c r="AS31" s="254">
        <f>'Labor Rates'!AI31</f>
        <v>0</v>
      </c>
      <c r="AT31" s="266">
        <f t="shared" si="24"/>
        <v>0</v>
      </c>
      <c r="AU31" s="264">
        <f>'Labor Rates'!AK31</f>
        <v>0</v>
      </c>
      <c r="AV31" s="266">
        <f t="shared" si="25"/>
        <v>0</v>
      </c>
      <c r="AW31" s="264">
        <f>'Labor Rates'!AL31</f>
        <v>0</v>
      </c>
      <c r="AX31" s="269">
        <f t="shared" si="26"/>
        <v>0</v>
      </c>
      <c r="AY31" s="345">
        <f t="shared" si="4"/>
        <v>0</v>
      </c>
      <c r="AZ31" s="362">
        <f t="shared" si="5"/>
        <v>0</v>
      </c>
      <c r="BA31" s="361">
        <f t="shared" si="6"/>
        <v>0</v>
      </c>
      <c r="BB31" s="354">
        <f t="shared" si="7"/>
        <v>0</v>
      </c>
    </row>
    <row r="32" spans="1:54" x14ac:dyDescent="0.2">
      <c r="A32" s="11"/>
      <c r="B32" s="5" t="s">
        <v>341</v>
      </c>
      <c r="C32" s="10"/>
      <c r="D32" s="331">
        <f>SUM(D8:D31)</f>
        <v>0</v>
      </c>
      <c r="E32" s="265"/>
      <c r="F32" s="267">
        <f>SUM(F8:F31)</f>
        <v>0</v>
      </c>
      <c r="G32" s="10"/>
      <c r="H32" s="267"/>
      <c r="I32" s="10"/>
      <c r="J32" s="10"/>
      <c r="K32" s="324"/>
      <c r="L32" s="301">
        <f>SUM(L8:L31)</f>
        <v>0</v>
      </c>
      <c r="M32" s="6"/>
      <c r="N32" s="267">
        <f>SUM(N8:N31)</f>
        <v>0</v>
      </c>
      <c r="O32" s="10"/>
      <c r="P32" s="10"/>
      <c r="Q32" s="10"/>
      <c r="R32" s="10"/>
      <c r="S32" s="324"/>
      <c r="T32" s="301">
        <f>SUM(T8:T31)</f>
        <v>0</v>
      </c>
      <c r="U32" s="6"/>
      <c r="V32" s="267">
        <f>SUM(V8:V31)</f>
        <v>0</v>
      </c>
      <c r="W32" s="10"/>
      <c r="X32" s="10"/>
      <c r="Y32" s="10"/>
      <c r="Z32" s="10"/>
      <c r="AA32" s="324"/>
      <c r="AB32" s="301">
        <f>SUM(AB8:AB31)</f>
        <v>0</v>
      </c>
      <c r="AC32" s="6"/>
      <c r="AD32" s="267">
        <f>SUM(AD8:AD31)</f>
        <v>0</v>
      </c>
      <c r="AE32" s="10"/>
      <c r="AF32" s="10"/>
      <c r="AG32" s="10"/>
      <c r="AH32" s="10"/>
      <c r="AI32" s="324"/>
      <c r="AJ32" s="301">
        <f>SUM(AJ8:AJ31)</f>
        <v>0</v>
      </c>
      <c r="AK32" s="6"/>
      <c r="AL32" s="267">
        <f>SUM(AL8:AL31)</f>
        <v>0</v>
      </c>
      <c r="AM32" s="10"/>
      <c r="AN32" s="10"/>
      <c r="AO32" s="10"/>
      <c r="AP32" s="10"/>
      <c r="AQ32" s="324"/>
      <c r="AR32" s="14">
        <f>SUM(AR8:AR31)</f>
        <v>0</v>
      </c>
      <c r="AS32" s="6"/>
      <c r="AT32" s="267">
        <f>SUM(AT8:AT31)</f>
        <v>0</v>
      </c>
      <c r="AU32" s="10"/>
      <c r="AV32" s="10"/>
      <c r="AW32" s="10"/>
      <c r="AX32" s="10"/>
      <c r="AY32" s="324"/>
      <c r="AZ32" s="38">
        <f>SUM(AZ8:AZ31)</f>
        <v>0</v>
      </c>
      <c r="BA32" s="375">
        <f>F32+N32+V32+AD32+AL32+AT32</f>
        <v>0</v>
      </c>
      <c r="BB32" s="361">
        <f>SUM(BB8:BB31)</f>
        <v>0</v>
      </c>
    </row>
    <row r="33" spans="1:53" x14ac:dyDescent="0.2">
      <c r="A33" s="26"/>
      <c r="B33" s="454" t="s">
        <v>335</v>
      </c>
      <c r="C33" s="9"/>
      <c r="D33" s="333"/>
      <c r="E33" s="8"/>
      <c r="F33" s="255"/>
      <c r="G33" s="255"/>
      <c r="H33" s="268">
        <f>SUM(H8:H31)</f>
        <v>0</v>
      </c>
      <c r="I33" s="255"/>
      <c r="J33" s="255"/>
      <c r="K33" s="345">
        <f>H33</f>
        <v>0</v>
      </c>
      <c r="L33" s="303"/>
      <c r="M33" s="8"/>
      <c r="N33" s="255"/>
      <c r="O33" s="255"/>
      <c r="P33" s="268">
        <f>SUM(P8:P31)</f>
        <v>0</v>
      </c>
      <c r="Q33" s="255"/>
      <c r="R33" s="255"/>
      <c r="S33" s="345">
        <f>P33</f>
        <v>0</v>
      </c>
      <c r="T33" s="303"/>
      <c r="U33" s="8"/>
      <c r="V33" s="255"/>
      <c r="W33" s="255"/>
      <c r="X33" s="268">
        <f>SUM(X8:X31)</f>
        <v>0</v>
      </c>
      <c r="Y33" s="255"/>
      <c r="Z33" s="255"/>
      <c r="AA33" s="345">
        <f>X33</f>
        <v>0</v>
      </c>
      <c r="AB33" s="303"/>
      <c r="AC33" s="8"/>
      <c r="AD33" s="255"/>
      <c r="AE33" s="255"/>
      <c r="AF33" s="268">
        <f>SUM(AF8:AF31)</f>
        <v>0</v>
      </c>
      <c r="AG33" s="255"/>
      <c r="AH33" s="255"/>
      <c r="AI33" s="345">
        <f>AF33</f>
        <v>0</v>
      </c>
      <c r="AJ33" s="303"/>
      <c r="AK33" s="8"/>
      <c r="AL33" s="255"/>
      <c r="AM33" s="255"/>
      <c r="AN33" s="268">
        <f>SUM(AN8:AN31)</f>
        <v>0</v>
      </c>
      <c r="AO33" s="255"/>
      <c r="AP33" s="255"/>
      <c r="AQ33" s="345">
        <f>AN33</f>
        <v>0</v>
      </c>
      <c r="AR33" s="15"/>
      <c r="AS33" s="8"/>
      <c r="AT33" s="255"/>
      <c r="AU33" s="255"/>
      <c r="AV33" s="268">
        <f>SUM(AV8:AV31)</f>
        <v>0</v>
      </c>
      <c r="AW33" s="255"/>
      <c r="AX33" s="255"/>
      <c r="AY33" s="345">
        <f>AV33</f>
        <v>0</v>
      </c>
      <c r="AZ33" s="41"/>
      <c r="BA33" s="350">
        <f>K33+S33+AA33+AI33+AQ33+AY33</f>
        <v>0</v>
      </c>
    </row>
    <row r="34" spans="1:53" hidden="1" x14ac:dyDescent="0.2">
      <c r="A34" s="26"/>
      <c r="B34" s="7" t="str">
        <f>Base!B34</f>
        <v>Insert line(s) &amp; title(s) for any other F/B rates</v>
      </c>
      <c r="C34" s="9"/>
      <c r="D34" s="334">
        <f>F32</f>
        <v>0</v>
      </c>
      <c r="E34" s="270">
        <v>0</v>
      </c>
      <c r="F34" s="255"/>
      <c r="G34" s="255"/>
      <c r="H34" s="255"/>
      <c r="I34" s="255"/>
      <c r="J34" s="255"/>
      <c r="K34" s="325">
        <f>D34*E34</f>
        <v>0</v>
      </c>
      <c r="L34" s="310">
        <f>N32</f>
        <v>0</v>
      </c>
      <c r="M34" s="270"/>
      <c r="N34" s="255"/>
      <c r="O34" s="255"/>
      <c r="P34" s="255"/>
      <c r="Q34" s="255"/>
      <c r="R34" s="255"/>
      <c r="S34" s="325">
        <f>L34*M34</f>
        <v>0</v>
      </c>
      <c r="T34" s="310">
        <f>V32</f>
        <v>0</v>
      </c>
      <c r="U34" s="270"/>
      <c r="V34" s="255"/>
      <c r="W34" s="255"/>
      <c r="X34" s="255"/>
      <c r="Y34" s="255"/>
      <c r="Z34" s="255"/>
      <c r="AA34" s="325">
        <f>T34*U34</f>
        <v>0</v>
      </c>
      <c r="AB34" s="310">
        <f>AD32</f>
        <v>0</v>
      </c>
      <c r="AC34" s="270"/>
      <c r="AD34" s="255"/>
      <c r="AE34" s="255"/>
      <c r="AF34" s="255"/>
      <c r="AG34" s="255"/>
      <c r="AH34" s="255"/>
      <c r="AI34" s="325">
        <f>AB34*AC34</f>
        <v>0</v>
      </c>
      <c r="AJ34" s="310">
        <f>AL32</f>
        <v>0</v>
      </c>
      <c r="AK34" s="270"/>
      <c r="AL34" s="255"/>
      <c r="AM34" s="255"/>
      <c r="AN34" s="255"/>
      <c r="AO34" s="255"/>
      <c r="AP34" s="255"/>
      <c r="AQ34" s="325">
        <f>AJ34*AK34</f>
        <v>0</v>
      </c>
      <c r="AR34" s="310">
        <f>AT32</f>
        <v>0</v>
      </c>
      <c r="AS34" s="270"/>
      <c r="AT34" s="255"/>
      <c r="AU34" s="255"/>
      <c r="AV34" s="255"/>
      <c r="AW34" s="255"/>
      <c r="AX34" s="255"/>
      <c r="AY34" s="325">
        <f>AR34*AS34</f>
        <v>0</v>
      </c>
      <c r="AZ34" s="41"/>
      <c r="BA34" s="350">
        <f>K34+S34+AA34+AI34+AQ34+AY34</f>
        <v>0</v>
      </c>
    </row>
    <row r="35" spans="1:53" x14ac:dyDescent="0.2">
      <c r="A35" s="26"/>
      <c r="B35" s="6" t="s">
        <v>48</v>
      </c>
      <c r="C35" s="10"/>
      <c r="D35" s="335"/>
      <c r="E35" s="6"/>
      <c r="F35" s="10"/>
      <c r="G35" s="10"/>
      <c r="H35" s="10"/>
      <c r="I35" s="10"/>
      <c r="J35" s="10"/>
      <c r="K35" s="324">
        <f>SUM(K33:K34)</f>
        <v>0</v>
      </c>
      <c r="L35" s="304"/>
      <c r="M35" s="6"/>
      <c r="N35" s="10"/>
      <c r="O35" s="10"/>
      <c r="P35" s="10"/>
      <c r="Q35" s="10"/>
      <c r="R35" s="10"/>
      <c r="S35" s="324">
        <f>SUM(S33:S34)</f>
        <v>0</v>
      </c>
      <c r="T35" s="304"/>
      <c r="U35" s="6"/>
      <c r="V35" s="10"/>
      <c r="W35" s="10"/>
      <c r="X35" s="10"/>
      <c r="Y35" s="10"/>
      <c r="Z35" s="10"/>
      <c r="AA35" s="324">
        <f>SUM(AA33:AA34)</f>
        <v>0</v>
      </c>
      <c r="AB35" s="304"/>
      <c r="AC35" s="6"/>
      <c r="AD35" s="10"/>
      <c r="AE35" s="10"/>
      <c r="AF35" s="10"/>
      <c r="AG35" s="10"/>
      <c r="AH35" s="10"/>
      <c r="AI35" s="324">
        <f>SUM(AI33:AI34)</f>
        <v>0</v>
      </c>
      <c r="AJ35" s="304"/>
      <c r="AK35" s="6"/>
      <c r="AL35" s="10"/>
      <c r="AM35" s="10"/>
      <c r="AN35" s="10"/>
      <c r="AO35" s="10"/>
      <c r="AP35" s="10"/>
      <c r="AQ35" s="324">
        <f>SUM(AQ33:AQ34)</f>
        <v>0</v>
      </c>
      <c r="AR35" s="16"/>
      <c r="AS35" s="6"/>
      <c r="AT35" s="10"/>
      <c r="AU35" s="10"/>
      <c r="AV35" s="10"/>
      <c r="AW35" s="10"/>
      <c r="AX35" s="10"/>
      <c r="AY35" s="324">
        <f>SUM(AY33:AY34)</f>
        <v>0</v>
      </c>
      <c r="AZ35" s="42"/>
      <c r="BA35" s="351">
        <f>SUM(D35:AY35)</f>
        <v>0</v>
      </c>
    </row>
    <row r="36" spans="1:53" x14ac:dyDescent="0.2">
      <c r="A36" s="26"/>
      <c r="B36" s="454" t="s">
        <v>337</v>
      </c>
      <c r="C36" s="9"/>
      <c r="D36" s="333"/>
      <c r="E36" s="8"/>
      <c r="F36" s="255"/>
      <c r="G36" s="255"/>
      <c r="H36" s="255"/>
      <c r="I36" s="255"/>
      <c r="J36" s="268">
        <f>SUM(J8:J31)</f>
        <v>0</v>
      </c>
      <c r="K36" s="345">
        <f>J36</f>
        <v>0</v>
      </c>
      <c r="L36" s="303"/>
      <c r="M36" s="8"/>
      <c r="N36" s="255"/>
      <c r="O36" s="255"/>
      <c r="P36" s="255"/>
      <c r="Q36" s="255"/>
      <c r="R36" s="268">
        <f>SUM(R8:R31)</f>
        <v>0</v>
      </c>
      <c r="S36" s="345">
        <f>R36</f>
        <v>0</v>
      </c>
      <c r="T36" s="303"/>
      <c r="U36" s="8"/>
      <c r="V36" s="255"/>
      <c r="W36" s="255"/>
      <c r="X36" s="255"/>
      <c r="Y36" s="255"/>
      <c r="Z36" s="268">
        <f>SUM(Z8:Z31)</f>
        <v>0</v>
      </c>
      <c r="AA36" s="345">
        <f>Z36</f>
        <v>0</v>
      </c>
      <c r="AB36" s="303"/>
      <c r="AC36" s="8"/>
      <c r="AD36" s="255"/>
      <c r="AE36" s="255"/>
      <c r="AF36" s="255"/>
      <c r="AG36" s="255"/>
      <c r="AH36" s="268">
        <f>SUM(AH8:AH31)</f>
        <v>0</v>
      </c>
      <c r="AI36" s="345">
        <f>AH36</f>
        <v>0</v>
      </c>
      <c r="AJ36" s="303"/>
      <c r="AK36" s="8"/>
      <c r="AL36" s="255"/>
      <c r="AM36" s="255"/>
      <c r="AN36" s="255"/>
      <c r="AO36" s="255"/>
      <c r="AP36" s="268">
        <f>SUM(AP8:AP31)</f>
        <v>0</v>
      </c>
      <c r="AQ36" s="345">
        <f>AP36</f>
        <v>0</v>
      </c>
      <c r="AR36" s="15"/>
      <c r="AS36" s="8"/>
      <c r="AT36" s="255"/>
      <c r="AU36" s="255"/>
      <c r="AV36" s="255"/>
      <c r="AW36" s="255"/>
      <c r="AX36" s="268">
        <f>SUM(AX8:AX31)</f>
        <v>0</v>
      </c>
      <c r="AY36" s="345">
        <f>AX36</f>
        <v>0</v>
      </c>
      <c r="AZ36" s="41"/>
      <c r="BA36" s="350">
        <f>K36+S36+AA36+AI36+AQ36+AY36</f>
        <v>0</v>
      </c>
    </row>
    <row r="37" spans="1:53" hidden="1" x14ac:dyDescent="0.2">
      <c r="A37" s="26"/>
      <c r="B37" s="7" t="str">
        <f>Base!B37</f>
        <v>Insert line(s) &amp; title(s) for any other O/H rates</v>
      </c>
      <c r="C37" s="9"/>
      <c r="D37" s="334">
        <f>F32+K35</f>
        <v>0</v>
      </c>
      <c r="E37" s="270">
        <v>0</v>
      </c>
      <c r="F37" s="255"/>
      <c r="G37" s="255"/>
      <c r="H37" s="255"/>
      <c r="I37" s="255"/>
      <c r="J37" s="255"/>
      <c r="K37" s="325">
        <f>D37*E37</f>
        <v>0</v>
      </c>
      <c r="L37" s="310">
        <f>N32+S35</f>
        <v>0</v>
      </c>
      <c r="M37" s="270"/>
      <c r="N37" s="255"/>
      <c r="O37" s="255"/>
      <c r="P37" s="255"/>
      <c r="Q37" s="255"/>
      <c r="R37" s="255"/>
      <c r="S37" s="325">
        <f>L37*M37</f>
        <v>0</v>
      </c>
      <c r="T37" s="310">
        <f>V32+AA35</f>
        <v>0</v>
      </c>
      <c r="U37" s="270"/>
      <c r="V37" s="255"/>
      <c r="W37" s="255"/>
      <c r="X37" s="255"/>
      <c r="Y37" s="255"/>
      <c r="Z37" s="255"/>
      <c r="AA37" s="325">
        <f>T37*U37</f>
        <v>0</v>
      </c>
      <c r="AB37" s="310">
        <f>AD32+AI35</f>
        <v>0</v>
      </c>
      <c r="AC37" s="270"/>
      <c r="AD37" s="255"/>
      <c r="AE37" s="255"/>
      <c r="AF37" s="255"/>
      <c r="AG37" s="255"/>
      <c r="AH37" s="255"/>
      <c r="AI37" s="325">
        <f>AB37*AC37</f>
        <v>0</v>
      </c>
      <c r="AJ37" s="310">
        <f>AL32+AQ35</f>
        <v>0</v>
      </c>
      <c r="AK37" s="270"/>
      <c r="AL37" s="255"/>
      <c r="AM37" s="255"/>
      <c r="AN37" s="255"/>
      <c r="AO37" s="255"/>
      <c r="AP37" s="255"/>
      <c r="AQ37" s="325">
        <f>AJ37*AK37</f>
        <v>0</v>
      </c>
      <c r="AR37" s="310">
        <f>AT32+AY35</f>
        <v>0</v>
      </c>
      <c r="AS37" s="270"/>
      <c r="AT37" s="255"/>
      <c r="AU37" s="255"/>
      <c r="AV37" s="255"/>
      <c r="AW37" s="255"/>
      <c r="AX37" s="255"/>
      <c r="AY37" s="325">
        <f>AR37*AS37</f>
        <v>0</v>
      </c>
      <c r="AZ37" s="41"/>
      <c r="BA37" s="350">
        <f>K37+S37+AA37+AI37+AQ37+AY37</f>
        <v>0</v>
      </c>
    </row>
    <row r="38" spans="1:53" x14ac:dyDescent="0.2">
      <c r="A38" s="26"/>
      <c r="B38" s="6" t="s">
        <v>49</v>
      </c>
      <c r="C38" s="10"/>
      <c r="D38" s="335"/>
      <c r="E38" s="6"/>
      <c r="F38" s="10"/>
      <c r="G38" s="10"/>
      <c r="H38" s="10"/>
      <c r="I38" s="10"/>
      <c r="J38" s="10"/>
      <c r="K38" s="324">
        <f>SUM(K36:K37)</f>
        <v>0</v>
      </c>
      <c r="L38" s="304"/>
      <c r="M38" s="6"/>
      <c r="N38" s="10"/>
      <c r="O38" s="10"/>
      <c r="P38" s="10"/>
      <c r="Q38" s="10"/>
      <c r="R38" s="10"/>
      <c r="S38" s="324">
        <f>SUM(S36:S37)</f>
        <v>0</v>
      </c>
      <c r="T38" s="304"/>
      <c r="U38" s="6"/>
      <c r="V38" s="10"/>
      <c r="W38" s="10"/>
      <c r="X38" s="10"/>
      <c r="Y38" s="10"/>
      <c r="Z38" s="10"/>
      <c r="AA38" s="324">
        <f>SUM(AA36:AA37)</f>
        <v>0</v>
      </c>
      <c r="AB38" s="304"/>
      <c r="AC38" s="6"/>
      <c r="AD38" s="10"/>
      <c r="AE38" s="10"/>
      <c r="AF38" s="10"/>
      <c r="AG38" s="10"/>
      <c r="AH38" s="10"/>
      <c r="AI38" s="324">
        <f>SUM(AI36:AI37)</f>
        <v>0</v>
      </c>
      <c r="AJ38" s="304"/>
      <c r="AK38" s="6"/>
      <c r="AL38" s="10"/>
      <c r="AM38" s="10"/>
      <c r="AN38" s="10"/>
      <c r="AO38" s="10"/>
      <c r="AP38" s="10"/>
      <c r="AQ38" s="324">
        <f>SUM(AQ36:AQ37)</f>
        <v>0</v>
      </c>
      <c r="AR38" s="16"/>
      <c r="AS38" s="6"/>
      <c r="AT38" s="10"/>
      <c r="AU38" s="10"/>
      <c r="AV38" s="10"/>
      <c r="AW38" s="10"/>
      <c r="AX38" s="10"/>
      <c r="AY38" s="324">
        <f>SUM(AY36:AY37)</f>
        <v>0</v>
      </c>
      <c r="AZ38" s="42"/>
      <c r="BA38" s="351">
        <f>K38+S38+AA38+AI38+AQ38+AY38</f>
        <v>0</v>
      </c>
    </row>
    <row r="39" spans="1:53" x14ac:dyDescent="0.2">
      <c r="A39" s="26" t="s">
        <v>70</v>
      </c>
      <c r="B39" s="2"/>
      <c r="C39" s="33" t="s">
        <v>28</v>
      </c>
      <c r="D39" s="332"/>
      <c r="E39" s="2"/>
      <c r="F39" s="9"/>
      <c r="G39" s="9"/>
      <c r="H39" s="9"/>
      <c r="I39" s="9"/>
      <c r="J39" s="9"/>
      <c r="K39" s="325"/>
      <c r="L39" s="302"/>
      <c r="M39" s="2"/>
      <c r="N39" s="9"/>
      <c r="O39" s="9"/>
      <c r="P39" s="9"/>
      <c r="Q39" s="9"/>
      <c r="R39" s="9"/>
      <c r="S39" s="325"/>
      <c r="T39" s="302"/>
      <c r="U39" s="2"/>
      <c r="V39" s="9"/>
      <c r="W39" s="9"/>
      <c r="X39" s="9"/>
      <c r="Y39" s="9"/>
      <c r="Z39" s="9"/>
      <c r="AA39" s="325"/>
      <c r="AB39" s="302"/>
      <c r="AC39" s="302"/>
      <c r="AD39" s="302"/>
      <c r="AE39" s="302"/>
      <c r="AF39" s="302"/>
      <c r="AG39" s="302"/>
      <c r="AH39" s="9"/>
      <c r="AI39" s="325"/>
      <c r="AJ39" s="302"/>
      <c r="AK39" s="302"/>
      <c r="AL39" s="302"/>
      <c r="AM39" s="302"/>
      <c r="AN39" s="302"/>
      <c r="AO39" s="302"/>
      <c r="AP39" s="9"/>
      <c r="AQ39" s="357"/>
      <c r="AR39" s="11"/>
      <c r="AS39" s="302"/>
      <c r="AT39" s="302"/>
      <c r="AU39" s="302"/>
      <c r="AV39" s="302"/>
      <c r="AW39" s="302"/>
      <c r="AX39" s="9"/>
      <c r="AY39" s="325"/>
      <c r="AZ39" s="367"/>
      <c r="BA39" s="350"/>
    </row>
    <row r="40" spans="1:53" x14ac:dyDescent="0.2">
      <c r="A40" s="11"/>
      <c r="B40" s="454" t="str">
        <f>Base!B40</f>
        <v>Subcontract/Interorganizational Name - #01</v>
      </c>
      <c r="C40" s="328" t="s">
        <v>114</v>
      </c>
      <c r="D40" s="388"/>
      <c r="E40" s="386"/>
      <c r="F40" s="387"/>
      <c r="G40" s="387"/>
      <c r="H40" s="387"/>
      <c r="I40" s="387"/>
      <c r="J40" s="387"/>
      <c r="K40" s="323">
        <v>0</v>
      </c>
      <c r="L40" s="385"/>
      <c r="M40" s="386"/>
      <c r="N40" s="387"/>
      <c r="O40" s="387"/>
      <c r="P40" s="387"/>
      <c r="Q40" s="387"/>
      <c r="R40" s="387"/>
      <c r="S40" s="323">
        <v>0</v>
      </c>
      <c r="T40" s="385"/>
      <c r="U40" s="386"/>
      <c r="V40" s="387"/>
      <c r="W40" s="387"/>
      <c r="X40" s="387"/>
      <c r="Y40" s="387"/>
      <c r="Z40" s="387"/>
      <c r="AA40" s="323">
        <v>0</v>
      </c>
      <c r="AB40" s="385"/>
      <c r="AC40" s="386"/>
      <c r="AD40" s="387"/>
      <c r="AE40" s="387"/>
      <c r="AF40" s="387"/>
      <c r="AG40" s="387"/>
      <c r="AH40" s="387"/>
      <c r="AI40" s="323">
        <v>0</v>
      </c>
      <c r="AJ40" s="385"/>
      <c r="AK40" s="386"/>
      <c r="AL40" s="387"/>
      <c r="AM40" s="387"/>
      <c r="AN40" s="387"/>
      <c r="AO40" s="387"/>
      <c r="AP40" s="387"/>
      <c r="AQ40" s="323">
        <v>0</v>
      </c>
      <c r="AR40" s="389"/>
      <c r="AS40" s="385"/>
      <c r="AT40" s="385"/>
      <c r="AU40" s="385"/>
      <c r="AV40" s="385"/>
      <c r="AW40" s="385"/>
      <c r="AX40" s="387"/>
      <c r="AY40" s="323">
        <v>0</v>
      </c>
      <c r="AZ40" s="368"/>
      <c r="BA40" s="350">
        <f>K40+S40+AA40+AI40+AQ40+AY40</f>
        <v>0</v>
      </c>
    </row>
    <row r="41" spans="1:53" x14ac:dyDescent="0.2">
      <c r="A41" s="11"/>
      <c r="B41" s="454" t="str">
        <f>Base!B41</f>
        <v>Subcontract/Interorganizational Name - #02</v>
      </c>
      <c r="C41" s="328" t="s">
        <v>114</v>
      </c>
      <c r="D41" s="388"/>
      <c r="E41" s="386"/>
      <c r="F41" s="387"/>
      <c r="G41" s="387"/>
      <c r="H41" s="387"/>
      <c r="I41" s="387"/>
      <c r="J41" s="387"/>
      <c r="K41" s="323"/>
      <c r="L41" s="385"/>
      <c r="M41" s="386"/>
      <c r="N41" s="387"/>
      <c r="O41" s="387"/>
      <c r="P41" s="387"/>
      <c r="Q41" s="387"/>
      <c r="R41" s="387"/>
      <c r="S41" s="323">
        <v>0</v>
      </c>
      <c r="T41" s="385"/>
      <c r="U41" s="386"/>
      <c r="V41" s="387"/>
      <c r="W41" s="387"/>
      <c r="X41" s="387"/>
      <c r="Y41" s="387"/>
      <c r="Z41" s="387"/>
      <c r="AA41" s="323">
        <v>0</v>
      </c>
      <c r="AB41" s="385"/>
      <c r="AC41" s="386"/>
      <c r="AD41" s="387"/>
      <c r="AE41" s="387"/>
      <c r="AF41" s="387"/>
      <c r="AG41" s="387"/>
      <c r="AH41" s="387"/>
      <c r="AI41" s="323">
        <v>0</v>
      </c>
      <c r="AJ41" s="385"/>
      <c r="AK41" s="386"/>
      <c r="AL41" s="387"/>
      <c r="AM41" s="387"/>
      <c r="AN41" s="387"/>
      <c r="AO41" s="387"/>
      <c r="AP41" s="387"/>
      <c r="AQ41" s="323"/>
      <c r="AR41" s="389"/>
      <c r="AS41" s="385"/>
      <c r="AT41" s="385"/>
      <c r="AU41" s="385"/>
      <c r="AV41" s="385"/>
      <c r="AW41" s="385"/>
      <c r="AX41" s="387"/>
      <c r="AY41" s="323"/>
      <c r="AZ41" s="368"/>
      <c r="BA41" s="350">
        <f>K41+S41+AA41+AI41+AQ41+AY41</f>
        <v>0</v>
      </c>
    </row>
    <row r="42" spans="1:53" x14ac:dyDescent="0.2">
      <c r="A42" s="11"/>
      <c r="B42" s="454" t="str">
        <f>Base!B42</f>
        <v>Subcontract/Interorganizational Name - #03</v>
      </c>
      <c r="C42" s="328" t="s">
        <v>114</v>
      </c>
      <c r="D42" s="388"/>
      <c r="E42" s="386"/>
      <c r="F42" s="387"/>
      <c r="G42" s="387"/>
      <c r="H42" s="387"/>
      <c r="I42" s="387"/>
      <c r="J42" s="387"/>
      <c r="K42" s="323"/>
      <c r="L42" s="385"/>
      <c r="M42" s="386"/>
      <c r="N42" s="387"/>
      <c r="O42" s="387"/>
      <c r="P42" s="387"/>
      <c r="Q42" s="387"/>
      <c r="R42" s="387"/>
      <c r="S42" s="323">
        <v>0</v>
      </c>
      <c r="T42" s="385"/>
      <c r="U42" s="386"/>
      <c r="V42" s="387"/>
      <c r="W42" s="387"/>
      <c r="X42" s="387"/>
      <c r="Y42" s="387"/>
      <c r="Z42" s="387"/>
      <c r="AA42" s="323">
        <v>0</v>
      </c>
      <c r="AB42" s="385"/>
      <c r="AC42" s="386"/>
      <c r="AD42" s="387"/>
      <c r="AE42" s="387"/>
      <c r="AF42" s="387"/>
      <c r="AG42" s="387"/>
      <c r="AH42" s="387"/>
      <c r="AI42" s="323">
        <v>0</v>
      </c>
      <c r="AJ42" s="385"/>
      <c r="AK42" s="386"/>
      <c r="AL42" s="387"/>
      <c r="AM42" s="387"/>
      <c r="AN42" s="387"/>
      <c r="AO42" s="387"/>
      <c r="AP42" s="387"/>
      <c r="AQ42" s="323"/>
      <c r="AR42" s="389"/>
      <c r="AS42" s="385"/>
      <c r="AT42" s="385"/>
      <c r="AU42" s="385"/>
      <c r="AV42" s="385"/>
      <c r="AW42" s="385"/>
      <c r="AX42" s="387"/>
      <c r="AY42" s="323"/>
      <c r="AZ42" s="368"/>
      <c r="BA42" s="350">
        <f>K42+S42+AA42+AI42+AQ42+AY42</f>
        <v>0</v>
      </c>
    </row>
    <row r="43" spans="1:53" ht="24" x14ac:dyDescent="0.2">
      <c r="A43" s="11"/>
      <c r="B43" s="454" t="str">
        <f>Base!B43</f>
        <v xml:space="preserve">Insert line(s) for any additional Subcontractors/Interorganizational </v>
      </c>
      <c r="C43" s="328" t="s">
        <v>114</v>
      </c>
      <c r="D43" s="388"/>
      <c r="E43" s="386"/>
      <c r="F43" s="387"/>
      <c r="G43" s="387"/>
      <c r="H43" s="387"/>
      <c r="I43" s="387"/>
      <c r="J43" s="387"/>
      <c r="K43" s="323"/>
      <c r="L43" s="385"/>
      <c r="M43" s="386"/>
      <c r="N43" s="387"/>
      <c r="O43" s="387"/>
      <c r="P43" s="387"/>
      <c r="Q43" s="387"/>
      <c r="R43" s="387"/>
      <c r="S43" s="323">
        <v>0</v>
      </c>
      <c r="T43" s="385"/>
      <c r="U43" s="386"/>
      <c r="V43" s="387"/>
      <c r="W43" s="387"/>
      <c r="X43" s="387"/>
      <c r="Y43" s="387"/>
      <c r="Z43" s="387"/>
      <c r="AA43" s="323">
        <v>0</v>
      </c>
      <c r="AB43" s="385"/>
      <c r="AC43" s="386"/>
      <c r="AD43" s="387"/>
      <c r="AE43" s="387"/>
      <c r="AF43" s="387"/>
      <c r="AG43" s="387"/>
      <c r="AH43" s="387"/>
      <c r="AI43" s="323">
        <v>0</v>
      </c>
      <c r="AJ43" s="385"/>
      <c r="AK43" s="386"/>
      <c r="AL43" s="387"/>
      <c r="AM43" s="387"/>
      <c r="AN43" s="387"/>
      <c r="AO43" s="387"/>
      <c r="AP43" s="387"/>
      <c r="AQ43" s="323"/>
      <c r="AR43" s="389"/>
      <c r="AS43" s="385"/>
      <c r="AT43" s="385"/>
      <c r="AU43" s="385"/>
      <c r="AV43" s="385"/>
      <c r="AW43" s="385"/>
      <c r="AX43" s="387"/>
      <c r="AY43" s="323"/>
      <c r="AZ43" s="368"/>
      <c r="BA43" s="350">
        <f>K43+S43+AA43+AI43+AQ43+AY43</f>
        <v>0</v>
      </c>
    </row>
    <row r="44" spans="1:53" x14ac:dyDescent="0.2">
      <c r="A44" s="11"/>
      <c r="B44" s="6" t="s">
        <v>87</v>
      </c>
      <c r="C44" s="168"/>
      <c r="D44" s="335"/>
      <c r="E44" s="6"/>
      <c r="F44" s="10"/>
      <c r="G44" s="10"/>
      <c r="H44" s="10"/>
      <c r="I44" s="10"/>
      <c r="J44" s="10"/>
      <c r="K44" s="324">
        <f>SUM(K39:K43)</f>
        <v>0</v>
      </c>
      <c r="L44" s="304"/>
      <c r="M44" s="6"/>
      <c r="N44" s="10"/>
      <c r="O44" s="10"/>
      <c r="P44" s="10"/>
      <c r="Q44" s="10"/>
      <c r="R44" s="10"/>
      <c r="S44" s="324">
        <f>SUM(S39:S43)</f>
        <v>0</v>
      </c>
      <c r="T44" s="304"/>
      <c r="U44" s="6"/>
      <c r="V44" s="10"/>
      <c r="W44" s="10"/>
      <c r="X44" s="10"/>
      <c r="Y44" s="10"/>
      <c r="Z44" s="10"/>
      <c r="AA44" s="324">
        <f>SUM(AA39:AA43)</f>
        <v>0</v>
      </c>
      <c r="AB44" s="304"/>
      <c r="AC44" s="6"/>
      <c r="AD44" s="10"/>
      <c r="AE44" s="10"/>
      <c r="AF44" s="10"/>
      <c r="AG44" s="10"/>
      <c r="AH44" s="10"/>
      <c r="AI44" s="324">
        <f>SUM(AI39:AI43)</f>
        <v>0</v>
      </c>
      <c r="AJ44" s="304"/>
      <c r="AK44" s="6"/>
      <c r="AL44" s="10"/>
      <c r="AM44" s="10"/>
      <c r="AN44" s="10"/>
      <c r="AO44" s="10"/>
      <c r="AP44" s="10"/>
      <c r="AQ44" s="324">
        <f>SUM(AQ39:AQ43)</f>
        <v>0</v>
      </c>
      <c r="AR44" s="16"/>
      <c r="AS44" s="304"/>
      <c r="AT44" s="304"/>
      <c r="AU44" s="304"/>
      <c r="AV44" s="304"/>
      <c r="AW44" s="304"/>
      <c r="AX44" s="10"/>
      <c r="AY44" s="324">
        <f>SUM(AY39:AY43)</f>
        <v>0</v>
      </c>
      <c r="AZ44" s="369"/>
      <c r="BA44" s="351">
        <f>K44+S44+AA44+AI44+AQ44+AY44</f>
        <v>0</v>
      </c>
    </row>
    <row r="45" spans="1:53" x14ac:dyDescent="0.2">
      <c r="A45" s="26" t="s">
        <v>29</v>
      </c>
      <c r="B45" s="2"/>
      <c r="C45" s="329"/>
      <c r="D45" s="451" t="s">
        <v>340</v>
      </c>
      <c r="E45" s="452" t="s">
        <v>355</v>
      </c>
      <c r="F45" s="9"/>
      <c r="G45" s="9"/>
      <c r="H45" s="9"/>
      <c r="I45" s="9"/>
      <c r="J45" s="9"/>
      <c r="K45" s="325"/>
      <c r="L45" s="451" t="s">
        <v>340</v>
      </c>
      <c r="M45" s="452" t="s">
        <v>355</v>
      </c>
      <c r="N45" s="9"/>
      <c r="O45" s="9"/>
      <c r="P45" s="9"/>
      <c r="Q45" s="9"/>
      <c r="R45" s="9"/>
      <c r="S45" s="325"/>
      <c r="T45" s="451" t="s">
        <v>340</v>
      </c>
      <c r="U45" s="452" t="s">
        <v>355</v>
      </c>
      <c r="V45" s="9"/>
      <c r="W45" s="9"/>
      <c r="X45" s="9"/>
      <c r="Y45" s="9"/>
      <c r="Z45" s="9"/>
      <c r="AA45" s="325"/>
      <c r="AB45" s="451" t="s">
        <v>340</v>
      </c>
      <c r="AC45" s="452" t="s">
        <v>355</v>
      </c>
      <c r="AD45" s="9"/>
      <c r="AE45" s="9"/>
      <c r="AF45" s="9"/>
      <c r="AG45" s="9"/>
      <c r="AH45" s="9"/>
      <c r="AI45" s="325"/>
      <c r="AJ45" s="451" t="s">
        <v>340</v>
      </c>
      <c r="AK45" s="452" t="s">
        <v>355</v>
      </c>
      <c r="AL45" s="9"/>
      <c r="AM45" s="9"/>
      <c r="AN45" s="9"/>
      <c r="AO45" s="9"/>
      <c r="AP45" s="9"/>
      <c r="AQ45" s="325"/>
      <c r="AR45" s="451" t="s">
        <v>340</v>
      </c>
      <c r="AS45" s="452" t="s">
        <v>355</v>
      </c>
      <c r="AT45" s="302"/>
      <c r="AU45" s="302"/>
      <c r="AV45" s="302"/>
      <c r="AW45" s="302"/>
      <c r="AX45" s="9"/>
      <c r="AY45" s="325"/>
      <c r="AZ45" s="367"/>
      <c r="BA45" s="350"/>
    </row>
    <row r="46" spans="1:53" x14ac:dyDescent="0.2">
      <c r="A46" s="11"/>
      <c r="B46" s="454" t="str">
        <f>Base!B46</f>
        <v>Consultant Name - #01</v>
      </c>
      <c r="C46" s="165" t="s">
        <v>115</v>
      </c>
      <c r="D46" s="330">
        <v>0</v>
      </c>
      <c r="E46" s="319">
        <v>0</v>
      </c>
      <c r="F46" s="384"/>
      <c r="G46" s="384"/>
      <c r="H46" s="384"/>
      <c r="I46" s="384"/>
      <c r="J46" s="384"/>
      <c r="K46" s="345">
        <f>D46*E46</f>
        <v>0</v>
      </c>
      <c r="L46" s="309">
        <v>0</v>
      </c>
      <c r="M46" s="319">
        <v>0</v>
      </c>
      <c r="N46" s="384"/>
      <c r="O46" s="384"/>
      <c r="P46" s="384"/>
      <c r="Q46" s="384"/>
      <c r="R46" s="384"/>
      <c r="S46" s="345">
        <f>L46*M46</f>
        <v>0</v>
      </c>
      <c r="T46" s="309">
        <v>0</v>
      </c>
      <c r="U46" s="319">
        <v>0</v>
      </c>
      <c r="V46" s="384"/>
      <c r="W46" s="384"/>
      <c r="X46" s="384"/>
      <c r="Y46" s="384"/>
      <c r="Z46" s="384"/>
      <c r="AA46" s="345">
        <f>T46*U46</f>
        <v>0</v>
      </c>
      <c r="AB46" s="309">
        <v>0</v>
      </c>
      <c r="AC46" s="319">
        <v>0</v>
      </c>
      <c r="AD46" s="384"/>
      <c r="AE46" s="384"/>
      <c r="AF46" s="384"/>
      <c r="AG46" s="384"/>
      <c r="AH46" s="384"/>
      <c r="AI46" s="345">
        <f>AB46*AC46</f>
        <v>0</v>
      </c>
      <c r="AJ46" s="309">
        <v>0</v>
      </c>
      <c r="AK46" s="319">
        <v>0</v>
      </c>
      <c r="AL46" s="384"/>
      <c r="AM46" s="384"/>
      <c r="AN46" s="384"/>
      <c r="AO46" s="384"/>
      <c r="AP46" s="384"/>
      <c r="AQ46" s="345">
        <f>AJ46*AK46</f>
        <v>0</v>
      </c>
      <c r="AR46" s="271">
        <v>0</v>
      </c>
      <c r="AS46" s="312">
        <v>0</v>
      </c>
      <c r="AT46" s="390"/>
      <c r="AU46" s="390"/>
      <c r="AV46" s="390"/>
      <c r="AW46" s="390"/>
      <c r="AX46" s="384"/>
      <c r="AY46" s="345">
        <f>AR46*AS46</f>
        <v>0</v>
      </c>
      <c r="AZ46" s="368"/>
      <c r="BA46" s="350">
        <f>K46+S46+AA46+AI46+AQ46+AY46</f>
        <v>0</v>
      </c>
    </row>
    <row r="47" spans="1:53" x14ac:dyDescent="0.2">
      <c r="A47" s="11"/>
      <c r="B47" s="454" t="str">
        <f>Base!B47</f>
        <v>Consultant Name - #02</v>
      </c>
      <c r="C47" s="165" t="s">
        <v>115</v>
      </c>
      <c r="D47" s="330"/>
      <c r="E47" s="319"/>
      <c r="F47" s="384"/>
      <c r="G47" s="384"/>
      <c r="H47" s="384"/>
      <c r="I47" s="384"/>
      <c r="J47" s="384"/>
      <c r="K47" s="345">
        <f t="shared" ref="K47:K49" si="27">D47*E47</f>
        <v>0</v>
      </c>
      <c r="L47" s="309"/>
      <c r="M47" s="319"/>
      <c r="N47" s="384"/>
      <c r="O47" s="384"/>
      <c r="P47" s="384"/>
      <c r="Q47" s="384"/>
      <c r="R47" s="384"/>
      <c r="S47" s="345">
        <f t="shared" ref="S47:S49" si="28">L47*M47</f>
        <v>0</v>
      </c>
      <c r="T47" s="309"/>
      <c r="U47" s="319"/>
      <c r="V47" s="384"/>
      <c r="W47" s="384"/>
      <c r="X47" s="384"/>
      <c r="Y47" s="384"/>
      <c r="Z47" s="384"/>
      <c r="AA47" s="345">
        <f t="shared" ref="AA47:AA49" si="29">T47*U47</f>
        <v>0</v>
      </c>
      <c r="AB47" s="309"/>
      <c r="AC47" s="319"/>
      <c r="AD47" s="384"/>
      <c r="AE47" s="384"/>
      <c r="AF47" s="384"/>
      <c r="AG47" s="384"/>
      <c r="AH47" s="384"/>
      <c r="AI47" s="345">
        <f t="shared" ref="AI47:AI49" si="30">AB47*AC47</f>
        <v>0</v>
      </c>
      <c r="AJ47" s="309"/>
      <c r="AK47" s="319"/>
      <c r="AL47" s="384"/>
      <c r="AM47" s="384"/>
      <c r="AN47" s="384"/>
      <c r="AO47" s="384"/>
      <c r="AP47" s="384"/>
      <c r="AQ47" s="345">
        <f t="shared" ref="AQ47:AQ49" si="31">AJ47*AK47</f>
        <v>0</v>
      </c>
      <c r="AR47" s="271"/>
      <c r="AS47" s="312"/>
      <c r="AT47" s="390"/>
      <c r="AU47" s="390"/>
      <c r="AV47" s="390"/>
      <c r="AW47" s="390"/>
      <c r="AX47" s="384"/>
      <c r="AY47" s="345">
        <f t="shared" ref="AY47:AY49" si="32">AR47*AS47</f>
        <v>0</v>
      </c>
      <c r="AZ47" s="368"/>
      <c r="BA47" s="350">
        <f>K47+S47+AA47+AI47+AQ47+AY47</f>
        <v>0</v>
      </c>
    </row>
    <row r="48" spans="1:53" x14ac:dyDescent="0.2">
      <c r="A48" s="11"/>
      <c r="B48" s="454" t="str">
        <f>Base!B48</f>
        <v>Consultant Name - #03</v>
      </c>
      <c r="C48" s="165" t="s">
        <v>115</v>
      </c>
      <c r="D48" s="330"/>
      <c r="E48" s="319"/>
      <c r="F48" s="384"/>
      <c r="G48" s="384"/>
      <c r="H48" s="384"/>
      <c r="I48" s="384"/>
      <c r="J48" s="384"/>
      <c r="K48" s="345">
        <f t="shared" si="27"/>
        <v>0</v>
      </c>
      <c r="L48" s="309"/>
      <c r="M48" s="319"/>
      <c r="N48" s="384"/>
      <c r="O48" s="384"/>
      <c r="P48" s="384"/>
      <c r="Q48" s="384"/>
      <c r="R48" s="384"/>
      <c r="S48" s="345">
        <f t="shared" si="28"/>
        <v>0</v>
      </c>
      <c r="T48" s="309"/>
      <c r="U48" s="319"/>
      <c r="V48" s="384"/>
      <c r="W48" s="384"/>
      <c r="X48" s="384"/>
      <c r="Y48" s="384"/>
      <c r="Z48" s="384"/>
      <c r="AA48" s="345">
        <f t="shared" si="29"/>
        <v>0</v>
      </c>
      <c r="AB48" s="309"/>
      <c r="AC48" s="319"/>
      <c r="AD48" s="384"/>
      <c r="AE48" s="384"/>
      <c r="AF48" s="384"/>
      <c r="AG48" s="384"/>
      <c r="AH48" s="384"/>
      <c r="AI48" s="345">
        <f t="shared" si="30"/>
        <v>0</v>
      </c>
      <c r="AJ48" s="309"/>
      <c r="AK48" s="319"/>
      <c r="AL48" s="384"/>
      <c r="AM48" s="384"/>
      <c r="AN48" s="384"/>
      <c r="AO48" s="384"/>
      <c r="AP48" s="384"/>
      <c r="AQ48" s="345">
        <f t="shared" si="31"/>
        <v>0</v>
      </c>
      <c r="AR48" s="271"/>
      <c r="AS48" s="312"/>
      <c r="AT48" s="390"/>
      <c r="AU48" s="390"/>
      <c r="AV48" s="390"/>
      <c r="AW48" s="390"/>
      <c r="AX48" s="384"/>
      <c r="AY48" s="345">
        <f t="shared" si="32"/>
        <v>0</v>
      </c>
      <c r="AZ48" s="368"/>
      <c r="BA48" s="350">
        <f>K48+S48+AA48+AI48+AQ48+AY48</f>
        <v>0</v>
      </c>
    </row>
    <row r="49" spans="1:53" x14ac:dyDescent="0.2">
      <c r="A49" s="11"/>
      <c r="B49" s="454" t="str">
        <f>Base!B49</f>
        <v>Insert line(s) for any additional Consultants</v>
      </c>
      <c r="C49" s="165" t="s">
        <v>115</v>
      </c>
      <c r="D49" s="330"/>
      <c r="E49" s="319"/>
      <c r="F49" s="384"/>
      <c r="G49" s="384"/>
      <c r="H49" s="384"/>
      <c r="I49" s="384"/>
      <c r="J49" s="384"/>
      <c r="K49" s="345">
        <f t="shared" si="27"/>
        <v>0</v>
      </c>
      <c r="L49" s="309"/>
      <c r="M49" s="319"/>
      <c r="N49" s="384"/>
      <c r="O49" s="384"/>
      <c r="P49" s="384"/>
      <c r="Q49" s="384"/>
      <c r="R49" s="384"/>
      <c r="S49" s="345">
        <f t="shared" si="28"/>
        <v>0</v>
      </c>
      <c r="T49" s="309"/>
      <c r="U49" s="319"/>
      <c r="V49" s="384"/>
      <c r="W49" s="384"/>
      <c r="X49" s="384"/>
      <c r="Y49" s="384"/>
      <c r="Z49" s="384"/>
      <c r="AA49" s="345">
        <f t="shared" si="29"/>
        <v>0</v>
      </c>
      <c r="AB49" s="309"/>
      <c r="AC49" s="319"/>
      <c r="AD49" s="384"/>
      <c r="AE49" s="384"/>
      <c r="AF49" s="384"/>
      <c r="AG49" s="384"/>
      <c r="AH49" s="384"/>
      <c r="AI49" s="345">
        <f t="shared" si="30"/>
        <v>0</v>
      </c>
      <c r="AJ49" s="309"/>
      <c r="AK49" s="319"/>
      <c r="AL49" s="384"/>
      <c r="AM49" s="384"/>
      <c r="AN49" s="384"/>
      <c r="AO49" s="384"/>
      <c r="AP49" s="384"/>
      <c r="AQ49" s="345">
        <f t="shared" si="31"/>
        <v>0</v>
      </c>
      <c r="AR49" s="271"/>
      <c r="AS49" s="312"/>
      <c r="AT49" s="390"/>
      <c r="AU49" s="390"/>
      <c r="AV49" s="390"/>
      <c r="AW49" s="390"/>
      <c r="AX49" s="384"/>
      <c r="AY49" s="345">
        <f t="shared" si="32"/>
        <v>0</v>
      </c>
      <c r="AZ49" s="368"/>
      <c r="BA49" s="350">
        <f>K49+S49+AA49+AI49+AQ49+AY49</f>
        <v>0</v>
      </c>
    </row>
    <row r="50" spans="1:53" x14ac:dyDescent="0.2">
      <c r="A50" s="11"/>
      <c r="B50" s="6" t="s">
        <v>88</v>
      </c>
      <c r="C50" s="168"/>
      <c r="D50" s="335"/>
      <c r="E50" s="6"/>
      <c r="F50" s="10"/>
      <c r="G50" s="10"/>
      <c r="H50" s="10"/>
      <c r="I50" s="10"/>
      <c r="J50" s="10"/>
      <c r="K50" s="324">
        <f>SUM(K45:K49)</f>
        <v>0</v>
      </c>
      <c r="L50" s="304"/>
      <c r="M50" s="6"/>
      <c r="N50" s="10"/>
      <c r="O50" s="10"/>
      <c r="P50" s="10"/>
      <c r="Q50" s="10"/>
      <c r="R50" s="10"/>
      <c r="S50" s="324">
        <f>SUM(S45:S49)</f>
        <v>0</v>
      </c>
      <c r="T50" s="304"/>
      <c r="U50" s="6"/>
      <c r="V50" s="10"/>
      <c r="W50" s="10"/>
      <c r="X50" s="10"/>
      <c r="Y50" s="10"/>
      <c r="Z50" s="10"/>
      <c r="AA50" s="324">
        <f>SUM(AA45:AA49)</f>
        <v>0</v>
      </c>
      <c r="AB50" s="304"/>
      <c r="AC50" s="6"/>
      <c r="AD50" s="10"/>
      <c r="AE50" s="10"/>
      <c r="AF50" s="10"/>
      <c r="AG50" s="10"/>
      <c r="AH50" s="10"/>
      <c r="AI50" s="324">
        <f>SUM(AI45:AI49)</f>
        <v>0</v>
      </c>
      <c r="AJ50" s="304"/>
      <c r="AK50" s="6"/>
      <c r="AL50" s="10"/>
      <c r="AM50" s="10"/>
      <c r="AN50" s="10"/>
      <c r="AO50" s="10"/>
      <c r="AP50" s="10"/>
      <c r="AQ50" s="324">
        <f>SUM(AQ45:AQ49)</f>
        <v>0</v>
      </c>
      <c r="AR50" s="16"/>
      <c r="AS50" s="304"/>
      <c r="AT50" s="304"/>
      <c r="AU50" s="304"/>
      <c r="AV50" s="304"/>
      <c r="AW50" s="304"/>
      <c r="AX50" s="10"/>
      <c r="AY50" s="324">
        <f>SUM(AY45:AY49)</f>
        <v>0</v>
      </c>
      <c r="AZ50" s="369"/>
      <c r="BA50" s="351">
        <f>K50+S50+AA50+AI50+AQ50+AY50</f>
        <v>0</v>
      </c>
    </row>
    <row r="51" spans="1:53" x14ac:dyDescent="0.2">
      <c r="A51" s="26" t="s">
        <v>7</v>
      </c>
      <c r="B51" s="52"/>
      <c r="C51" s="166"/>
      <c r="D51" s="336"/>
      <c r="E51" s="52"/>
      <c r="F51" s="256"/>
      <c r="G51" s="256"/>
      <c r="H51" s="256"/>
      <c r="I51" s="256"/>
      <c r="J51" s="256"/>
      <c r="K51" s="326"/>
      <c r="L51" s="305"/>
      <c r="M51" s="52"/>
      <c r="N51" s="256"/>
      <c r="O51" s="256"/>
      <c r="P51" s="256"/>
      <c r="Q51" s="256"/>
      <c r="R51" s="256"/>
      <c r="S51" s="326"/>
      <c r="T51" s="305"/>
      <c r="U51" s="52"/>
      <c r="V51" s="256"/>
      <c r="W51" s="256"/>
      <c r="X51" s="256"/>
      <c r="Y51" s="256"/>
      <c r="Z51" s="256"/>
      <c r="AA51" s="326"/>
      <c r="AB51" s="305"/>
      <c r="AC51" s="52"/>
      <c r="AD51" s="256"/>
      <c r="AE51" s="256"/>
      <c r="AF51" s="256"/>
      <c r="AG51" s="256"/>
      <c r="AH51" s="256"/>
      <c r="AI51" s="326"/>
      <c r="AJ51" s="305"/>
      <c r="AK51" s="52"/>
      <c r="AL51" s="256"/>
      <c r="AM51" s="256"/>
      <c r="AN51" s="256"/>
      <c r="AO51" s="256"/>
      <c r="AP51" s="256"/>
      <c r="AQ51" s="326"/>
      <c r="AR51" s="53"/>
      <c r="AS51" s="305"/>
      <c r="AT51" s="305"/>
      <c r="AU51" s="305"/>
      <c r="AV51" s="305"/>
      <c r="AW51" s="305"/>
      <c r="AX51" s="256"/>
      <c r="AY51" s="326"/>
      <c r="AZ51" s="370"/>
      <c r="BA51" s="353"/>
    </row>
    <row r="52" spans="1:53" x14ac:dyDescent="0.2">
      <c r="A52" s="11"/>
      <c r="B52" s="454" t="str">
        <f>Base!B52</f>
        <v>Materials/Supplies</v>
      </c>
      <c r="C52" s="165" t="s">
        <v>110</v>
      </c>
      <c r="D52" s="388"/>
      <c r="E52" s="386"/>
      <c r="F52" s="387"/>
      <c r="G52" s="387"/>
      <c r="H52" s="387"/>
      <c r="I52" s="387"/>
      <c r="J52" s="387"/>
      <c r="K52" s="323">
        <v>0</v>
      </c>
      <c r="L52" s="385"/>
      <c r="M52" s="386"/>
      <c r="N52" s="387"/>
      <c r="O52" s="387"/>
      <c r="P52" s="387"/>
      <c r="Q52" s="387"/>
      <c r="R52" s="387"/>
      <c r="S52" s="323">
        <v>0</v>
      </c>
      <c r="T52" s="385"/>
      <c r="U52" s="386"/>
      <c r="V52" s="387"/>
      <c r="W52" s="387"/>
      <c r="X52" s="387"/>
      <c r="Y52" s="387"/>
      <c r="Z52" s="387"/>
      <c r="AA52" s="323">
        <v>0</v>
      </c>
      <c r="AB52" s="385"/>
      <c r="AC52" s="386"/>
      <c r="AD52" s="387"/>
      <c r="AE52" s="387"/>
      <c r="AF52" s="387"/>
      <c r="AG52" s="387"/>
      <c r="AH52" s="387"/>
      <c r="AI52" s="323">
        <v>0</v>
      </c>
      <c r="AJ52" s="385"/>
      <c r="AK52" s="386"/>
      <c r="AL52" s="387"/>
      <c r="AM52" s="387"/>
      <c r="AN52" s="387"/>
      <c r="AO52" s="387"/>
      <c r="AP52" s="387"/>
      <c r="AQ52" s="323">
        <v>0</v>
      </c>
      <c r="AR52" s="389"/>
      <c r="AS52" s="385"/>
      <c r="AT52" s="385"/>
      <c r="AU52" s="385"/>
      <c r="AV52" s="385"/>
      <c r="AW52" s="385"/>
      <c r="AX52" s="387"/>
      <c r="AY52" s="323">
        <v>0</v>
      </c>
      <c r="AZ52" s="371"/>
      <c r="BA52" s="352">
        <f>K52+S52+AA52+AI52+AQ52+AY52</f>
        <v>0</v>
      </c>
    </row>
    <row r="53" spans="1:53" x14ac:dyDescent="0.2">
      <c r="A53" s="11"/>
      <c r="B53" s="454" t="str">
        <f>Base!B53</f>
        <v>Equipment</v>
      </c>
      <c r="C53" s="165" t="s">
        <v>111</v>
      </c>
      <c r="D53" s="388"/>
      <c r="E53" s="386"/>
      <c r="F53" s="387"/>
      <c r="G53" s="387"/>
      <c r="H53" s="387"/>
      <c r="I53" s="387"/>
      <c r="J53" s="387"/>
      <c r="K53" s="323">
        <v>0</v>
      </c>
      <c r="L53" s="385"/>
      <c r="M53" s="386"/>
      <c r="N53" s="387"/>
      <c r="O53" s="387"/>
      <c r="P53" s="387"/>
      <c r="Q53" s="387"/>
      <c r="R53" s="387"/>
      <c r="S53" s="323">
        <v>0</v>
      </c>
      <c r="T53" s="385"/>
      <c r="U53" s="386"/>
      <c r="V53" s="387"/>
      <c r="W53" s="387"/>
      <c r="X53" s="387"/>
      <c r="Y53" s="387"/>
      <c r="Z53" s="387"/>
      <c r="AA53" s="323">
        <v>0</v>
      </c>
      <c r="AB53" s="385"/>
      <c r="AC53" s="386"/>
      <c r="AD53" s="387"/>
      <c r="AE53" s="387"/>
      <c r="AF53" s="387"/>
      <c r="AG53" s="387"/>
      <c r="AH53" s="387"/>
      <c r="AI53" s="323">
        <v>0</v>
      </c>
      <c r="AJ53" s="385"/>
      <c r="AK53" s="386"/>
      <c r="AL53" s="387"/>
      <c r="AM53" s="387"/>
      <c r="AN53" s="387"/>
      <c r="AO53" s="387"/>
      <c r="AP53" s="387"/>
      <c r="AQ53" s="323"/>
      <c r="AR53" s="389"/>
      <c r="AS53" s="385"/>
      <c r="AT53" s="385"/>
      <c r="AU53" s="385"/>
      <c r="AV53" s="385"/>
      <c r="AW53" s="385"/>
      <c r="AX53" s="387"/>
      <c r="AY53" s="323"/>
      <c r="AZ53" s="371"/>
      <c r="BA53" s="352">
        <f>K53+S53+AA53+AI53+AQ53+AY53</f>
        <v>0</v>
      </c>
    </row>
    <row r="54" spans="1:53" x14ac:dyDescent="0.2">
      <c r="A54" s="11"/>
      <c r="B54" s="454" t="str">
        <f>Base!B54</f>
        <v>Travel</v>
      </c>
      <c r="C54" s="165" t="s">
        <v>113</v>
      </c>
      <c r="D54" s="388"/>
      <c r="E54" s="386"/>
      <c r="F54" s="387"/>
      <c r="G54" s="387"/>
      <c r="H54" s="387"/>
      <c r="I54" s="387"/>
      <c r="J54" s="387"/>
      <c r="K54" s="323">
        <v>0</v>
      </c>
      <c r="L54" s="385"/>
      <c r="M54" s="386"/>
      <c r="N54" s="387"/>
      <c r="O54" s="387"/>
      <c r="P54" s="387"/>
      <c r="Q54" s="387"/>
      <c r="R54" s="387"/>
      <c r="S54" s="323">
        <v>0</v>
      </c>
      <c r="T54" s="385"/>
      <c r="U54" s="386"/>
      <c r="V54" s="387"/>
      <c r="W54" s="387"/>
      <c r="X54" s="387"/>
      <c r="Y54" s="387"/>
      <c r="Z54" s="387"/>
      <c r="AA54" s="323">
        <v>0</v>
      </c>
      <c r="AB54" s="385"/>
      <c r="AC54" s="386"/>
      <c r="AD54" s="387"/>
      <c r="AE54" s="387"/>
      <c r="AF54" s="387"/>
      <c r="AG54" s="387"/>
      <c r="AH54" s="387"/>
      <c r="AI54" s="323">
        <v>0</v>
      </c>
      <c r="AJ54" s="385"/>
      <c r="AK54" s="386"/>
      <c r="AL54" s="387"/>
      <c r="AM54" s="387"/>
      <c r="AN54" s="387"/>
      <c r="AO54" s="387"/>
      <c r="AP54" s="387"/>
      <c r="AQ54" s="323"/>
      <c r="AR54" s="389"/>
      <c r="AS54" s="385"/>
      <c r="AT54" s="385"/>
      <c r="AU54" s="385"/>
      <c r="AV54" s="385"/>
      <c r="AW54" s="385"/>
      <c r="AX54" s="387"/>
      <c r="AY54" s="323"/>
      <c r="AZ54" s="371"/>
      <c r="BA54" s="352">
        <f>K54+S54+AA54+AI54+AQ54+AY54</f>
        <v>0</v>
      </c>
    </row>
    <row r="55" spans="1:53" x14ac:dyDescent="0.2">
      <c r="A55" s="11"/>
      <c r="B55" s="454" t="str">
        <f>Base!B55</f>
        <v>Insert line(s) for any other types of ODCs</v>
      </c>
      <c r="C55" s="165" t="s">
        <v>112</v>
      </c>
      <c r="D55" s="388"/>
      <c r="E55" s="386"/>
      <c r="F55" s="387"/>
      <c r="G55" s="387"/>
      <c r="H55" s="387"/>
      <c r="I55" s="387"/>
      <c r="J55" s="387"/>
      <c r="K55" s="323">
        <v>0</v>
      </c>
      <c r="L55" s="385"/>
      <c r="M55" s="386"/>
      <c r="N55" s="387"/>
      <c r="O55" s="387"/>
      <c r="P55" s="387"/>
      <c r="Q55" s="387"/>
      <c r="R55" s="387"/>
      <c r="S55" s="323">
        <v>0</v>
      </c>
      <c r="T55" s="385"/>
      <c r="U55" s="386"/>
      <c r="V55" s="387"/>
      <c r="W55" s="387"/>
      <c r="X55" s="387"/>
      <c r="Y55" s="387"/>
      <c r="Z55" s="387"/>
      <c r="AA55" s="323">
        <v>0</v>
      </c>
      <c r="AB55" s="385"/>
      <c r="AC55" s="386"/>
      <c r="AD55" s="387"/>
      <c r="AE55" s="387"/>
      <c r="AF55" s="387"/>
      <c r="AG55" s="387"/>
      <c r="AH55" s="387"/>
      <c r="AI55" s="323">
        <v>0</v>
      </c>
      <c r="AJ55" s="385"/>
      <c r="AK55" s="386"/>
      <c r="AL55" s="387"/>
      <c r="AM55" s="387"/>
      <c r="AN55" s="387"/>
      <c r="AO55" s="387"/>
      <c r="AP55" s="387"/>
      <c r="AQ55" s="323"/>
      <c r="AR55" s="389"/>
      <c r="AS55" s="385"/>
      <c r="AT55" s="385"/>
      <c r="AU55" s="385"/>
      <c r="AV55" s="385"/>
      <c r="AW55" s="385"/>
      <c r="AX55" s="387"/>
      <c r="AY55" s="323"/>
      <c r="AZ55" s="371"/>
      <c r="BA55" s="352">
        <f>K55+S55+AA55+AI55+AQ55+AY55</f>
        <v>0</v>
      </c>
    </row>
    <row r="56" spans="1:53" x14ac:dyDescent="0.2">
      <c r="A56" s="11"/>
      <c r="B56" s="6" t="s">
        <v>50</v>
      </c>
      <c r="C56" s="10"/>
      <c r="D56" s="335"/>
      <c r="E56" s="6"/>
      <c r="F56" s="10"/>
      <c r="G56" s="10"/>
      <c r="H56" s="10"/>
      <c r="I56" s="10"/>
      <c r="J56" s="10"/>
      <c r="K56" s="324">
        <f>SUM(K51:K55)</f>
        <v>0</v>
      </c>
      <c r="L56" s="304"/>
      <c r="M56" s="6"/>
      <c r="N56" s="10"/>
      <c r="O56" s="10"/>
      <c r="P56" s="10"/>
      <c r="Q56" s="10"/>
      <c r="R56" s="10"/>
      <c r="S56" s="324">
        <f>SUM(S51:S55)</f>
        <v>0</v>
      </c>
      <c r="T56" s="304"/>
      <c r="U56" s="6"/>
      <c r="V56" s="10"/>
      <c r="W56" s="10"/>
      <c r="X56" s="10"/>
      <c r="Y56" s="10"/>
      <c r="Z56" s="10"/>
      <c r="AA56" s="324">
        <f>SUM(AA51:AA55)</f>
        <v>0</v>
      </c>
      <c r="AB56" s="304"/>
      <c r="AC56" s="6"/>
      <c r="AD56" s="10"/>
      <c r="AE56" s="10"/>
      <c r="AF56" s="10"/>
      <c r="AG56" s="10"/>
      <c r="AH56" s="10"/>
      <c r="AI56" s="324">
        <f>SUM(AI51:AI55)</f>
        <v>0</v>
      </c>
      <c r="AJ56" s="304"/>
      <c r="AK56" s="6"/>
      <c r="AL56" s="10"/>
      <c r="AM56" s="10"/>
      <c r="AN56" s="10"/>
      <c r="AO56" s="10"/>
      <c r="AP56" s="10"/>
      <c r="AQ56" s="324">
        <f>SUM(AQ51:AQ55)</f>
        <v>0</v>
      </c>
      <c r="AR56" s="16"/>
      <c r="AS56" s="304"/>
      <c r="AT56" s="304"/>
      <c r="AU56" s="304"/>
      <c r="AV56" s="304"/>
      <c r="AW56" s="304"/>
      <c r="AX56" s="10"/>
      <c r="AY56" s="324">
        <f>SUM(AY51:AY55)</f>
        <v>0</v>
      </c>
      <c r="AZ56" s="369"/>
      <c r="BA56" s="351">
        <f>K56+S56+AA56+AI56+AQ56+AY56</f>
        <v>0</v>
      </c>
    </row>
    <row r="57" spans="1:53" x14ac:dyDescent="0.2">
      <c r="A57" s="26" t="s">
        <v>268</v>
      </c>
      <c r="B57" s="2"/>
      <c r="C57" s="9"/>
      <c r="D57" s="451" t="s">
        <v>71</v>
      </c>
      <c r="E57" s="452" t="s">
        <v>38</v>
      </c>
      <c r="F57" s="9"/>
      <c r="G57" s="9"/>
      <c r="H57" s="9"/>
      <c r="I57" s="9"/>
      <c r="J57" s="9"/>
      <c r="K57" s="325"/>
      <c r="L57" s="451" t="s">
        <v>71</v>
      </c>
      <c r="M57" s="452" t="s">
        <v>38</v>
      </c>
      <c r="N57" s="9"/>
      <c r="O57" s="9"/>
      <c r="P57" s="9"/>
      <c r="Q57" s="9"/>
      <c r="R57" s="9"/>
      <c r="S57" s="325"/>
      <c r="T57" s="451" t="s">
        <v>71</v>
      </c>
      <c r="U57" s="452" t="s">
        <v>38</v>
      </c>
      <c r="V57" s="9"/>
      <c r="W57" s="9"/>
      <c r="X57" s="9"/>
      <c r="Y57" s="9"/>
      <c r="Z57" s="9"/>
      <c r="AA57" s="325"/>
      <c r="AB57" s="451" t="s">
        <v>71</v>
      </c>
      <c r="AC57" s="452" t="s">
        <v>38</v>
      </c>
      <c r="AD57" s="9"/>
      <c r="AE57" s="9"/>
      <c r="AF57" s="9"/>
      <c r="AG57" s="9"/>
      <c r="AH57" s="9"/>
      <c r="AI57" s="325"/>
      <c r="AJ57" s="451" t="s">
        <v>71</v>
      </c>
      <c r="AK57" s="452" t="s">
        <v>38</v>
      </c>
      <c r="AL57" s="9"/>
      <c r="AM57" s="9"/>
      <c r="AN57" s="9"/>
      <c r="AO57" s="9"/>
      <c r="AP57" s="9"/>
      <c r="AQ57" s="325"/>
      <c r="AR57" s="451" t="s">
        <v>71</v>
      </c>
      <c r="AS57" s="452" t="s">
        <v>38</v>
      </c>
      <c r="AT57" s="302"/>
      <c r="AU57" s="302"/>
      <c r="AV57" s="302"/>
      <c r="AW57" s="302"/>
      <c r="AX57" s="9"/>
      <c r="AY57" s="325"/>
      <c r="AZ57" s="367"/>
      <c r="BA57" s="350"/>
    </row>
    <row r="58" spans="1:53" x14ac:dyDescent="0.2">
      <c r="A58" s="11"/>
      <c r="B58" s="454" t="str">
        <f>Base!B58</f>
        <v>Insert M/H O/H rate title</v>
      </c>
      <c r="C58" s="9"/>
      <c r="D58" s="338">
        <v>0</v>
      </c>
      <c r="E58" s="270">
        <v>0</v>
      </c>
      <c r="F58" s="391"/>
      <c r="G58" s="391"/>
      <c r="H58" s="391"/>
      <c r="I58" s="391"/>
      <c r="J58" s="391"/>
      <c r="K58" s="345">
        <f>D58*E58</f>
        <v>0</v>
      </c>
      <c r="L58" s="312">
        <v>0</v>
      </c>
      <c r="M58" s="270">
        <v>0</v>
      </c>
      <c r="N58" s="391"/>
      <c r="O58" s="391"/>
      <c r="P58" s="391"/>
      <c r="Q58" s="391"/>
      <c r="R58" s="391"/>
      <c r="S58" s="345">
        <f>L58*M58</f>
        <v>0</v>
      </c>
      <c r="T58" s="312">
        <v>0</v>
      </c>
      <c r="U58" s="270">
        <v>0</v>
      </c>
      <c r="V58" s="391"/>
      <c r="W58" s="391"/>
      <c r="X58" s="391"/>
      <c r="Y58" s="391"/>
      <c r="Z58" s="391"/>
      <c r="AA58" s="345">
        <f>T58*U58</f>
        <v>0</v>
      </c>
      <c r="AB58" s="312">
        <v>0</v>
      </c>
      <c r="AC58" s="270">
        <v>0</v>
      </c>
      <c r="AD58" s="391"/>
      <c r="AE58" s="391"/>
      <c r="AF58" s="391"/>
      <c r="AG58" s="391"/>
      <c r="AH58" s="391"/>
      <c r="AI58" s="345">
        <f>AB58*AC58</f>
        <v>0</v>
      </c>
      <c r="AJ58" s="434">
        <v>0</v>
      </c>
      <c r="AK58" s="270">
        <v>0</v>
      </c>
      <c r="AL58" s="391"/>
      <c r="AM58" s="391"/>
      <c r="AN58" s="391"/>
      <c r="AO58" s="391"/>
      <c r="AP58" s="391"/>
      <c r="AQ58" s="345">
        <f>AJ58*AK58</f>
        <v>0</v>
      </c>
      <c r="AR58" s="432">
        <v>0</v>
      </c>
      <c r="AS58" s="376">
        <v>0</v>
      </c>
      <c r="AT58" s="393"/>
      <c r="AU58" s="393"/>
      <c r="AV58" s="393"/>
      <c r="AW58" s="393"/>
      <c r="AX58" s="391"/>
      <c r="AY58" s="345">
        <f>AR58*AS58</f>
        <v>0</v>
      </c>
      <c r="AZ58" s="368"/>
      <c r="BA58" s="350">
        <f>K58+S58+AA58+AI58+AQ58+AY58</f>
        <v>0</v>
      </c>
    </row>
    <row r="59" spans="1:53" x14ac:dyDescent="0.2">
      <c r="A59" s="11"/>
      <c r="B59" s="454" t="str">
        <f>Base!B59</f>
        <v>Insert line(s) &amp; title(s) for any other M/H O/H rates</v>
      </c>
      <c r="C59" s="9"/>
      <c r="D59" s="337"/>
      <c r="E59" s="270"/>
      <c r="F59" s="391"/>
      <c r="G59" s="391"/>
      <c r="H59" s="391"/>
      <c r="I59" s="391"/>
      <c r="J59" s="391"/>
      <c r="K59" s="345">
        <f>D59*E59</f>
        <v>0</v>
      </c>
      <c r="L59" s="311"/>
      <c r="M59" s="270"/>
      <c r="N59" s="391"/>
      <c r="O59" s="391"/>
      <c r="P59" s="391"/>
      <c r="Q59" s="391"/>
      <c r="R59" s="391"/>
      <c r="S59" s="345">
        <f>L59*M59</f>
        <v>0</v>
      </c>
      <c r="T59" s="311"/>
      <c r="U59" s="270"/>
      <c r="V59" s="391"/>
      <c r="W59" s="391"/>
      <c r="X59" s="391"/>
      <c r="Y59" s="391"/>
      <c r="Z59" s="391"/>
      <c r="AA59" s="345">
        <f>T59*U59</f>
        <v>0</v>
      </c>
      <c r="AB59" s="311"/>
      <c r="AC59" s="270"/>
      <c r="AD59" s="391"/>
      <c r="AE59" s="391"/>
      <c r="AF59" s="391"/>
      <c r="AG59" s="391"/>
      <c r="AH59" s="391"/>
      <c r="AI59" s="345">
        <f>AB59*AC59</f>
        <v>0</v>
      </c>
      <c r="AJ59" s="434"/>
      <c r="AK59" s="270"/>
      <c r="AL59" s="391"/>
      <c r="AM59" s="391"/>
      <c r="AN59" s="391"/>
      <c r="AO59" s="391"/>
      <c r="AP59" s="391"/>
      <c r="AQ59" s="345">
        <f>AJ59*AK59</f>
        <v>0</v>
      </c>
      <c r="AR59" s="432"/>
      <c r="AS59" s="376"/>
      <c r="AT59" s="393"/>
      <c r="AU59" s="393"/>
      <c r="AV59" s="393"/>
      <c r="AW59" s="393"/>
      <c r="AX59" s="391"/>
      <c r="AY59" s="345">
        <f>AR59*AS59</f>
        <v>0</v>
      </c>
      <c r="AZ59" s="368"/>
      <c r="BA59" s="350">
        <f>K59+S59+AA59+AI59+AQ59+AY59</f>
        <v>0</v>
      </c>
    </row>
    <row r="60" spans="1:53" x14ac:dyDescent="0.2">
      <c r="A60" s="11"/>
      <c r="B60" s="6" t="s">
        <v>46</v>
      </c>
      <c r="C60" s="10"/>
      <c r="D60" s="335"/>
      <c r="E60" s="6"/>
      <c r="F60" s="10"/>
      <c r="G60" s="10"/>
      <c r="H60" s="10"/>
      <c r="I60" s="10"/>
      <c r="J60" s="10"/>
      <c r="K60" s="324">
        <f>SUM(K57:K59)</f>
        <v>0</v>
      </c>
      <c r="L60" s="304"/>
      <c r="M60" s="6"/>
      <c r="N60" s="10"/>
      <c r="O60" s="10"/>
      <c r="P60" s="10"/>
      <c r="Q60" s="10"/>
      <c r="R60" s="10"/>
      <c r="S60" s="324">
        <f>SUM(S57:S59)</f>
        <v>0</v>
      </c>
      <c r="T60" s="304"/>
      <c r="U60" s="6"/>
      <c r="V60" s="10"/>
      <c r="W60" s="10"/>
      <c r="X60" s="10"/>
      <c r="Y60" s="10"/>
      <c r="Z60" s="10"/>
      <c r="AA60" s="324">
        <f>SUM(AA57:AA59)</f>
        <v>0</v>
      </c>
      <c r="AB60" s="304"/>
      <c r="AC60" s="6"/>
      <c r="AD60" s="10"/>
      <c r="AE60" s="10"/>
      <c r="AF60" s="10"/>
      <c r="AG60" s="10"/>
      <c r="AH60" s="10"/>
      <c r="AI60" s="324">
        <f>SUM(AI57:AI59)</f>
        <v>0</v>
      </c>
      <c r="AJ60" s="304"/>
      <c r="AK60" s="6"/>
      <c r="AL60" s="10"/>
      <c r="AM60" s="10"/>
      <c r="AN60" s="10"/>
      <c r="AO60" s="10"/>
      <c r="AP60" s="10"/>
      <c r="AQ60" s="324">
        <f>SUM(AQ57:AQ59)</f>
        <v>0</v>
      </c>
      <c r="AR60" s="16"/>
      <c r="AS60" s="304"/>
      <c r="AT60" s="304"/>
      <c r="AU60" s="304"/>
      <c r="AV60" s="304"/>
      <c r="AW60" s="304"/>
      <c r="AX60" s="10"/>
      <c r="AY60" s="324">
        <f>SUM(AY57:AY59)</f>
        <v>0</v>
      </c>
      <c r="AZ60" s="369"/>
      <c r="BA60" s="351">
        <f>K60+S60+AA60+AI60+AQ60+AY60</f>
        <v>0</v>
      </c>
    </row>
    <row r="61" spans="1:53" s="441" customFormat="1" x14ac:dyDescent="0.2">
      <c r="A61" s="395" t="s">
        <v>30</v>
      </c>
      <c r="B61" s="396"/>
      <c r="C61" s="397"/>
      <c r="D61" s="398"/>
      <c r="E61" s="396"/>
      <c r="F61" s="397"/>
      <c r="G61" s="397"/>
      <c r="H61" s="397"/>
      <c r="I61" s="397"/>
      <c r="J61" s="397"/>
      <c r="K61" s="399">
        <f>F32+K35+K38+K44+K50+K56+K60</f>
        <v>0</v>
      </c>
      <c r="L61" s="400"/>
      <c r="M61" s="396"/>
      <c r="N61" s="397"/>
      <c r="O61" s="397"/>
      <c r="P61" s="397"/>
      <c r="Q61" s="397"/>
      <c r="R61" s="397"/>
      <c r="S61" s="399">
        <f>N32+S35+S38+S44+S50+S56+S60</f>
        <v>0</v>
      </c>
      <c r="T61" s="400"/>
      <c r="U61" s="396"/>
      <c r="V61" s="397"/>
      <c r="W61" s="397"/>
      <c r="X61" s="397"/>
      <c r="Y61" s="397"/>
      <c r="Z61" s="397"/>
      <c r="AA61" s="399">
        <f>V32+AA35+AA38+AA44+AA50+AA56+AA60</f>
        <v>0</v>
      </c>
      <c r="AB61" s="400"/>
      <c r="AC61" s="396"/>
      <c r="AD61" s="397"/>
      <c r="AE61" s="397"/>
      <c r="AF61" s="397"/>
      <c r="AG61" s="397"/>
      <c r="AH61" s="397"/>
      <c r="AI61" s="399">
        <f>AD32+AI35+AI38+AI44+AI50+AI56+AI60</f>
        <v>0</v>
      </c>
      <c r="AJ61" s="400"/>
      <c r="AK61" s="396"/>
      <c r="AL61" s="397"/>
      <c r="AM61" s="397"/>
      <c r="AN61" s="397"/>
      <c r="AO61" s="397"/>
      <c r="AP61" s="397"/>
      <c r="AQ61" s="399">
        <f>AL32+AQ35+AQ38+AQ44+AQ50+AQ56+AQ60</f>
        <v>0</v>
      </c>
      <c r="AR61" s="395"/>
      <c r="AS61" s="400"/>
      <c r="AT61" s="400"/>
      <c r="AU61" s="400"/>
      <c r="AV61" s="400"/>
      <c r="AW61" s="400"/>
      <c r="AX61" s="397"/>
      <c r="AY61" s="399">
        <f>AT32+AY35+AY38+AY44+AY50+AY56+AY60</f>
        <v>0</v>
      </c>
      <c r="AZ61" s="401"/>
      <c r="BA61" s="402">
        <f>K61+S61+AA61+AI61+AQ61+AY61</f>
        <v>0</v>
      </c>
    </row>
    <row r="62" spans="1:53" x14ac:dyDescent="0.2">
      <c r="A62" s="26" t="s">
        <v>269</v>
      </c>
      <c r="B62" s="2"/>
      <c r="C62" s="9"/>
      <c r="D62" s="451" t="s">
        <v>71</v>
      </c>
      <c r="E62" s="452" t="s">
        <v>38</v>
      </c>
      <c r="F62" s="9"/>
      <c r="G62" s="9"/>
      <c r="H62" s="9"/>
      <c r="I62" s="9"/>
      <c r="J62" s="9"/>
      <c r="K62" s="325"/>
      <c r="L62" s="451" t="s">
        <v>71</v>
      </c>
      <c r="M62" s="452" t="s">
        <v>38</v>
      </c>
      <c r="N62" s="9"/>
      <c r="O62" s="9"/>
      <c r="P62" s="9"/>
      <c r="Q62" s="9"/>
      <c r="R62" s="9"/>
      <c r="S62" s="325"/>
      <c r="T62" s="451" t="s">
        <v>71</v>
      </c>
      <c r="U62" s="452" t="s">
        <v>38</v>
      </c>
      <c r="V62" s="9"/>
      <c r="W62" s="9"/>
      <c r="X62" s="9"/>
      <c r="Y62" s="9"/>
      <c r="Z62" s="9"/>
      <c r="AA62" s="325"/>
      <c r="AB62" s="451" t="s">
        <v>71</v>
      </c>
      <c r="AC62" s="452" t="s">
        <v>38</v>
      </c>
      <c r="AD62" s="9"/>
      <c r="AE62" s="9"/>
      <c r="AF62" s="9"/>
      <c r="AG62" s="9"/>
      <c r="AH62" s="9"/>
      <c r="AI62" s="325"/>
      <c r="AJ62" s="451" t="s">
        <v>71</v>
      </c>
      <c r="AK62" s="452" t="s">
        <v>38</v>
      </c>
      <c r="AL62" s="9"/>
      <c r="AM62" s="9"/>
      <c r="AN62" s="9"/>
      <c r="AO62" s="9"/>
      <c r="AP62" s="9"/>
      <c r="AQ62" s="325"/>
      <c r="AR62" s="451" t="s">
        <v>71</v>
      </c>
      <c r="AS62" s="452" t="s">
        <v>38</v>
      </c>
      <c r="AT62" s="302"/>
      <c r="AU62" s="302"/>
      <c r="AV62" s="302"/>
      <c r="AW62" s="302"/>
      <c r="AX62" s="9"/>
      <c r="AY62" s="325"/>
      <c r="AZ62" s="367"/>
      <c r="BA62" s="350"/>
    </row>
    <row r="63" spans="1:53" x14ac:dyDescent="0.2">
      <c r="A63" s="11"/>
      <c r="B63" s="454" t="str">
        <f>Base!B63</f>
        <v>G&amp;A</v>
      </c>
      <c r="C63" s="9"/>
      <c r="D63" s="334">
        <f>K61</f>
        <v>0</v>
      </c>
      <c r="E63" s="270">
        <v>0</v>
      </c>
      <c r="F63" s="391"/>
      <c r="G63" s="391"/>
      <c r="H63" s="391"/>
      <c r="I63" s="391"/>
      <c r="J63" s="391"/>
      <c r="K63" s="345">
        <f>D63*E63</f>
        <v>0</v>
      </c>
      <c r="L63" s="310">
        <f>S61</f>
        <v>0</v>
      </c>
      <c r="M63" s="270">
        <v>0</v>
      </c>
      <c r="N63" s="391"/>
      <c r="O63" s="391"/>
      <c r="P63" s="391"/>
      <c r="Q63" s="391"/>
      <c r="R63" s="391"/>
      <c r="S63" s="345">
        <f>L63*M63</f>
        <v>0</v>
      </c>
      <c r="T63" s="310">
        <f>AA61</f>
        <v>0</v>
      </c>
      <c r="U63" s="270">
        <v>0</v>
      </c>
      <c r="V63" s="391"/>
      <c r="W63" s="391"/>
      <c r="X63" s="391"/>
      <c r="Y63" s="391"/>
      <c r="Z63" s="391"/>
      <c r="AA63" s="345">
        <f>T63*U63</f>
        <v>0</v>
      </c>
      <c r="AB63" s="310">
        <f>AI61</f>
        <v>0</v>
      </c>
      <c r="AC63" s="270">
        <v>0</v>
      </c>
      <c r="AD63" s="391"/>
      <c r="AE63" s="391"/>
      <c r="AF63" s="391"/>
      <c r="AG63" s="391"/>
      <c r="AH63" s="391"/>
      <c r="AI63" s="345">
        <f>AB63*AC63</f>
        <v>0</v>
      </c>
      <c r="AJ63" s="310">
        <f>AQ61</f>
        <v>0</v>
      </c>
      <c r="AK63" s="270">
        <v>0</v>
      </c>
      <c r="AL63" s="391"/>
      <c r="AM63" s="391"/>
      <c r="AN63" s="391"/>
      <c r="AO63" s="391"/>
      <c r="AP63" s="391"/>
      <c r="AQ63" s="345">
        <f>AJ63*AK63</f>
        <v>0</v>
      </c>
      <c r="AR63" s="433">
        <f>AY61</f>
        <v>0</v>
      </c>
      <c r="AS63" s="270">
        <v>0</v>
      </c>
      <c r="AT63" s="393"/>
      <c r="AU63" s="393"/>
      <c r="AV63" s="393"/>
      <c r="AW63" s="393"/>
      <c r="AX63" s="391"/>
      <c r="AY63" s="345">
        <f>AR63*AS63</f>
        <v>0</v>
      </c>
      <c r="AZ63" s="368"/>
      <c r="BA63" s="350">
        <f>K63+S63+AA63+AI63+AQ63+AY63</f>
        <v>0</v>
      </c>
    </row>
    <row r="64" spans="1:53" x14ac:dyDescent="0.2">
      <c r="A64" s="11"/>
      <c r="B64" s="454" t="str">
        <f>Base!B64</f>
        <v>Insert line(s) &amp; title(s) for any other G&amp;A rates</v>
      </c>
      <c r="C64" s="9"/>
      <c r="D64" s="338"/>
      <c r="E64" s="270"/>
      <c r="F64" s="391"/>
      <c r="G64" s="391"/>
      <c r="H64" s="391"/>
      <c r="I64" s="391"/>
      <c r="J64" s="391"/>
      <c r="K64" s="345">
        <f>D64*E64</f>
        <v>0</v>
      </c>
      <c r="L64" s="312"/>
      <c r="M64" s="270"/>
      <c r="N64" s="391"/>
      <c r="O64" s="391"/>
      <c r="P64" s="391"/>
      <c r="Q64" s="391"/>
      <c r="R64" s="391"/>
      <c r="S64" s="345">
        <f>L64*M64</f>
        <v>0</v>
      </c>
      <c r="T64" s="312"/>
      <c r="U64" s="270"/>
      <c r="V64" s="391"/>
      <c r="W64" s="391"/>
      <c r="X64" s="391"/>
      <c r="Y64" s="391"/>
      <c r="Z64" s="391"/>
      <c r="AA64" s="345">
        <f>T64*U64</f>
        <v>0</v>
      </c>
      <c r="AB64" s="312"/>
      <c r="AC64" s="270"/>
      <c r="AD64" s="391"/>
      <c r="AE64" s="391"/>
      <c r="AF64" s="391"/>
      <c r="AG64" s="391"/>
      <c r="AH64" s="391"/>
      <c r="AI64" s="345">
        <f>AB64*AC64</f>
        <v>0</v>
      </c>
      <c r="AJ64" s="312"/>
      <c r="AK64" s="270"/>
      <c r="AL64" s="391"/>
      <c r="AM64" s="391"/>
      <c r="AN64" s="391"/>
      <c r="AO64" s="391"/>
      <c r="AP64" s="391"/>
      <c r="AQ64" s="345">
        <f>AJ64*AK64</f>
        <v>0</v>
      </c>
      <c r="AR64" s="432"/>
      <c r="AS64" s="270"/>
      <c r="AT64" s="393"/>
      <c r="AU64" s="393"/>
      <c r="AV64" s="393"/>
      <c r="AW64" s="393"/>
      <c r="AX64" s="391"/>
      <c r="AY64" s="345">
        <f>AR64*AS64</f>
        <v>0</v>
      </c>
      <c r="AZ64" s="368"/>
      <c r="BA64" s="350">
        <f>K64+S64+AA64+AI64+AQ64+AY64</f>
        <v>0</v>
      </c>
    </row>
    <row r="65" spans="1:53" x14ac:dyDescent="0.2">
      <c r="A65" s="11"/>
      <c r="B65" s="6" t="s">
        <v>51</v>
      </c>
      <c r="C65" s="10"/>
      <c r="D65" s="335"/>
      <c r="E65" s="6"/>
      <c r="F65" s="10"/>
      <c r="G65" s="10"/>
      <c r="H65" s="10"/>
      <c r="I65" s="10"/>
      <c r="J65" s="10"/>
      <c r="K65" s="324">
        <f>SUM(K62:K64)</f>
        <v>0</v>
      </c>
      <c r="L65" s="304"/>
      <c r="M65" s="6"/>
      <c r="N65" s="10"/>
      <c r="O65" s="10"/>
      <c r="P65" s="10"/>
      <c r="Q65" s="10"/>
      <c r="R65" s="10"/>
      <c r="S65" s="324">
        <f>SUM(S63:S64)</f>
        <v>0</v>
      </c>
      <c r="T65" s="304"/>
      <c r="U65" s="6"/>
      <c r="V65" s="10"/>
      <c r="W65" s="10"/>
      <c r="X65" s="10"/>
      <c r="Y65" s="10"/>
      <c r="Z65" s="10"/>
      <c r="AA65" s="324">
        <f>SUM(AA63:AA64)</f>
        <v>0</v>
      </c>
      <c r="AB65" s="304"/>
      <c r="AC65" s="6"/>
      <c r="AD65" s="10"/>
      <c r="AE65" s="10"/>
      <c r="AF65" s="10"/>
      <c r="AG65" s="10"/>
      <c r="AH65" s="10"/>
      <c r="AI65" s="324">
        <f>SUM(AI63:AI64)</f>
        <v>0</v>
      </c>
      <c r="AJ65" s="304"/>
      <c r="AK65" s="6"/>
      <c r="AL65" s="10"/>
      <c r="AM65" s="10"/>
      <c r="AN65" s="10"/>
      <c r="AO65" s="10"/>
      <c r="AP65" s="10"/>
      <c r="AQ65" s="324">
        <f>SUM(AQ63:AQ64)</f>
        <v>0</v>
      </c>
      <c r="AR65" s="16"/>
      <c r="AS65" s="304"/>
      <c r="AT65" s="304"/>
      <c r="AU65" s="304"/>
      <c r="AV65" s="304"/>
      <c r="AW65" s="304"/>
      <c r="AX65" s="10"/>
      <c r="AY65" s="324">
        <f>SUM(AY63:AY64)</f>
        <v>0</v>
      </c>
      <c r="AZ65" s="369"/>
      <c r="BA65" s="351">
        <f>K65+S65+AA65+AI65+AQ65+AY65</f>
        <v>0</v>
      </c>
    </row>
    <row r="66" spans="1:53" x14ac:dyDescent="0.2">
      <c r="A66" s="395" t="s">
        <v>30</v>
      </c>
      <c r="B66" s="403"/>
      <c r="C66" s="404"/>
      <c r="D66" s="405"/>
      <c r="E66" s="403"/>
      <c r="F66" s="404"/>
      <c r="G66" s="404"/>
      <c r="H66" s="404"/>
      <c r="I66" s="404"/>
      <c r="J66" s="404"/>
      <c r="K66" s="399">
        <f>K61+K65</f>
        <v>0</v>
      </c>
      <c r="L66" s="406"/>
      <c r="M66" s="403"/>
      <c r="N66" s="404"/>
      <c r="O66" s="404"/>
      <c r="P66" s="404"/>
      <c r="Q66" s="404"/>
      <c r="R66" s="404"/>
      <c r="S66" s="399">
        <f>S61+S65</f>
        <v>0</v>
      </c>
      <c r="T66" s="406"/>
      <c r="U66" s="403"/>
      <c r="V66" s="404"/>
      <c r="W66" s="404"/>
      <c r="X66" s="404"/>
      <c r="Y66" s="404"/>
      <c r="Z66" s="404"/>
      <c r="AA66" s="399">
        <f>AA61+AA65</f>
        <v>0</v>
      </c>
      <c r="AB66" s="406"/>
      <c r="AC66" s="403"/>
      <c r="AD66" s="404"/>
      <c r="AE66" s="404"/>
      <c r="AF66" s="404"/>
      <c r="AG66" s="404"/>
      <c r="AH66" s="404"/>
      <c r="AI66" s="399">
        <f>AI61+AI65</f>
        <v>0</v>
      </c>
      <c r="AJ66" s="406"/>
      <c r="AK66" s="403"/>
      <c r="AL66" s="404"/>
      <c r="AM66" s="404"/>
      <c r="AN66" s="404"/>
      <c r="AO66" s="404"/>
      <c r="AP66" s="404"/>
      <c r="AQ66" s="399">
        <f>AQ61+AQ65</f>
        <v>0</v>
      </c>
      <c r="AR66" s="407"/>
      <c r="AS66" s="406"/>
      <c r="AT66" s="406"/>
      <c r="AU66" s="406"/>
      <c r="AV66" s="406"/>
      <c r="AW66" s="406"/>
      <c r="AX66" s="404"/>
      <c r="AY66" s="399">
        <f>AY61+AY65</f>
        <v>0</v>
      </c>
      <c r="AZ66" s="408"/>
      <c r="BA66" s="409">
        <f>K66+S66+AA66+AI66+AQ66+AY66</f>
        <v>0</v>
      </c>
    </row>
    <row r="67" spans="1:53" x14ac:dyDescent="0.2">
      <c r="A67" s="26" t="s">
        <v>270</v>
      </c>
      <c r="B67" s="2"/>
      <c r="C67" s="9"/>
      <c r="D67" s="451" t="s">
        <v>71</v>
      </c>
      <c r="E67" s="452" t="s">
        <v>38</v>
      </c>
      <c r="F67" s="9"/>
      <c r="G67" s="9"/>
      <c r="H67" s="9"/>
      <c r="I67" s="9"/>
      <c r="J67" s="9"/>
      <c r="K67" s="325"/>
      <c r="L67" s="451" t="s">
        <v>71</v>
      </c>
      <c r="M67" s="452" t="s">
        <v>38</v>
      </c>
      <c r="N67" s="9"/>
      <c r="O67" s="9"/>
      <c r="P67" s="9"/>
      <c r="Q67" s="9"/>
      <c r="R67" s="9"/>
      <c r="S67" s="325"/>
      <c r="T67" s="451" t="s">
        <v>71</v>
      </c>
      <c r="U67" s="452" t="s">
        <v>38</v>
      </c>
      <c r="V67" s="9"/>
      <c r="W67" s="9"/>
      <c r="X67" s="9"/>
      <c r="Y67" s="9"/>
      <c r="Z67" s="9"/>
      <c r="AA67" s="325"/>
      <c r="AB67" s="451" t="s">
        <v>71</v>
      </c>
      <c r="AC67" s="452" t="s">
        <v>38</v>
      </c>
      <c r="AD67" s="9"/>
      <c r="AE67" s="9"/>
      <c r="AF67" s="9"/>
      <c r="AG67" s="9"/>
      <c r="AH67" s="9"/>
      <c r="AI67" s="325"/>
      <c r="AJ67" s="451" t="s">
        <v>71</v>
      </c>
      <c r="AK67" s="452" t="s">
        <v>38</v>
      </c>
      <c r="AL67" s="9"/>
      <c r="AM67" s="9"/>
      <c r="AN67" s="9"/>
      <c r="AO67" s="9"/>
      <c r="AP67" s="9"/>
      <c r="AQ67" s="325"/>
      <c r="AR67" s="451" t="s">
        <v>71</v>
      </c>
      <c r="AS67" s="452" t="s">
        <v>38</v>
      </c>
      <c r="AT67" s="302"/>
      <c r="AU67" s="302"/>
      <c r="AV67" s="302"/>
      <c r="AW67" s="302"/>
      <c r="AX67" s="9"/>
      <c r="AY67" s="325"/>
      <c r="AZ67" s="367"/>
      <c r="BA67" s="350"/>
    </row>
    <row r="68" spans="1:53" x14ac:dyDescent="0.2">
      <c r="A68" s="11"/>
      <c r="B68" s="454" t="str">
        <f>Base!B68</f>
        <v>Insert COM rate title</v>
      </c>
      <c r="C68" s="9"/>
      <c r="D68" s="338">
        <v>0</v>
      </c>
      <c r="E68" s="270">
        <v>0</v>
      </c>
      <c r="F68" s="391"/>
      <c r="G68" s="391"/>
      <c r="H68" s="391"/>
      <c r="I68" s="391"/>
      <c r="J68" s="391"/>
      <c r="K68" s="345">
        <f>D68*E68</f>
        <v>0</v>
      </c>
      <c r="L68" s="312">
        <v>0</v>
      </c>
      <c r="M68" s="270">
        <v>0</v>
      </c>
      <c r="N68" s="391"/>
      <c r="O68" s="391"/>
      <c r="P68" s="391"/>
      <c r="Q68" s="391"/>
      <c r="R68" s="391"/>
      <c r="S68" s="345">
        <f>L68*M68</f>
        <v>0</v>
      </c>
      <c r="T68" s="312">
        <v>0</v>
      </c>
      <c r="U68" s="270">
        <v>0</v>
      </c>
      <c r="V68" s="391"/>
      <c r="W68" s="391"/>
      <c r="X68" s="391"/>
      <c r="Y68" s="391"/>
      <c r="Z68" s="391"/>
      <c r="AA68" s="345">
        <f>T68*U68</f>
        <v>0</v>
      </c>
      <c r="AB68" s="312">
        <v>0</v>
      </c>
      <c r="AC68" s="270">
        <v>0</v>
      </c>
      <c r="AD68" s="391"/>
      <c r="AE68" s="391"/>
      <c r="AF68" s="391"/>
      <c r="AG68" s="391"/>
      <c r="AH68" s="391"/>
      <c r="AI68" s="345">
        <f>AB68*AC68</f>
        <v>0</v>
      </c>
      <c r="AJ68" s="312">
        <v>0</v>
      </c>
      <c r="AK68" s="270">
        <v>0</v>
      </c>
      <c r="AL68" s="391"/>
      <c r="AM68" s="391"/>
      <c r="AN68" s="391"/>
      <c r="AO68" s="391"/>
      <c r="AP68" s="391"/>
      <c r="AQ68" s="345">
        <f>AJ68*AK68</f>
        <v>0</v>
      </c>
      <c r="AR68" s="312">
        <v>0</v>
      </c>
      <c r="AS68" s="270">
        <v>0</v>
      </c>
      <c r="AT68" s="393"/>
      <c r="AU68" s="393"/>
      <c r="AV68" s="393"/>
      <c r="AW68" s="393"/>
      <c r="AX68" s="391"/>
      <c r="AY68" s="345">
        <f>AR68*AS68</f>
        <v>0</v>
      </c>
      <c r="AZ68" s="368"/>
      <c r="BA68" s="350">
        <f t="shared" ref="BA68:BA73" si="33">K68+S68+AA68+AI68+AQ68+AY68</f>
        <v>0</v>
      </c>
    </row>
    <row r="69" spans="1:53" x14ac:dyDescent="0.2">
      <c r="A69" s="11"/>
      <c r="B69" s="454" t="str">
        <f>Base!B69</f>
        <v>Insert line(s) &amp; title(s) for any other COM rates</v>
      </c>
      <c r="C69" s="9"/>
      <c r="D69" s="338"/>
      <c r="E69" s="270"/>
      <c r="F69" s="391"/>
      <c r="G69" s="391"/>
      <c r="H69" s="391"/>
      <c r="I69" s="391"/>
      <c r="J69" s="391"/>
      <c r="K69" s="345">
        <f>D69*E69</f>
        <v>0</v>
      </c>
      <c r="L69" s="312"/>
      <c r="M69" s="270"/>
      <c r="N69" s="391"/>
      <c r="O69" s="391"/>
      <c r="P69" s="391"/>
      <c r="Q69" s="391"/>
      <c r="R69" s="391"/>
      <c r="S69" s="345">
        <f>L69*M69</f>
        <v>0</v>
      </c>
      <c r="T69" s="312"/>
      <c r="U69" s="270"/>
      <c r="V69" s="391"/>
      <c r="W69" s="391"/>
      <c r="X69" s="391"/>
      <c r="Y69" s="391"/>
      <c r="Z69" s="391"/>
      <c r="AA69" s="345">
        <f>T69*U69</f>
        <v>0</v>
      </c>
      <c r="AB69" s="312"/>
      <c r="AC69" s="270"/>
      <c r="AD69" s="391"/>
      <c r="AE69" s="391"/>
      <c r="AF69" s="391"/>
      <c r="AG69" s="391"/>
      <c r="AH69" s="391"/>
      <c r="AI69" s="345">
        <f>AB69*AC69</f>
        <v>0</v>
      </c>
      <c r="AJ69" s="312"/>
      <c r="AK69" s="270"/>
      <c r="AL69" s="391"/>
      <c r="AM69" s="391"/>
      <c r="AN69" s="391"/>
      <c r="AO69" s="391"/>
      <c r="AP69" s="391"/>
      <c r="AQ69" s="345">
        <f>AJ69*AK69</f>
        <v>0</v>
      </c>
      <c r="AR69" s="312"/>
      <c r="AS69" s="270"/>
      <c r="AT69" s="393"/>
      <c r="AU69" s="393"/>
      <c r="AV69" s="393"/>
      <c r="AW69" s="393"/>
      <c r="AX69" s="391"/>
      <c r="AY69" s="345">
        <f>AR69*AS69</f>
        <v>0</v>
      </c>
      <c r="AZ69" s="368"/>
      <c r="BA69" s="350">
        <f t="shared" si="33"/>
        <v>0</v>
      </c>
    </row>
    <row r="70" spans="1:53" x14ac:dyDescent="0.2">
      <c r="A70" s="11"/>
      <c r="B70" s="6" t="s">
        <v>32</v>
      </c>
      <c r="C70" s="10"/>
      <c r="D70" s="335"/>
      <c r="E70" s="6"/>
      <c r="F70" s="10"/>
      <c r="G70" s="10"/>
      <c r="H70" s="10"/>
      <c r="I70" s="10"/>
      <c r="J70" s="10"/>
      <c r="K70" s="324">
        <f>SUM(K67:K69)</f>
        <v>0</v>
      </c>
      <c r="L70" s="304"/>
      <c r="M70" s="6"/>
      <c r="N70" s="10"/>
      <c r="O70" s="10"/>
      <c r="P70" s="10"/>
      <c r="Q70" s="10"/>
      <c r="R70" s="10"/>
      <c r="S70" s="324">
        <f>SUM(S68:S69)</f>
        <v>0</v>
      </c>
      <c r="T70" s="304"/>
      <c r="U70" s="6"/>
      <c r="V70" s="10"/>
      <c r="W70" s="10"/>
      <c r="X70" s="10"/>
      <c r="Y70" s="10"/>
      <c r="Z70" s="10"/>
      <c r="AA70" s="324">
        <f>SUM(AA68:AA69)</f>
        <v>0</v>
      </c>
      <c r="AB70" s="304"/>
      <c r="AC70" s="6"/>
      <c r="AD70" s="10"/>
      <c r="AE70" s="10"/>
      <c r="AF70" s="10"/>
      <c r="AG70" s="10"/>
      <c r="AH70" s="10"/>
      <c r="AI70" s="324">
        <f>SUM(AI68:AI69)</f>
        <v>0</v>
      </c>
      <c r="AJ70" s="304"/>
      <c r="AK70" s="6"/>
      <c r="AL70" s="10"/>
      <c r="AM70" s="10"/>
      <c r="AN70" s="10"/>
      <c r="AO70" s="10"/>
      <c r="AP70" s="10"/>
      <c r="AQ70" s="324">
        <f>SUM(AQ68:AQ69)</f>
        <v>0</v>
      </c>
      <c r="AR70" s="16"/>
      <c r="AS70" s="304"/>
      <c r="AT70" s="304"/>
      <c r="AU70" s="304"/>
      <c r="AV70" s="304"/>
      <c r="AW70" s="304"/>
      <c r="AX70" s="10"/>
      <c r="AY70" s="324">
        <f>SUM(AY68:AY69)</f>
        <v>0</v>
      </c>
      <c r="AZ70" s="369"/>
      <c r="BA70" s="351">
        <f t="shared" si="33"/>
        <v>0</v>
      </c>
    </row>
    <row r="71" spans="1:53" x14ac:dyDescent="0.2">
      <c r="A71" s="27" t="s">
        <v>31</v>
      </c>
      <c r="B71" s="21"/>
      <c r="C71" s="22"/>
      <c r="D71" s="339"/>
      <c r="E71" s="21"/>
      <c r="F71" s="22"/>
      <c r="G71" s="22"/>
      <c r="H71" s="22"/>
      <c r="I71" s="22"/>
      <c r="J71" s="22"/>
      <c r="K71" s="327">
        <f>K66+K70</f>
        <v>0</v>
      </c>
      <c r="L71" s="306"/>
      <c r="M71" s="21"/>
      <c r="N71" s="22"/>
      <c r="O71" s="22"/>
      <c r="P71" s="22"/>
      <c r="Q71" s="22"/>
      <c r="R71" s="22"/>
      <c r="S71" s="327">
        <f>S66+S70</f>
        <v>0</v>
      </c>
      <c r="T71" s="306"/>
      <c r="U71" s="21"/>
      <c r="V71" s="22"/>
      <c r="W71" s="22"/>
      <c r="X71" s="22"/>
      <c r="Y71" s="22"/>
      <c r="Z71" s="22"/>
      <c r="AA71" s="327">
        <f>AA66+AA70</f>
        <v>0</v>
      </c>
      <c r="AB71" s="306"/>
      <c r="AC71" s="21"/>
      <c r="AD71" s="22"/>
      <c r="AE71" s="22"/>
      <c r="AF71" s="22"/>
      <c r="AG71" s="22"/>
      <c r="AH71" s="22"/>
      <c r="AI71" s="327">
        <f>AI66+AI70</f>
        <v>0</v>
      </c>
      <c r="AJ71" s="306"/>
      <c r="AK71" s="21"/>
      <c r="AL71" s="22"/>
      <c r="AM71" s="22"/>
      <c r="AN71" s="22"/>
      <c r="AO71" s="22"/>
      <c r="AP71" s="22"/>
      <c r="AQ71" s="327">
        <f>AQ66+AQ70</f>
        <v>0</v>
      </c>
      <c r="AR71" s="23"/>
      <c r="AS71" s="306"/>
      <c r="AT71" s="306"/>
      <c r="AU71" s="306"/>
      <c r="AV71" s="306"/>
      <c r="AW71" s="306"/>
      <c r="AX71" s="22"/>
      <c r="AY71" s="327">
        <f>AY66+AY70</f>
        <v>0</v>
      </c>
      <c r="AZ71" s="372"/>
      <c r="BA71" s="355">
        <f t="shared" si="33"/>
        <v>0</v>
      </c>
    </row>
    <row r="72" spans="1:53" ht="13.5" thickBot="1" x14ac:dyDescent="0.25">
      <c r="A72" s="45" t="s">
        <v>39</v>
      </c>
      <c r="B72" s="28"/>
      <c r="C72" s="196" t="s">
        <v>90</v>
      </c>
      <c r="D72" s="334">
        <f>K66</f>
        <v>0</v>
      </c>
      <c r="E72" s="270">
        <v>0</v>
      </c>
      <c r="F72" s="392"/>
      <c r="G72" s="392"/>
      <c r="H72" s="392"/>
      <c r="I72" s="392"/>
      <c r="J72" s="392"/>
      <c r="K72" s="345">
        <f>D72*E72</f>
        <v>0</v>
      </c>
      <c r="L72" s="310">
        <f>S66</f>
        <v>0</v>
      </c>
      <c r="M72" s="270">
        <v>0</v>
      </c>
      <c r="N72" s="392"/>
      <c r="O72" s="392"/>
      <c r="P72" s="392"/>
      <c r="Q72" s="392"/>
      <c r="R72" s="392"/>
      <c r="S72" s="345">
        <f>L72*M72</f>
        <v>0</v>
      </c>
      <c r="T72" s="310">
        <f>AA66</f>
        <v>0</v>
      </c>
      <c r="U72" s="270">
        <v>0</v>
      </c>
      <c r="V72" s="392"/>
      <c r="W72" s="392"/>
      <c r="X72" s="392"/>
      <c r="Y72" s="392"/>
      <c r="Z72" s="392"/>
      <c r="AA72" s="345">
        <f>T72*U72</f>
        <v>0</v>
      </c>
      <c r="AB72" s="310">
        <f>AI66</f>
        <v>0</v>
      </c>
      <c r="AC72" s="270">
        <v>0</v>
      </c>
      <c r="AD72" s="392"/>
      <c r="AE72" s="392"/>
      <c r="AF72" s="392"/>
      <c r="AG72" s="392"/>
      <c r="AH72" s="392"/>
      <c r="AI72" s="345">
        <f>AB72*AC72</f>
        <v>0</v>
      </c>
      <c r="AJ72" s="310">
        <f>AQ66</f>
        <v>0</v>
      </c>
      <c r="AK72" s="270">
        <v>0</v>
      </c>
      <c r="AL72" s="392"/>
      <c r="AM72" s="392"/>
      <c r="AN72" s="392"/>
      <c r="AO72" s="392"/>
      <c r="AP72" s="392"/>
      <c r="AQ72" s="345">
        <f>AJ72*AK72</f>
        <v>0</v>
      </c>
      <c r="AR72" s="433">
        <f>AY66</f>
        <v>0</v>
      </c>
      <c r="AS72" s="270">
        <v>0</v>
      </c>
      <c r="AT72" s="394"/>
      <c r="AU72" s="394"/>
      <c r="AV72" s="394"/>
      <c r="AW72" s="394"/>
      <c r="AX72" s="392"/>
      <c r="AY72" s="423">
        <f>AR72*AS72</f>
        <v>0</v>
      </c>
      <c r="AZ72" s="373"/>
      <c r="BA72" s="356">
        <f t="shared" si="33"/>
        <v>0</v>
      </c>
    </row>
    <row r="73" spans="1:53" ht="13.5" thickBot="1" x14ac:dyDescent="0.25">
      <c r="A73" s="410" t="s">
        <v>40</v>
      </c>
      <c r="B73" s="411"/>
      <c r="C73" s="412"/>
      <c r="D73" s="413"/>
      <c r="E73" s="411"/>
      <c r="F73" s="412"/>
      <c r="G73" s="412"/>
      <c r="H73" s="412"/>
      <c r="I73" s="412"/>
      <c r="J73" s="412"/>
      <c r="K73" s="414">
        <f>K71+K72</f>
        <v>0</v>
      </c>
      <c r="L73" s="415"/>
      <c r="M73" s="411"/>
      <c r="N73" s="412"/>
      <c r="O73" s="412"/>
      <c r="P73" s="412"/>
      <c r="Q73" s="412"/>
      <c r="R73" s="412"/>
      <c r="S73" s="414">
        <f>S71+S72</f>
        <v>0</v>
      </c>
      <c r="T73" s="415"/>
      <c r="U73" s="411"/>
      <c r="V73" s="412"/>
      <c r="W73" s="412"/>
      <c r="X73" s="412"/>
      <c r="Y73" s="412"/>
      <c r="Z73" s="412"/>
      <c r="AA73" s="414">
        <f>AA71+AA72</f>
        <v>0</v>
      </c>
      <c r="AB73" s="415"/>
      <c r="AC73" s="411"/>
      <c r="AD73" s="412"/>
      <c r="AE73" s="412"/>
      <c r="AF73" s="412"/>
      <c r="AG73" s="412"/>
      <c r="AH73" s="412"/>
      <c r="AI73" s="414">
        <f>AI71+AI72</f>
        <v>0</v>
      </c>
      <c r="AJ73" s="415"/>
      <c r="AK73" s="411"/>
      <c r="AL73" s="412"/>
      <c r="AM73" s="412"/>
      <c r="AN73" s="412"/>
      <c r="AO73" s="412"/>
      <c r="AP73" s="412"/>
      <c r="AQ73" s="414">
        <f>AQ71+AQ72</f>
        <v>0</v>
      </c>
      <c r="AR73" s="410"/>
      <c r="AS73" s="415"/>
      <c r="AT73" s="415"/>
      <c r="AU73" s="415"/>
      <c r="AV73" s="415"/>
      <c r="AW73" s="415"/>
      <c r="AX73" s="412"/>
      <c r="AY73" s="414">
        <f>AY71+AY72</f>
        <v>0</v>
      </c>
      <c r="AZ73" s="416"/>
      <c r="BA73" s="417">
        <f t="shared" si="33"/>
        <v>0</v>
      </c>
    </row>
    <row r="74" spans="1:53" x14ac:dyDescent="0.2">
      <c r="V74" s="129" t="s">
        <v>93</v>
      </c>
    </row>
    <row r="75" spans="1:53" ht="108.75" customHeight="1" x14ac:dyDescent="0.2">
      <c r="A75" s="178" t="s">
        <v>119</v>
      </c>
      <c r="B75" s="770" t="s">
        <v>444</v>
      </c>
      <c r="C75" s="770"/>
      <c r="D75" s="770"/>
      <c r="E75" s="770"/>
      <c r="F75" s="770"/>
      <c r="G75" s="770"/>
      <c r="H75" s="770"/>
      <c r="I75" s="770"/>
      <c r="J75" s="770"/>
      <c r="K75" s="770"/>
      <c r="L75" s="770"/>
      <c r="V75" s="129"/>
    </row>
    <row r="76" spans="1:53" ht="14.25" customHeight="1" x14ac:dyDescent="0.2">
      <c r="A76" s="441" t="s">
        <v>58</v>
      </c>
      <c r="B76" s="441" t="s">
        <v>120</v>
      </c>
    </row>
    <row r="77" spans="1:53" ht="18" customHeight="1" x14ac:dyDescent="0.2">
      <c r="A77" s="446" t="s">
        <v>22</v>
      </c>
      <c r="B77" s="441" t="s">
        <v>441</v>
      </c>
    </row>
    <row r="78" spans="1:53" ht="30" customHeight="1" x14ac:dyDescent="0.2">
      <c r="A78" s="446" t="s">
        <v>60</v>
      </c>
      <c r="B78" s="765" t="s">
        <v>442</v>
      </c>
      <c r="C78" s="765"/>
      <c r="D78" s="765"/>
      <c r="E78" s="765"/>
      <c r="F78" s="765"/>
      <c r="G78" s="765"/>
      <c r="H78" s="765"/>
      <c r="I78" s="765"/>
      <c r="J78" s="765"/>
      <c r="K78" s="765"/>
      <c r="L78" s="765"/>
      <c r="M78" s="765"/>
      <c r="N78" s="241"/>
      <c r="O78" s="241"/>
      <c r="P78" s="241"/>
      <c r="Q78" s="241"/>
      <c r="R78" s="241"/>
      <c r="S78" s="241"/>
      <c r="T78" s="241"/>
    </row>
    <row r="79" spans="1:53" ht="21.75" customHeight="1" x14ac:dyDescent="0.2">
      <c r="A79" s="446" t="s">
        <v>61</v>
      </c>
      <c r="B79" s="772" t="s">
        <v>330</v>
      </c>
      <c r="C79" s="772"/>
      <c r="D79" s="772"/>
      <c r="E79" s="772"/>
      <c r="F79" s="772"/>
      <c r="G79" s="772"/>
      <c r="H79" s="772"/>
      <c r="I79" s="772"/>
      <c r="J79" s="772"/>
      <c r="K79" s="772"/>
      <c r="L79" s="772"/>
      <c r="M79" s="772"/>
      <c r="N79" s="772"/>
      <c r="O79" s="772"/>
    </row>
    <row r="80" spans="1:53" ht="15.75" x14ac:dyDescent="0.2">
      <c r="B80" s="186"/>
    </row>
    <row r="81" spans="2:2" ht="15.75" x14ac:dyDescent="0.2">
      <c r="B81" s="186"/>
    </row>
    <row r="82" spans="2:2" ht="15.75" x14ac:dyDescent="0.2">
      <c r="B82" s="186"/>
    </row>
    <row r="83" spans="2:2" ht="15.75" x14ac:dyDescent="0.2">
      <c r="B83" s="186"/>
    </row>
    <row r="84" spans="2:2" ht="15.75" x14ac:dyDescent="0.2">
      <c r="B84" s="186"/>
    </row>
  </sheetData>
  <mergeCells count="16">
    <mergeCell ref="AE6:AF6"/>
    <mergeCell ref="AM6:AN6"/>
    <mergeCell ref="BA6:BB6"/>
    <mergeCell ref="B75:L75"/>
    <mergeCell ref="B78:M78"/>
    <mergeCell ref="AE4:AF4"/>
    <mergeCell ref="AM4:AN4"/>
    <mergeCell ref="G5:H5"/>
    <mergeCell ref="O5:P5"/>
    <mergeCell ref="AE5:AF5"/>
    <mergeCell ref="AM5:AN5"/>
    <mergeCell ref="B79:O79"/>
    <mergeCell ref="G4:H4"/>
    <mergeCell ref="O4:P4"/>
    <mergeCell ref="G6:H6"/>
    <mergeCell ref="O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workbookViewId="0">
      <selection activeCell="C32" sqref="C32"/>
    </sheetView>
  </sheetViews>
  <sheetFormatPr defaultRowHeight="14.25" x14ac:dyDescent="0.2"/>
  <cols>
    <col min="1" max="1" width="16.85546875" style="469" customWidth="1"/>
    <col min="2" max="2" width="27.42578125" style="469" customWidth="1"/>
    <col min="3" max="3" width="128.85546875" style="469" customWidth="1"/>
  </cols>
  <sheetData>
    <row r="1" spans="1:3" s="463" customFormat="1" ht="15" x14ac:dyDescent="0.25">
      <c r="A1" s="470" t="s">
        <v>371</v>
      </c>
      <c r="B1" s="470" t="s">
        <v>385</v>
      </c>
      <c r="C1" s="470" t="s">
        <v>372</v>
      </c>
    </row>
    <row r="2" spans="1:3" x14ac:dyDescent="0.2">
      <c r="A2" s="469" t="s">
        <v>373</v>
      </c>
      <c r="C2" s="469" t="s">
        <v>374</v>
      </c>
    </row>
    <row r="3" spans="1:3" ht="42.75" x14ac:dyDescent="0.2">
      <c r="A3" s="469" t="s">
        <v>375</v>
      </c>
      <c r="B3" s="469" t="s">
        <v>386</v>
      </c>
      <c r="C3" s="469" t="s">
        <v>376</v>
      </c>
    </row>
    <row r="4" spans="1:3" x14ac:dyDescent="0.2">
      <c r="A4" s="469" t="s">
        <v>375</v>
      </c>
      <c r="B4" s="469" t="s">
        <v>386</v>
      </c>
      <c r="C4" s="469" t="s">
        <v>377</v>
      </c>
    </row>
    <row r="5" spans="1:3" x14ac:dyDescent="0.2">
      <c r="A5" s="469" t="s">
        <v>375</v>
      </c>
      <c r="B5" s="469" t="s">
        <v>387</v>
      </c>
      <c r="C5" s="469" t="s">
        <v>388</v>
      </c>
    </row>
    <row r="6" spans="1:3" x14ac:dyDescent="0.2">
      <c r="A6" s="469" t="s">
        <v>378</v>
      </c>
      <c r="B6" s="469" t="s">
        <v>386</v>
      </c>
      <c r="C6" s="469" t="s">
        <v>379</v>
      </c>
    </row>
    <row r="7" spans="1:3" x14ac:dyDescent="0.2">
      <c r="A7" s="469" t="s">
        <v>378</v>
      </c>
      <c r="B7" s="469" t="s">
        <v>389</v>
      </c>
      <c r="C7" s="469" t="s">
        <v>390</v>
      </c>
    </row>
    <row r="8" spans="1:3" x14ac:dyDescent="0.2">
      <c r="A8" s="469" t="s">
        <v>378</v>
      </c>
      <c r="B8" s="469" t="s">
        <v>71</v>
      </c>
      <c r="C8" s="469" t="s">
        <v>391</v>
      </c>
    </row>
    <row r="9" spans="1:3" x14ac:dyDescent="0.2">
      <c r="A9" s="469" t="s">
        <v>382</v>
      </c>
      <c r="B9" s="469" t="s">
        <v>392</v>
      </c>
      <c r="C9" s="469" t="s">
        <v>393</v>
      </c>
    </row>
    <row r="10" spans="1:3" x14ac:dyDescent="0.2">
      <c r="A10" s="469" t="s">
        <v>414</v>
      </c>
      <c r="B10" s="469" t="s">
        <v>389</v>
      </c>
      <c r="C10" s="469" t="s">
        <v>448</v>
      </c>
    </row>
    <row r="11" spans="1:3" x14ac:dyDescent="0.2">
      <c r="A11" s="469" t="s">
        <v>414</v>
      </c>
      <c r="B11" s="469" t="s">
        <v>392</v>
      </c>
      <c r="C11" s="469" t="s">
        <v>394</v>
      </c>
    </row>
    <row r="12" spans="1:3" x14ac:dyDescent="0.2">
      <c r="A12" s="469" t="s">
        <v>414</v>
      </c>
      <c r="B12" s="469" t="s">
        <v>389</v>
      </c>
      <c r="C12" s="469" t="s">
        <v>396</v>
      </c>
    </row>
    <row r="13" spans="1:3" x14ac:dyDescent="0.2">
      <c r="A13" s="469" t="s">
        <v>414</v>
      </c>
      <c r="B13" s="469" t="s">
        <v>257</v>
      </c>
      <c r="C13" s="469" t="s">
        <v>399</v>
      </c>
    </row>
    <row r="14" spans="1:3" ht="28.5" x14ac:dyDescent="0.2">
      <c r="A14" s="469" t="s">
        <v>414</v>
      </c>
      <c r="B14" s="469" t="s">
        <v>401</v>
      </c>
      <c r="C14" s="469" t="s">
        <v>402</v>
      </c>
    </row>
    <row r="15" spans="1:3" x14ac:dyDescent="0.2">
      <c r="A15" s="469" t="s">
        <v>414</v>
      </c>
      <c r="B15" s="469" t="s">
        <v>387</v>
      </c>
      <c r="C15" s="469" t="s">
        <v>415</v>
      </c>
    </row>
    <row r="16" spans="1:3" x14ac:dyDescent="0.2">
      <c r="A16" s="480" t="s">
        <v>414</v>
      </c>
      <c r="B16" s="469" t="s">
        <v>261</v>
      </c>
      <c r="C16" s="469" t="s">
        <v>419</v>
      </c>
    </row>
    <row r="17" spans="1:3" x14ac:dyDescent="0.2">
      <c r="A17" s="480" t="s">
        <v>414</v>
      </c>
      <c r="B17" s="469" t="s">
        <v>257</v>
      </c>
      <c r="C17" s="469" t="s">
        <v>520</v>
      </c>
    </row>
    <row r="18" spans="1:3" x14ac:dyDescent="0.2">
      <c r="A18" s="469" t="s">
        <v>414</v>
      </c>
      <c r="B18" s="469" t="s">
        <v>521</v>
      </c>
      <c r="C18" s="469" t="s">
        <v>522</v>
      </c>
    </row>
    <row r="19" spans="1:3" x14ac:dyDescent="0.2">
      <c r="A19" s="469" t="s">
        <v>526</v>
      </c>
      <c r="B19" s="469" t="s">
        <v>389</v>
      </c>
      <c r="C19" s="469" t="s">
        <v>536</v>
      </c>
    </row>
    <row r="20" spans="1:3" x14ac:dyDescent="0.2">
      <c r="A20" s="469" t="s">
        <v>526</v>
      </c>
      <c r="B20" s="469" t="s">
        <v>537</v>
      </c>
      <c r="C20" s="469" t="s">
        <v>538</v>
      </c>
    </row>
    <row r="21" spans="1:3" ht="28.5" x14ac:dyDescent="0.2">
      <c r="A21" s="469" t="s">
        <v>526</v>
      </c>
      <c r="B21" s="469" t="s">
        <v>542</v>
      </c>
      <c r="C21" s="469" t="s">
        <v>541</v>
      </c>
    </row>
    <row r="22" spans="1:3" x14ac:dyDescent="0.2">
      <c r="A22" s="469" t="s">
        <v>543</v>
      </c>
      <c r="B22" s="469" t="s">
        <v>392</v>
      </c>
      <c r="C22" s="469" t="s">
        <v>545</v>
      </c>
    </row>
    <row r="23" spans="1:3" x14ac:dyDescent="0.2">
      <c r="A23" s="469" t="s">
        <v>547</v>
      </c>
      <c r="B23" s="469" t="s">
        <v>392</v>
      </c>
      <c r="C23" s="469" t="s">
        <v>550</v>
      </c>
    </row>
    <row r="24" spans="1:3" x14ac:dyDescent="0.2">
      <c r="A24" s="469" t="s">
        <v>552</v>
      </c>
      <c r="B24" s="469" t="s">
        <v>392</v>
      </c>
      <c r="C24" s="469" t="s">
        <v>551</v>
      </c>
    </row>
    <row r="25" spans="1:3" x14ac:dyDescent="0.2">
      <c r="A25" s="469" t="s">
        <v>552</v>
      </c>
      <c r="B25" s="469" t="s">
        <v>553</v>
      </c>
      <c r="C25" s="469" t="s">
        <v>554</v>
      </c>
    </row>
    <row r="26" spans="1:3" x14ac:dyDescent="0.2">
      <c r="A26" s="469" t="s">
        <v>552</v>
      </c>
      <c r="B26" s="469" t="s">
        <v>43</v>
      </c>
      <c r="C26" s="469" t="s">
        <v>639</v>
      </c>
    </row>
    <row r="27" spans="1:3" ht="28.5" x14ac:dyDescent="0.2">
      <c r="A27" s="469" t="s">
        <v>552</v>
      </c>
      <c r="B27" s="469" t="s">
        <v>542</v>
      </c>
      <c r="C27" s="469" t="s">
        <v>640</v>
      </c>
    </row>
    <row r="28" spans="1:3" x14ac:dyDescent="0.2">
      <c r="A28" s="480" t="s">
        <v>649</v>
      </c>
      <c r="B28" s="469" t="s">
        <v>650</v>
      </c>
      <c r="C28" s="469" t="s">
        <v>651</v>
      </c>
    </row>
    <row r="29" spans="1:3" x14ac:dyDescent="0.2">
      <c r="A29" s="480" t="s">
        <v>649</v>
      </c>
      <c r="B29" s="469" t="s">
        <v>257</v>
      </c>
      <c r="C29" s="469" t="s">
        <v>652</v>
      </c>
    </row>
    <row r="30" spans="1:3" x14ac:dyDescent="0.2">
      <c r="A30" s="480" t="s">
        <v>649</v>
      </c>
      <c r="B30" s="469" t="s">
        <v>257</v>
      </c>
      <c r="C30" s="469" t="s">
        <v>653</v>
      </c>
    </row>
    <row r="31" spans="1:3" x14ac:dyDescent="0.2">
      <c r="A31" s="480" t="s">
        <v>649</v>
      </c>
      <c r="B31" s="469" t="s">
        <v>257</v>
      </c>
      <c r="C31" s="469" t="s">
        <v>654</v>
      </c>
    </row>
    <row r="32" spans="1:3" x14ac:dyDescent="0.2">
      <c r="A32" s="480" t="s">
        <v>656</v>
      </c>
      <c r="B32" s="469" t="s">
        <v>386</v>
      </c>
      <c r="C32" s="469" t="s">
        <v>657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D178"/>
  <sheetViews>
    <sheetView topLeftCell="A22" zoomScale="110" zoomScaleNormal="110" workbookViewId="0">
      <selection activeCell="A3" sqref="A3"/>
    </sheetView>
  </sheetViews>
  <sheetFormatPr defaultRowHeight="12.75" x14ac:dyDescent="0.2"/>
  <cols>
    <col min="1" max="1" width="33.42578125" customWidth="1"/>
    <col min="2" max="2" width="24.42578125" customWidth="1"/>
    <col min="4" max="4" width="29" bestFit="1" customWidth="1"/>
    <col min="5" max="5" width="23.140625" bestFit="1" customWidth="1"/>
  </cols>
  <sheetData>
    <row r="1" spans="1:4" x14ac:dyDescent="0.2">
      <c r="A1" s="296" t="s">
        <v>338</v>
      </c>
    </row>
    <row r="2" spans="1:4" x14ac:dyDescent="0.2">
      <c r="A2" s="479" t="s">
        <v>656</v>
      </c>
      <c r="B2" t="s">
        <v>420</v>
      </c>
    </row>
    <row r="4" spans="1:4" x14ac:dyDescent="0.2">
      <c r="A4" s="458" t="s">
        <v>359</v>
      </c>
    </row>
    <row r="5" spans="1:4" x14ac:dyDescent="0.2">
      <c r="A5" s="141"/>
    </row>
    <row r="7" spans="1:4" x14ac:dyDescent="0.2">
      <c r="A7" s="200" t="s">
        <v>159</v>
      </c>
      <c r="D7" s="223" t="s">
        <v>255</v>
      </c>
    </row>
    <row r="8" spans="1:4" x14ac:dyDescent="0.2">
      <c r="A8" s="141" t="s">
        <v>160</v>
      </c>
      <c r="D8" s="156" t="s">
        <v>256</v>
      </c>
    </row>
    <row r="9" spans="1:4" x14ac:dyDescent="0.2">
      <c r="A9" s="141" t="s">
        <v>161</v>
      </c>
      <c r="D9" s="156" t="s">
        <v>452</v>
      </c>
    </row>
    <row r="10" spans="1:4" x14ac:dyDescent="0.2">
      <c r="A10" s="141" t="s">
        <v>162</v>
      </c>
    </row>
    <row r="11" spans="1:4" x14ac:dyDescent="0.2">
      <c r="A11" s="141" t="s">
        <v>163</v>
      </c>
    </row>
    <row r="12" spans="1:4" x14ac:dyDescent="0.2">
      <c r="A12" s="141" t="s">
        <v>175</v>
      </c>
      <c r="D12" s="280" t="s">
        <v>254</v>
      </c>
    </row>
    <row r="14" spans="1:4" x14ac:dyDescent="0.2">
      <c r="A14" s="208" t="s">
        <v>209</v>
      </c>
      <c r="C14" s="250" t="str">
        <f>CONCATENATE("Offeror.Bus.Type is ",Offeror.Bus.Type)</f>
        <v xml:space="preserve">Offeror.Bus.Type is </v>
      </c>
    </row>
    <row r="15" spans="1:4" ht="14.25" x14ac:dyDescent="0.2">
      <c r="A15" s="218" t="str">
        <f>IF(Offeror.Bus.Type = "", "",IF(Offeror.Bus.Type = "Academia","Academia","General"))</f>
        <v/>
      </c>
      <c r="B15" s="156" t="s">
        <v>195</v>
      </c>
      <c r="D15" s="231" t="s">
        <v>253</v>
      </c>
    </row>
    <row r="16" spans="1:4" x14ac:dyDescent="0.2">
      <c r="A16" s="208"/>
      <c r="B16" s="156"/>
    </row>
    <row r="17" spans="1:4" x14ac:dyDescent="0.2">
      <c r="A17" s="208" t="s">
        <v>323</v>
      </c>
      <c r="B17" s="156" t="s">
        <v>324</v>
      </c>
    </row>
    <row r="18" spans="1:4" x14ac:dyDescent="0.2">
      <c r="A18" s="209" t="s">
        <v>325</v>
      </c>
      <c r="B18" s="156" t="s">
        <v>326</v>
      </c>
    </row>
    <row r="19" spans="1:4" x14ac:dyDescent="0.2">
      <c r="A19" s="208"/>
      <c r="B19" s="156"/>
    </row>
    <row r="20" spans="1:4" ht="14.25" x14ac:dyDescent="0.2">
      <c r="A20" s="230" t="s">
        <v>196</v>
      </c>
      <c r="B20" s="156"/>
      <c r="D20" s="231" t="s">
        <v>252</v>
      </c>
    </row>
    <row r="21" spans="1:4" x14ac:dyDescent="0.2">
      <c r="A21" s="209" t="s">
        <v>164</v>
      </c>
      <c r="B21" s="156"/>
    </row>
    <row r="22" spans="1:4" x14ac:dyDescent="0.2">
      <c r="A22" s="209" t="s">
        <v>193</v>
      </c>
      <c r="B22" s="156"/>
    </row>
    <row r="23" spans="1:4" x14ac:dyDescent="0.2">
      <c r="A23" s="209" t="s">
        <v>201</v>
      </c>
      <c r="B23" s="156"/>
    </row>
    <row r="24" spans="1:4" x14ac:dyDescent="0.2">
      <c r="A24" s="209" t="s">
        <v>242</v>
      </c>
      <c r="B24" s="156"/>
    </row>
    <row r="25" spans="1:4" x14ac:dyDescent="0.2">
      <c r="A25" s="217"/>
      <c r="B25" s="156"/>
    </row>
    <row r="26" spans="1:4" x14ac:dyDescent="0.2">
      <c r="A26" s="230" t="s">
        <v>197</v>
      </c>
      <c r="B26" s="156"/>
    </row>
    <row r="27" spans="1:4" x14ac:dyDescent="0.2">
      <c r="A27" s="209" t="s">
        <v>164</v>
      </c>
      <c r="B27" s="156"/>
    </row>
    <row r="28" spans="1:4" x14ac:dyDescent="0.2">
      <c r="A28" s="209" t="s">
        <v>198</v>
      </c>
      <c r="B28" s="156"/>
    </row>
    <row r="29" spans="1:4" x14ac:dyDescent="0.2">
      <c r="A29" s="209" t="s">
        <v>167</v>
      </c>
      <c r="B29" s="156"/>
    </row>
    <row r="30" spans="1:4" x14ac:dyDescent="0.2">
      <c r="A30" s="209" t="s">
        <v>244</v>
      </c>
      <c r="B30" s="156"/>
    </row>
    <row r="31" spans="1:4" x14ac:dyDescent="0.2">
      <c r="A31" s="209" t="s">
        <v>201</v>
      </c>
      <c r="B31" s="156"/>
    </row>
    <row r="32" spans="1:4" x14ac:dyDescent="0.2">
      <c r="A32" s="209" t="s">
        <v>194</v>
      </c>
      <c r="B32" s="156"/>
    </row>
    <row r="33" spans="1:2" x14ac:dyDescent="0.2">
      <c r="A33" s="217"/>
      <c r="B33" s="156"/>
    </row>
    <row r="34" spans="1:2" x14ac:dyDescent="0.2">
      <c r="A34" s="208" t="s">
        <v>200</v>
      </c>
      <c r="B34" s="156"/>
    </row>
    <row r="35" spans="1:2" x14ac:dyDescent="0.2">
      <c r="A35" s="209" t="s">
        <v>176</v>
      </c>
      <c r="B35" s="156"/>
    </row>
    <row r="36" spans="1:2" x14ac:dyDescent="0.2">
      <c r="A36" s="209" t="s">
        <v>177</v>
      </c>
      <c r="B36" s="156"/>
    </row>
    <row r="37" spans="1:2" x14ac:dyDescent="0.2">
      <c r="A37" s="209" t="s">
        <v>178</v>
      </c>
      <c r="B37" s="156"/>
    </row>
    <row r="38" spans="1:2" x14ac:dyDescent="0.2">
      <c r="A38" s="209" t="s">
        <v>166</v>
      </c>
      <c r="B38" s="156"/>
    </row>
    <row r="39" spans="1:2" x14ac:dyDescent="0.2">
      <c r="A39" s="217"/>
      <c r="B39" s="156"/>
    </row>
    <row r="40" spans="1:2" x14ac:dyDescent="0.2">
      <c r="A40" s="208" t="s">
        <v>199</v>
      </c>
      <c r="B40" s="156"/>
    </row>
    <row r="41" spans="1:2" x14ac:dyDescent="0.2">
      <c r="A41" s="209" t="s">
        <v>548</v>
      </c>
      <c r="B41" s="156"/>
    </row>
    <row r="42" spans="1:2" x14ac:dyDescent="0.2">
      <c r="A42" s="209" t="s">
        <v>179</v>
      </c>
      <c r="B42" s="156"/>
    </row>
    <row r="43" spans="1:2" x14ac:dyDescent="0.2">
      <c r="A43" s="209" t="s">
        <v>180</v>
      </c>
      <c r="B43" s="156"/>
    </row>
    <row r="44" spans="1:2" x14ac:dyDescent="0.2">
      <c r="A44" s="209" t="s">
        <v>184</v>
      </c>
      <c r="B44" s="156"/>
    </row>
    <row r="45" spans="1:2" x14ac:dyDescent="0.2">
      <c r="A45" s="209" t="s">
        <v>189</v>
      </c>
      <c r="B45" s="156"/>
    </row>
    <row r="46" spans="1:2" x14ac:dyDescent="0.2">
      <c r="A46" s="209" t="s">
        <v>181</v>
      </c>
      <c r="B46" s="156"/>
    </row>
    <row r="47" spans="1:2" x14ac:dyDescent="0.2">
      <c r="A47" s="209" t="s">
        <v>182</v>
      </c>
      <c r="B47" s="156"/>
    </row>
    <row r="48" spans="1:2" x14ac:dyDescent="0.2">
      <c r="A48" s="209" t="s">
        <v>183</v>
      </c>
      <c r="B48" s="156"/>
    </row>
    <row r="49" spans="1:2" x14ac:dyDescent="0.2">
      <c r="A49" s="209" t="s">
        <v>185</v>
      </c>
      <c r="B49" s="156"/>
    </row>
    <row r="50" spans="1:2" x14ac:dyDescent="0.2">
      <c r="A50" s="209" t="s">
        <v>186</v>
      </c>
      <c r="B50" s="156"/>
    </row>
    <row r="51" spans="1:2" x14ac:dyDescent="0.2">
      <c r="A51" s="209" t="s">
        <v>187</v>
      </c>
      <c r="B51" s="156"/>
    </row>
    <row r="52" spans="1:2" x14ac:dyDescent="0.2">
      <c r="A52" s="209" t="s">
        <v>201</v>
      </c>
      <c r="B52" s="156"/>
    </row>
    <row r="53" spans="1:2" x14ac:dyDescent="0.2">
      <c r="A53" s="217"/>
      <c r="B53" s="156"/>
    </row>
    <row r="54" spans="1:2" x14ac:dyDescent="0.2">
      <c r="A54" s="208" t="s">
        <v>243</v>
      </c>
      <c r="B54" s="156"/>
    </row>
    <row r="55" spans="1:2" x14ac:dyDescent="0.2">
      <c r="A55" s="209" t="s">
        <v>201</v>
      </c>
      <c r="B55" s="156"/>
    </row>
    <row r="56" spans="1:2" x14ac:dyDescent="0.2">
      <c r="A56" s="217"/>
      <c r="B56" s="156"/>
    </row>
    <row r="57" spans="1:2" x14ac:dyDescent="0.2">
      <c r="A57" s="208" t="s">
        <v>241</v>
      </c>
      <c r="B57" s="156"/>
    </row>
    <row r="58" spans="1:2" x14ac:dyDescent="0.2">
      <c r="A58" s="209" t="s">
        <v>238</v>
      </c>
      <c r="B58" s="156"/>
    </row>
    <row r="59" spans="1:2" x14ac:dyDescent="0.2">
      <c r="A59" s="209" t="s">
        <v>188</v>
      </c>
    </row>
    <row r="60" spans="1:2" x14ac:dyDescent="0.2">
      <c r="A60" s="217"/>
      <c r="B60" s="156"/>
    </row>
    <row r="61" spans="1:2" x14ac:dyDescent="0.2">
      <c r="A61" s="208" t="s">
        <v>202</v>
      </c>
      <c r="B61" s="156"/>
    </row>
    <row r="62" spans="1:2" x14ac:dyDescent="0.2">
      <c r="A62" s="209" t="s">
        <v>165</v>
      </c>
      <c r="B62" s="156"/>
    </row>
    <row r="63" spans="1:2" x14ac:dyDescent="0.2">
      <c r="A63" s="209" t="s">
        <v>192</v>
      </c>
      <c r="B63" s="156"/>
    </row>
    <row r="64" spans="1:2" x14ac:dyDescent="0.2">
      <c r="A64" s="209" t="s">
        <v>210</v>
      </c>
      <c r="B64" s="156"/>
    </row>
    <row r="65" spans="1:2" x14ac:dyDescent="0.2">
      <c r="A65" s="209" t="s">
        <v>211</v>
      </c>
      <c r="B65" s="156"/>
    </row>
    <row r="66" spans="1:2" x14ac:dyDescent="0.2">
      <c r="A66" s="217"/>
      <c r="B66" s="156"/>
    </row>
    <row r="67" spans="1:2" x14ac:dyDescent="0.2">
      <c r="A67" s="208" t="s">
        <v>203</v>
      </c>
      <c r="B67" s="156"/>
    </row>
    <row r="68" spans="1:2" x14ac:dyDescent="0.2">
      <c r="A68" s="209" t="s">
        <v>204</v>
      </c>
      <c r="B68" s="156"/>
    </row>
    <row r="69" spans="1:2" x14ac:dyDescent="0.2">
      <c r="A69" s="209" t="s">
        <v>205</v>
      </c>
      <c r="B69" s="156"/>
    </row>
    <row r="70" spans="1:2" x14ac:dyDescent="0.2">
      <c r="A70" s="209" t="s">
        <v>206</v>
      </c>
      <c r="B70" s="156"/>
    </row>
    <row r="71" spans="1:2" x14ac:dyDescent="0.2">
      <c r="A71" s="209" t="s">
        <v>207</v>
      </c>
      <c r="B71" s="156"/>
    </row>
    <row r="72" spans="1:2" x14ac:dyDescent="0.2">
      <c r="A72" s="209" t="s">
        <v>380</v>
      </c>
      <c r="B72" s="156"/>
    </row>
    <row r="73" spans="1:2" x14ac:dyDescent="0.2">
      <c r="A73" s="209" t="s">
        <v>208</v>
      </c>
      <c r="B73" s="156"/>
    </row>
    <row r="74" spans="1:2" x14ac:dyDescent="0.2">
      <c r="A74" s="217"/>
      <c r="B74" s="156"/>
    </row>
    <row r="75" spans="1:2" x14ac:dyDescent="0.2">
      <c r="A75" s="208" t="s">
        <v>212</v>
      </c>
      <c r="B75" s="156"/>
    </row>
    <row r="76" spans="1:2" x14ac:dyDescent="0.2">
      <c r="A76" s="209" t="s">
        <v>191</v>
      </c>
      <c r="B76" s="156"/>
    </row>
    <row r="77" spans="1:2" x14ac:dyDescent="0.2">
      <c r="A77" s="209" t="s">
        <v>213</v>
      </c>
      <c r="B77" s="156"/>
    </row>
    <row r="78" spans="1:2" x14ac:dyDescent="0.2">
      <c r="A78" s="209" t="s">
        <v>214</v>
      </c>
      <c r="B78" s="156"/>
    </row>
    <row r="79" spans="1:2" x14ac:dyDescent="0.2">
      <c r="A79" s="209" t="s">
        <v>215</v>
      </c>
      <c r="B79" s="156"/>
    </row>
    <row r="80" spans="1:2" x14ac:dyDescent="0.2">
      <c r="A80" s="209" t="s">
        <v>216</v>
      </c>
      <c r="B80" s="156"/>
    </row>
    <row r="81" spans="1:2" x14ac:dyDescent="0.2">
      <c r="A81" s="209" t="s">
        <v>217</v>
      </c>
      <c r="B81" s="156"/>
    </row>
    <row r="82" spans="1:2" x14ac:dyDescent="0.2">
      <c r="A82" s="217"/>
      <c r="B82" s="156"/>
    </row>
    <row r="83" spans="1:2" x14ac:dyDescent="0.2">
      <c r="A83" s="208" t="s">
        <v>218</v>
      </c>
      <c r="B83" s="156"/>
    </row>
    <row r="84" spans="1:2" x14ac:dyDescent="0.2">
      <c r="A84" s="209" t="s">
        <v>219</v>
      </c>
      <c r="B84" s="156"/>
    </row>
    <row r="85" spans="1:2" x14ac:dyDescent="0.2">
      <c r="A85" s="209" t="s">
        <v>220</v>
      </c>
      <c r="B85" s="156"/>
    </row>
    <row r="86" spans="1:2" x14ac:dyDescent="0.2">
      <c r="A86" s="209" t="s">
        <v>221</v>
      </c>
      <c r="B86" s="156"/>
    </row>
    <row r="87" spans="1:2" x14ac:dyDescent="0.2">
      <c r="A87" s="209" t="s">
        <v>222</v>
      </c>
      <c r="B87" s="156"/>
    </row>
    <row r="88" spans="1:2" x14ac:dyDescent="0.2">
      <c r="A88" s="209" t="s">
        <v>223</v>
      </c>
      <c r="B88" s="156"/>
    </row>
    <row r="89" spans="1:2" x14ac:dyDescent="0.2">
      <c r="A89" s="209" t="s">
        <v>224</v>
      </c>
      <c r="B89" s="156"/>
    </row>
    <row r="90" spans="1:2" x14ac:dyDescent="0.2">
      <c r="A90" s="217"/>
      <c r="B90" s="156"/>
    </row>
    <row r="91" spans="1:2" x14ac:dyDescent="0.2">
      <c r="A91" s="208" t="s">
        <v>245</v>
      </c>
      <c r="B91" s="156"/>
    </row>
    <row r="92" spans="1:2" x14ac:dyDescent="0.2">
      <c r="A92" s="209" t="s">
        <v>321</v>
      </c>
      <c r="B92" s="156"/>
    </row>
    <row r="93" spans="1:2" x14ac:dyDescent="0.2">
      <c r="A93" s="209" t="s">
        <v>246</v>
      </c>
      <c r="B93" s="156"/>
    </row>
    <row r="94" spans="1:2" x14ac:dyDescent="0.2">
      <c r="A94" s="209" t="s">
        <v>247</v>
      </c>
      <c r="B94" s="156"/>
    </row>
    <row r="95" spans="1:2" x14ac:dyDescent="0.2">
      <c r="A95" s="209" t="s">
        <v>248</v>
      </c>
      <c r="B95" s="156"/>
    </row>
    <row r="96" spans="1:2" x14ac:dyDescent="0.2">
      <c r="A96" s="209" t="s">
        <v>249</v>
      </c>
      <c r="B96" s="156"/>
    </row>
    <row r="97" spans="1:2" x14ac:dyDescent="0.2">
      <c r="A97" s="209" t="s">
        <v>250</v>
      </c>
      <c r="B97" s="156"/>
    </row>
    <row r="98" spans="1:2" x14ac:dyDescent="0.2">
      <c r="A98" s="209" t="s">
        <v>322</v>
      </c>
      <c r="B98" s="156"/>
    </row>
    <row r="99" spans="1:2" x14ac:dyDescent="0.2">
      <c r="A99" s="209" t="s">
        <v>271</v>
      </c>
      <c r="B99" s="156"/>
    </row>
    <row r="100" spans="1:2" x14ac:dyDescent="0.2">
      <c r="A100" s="209" t="s">
        <v>272</v>
      </c>
      <c r="B100" s="156"/>
    </row>
    <row r="101" spans="1:2" x14ac:dyDescent="0.2">
      <c r="A101" s="209" t="s">
        <v>273</v>
      </c>
      <c r="B101" s="156"/>
    </row>
    <row r="102" spans="1:2" x14ac:dyDescent="0.2">
      <c r="A102" s="209" t="s">
        <v>274</v>
      </c>
      <c r="B102" s="156"/>
    </row>
    <row r="103" spans="1:2" x14ac:dyDescent="0.2">
      <c r="A103" s="209" t="s">
        <v>275</v>
      </c>
      <c r="B103" s="156"/>
    </row>
    <row r="104" spans="1:2" x14ac:dyDescent="0.2">
      <c r="B104" s="156"/>
    </row>
    <row r="105" spans="1:2" x14ac:dyDescent="0.2">
      <c r="A105" s="217"/>
      <c r="B105" s="156"/>
    </row>
    <row r="106" spans="1:2" x14ac:dyDescent="0.2">
      <c r="A106" s="208" t="s">
        <v>251</v>
      </c>
      <c r="B106" s="156"/>
    </row>
    <row r="107" spans="1:2" x14ac:dyDescent="0.2">
      <c r="A107" s="209" t="s">
        <v>201</v>
      </c>
      <c r="B107" s="156"/>
    </row>
    <row r="108" spans="1:2" x14ac:dyDescent="0.2">
      <c r="A108" s="217"/>
      <c r="B108" s="156"/>
    </row>
    <row r="110" spans="1:2" s="220" customFormat="1" x14ac:dyDescent="0.2">
      <c r="A110" s="219"/>
    </row>
    <row r="111" spans="1:2" x14ac:dyDescent="0.2">
      <c r="A111" s="217"/>
    </row>
    <row r="112" spans="1:2" x14ac:dyDescent="0.2">
      <c r="A112" s="208" t="s">
        <v>225</v>
      </c>
    </row>
    <row r="113" spans="1:1" x14ac:dyDescent="0.2">
      <c r="A113" s="209" t="s">
        <v>383</v>
      </c>
    </row>
    <row r="114" spans="1:1" x14ac:dyDescent="0.2">
      <c r="A114" s="209" t="s">
        <v>549</v>
      </c>
    </row>
    <row r="115" spans="1:1" x14ac:dyDescent="0.2">
      <c r="A115" s="209" t="s">
        <v>384</v>
      </c>
    </row>
    <row r="116" spans="1:1" x14ac:dyDescent="0.2">
      <c r="A116" s="209" t="s">
        <v>544</v>
      </c>
    </row>
    <row r="117" spans="1:1" x14ac:dyDescent="0.2">
      <c r="A117" s="209" t="s">
        <v>546</v>
      </c>
    </row>
    <row r="118" spans="1:1" x14ac:dyDescent="0.2">
      <c r="A118" s="209" t="s">
        <v>82</v>
      </c>
    </row>
    <row r="119" spans="1:1" x14ac:dyDescent="0.2">
      <c r="A119" s="141" t="s">
        <v>230</v>
      </c>
    </row>
    <row r="120" spans="1:1" x14ac:dyDescent="0.2">
      <c r="A120" s="141" t="s">
        <v>231</v>
      </c>
    </row>
    <row r="121" spans="1:1" x14ac:dyDescent="0.2">
      <c r="A121" s="141" t="s">
        <v>232</v>
      </c>
    </row>
    <row r="122" spans="1:1" x14ac:dyDescent="0.2">
      <c r="A122" s="141" t="s">
        <v>233</v>
      </c>
    </row>
    <row r="123" spans="1:1" x14ac:dyDescent="0.2">
      <c r="A123" s="141" t="s">
        <v>234</v>
      </c>
    </row>
    <row r="124" spans="1:1" x14ac:dyDescent="0.2">
      <c r="A124" s="209" t="s">
        <v>227</v>
      </c>
    </row>
    <row r="125" spans="1:1" x14ac:dyDescent="0.2">
      <c r="A125" s="209" t="s">
        <v>228</v>
      </c>
    </row>
    <row r="126" spans="1:1" x14ac:dyDescent="0.2">
      <c r="A126" s="209" t="s">
        <v>229</v>
      </c>
    </row>
    <row r="127" spans="1:1" x14ac:dyDescent="0.2">
      <c r="A127" s="209" t="s">
        <v>235</v>
      </c>
    </row>
    <row r="128" spans="1:1" x14ac:dyDescent="0.2">
      <c r="A128" s="209" t="s">
        <v>417</v>
      </c>
    </row>
    <row r="129" spans="1:1" x14ac:dyDescent="0.2">
      <c r="A129" s="209" t="s">
        <v>418</v>
      </c>
    </row>
    <row r="130" spans="1:1" x14ac:dyDescent="0.2">
      <c r="A130" s="217"/>
    </row>
    <row r="131" spans="1:1" x14ac:dyDescent="0.2">
      <c r="A131" s="217"/>
    </row>
    <row r="132" spans="1:1" x14ac:dyDescent="0.2">
      <c r="A132" s="219"/>
    </row>
    <row r="133" spans="1:1" s="220" customFormat="1" x14ac:dyDescent="0.2">
      <c r="A133" s="571"/>
    </row>
    <row r="134" spans="1:1" x14ac:dyDescent="0.2">
      <c r="A134" s="572" t="s">
        <v>527</v>
      </c>
    </row>
    <row r="135" spans="1:1" x14ac:dyDescent="0.2">
      <c r="A135" s="573" t="s">
        <v>528</v>
      </c>
    </row>
    <row r="136" spans="1:1" x14ac:dyDescent="0.2">
      <c r="A136" s="573" t="s">
        <v>529</v>
      </c>
    </row>
    <row r="137" spans="1:1" x14ac:dyDescent="0.2">
      <c r="A137" s="573" t="s">
        <v>530</v>
      </c>
    </row>
    <row r="138" spans="1:1" x14ac:dyDescent="0.2">
      <c r="A138" s="573" t="s">
        <v>531</v>
      </c>
    </row>
    <row r="139" spans="1:1" x14ac:dyDescent="0.2">
      <c r="A139" s="571"/>
    </row>
    <row r="140" spans="1:1" x14ac:dyDescent="0.2">
      <c r="A140" s="574"/>
    </row>
    <row r="141" spans="1:1" s="220" customFormat="1" x14ac:dyDescent="0.2">
      <c r="A141" s="571"/>
    </row>
    <row r="142" spans="1:1" x14ac:dyDescent="0.2">
      <c r="A142" s="572" t="s">
        <v>532</v>
      </c>
    </row>
    <row r="143" spans="1:1" x14ac:dyDescent="0.2">
      <c r="A143" s="573" t="s">
        <v>528</v>
      </c>
    </row>
    <row r="144" spans="1:1" x14ac:dyDescent="0.2">
      <c r="A144" s="573" t="s">
        <v>533</v>
      </c>
    </row>
    <row r="145" spans="1:1" x14ac:dyDescent="0.2">
      <c r="A145" s="573" t="s">
        <v>534</v>
      </c>
    </row>
    <row r="146" spans="1:1" x14ac:dyDescent="0.2">
      <c r="A146" s="573" t="s">
        <v>535</v>
      </c>
    </row>
    <row r="147" spans="1:1" x14ac:dyDescent="0.2">
      <c r="A147" s="483"/>
    </row>
    <row r="148" spans="1:1" x14ac:dyDescent="0.2">
      <c r="A148" s="217"/>
    </row>
    <row r="149" spans="1:1" x14ac:dyDescent="0.2">
      <c r="A149" s="217"/>
    </row>
    <row r="150" spans="1:1" x14ac:dyDescent="0.2">
      <c r="A150" s="217"/>
    </row>
    <row r="151" spans="1:1" x14ac:dyDescent="0.2">
      <c r="A151" s="217"/>
    </row>
    <row r="152" spans="1:1" x14ac:dyDescent="0.2">
      <c r="A152" s="217"/>
    </row>
    <row r="153" spans="1:1" x14ac:dyDescent="0.2">
      <c r="A153" s="217"/>
    </row>
    <row r="154" spans="1:1" x14ac:dyDescent="0.2">
      <c r="A154" s="217"/>
    </row>
    <row r="155" spans="1:1" x14ac:dyDescent="0.2">
      <c r="A155" s="217"/>
    </row>
    <row r="156" spans="1:1" x14ac:dyDescent="0.2">
      <c r="A156" s="217"/>
    </row>
    <row r="178" spans="1:1" x14ac:dyDescent="0.2">
      <c r="A178" s="156" t="s">
        <v>190</v>
      </c>
    </row>
  </sheetData>
  <sheetProtection algorithmName="SHA-512" hashValue="/bEeLotGHEgYc7zgNiibLeiNfM+TG9UQWpZC5kgkycpP123ocHaffUb9TOfda7LbY7ptsos6r1M1Apx7tNhUVA==" saltValue="lO1QGo5tcwRxF6e3ZXjDxA=="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E9A3"/>
  </sheetPr>
  <dimension ref="A1:G15"/>
  <sheetViews>
    <sheetView workbookViewId="0">
      <selection activeCell="A2" sqref="A2"/>
    </sheetView>
  </sheetViews>
  <sheetFormatPr defaultRowHeight="12.75" x14ac:dyDescent="0.2"/>
  <cols>
    <col min="1" max="1" width="35.140625" customWidth="1"/>
    <col min="2" max="7" width="16.85546875" customWidth="1"/>
  </cols>
  <sheetData>
    <row r="1" spans="1:7" s="249" customFormat="1" ht="18" x14ac:dyDescent="0.25">
      <c r="A1" s="248" t="s">
        <v>432</v>
      </c>
    </row>
    <row r="3" spans="1:7" ht="18.75" x14ac:dyDescent="0.3">
      <c r="A3" s="228" t="s">
        <v>158</v>
      </c>
      <c r="C3" s="228" t="s">
        <v>539</v>
      </c>
    </row>
    <row r="4" spans="1:7" ht="15.75" x14ac:dyDescent="0.25">
      <c r="A4" s="210"/>
      <c r="B4" s="247" t="s">
        <v>239</v>
      </c>
      <c r="C4" s="103" t="s">
        <v>528</v>
      </c>
      <c r="D4" s="247" t="s">
        <v>239</v>
      </c>
    </row>
    <row r="7" spans="1:7" ht="23.25" x14ac:dyDescent="0.35">
      <c r="A7" s="158" t="s">
        <v>423</v>
      </c>
    </row>
    <row r="8" spans="1:7" ht="15.75" x14ac:dyDescent="0.25">
      <c r="A8" s="207" t="s">
        <v>424</v>
      </c>
    </row>
    <row r="9" spans="1:7" x14ac:dyDescent="0.2">
      <c r="A9" s="203" t="s">
        <v>425</v>
      </c>
      <c r="B9" s="202" t="s">
        <v>426</v>
      </c>
      <c r="C9" s="202" t="s">
        <v>427</v>
      </c>
      <c r="D9" s="202" t="s">
        <v>428</v>
      </c>
      <c r="E9" s="202" t="s">
        <v>429</v>
      </c>
      <c r="F9" s="202" t="s">
        <v>430</v>
      </c>
      <c r="G9" s="202" t="s">
        <v>431</v>
      </c>
    </row>
    <row r="10" spans="1:7" x14ac:dyDescent="0.2">
      <c r="A10" s="203" t="s">
        <v>237</v>
      </c>
      <c r="B10" s="212">
        <v>44348</v>
      </c>
      <c r="C10" s="482">
        <f>EDATE(B10,12)</f>
        <v>44713</v>
      </c>
      <c r="D10" s="482">
        <f t="shared" ref="D10:G10" si="0">EDATE(C10,12)</f>
        <v>45078</v>
      </c>
      <c r="E10" s="482">
        <f t="shared" si="0"/>
        <v>45444</v>
      </c>
      <c r="F10" s="482">
        <f t="shared" si="0"/>
        <v>45809</v>
      </c>
      <c r="G10" s="482">
        <f t="shared" si="0"/>
        <v>46174</v>
      </c>
    </row>
    <row r="11" spans="1:7" x14ac:dyDescent="0.2">
      <c r="A11" s="203" t="s">
        <v>236</v>
      </c>
      <c r="B11" s="212">
        <v>44712</v>
      </c>
      <c r="C11" s="482">
        <f>EDATE(B11,12)</f>
        <v>45077</v>
      </c>
      <c r="D11" s="482">
        <f t="shared" ref="D11:G11" si="1">EDATE(C11,12)</f>
        <v>45443</v>
      </c>
      <c r="E11" s="482">
        <f t="shared" si="1"/>
        <v>45808</v>
      </c>
      <c r="F11" s="482">
        <f t="shared" si="1"/>
        <v>46173</v>
      </c>
      <c r="G11" s="482">
        <f t="shared" si="1"/>
        <v>46538</v>
      </c>
    </row>
    <row r="13" spans="1:7" x14ac:dyDescent="0.2">
      <c r="A13" s="471" t="s">
        <v>404</v>
      </c>
    </row>
    <row r="15" spans="1:7" x14ac:dyDescent="0.2">
      <c r="A15" s="481" t="s">
        <v>403</v>
      </c>
    </row>
  </sheetData>
  <conditionalFormatting sqref="C4">
    <cfRule type="expression" dxfId="10" priority="2">
      <formula>A4="Small Business"</formula>
    </cfRule>
  </conditionalFormatting>
  <conditionalFormatting sqref="C3:D4">
    <cfRule type="expression" dxfId="9" priority="1">
      <formula>$A$4&lt;&gt;"Small Business"</formula>
    </cfRule>
  </conditionalFormatting>
  <conditionalFormatting sqref="C10:G10">
    <cfRule type="expression" dxfId="8" priority="3">
      <formula>C10&lt;&gt;B11+1</formula>
    </cfRule>
  </conditionalFormatting>
  <dataValidations count="2">
    <dataValidation type="list" allowBlank="1" showInputMessage="1" showErrorMessage="1" sqref="A4" xr:uid="{00000000-0002-0000-0300-000000000000}">
      <formula1>OfferorBusinessTypes</formula1>
    </dataValidation>
    <dataValidation type="list" showInputMessage="1" showErrorMessage="1" sqref="C4" xr:uid="{00000000-0002-0000-0300-000001000000}">
      <formula1>SmallBusinessSizeChoices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E9A3"/>
  </sheetPr>
  <dimension ref="A1:AO52"/>
  <sheetViews>
    <sheetView zoomScaleNormal="100" workbookViewId="0">
      <selection activeCell="A5" sqref="A5"/>
    </sheetView>
  </sheetViews>
  <sheetFormatPr defaultColWidth="8.7109375" defaultRowHeight="12.75" x14ac:dyDescent="0.2"/>
  <cols>
    <col min="1" max="1" width="24.42578125" style="672" customWidth="1"/>
    <col min="2" max="2" width="26.42578125" style="672" customWidth="1"/>
    <col min="3" max="3" width="24.42578125" style="672" customWidth="1"/>
    <col min="4" max="4" width="20.85546875" style="672" customWidth="1"/>
    <col min="5" max="5" width="12.140625" style="672" customWidth="1"/>
    <col min="6" max="6" width="12.140625" style="672" hidden="1" customWidth="1"/>
    <col min="7" max="7" width="8.7109375" style="672"/>
    <col min="8" max="8" width="10.140625" style="672" customWidth="1"/>
    <col min="9" max="9" width="9.140625" style="672" customWidth="1"/>
    <col min="10" max="10" width="11.140625" style="672" customWidth="1"/>
    <col min="11" max="11" width="12.140625" style="672" customWidth="1"/>
    <col min="12" max="13" width="11.42578125" style="672" customWidth="1"/>
    <col min="14" max="14" width="10.140625" style="672" customWidth="1"/>
    <col min="15" max="15" width="9.140625" style="672" customWidth="1"/>
    <col min="16" max="16" width="11.5703125" style="672" customWidth="1"/>
    <col min="17" max="17" width="12.140625" style="672" customWidth="1"/>
    <col min="18" max="18" width="12" style="672" customWidth="1"/>
    <col min="19" max="20" width="10.140625" style="672" customWidth="1"/>
    <col min="21" max="21" width="8.7109375" style="672"/>
    <col min="22" max="22" width="11.5703125" style="672" customWidth="1"/>
    <col min="23" max="23" width="12.140625" style="672" customWidth="1"/>
    <col min="24" max="25" width="11.42578125" style="672" customWidth="1"/>
    <col min="26" max="26" width="10.140625" style="672" customWidth="1"/>
    <col min="27" max="27" width="9.140625" style="672" customWidth="1"/>
    <col min="28" max="28" width="11.5703125" style="672" customWidth="1"/>
    <col min="29" max="29" width="12.140625" style="672" customWidth="1"/>
    <col min="30" max="30" width="12" style="672" customWidth="1"/>
    <col min="31" max="32" width="10.140625" style="672" customWidth="1"/>
    <col min="33" max="33" width="8.7109375" style="672"/>
    <col min="34" max="34" width="11.5703125" style="672" customWidth="1"/>
    <col min="35" max="35" width="12.140625" style="672" customWidth="1"/>
    <col min="36" max="37" width="11.42578125" style="672" customWidth="1"/>
    <col min="38" max="38" width="10.140625" style="672" customWidth="1"/>
    <col min="39" max="39" width="9.140625" style="672" customWidth="1"/>
    <col min="40" max="40" width="11.5703125" style="672" customWidth="1"/>
    <col min="41" max="41" width="28.5703125" style="672" bestFit="1" customWidth="1"/>
    <col min="42" max="16384" width="8.7109375" style="672"/>
  </cols>
  <sheetData>
    <row r="1" spans="1:41" s="670" customFormat="1" ht="18" x14ac:dyDescent="0.25">
      <c r="A1" s="669" t="s">
        <v>257</v>
      </c>
    </row>
    <row r="2" spans="1:41" x14ac:dyDescent="0.2">
      <c r="A2" s="671" t="str">
        <f>General!C2</f>
        <v>Proposer's Name (Prime or Subcontractor)</v>
      </c>
    </row>
    <row r="3" spans="1:41" hidden="1" x14ac:dyDescent="0.2">
      <c r="A3" s="673" t="s">
        <v>339</v>
      </c>
    </row>
    <row r="4" spans="1:41" hidden="1" x14ac:dyDescent="0.2">
      <c r="A4" s="673" t="s">
        <v>339</v>
      </c>
    </row>
    <row r="5" spans="1:41" s="674" customFormat="1" ht="16.5" thickBot="1" x14ac:dyDescent="0.3">
      <c r="E5" s="752" t="str">
        <f>Period1_Label</f>
        <v>Proposer FY 1</v>
      </c>
      <c r="F5" s="752"/>
      <c r="G5" s="752"/>
      <c r="H5" s="752"/>
      <c r="I5" s="752"/>
      <c r="J5" s="752"/>
      <c r="K5" s="754" t="str">
        <f>Period2_Label</f>
        <v>Proposer FY 2</v>
      </c>
      <c r="L5" s="754"/>
      <c r="M5" s="754"/>
      <c r="N5" s="754"/>
      <c r="O5" s="754"/>
      <c r="P5" s="754"/>
      <c r="Q5" s="752" t="str">
        <f>Period3_Label</f>
        <v>Proposer FY 3</v>
      </c>
      <c r="R5" s="752"/>
      <c r="S5" s="752"/>
      <c r="T5" s="752"/>
      <c r="U5" s="752"/>
      <c r="V5" s="753"/>
      <c r="W5" s="754" t="str">
        <f>Period4_Label</f>
        <v>Proposer FY 4</v>
      </c>
      <c r="X5" s="754"/>
      <c r="Y5" s="754"/>
      <c r="Z5" s="754"/>
      <c r="AA5" s="754"/>
      <c r="AB5" s="754"/>
      <c r="AC5" s="752" t="str">
        <f>Period5_Label</f>
        <v>Proposer FY 5</v>
      </c>
      <c r="AD5" s="752"/>
      <c r="AE5" s="752"/>
      <c r="AF5" s="752"/>
      <c r="AG5" s="752"/>
      <c r="AH5" s="753"/>
      <c r="AI5" s="754" t="str">
        <f>Period6_Label</f>
        <v>Proposer FY 6</v>
      </c>
      <c r="AJ5" s="754"/>
      <c r="AK5" s="754"/>
      <c r="AL5" s="754"/>
      <c r="AM5" s="754"/>
      <c r="AN5" s="754"/>
      <c r="AO5" s="675" t="s">
        <v>276</v>
      </c>
    </row>
    <row r="6" spans="1:41" s="676" customFormat="1" ht="14.25" x14ac:dyDescent="0.2">
      <c r="A6" s="676" t="s">
        <v>171</v>
      </c>
      <c r="B6" s="676" t="s">
        <v>171</v>
      </c>
      <c r="C6" s="676" t="s">
        <v>172</v>
      </c>
      <c r="D6" s="676" t="s">
        <v>172</v>
      </c>
      <c r="E6" s="677" t="s">
        <v>173</v>
      </c>
      <c r="F6" s="677"/>
      <c r="G6" s="677" t="s">
        <v>174</v>
      </c>
      <c r="H6" s="677" t="s">
        <v>174</v>
      </c>
      <c r="I6" s="677" t="s">
        <v>174</v>
      </c>
      <c r="J6" s="678" t="s">
        <v>170</v>
      </c>
      <c r="K6" s="679" t="s">
        <v>173</v>
      </c>
      <c r="L6" s="680" t="s">
        <v>170</v>
      </c>
      <c r="M6" s="679" t="s">
        <v>174</v>
      </c>
      <c r="N6" s="679" t="s">
        <v>174</v>
      </c>
      <c r="O6" s="679" t="s">
        <v>174</v>
      </c>
      <c r="P6" s="680" t="s">
        <v>170</v>
      </c>
      <c r="Q6" s="677" t="s">
        <v>173</v>
      </c>
      <c r="R6" s="678" t="s">
        <v>170</v>
      </c>
      <c r="S6" s="677" t="s">
        <v>174</v>
      </c>
      <c r="T6" s="677" t="s">
        <v>174</v>
      </c>
      <c r="U6" s="677" t="s">
        <v>174</v>
      </c>
      <c r="V6" s="678" t="s">
        <v>170</v>
      </c>
      <c r="W6" s="679" t="s">
        <v>173</v>
      </c>
      <c r="X6" s="680" t="s">
        <v>170</v>
      </c>
      <c r="Y6" s="679" t="s">
        <v>174</v>
      </c>
      <c r="Z6" s="679" t="s">
        <v>174</v>
      </c>
      <c r="AA6" s="679" t="s">
        <v>174</v>
      </c>
      <c r="AB6" s="680" t="s">
        <v>170</v>
      </c>
      <c r="AC6" s="677" t="s">
        <v>173</v>
      </c>
      <c r="AD6" s="678" t="s">
        <v>170</v>
      </c>
      <c r="AE6" s="677" t="s">
        <v>174</v>
      </c>
      <c r="AF6" s="677" t="s">
        <v>174</v>
      </c>
      <c r="AG6" s="677" t="s">
        <v>174</v>
      </c>
      <c r="AH6" s="678" t="s">
        <v>170</v>
      </c>
      <c r="AI6" s="679" t="s">
        <v>173</v>
      </c>
      <c r="AJ6" s="680" t="s">
        <v>170</v>
      </c>
      <c r="AK6" s="679" t="s">
        <v>174</v>
      </c>
      <c r="AL6" s="679" t="s">
        <v>174</v>
      </c>
      <c r="AM6" s="679" t="s">
        <v>174</v>
      </c>
      <c r="AN6" s="680" t="s">
        <v>170</v>
      </c>
      <c r="AO6" s="681"/>
    </row>
    <row r="7" spans="1:41" ht="39" thickBot="1" x14ac:dyDescent="0.25">
      <c r="A7" s="682" t="s">
        <v>397</v>
      </c>
      <c r="B7" s="682" t="s">
        <v>398</v>
      </c>
      <c r="C7" s="682" t="s">
        <v>435</v>
      </c>
      <c r="D7" s="682" t="s">
        <v>154</v>
      </c>
      <c r="E7" s="683" t="s">
        <v>157</v>
      </c>
      <c r="F7" s="683"/>
      <c r="G7" s="683" t="s">
        <v>155</v>
      </c>
      <c r="H7" s="683" t="s">
        <v>156</v>
      </c>
      <c r="I7" s="683" t="str">
        <f>IF(LaborCollection="Academia","F&amp;A Rate","G&amp;A Rate")</f>
        <v>G&amp;A Rate</v>
      </c>
      <c r="J7" s="683" t="s">
        <v>642</v>
      </c>
      <c r="K7" s="684" t="s">
        <v>157</v>
      </c>
      <c r="L7" s="684" t="s">
        <v>168</v>
      </c>
      <c r="M7" s="684" t="s">
        <v>155</v>
      </c>
      <c r="N7" s="684" t="s">
        <v>156</v>
      </c>
      <c r="O7" s="684" t="str">
        <f>IF(LaborCollection="Academia","F&amp;A Rate","G&amp;A Rate")</f>
        <v>G&amp;A Rate</v>
      </c>
      <c r="P7" s="684" t="s">
        <v>642</v>
      </c>
      <c r="Q7" s="683" t="s">
        <v>157</v>
      </c>
      <c r="R7" s="683" t="s">
        <v>169</v>
      </c>
      <c r="S7" s="683" t="s">
        <v>155</v>
      </c>
      <c r="T7" s="683" t="s">
        <v>156</v>
      </c>
      <c r="U7" s="683" t="str">
        <f>IF(LaborCollection="Academia","F&amp;A Rate","G&amp;A Rate")</f>
        <v>G&amp;A Rate</v>
      </c>
      <c r="V7" s="683" t="s">
        <v>642</v>
      </c>
      <c r="W7" s="684" t="s">
        <v>157</v>
      </c>
      <c r="X7" s="684" t="s">
        <v>168</v>
      </c>
      <c r="Y7" s="684" t="s">
        <v>155</v>
      </c>
      <c r="Z7" s="684" t="s">
        <v>156</v>
      </c>
      <c r="AA7" s="684" t="str">
        <f>IF(LaborCollection="Academia","F&amp;A Rate","G&amp;A Rate")</f>
        <v>G&amp;A Rate</v>
      </c>
      <c r="AB7" s="684" t="s">
        <v>642</v>
      </c>
      <c r="AC7" s="683" t="s">
        <v>157</v>
      </c>
      <c r="AD7" s="683" t="s">
        <v>169</v>
      </c>
      <c r="AE7" s="683" t="s">
        <v>155</v>
      </c>
      <c r="AF7" s="683" t="s">
        <v>156</v>
      </c>
      <c r="AG7" s="683" t="str">
        <f>IF(LaborCollection="Academia","F&amp;A Rate","G&amp;A Rate")</f>
        <v>G&amp;A Rate</v>
      </c>
      <c r="AH7" s="683" t="s">
        <v>642</v>
      </c>
      <c r="AI7" s="684" t="s">
        <v>157</v>
      </c>
      <c r="AJ7" s="684" t="s">
        <v>168</v>
      </c>
      <c r="AK7" s="684" t="s">
        <v>155</v>
      </c>
      <c r="AL7" s="684" t="s">
        <v>156</v>
      </c>
      <c r="AM7" s="684" t="str">
        <f>IF(LaborCollection="Academia","F&amp;A Rate","G&amp;A Rate")</f>
        <v>G&amp;A Rate</v>
      </c>
      <c r="AN7" s="684" t="s">
        <v>642</v>
      </c>
      <c r="AO7" s="685" t="s">
        <v>267</v>
      </c>
    </row>
    <row r="8" spans="1:41" x14ac:dyDescent="0.2">
      <c r="A8" s="686"/>
      <c r="B8" s="687" t="str">
        <f>IF(ISBLANK(C8),"","Select a DARPA Labor Cat.")</f>
        <v/>
      </c>
      <c r="C8" s="688"/>
      <c r="D8" s="688"/>
      <c r="E8" s="689">
        <v>0</v>
      </c>
      <c r="F8" s="690" t="s">
        <v>523</v>
      </c>
      <c r="G8" s="691">
        <f>'Indirect Rates and Profit_Fee'!$D$5</f>
        <v>0</v>
      </c>
      <c r="H8" s="691">
        <f>'Indirect Rates and Profit_Fee'!$D$6</f>
        <v>0</v>
      </c>
      <c r="I8" s="691">
        <f>'Indirect Rates and Profit_Fee'!$D$7</f>
        <v>0</v>
      </c>
      <c r="J8" s="692">
        <f t="shared" ref="J8:J13" si="0">E8*(1+G8)*(1+H8)*(1+I8)</f>
        <v>0</v>
      </c>
      <c r="K8" s="693"/>
      <c r="L8" s="694" t="str">
        <f>IF(E8=0,"N/A",((K8-E8)/E8))</f>
        <v>N/A</v>
      </c>
      <c r="M8" s="695">
        <f>'Indirect Rates and Profit_Fee'!$E$5</f>
        <v>0</v>
      </c>
      <c r="N8" s="695">
        <f>'Indirect Rates and Profit_Fee'!$E$6</f>
        <v>0</v>
      </c>
      <c r="O8" s="695">
        <f>'Indirect Rates and Profit_Fee'!$E$7</f>
        <v>0</v>
      </c>
      <c r="P8" s="692">
        <f t="shared" ref="P8:P13" si="1">K8*(1+M8)*(1+N8)*(1+O8)</f>
        <v>0</v>
      </c>
      <c r="Q8" s="689"/>
      <c r="R8" s="694" t="str">
        <f>IF(K8=0,"N/A",((Q8-K8)/K8))</f>
        <v>N/A</v>
      </c>
      <c r="S8" s="691">
        <f>'Indirect Rates and Profit_Fee'!$F$5</f>
        <v>0</v>
      </c>
      <c r="T8" s="691">
        <f>'Indirect Rates and Profit_Fee'!$F$6</f>
        <v>0</v>
      </c>
      <c r="U8" s="691">
        <f>'Indirect Rates and Profit_Fee'!$F$7</f>
        <v>0</v>
      </c>
      <c r="V8" s="692">
        <f t="shared" ref="V8:V13" si="2">Q8*(1+S8)*(1+T8)*(1+U8)</f>
        <v>0</v>
      </c>
      <c r="W8" s="693"/>
      <c r="X8" s="694" t="str">
        <f>IF(Q8=0,"N/A",((W8-Q8)/Q8))</f>
        <v>N/A</v>
      </c>
      <c r="Y8" s="695">
        <f>'Indirect Rates and Profit_Fee'!$G$5</f>
        <v>0</v>
      </c>
      <c r="Z8" s="695">
        <f>'Indirect Rates and Profit_Fee'!$G$6</f>
        <v>0</v>
      </c>
      <c r="AA8" s="695">
        <f>'Indirect Rates and Profit_Fee'!$G$7</f>
        <v>0</v>
      </c>
      <c r="AB8" s="692">
        <f t="shared" ref="AB8:AB13" si="3">W8*(1+Y8)*(1+Z8)*(1+AA8)</f>
        <v>0</v>
      </c>
      <c r="AC8" s="689"/>
      <c r="AD8" s="694" t="str">
        <f>IF(W8=0,"N/A",((AC8-W8)/W8))</f>
        <v>N/A</v>
      </c>
      <c r="AE8" s="691">
        <f>'Indirect Rates and Profit_Fee'!$H$5</f>
        <v>0</v>
      </c>
      <c r="AF8" s="691">
        <f>'Indirect Rates and Profit_Fee'!$H$6</f>
        <v>0</v>
      </c>
      <c r="AG8" s="691">
        <f>'Indirect Rates and Profit_Fee'!$H$7</f>
        <v>0</v>
      </c>
      <c r="AH8" s="692">
        <f t="shared" ref="AH8:AH13" si="4">AC8*(1+AE8)*(1+AF8)*(1+AG8)</f>
        <v>0</v>
      </c>
      <c r="AI8" s="693"/>
      <c r="AJ8" s="694" t="str">
        <f>IF(AC8=0,"N/A",((AI8-AC8)/AC8))</f>
        <v>N/A</v>
      </c>
      <c r="AK8" s="695">
        <f>'Indirect Rates and Profit_Fee'!$I$5</f>
        <v>0</v>
      </c>
      <c r="AL8" s="695">
        <f>'Indirect Rates and Profit_Fee'!$I$6</f>
        <v>0</v>
      </c>
      <c r="AM8" s="695">
        <f>'Indirect Rates and Profit_Fee'!$I$7</f>
        <v>0</v>
      </c>
      <c r="AN8" s="692">
        <f t="shared" ref="AN8:AN13" si="5">AI8*(1+AK8)*(1+AL8)*(1+AM8)</f>
        <v>0</v>
      </c>
    </row>
    <row r="9" spans="1:41" x14ac:dyDescent="0.2">
      <c r="A9" s="686"/>
      <c r="B9" s="687" t="str">
        <f t="shared" ref="B9:B31" si="6">IF(ISBLANK(C9),"","Select a DARPA Labor Cat.")</f>
        <v/>
      </c>
      <c r="C9" s="688"/>
      <c r="D9" s="688"/>
      <c r="E9" s="689"/>
      <c r="F9" s="690" t="s">
        <v>523</v>
      </c>
      <c r="G9" s="691">
        <f>'Indirect Rates and Profit_Fee'!$D$5</f>
        <v>0</v>
      </c>
      <c r="H9" s="691">
        <f>'Indirect Rates and Profit_Fee'!$D$6</f>
        <v>0</v>
      </c>
      <c r="I9" s="691">
        <f>'Indirect Rates and Profit_Fee'!$D$7</f>
        <v>0</v>
      </c>
      <c r="J9" s="692">
        <f t="shared" si="0"/>
        <v>0</v>
      </c>
      <c r="K9" s="693"/>
      <c r="L9" s="694" t="str">
        <f t="shared" ref="L9:L31" si="7">IF(E9=0,"N/A",((K9-E9)/E9))</f>
        <v>N/A</v>
      </c>
      <c r="M9" s="695">
        <f>'Indirect Rates and Profit_Fee'!$E$5</f>
        <v>0</v>
      </c>
      <c r="N9" s="695">
        <f>'Indirect Rates and Profit_Fee'!$E$6</f>
        <v>0</v>
      </c>
      <c r="O9" s="695">
        <f>'Indirect Rates and Profit_Fee'!$E$7</f>
        <v>0</v>
      </c>
      <c r="P9" s="692">
        <f t="shared" si="1"/>
        <v>0</v>
      </c>
      <c r="Q9" s="689"/>
      <c r="R9" s="694" t="str">
        <f t="shared" ref="R9:R31" si="8">IF(K9=0,"N/A",((Q9-K9)/K9))</f>
        <v>N/A</v>
      </c>
      <c r="S9" s="691">
        <f>'Indirect Rates and Profit_Fee'!$F$5</f>
        <v>0</v>
      </c>
      <c r="T9" s="691">
        <f>'Indirect Rates and Profit_Fee'!$F$6</f>
        <v>0</v>
      </c>
      <c r="U9" s="691">
        <f>'Indirect Rates and Profit_Fee'!$F$7</f>
        <v>0</v>
      </c>
      <c r="V9" s="692">
        <f t="shared" si="2"/>
        <v>0</v>
      </c>
      <c r="W9" s="693"/>
      <c r="X9" s="694" t="str">
        <f t="shared" ref="X9:X31" si="9">IF(Q9=0,"N/A",((W9-Q9)/Q9))</f>
        <v>N/A</v>
      </c>
      <c r="Y9" s="695">
        <f>'Indirect Rates and Profit_Fee'!$G$5</f>
        <v>0</v>
      </c>
      <c r="Z9" s="695">
        <f>'Indirect Rates and Profit_Fee'!$G$6</f>
        <v>0</v>
      </c>
      <c r="AA9" s="695">
        <f>'Indirect Rates and Profit_Fee'!$G$7</f>
        <v>0</v>
      </c>
      <c r="AB9" s="692">
        <f t="shared" si="3"/>
        <v>0</v>
      </c>
      <c r="AC9" s="689"/>
      <c r="AD9" s="694" t="str">
        <f t="shared" ref="AD9:AD31" si="10">IF(W9=0,"N/A",((AC9-W9)/W9))</f>
        <v>N/A</v>
      </c>
      <c r="AE9" s="691">
        <f>'Indirect Rates and Profit_Fee'!$H$5</f>
        <v>0</v>
      </c>
      <c r="AF9" s="691">
        <f>'Indirect Rates and Profit_Fee'!$H$6</f>
        <v>0</v>
      </c>
      <c r="AG9" s="691">
        <f>'Indirect Rates and Profit_Fee'!$H$7</f>
        <v>0</v>
      </c>
      <c r="AH9" s="692">
        <f t="shared" si="4"/>
        <v>0</v>
      </c>
      <c r="AI9" s="693"/>
      <c r="AJ9" s="694" t="str">
        <f t="shared" ref="AJ9:AJ31" si="11">IF(AC9=0,"N/A",((AI9-AC9)/AC9))</f>
        <v>N/A</v>
      </c>
      <c r="AK9" s="695">
        <f>'Indirect Rates and Profit_Fee'!$I$5</f>
        <v>0</v>
      </c>
      <c r="AL9" s="695">
        <f>'Indirect Rates and Profit_Fee'!$I$6</f>
        <v>0</v>
      </c>
      <c r="AM9" s="695">
        <f>'Indirect Rates and Profit_Fee'!$I$7</f>
        <v>0</v>
      </c>
      <c r="AN9" s="692">
        <f t="shared" si="5"/>
        <v>0</v>
      </c>
    </row>
    <row r="10" spans="1:41" x14ac:dyDescent="0.2">
      <c r="A10" s="686"/>
      <c r="B10" s="687" t="str">
        <f t="shared" si="6"/>
        <v/>
      </c>
      <c r="C10" s="688"/>
      <c r="D10" s="688"/>
      <c r="E10" s="689"/>
      <c r="F10" s="690" t="s">
        <v>523</v>
      </c>
      <c r="G10" s="691">
        <f>'Indirect Rates and Profit_Fee'!$D$5</f>
        <v>0</v>
      </c>
      <c r="H10" s="691">
        <f>'Indirect Rates and Profit_Fee'!$D$6</f>
        <v>0</v>
      </c>
      <c r="I10" s="691">
        <f>'Indirect Rates and Profit_Fee'!$D$7</f>
        <v>0</v>
      </c>
      <c r="J10" s="692">
        <f t="shared" si="0"/>
        <v>0</v>
      </c>
      <c r="K10" s="693"/>
      <c r="L10" s="694" t="str">
        <f t="shared" si="7"/>
        <v>N/A</v>
      </c>
      <c r="M10" s="695">
        <f>'Indirect Rates and Profit_Fee'!$E$5</f>
        <v>0</v>
      </c>
      <c r="N10" s="695">
        <f>'Indirect Rates and Profit_Fee'!$E$6</f>
        <v>0</v>
      </c>
      <c r="O10" s="695">
        <f>'Indirect Rates and Profit_Fee'!$E$7</f>
        <v>0</v>
      </c>
      <c r="P10" s="692">
        <f t="shared" si="1"/>
        <v>0</v>
      </c>
      <c r="Q10" s="689"/>
      <c r="R10" s="694" t="str">
        <f t="shared" si="8"/>
        <v>N/A</v>
      </c>
      <c r="S10" s="691">
        <f>'Indirect Rates and Profit_Fee'!$F$5</f>
        <v>0</v>
      </c>
      <c r="T10" s="691">
        <f>'Indirect Rates and Profit_Fee'!$F$6</f>
        <v>0</v>
      </c>
      <c r="U10" s="691">
        <f>'Indirect Rates and Profit_Fee'!$F$7</f>
        <v>0</v>
      </c>
      <c r="V10" s="692">
        <f t="shared" si="2"/>
        <v>0</v>
      </c>
      <c r="W10" s="693"/>
      <c r="X10" s="694" t="str">
        <f t="shared" si="9"/>
        <v>N/A</v>
      </c>
      <c r="Y10" s="695">
        <f>'Indirect Rates and Profit_Fee'!$G$5</f>
        <v>0</v>
      </c>
      <c r="Z10" s="695">
        <f>'Indirect Rates and Profit_Fee'!$G$6</f>
        <v>0</v>
      </c>
      <c r="AA10" s="695">
        <f>'Indirect Rates and Profit_Fee'!$G$7</f>
        <v>0</v>
      </c>
      <c r="AB10" s="692">
        <f t="shared" si="3"/>
        <v>0</v>
      </c>
      <c r="AC10" s="689"/>
      <c r="AD10" s="694" t="str">
        <f t="shared" si="10"/>
        <v>N/A</v>
      </c>
      <c r="AE10" s="691">
        <f>'Indirect Rates and Profit_Fee'!$H$5</f>
        <v>0</v>
      </c>
      <c r="AF10" s="691">
        <f>'Indirect Rates and Profit_Fee'!$H$6</f>
        <v>0</v>
      </c>
      <c r="AG10" s="691">
        <f>'Indirect Rates and Profit_Fee'!$H$7</f>
        <v>0</v>
      </c>
      <c r="AH10" s="692">
        <f t="shared" si="4"/>
        <v>0</v>
      </c>
      <c r="AI10" s="693"/>
      <c r="AJ10" s="694" t="str">
        <f t="shared" si="11"/>
        <v>N/A</v>
      </c>
      <c r="AK10" s="695">
        <f>'Indirect Rates and Profit_Fee'!$I$5</f>
        <v>0</v>
      </c>
      <c r="AL10" s="695">
        <f>'Indirect Rates and Profit_Fee'!$I$6</f>
        <v>0</v>
      </c>
      <c r="AM10" s="695">
        <f>'Indirect Rates and Profit_Fee'!$I$7</f>
        <v>0</v>
      </c>
      <c r="AN10" s="692">
        <f t="shared" si="5"/>
        <v>0</v>
      </c>
    </row>
    <row r="11" spans="1:41" x14ac:dyDescent="0.2">
      <c r="A11" s="686"/>
      <c r="B11" s="687" t="str">
        <f t="shared" si="6"/>
        <v/>
      </c>
      <c r="C11" s="688"/>
      <c r="D11" s="688"/>
      <c r="E11" s="689"/>
      <c r="F11" s="690" t="s">
        <v>523</v>
      </c>
      <c r="G11" s="691">
        <f>'Indirect Rates and Profit_Fee'!$D$5</f>
        <v>0</v>
      </c>
      <c r="H11" s="691">
        <f>'Indirect Rates and Profit_Fee'!$D$6</f>
        <v>0</v>
      </c>
      <c r="I11" s="691">
        <f>'Indirect Rates and Profit_Fee'!$D$7</f>
        <v>0</v>
      </c>
      <c r="J11" s="692">
        <f t="shared" si="0"/>
        <v>0</v>
      </c>
      <c r="K11" s="693"/>
      <c r="L11" s="694" t="str">
        <f t="shared" si="7"/>
        <v>N/A</v>
      </c>
      <c r="M11" s="695">
        <f>'Indirect Rates and Profit_Fee'!$E$5</f>
        <v>0</v>
      </c>
      <c r="N11" s="695">
        <f>'Indirect Rates and Profit_Fee'!$E$6</f>
        <v>0</v>
      </c>
      <c r="O11" s="695">
        <f>'Indirect Rates and Profit_Fee'!$E$7</f>
        <v>0</v>
      </c>
      <c r="P11" s="692">
        <f t="shared" si="1"/>
        <v>0</v>
      </c>
      <c r="Q11" s="689"/>
      <c r="R11" s="694" t="str">
        <f t="shared" si="8"/>
        <v>N/A</v>
      </c>
      <c r="S11" s="691">
        <f>'Indirect Rates and Profit_Fee'!$F$5</f>
        <v>0</v>
      </c>
      <c r="T11" s="691">
        <f>'Indirect Rates and Profit_Fee'!$F$6</f>
        <v>0</v>
      </c>
      <c r="U11" s="691">
        <f>'Indirect Rates and Profit_Fee'!$F$7</f>
        <v>0</v>
      </c>
      <c r="V11" s="692">
        <f t="shared" si="2"/>
        <v>0</v>
      </c>
      <c r="W11" s="693"/>
      <c r="X11" s="694" t="str">
        <f t="shared" si="9"/>
        <v>N/A</v>
      </c>
      <c r="Y11" s="695">
        <f>'Indirect Rates and Profit_Fee'!$G$5</f>
        <v>0</v>
      </c>
      <c r="Z11" s="695">
        <f>'Indirect Rates and Profit_Fee'!$G$6</f>
        <v>0</v>
      </c>
      <c r="AA11" s="695">
        <f>'Indirect Rates and Profit_Fee'!$G$7</f>
        <v>0</v>
      </c>
      <c r="AB11" s="692">
        <f t="shared" si="3"/>
        <v>0</v>
      </c>
      <c r="AC11" s="689"/>
      <c r="AD11" s="694" t="str">
        <f t="shared" si="10"/>
        <v>N/A</v>
      </c>
      <c r="AE11" s="691">
        <f>'Indirect Rates and Profit_Fee'!$H$5</f>
        <v>0</v>
      </c>
      <c r="AF11" s="691">
        <f>'Indirect Rates and Profit_Fee'!$H$6</f>
        <v>0</v>
      </c>
      <c r="AG11" s="691">
        <f>'Indirect Rates and Profit_Fee'!$H$7</f>
        <v>0</v>
      </c>
      <c r="AH11" s="692">
        <f t="shared" si="4"/>
        <v>0</v>
      </c>
      <c r="AI11" s="693"/>
      <c r="AJ11" s="694" t="str">
        <f t="shared" si="11"/>
        <v>N/A</v>
      </c>
      <c r="AK11" s="695">
        <f>'Indirect Rates and Profit_Fee'!$I$5</f>
        <v>0</v>
      </c>
      <c r="AL11" s="695">
        <f>'Indirect Rates and Profit_Fee'!$I$6</f>
        <v>0</v>
      </c>
      <c r="AM11" s="695">
        <f>'Indirect Rates and Profit_Fee'!$I$7</f>
        <v>0</v>
      </c>
      <c r="AN11" s="692">
        <f t="shared" si="5"/>
        <v>0</v>
      </c>
    </row>
    <row r="12" spans="1:41" x14ac:dyDescent="0.2">
      <c r="A12" s="686"/>
      <c r="B12" s="687" t="str">
        <f t="shared" si="6"/>
        <v/>
      </c>
      <c r="C12" s="688"/>
      <c r="D12" s="688"/>
      <c r="E12" s="689"/>
      <c r="F12" s="690" t="s">
        <v>523</v>
      </c>
      <c r="G12" s="691">
        <f>'Indirect Rates and Profit_Fee'!$D$5</f>
        <v>0</v>
      </c>
      <c r="H12" s="691">
        <f>'Indirect Rates and Profit_Fee'!$D$6</f>
        <v>0</v>
      </c>
      <c r="I12" s="691">
        <f>'Indirect Rates and Profit_Fee'!$D$7</f>
        <v>0</v>
      </c>
      <c r="J12" s="692">
        <f t="shared" si="0"/>
        <v>0</v>
      </c>
      <c r="K12" s="693"/>
      <c r="L12" s="694" t="str">
        <f t="shared" si="7"/>
        <v>N/A</v>
      </c>
      <c r="M12" s="695">
        <f>'Indirect Rates and Profit_Fee'!$E$5</f>
        <v>0</v>
      </c>
      <c r="N12" s="695">
        <f>'Indirect Rates and Profit_Fee'!$E$6</f>
        <v>0</v>
      </c>
      <c r="O12" s="695">
        <f>'Indirect Rates and Profit_Fee'!$E$7</f>
        <v>0</v>
      </c>
      <c r="P12" s="692">
        <f t="shared" si="1"/>
        <v>0</v>
      </c>
      <c r="Q12" s="689"/>
      <c r="R12" s="694" t="str">
        <f t="shared" si="8"/>
        <v>N/A</v>
      </c>
      <c r="S12" s="691">
        <f>'Indirect Rates and Profit_Fee'!$F$5</f>
        <v>0</v>
      </c>
      <c r="T12" s="691">
        <f>'Indirect Rates and Profit_Fee'!$F$6</f>
        <v>0</v>
      </c>
      <c r="U12" s="691">
        <f>'Indirect Rates and Profit_Fee'!$F$7</f>
        <v>0</v>
      </c>
      <c r="V12" s="692">
        <f t="shared" si="2"/>
        <v>0</v>
      </c>
      <c r="W12" s="693"/>
      <c r="X12" s="694" t="str">
        <f t="shared" si="9"/>
        <v>N/A</v>
      </c>
      <c r="Y12" s="695">
        <f>'Indirect Rates and Profit_Fee'!$G$5</f>
        <v>0</v>
      </c>
      <c r="Z12" s="695">
        <f>'Indirect Rates and Profit_Fee'!$G$6</f>
        <v>0</v>
      </c>
      <c r="AA12" s="695">
        <f>'Indirect Rates and Profit_Fee'!$G$7</f>
        <v>0</v>
      </c>
      <c r="AB12" s="692">
        <f t="shared" si="3"/>
        <v>0</v>
      </c>
      <c r="AC12" s="689"/>
      <c r="AD12" s="694" t="str">
        <f t="shared" si="10"/>
        <v>N/A</v>
      </c>
      <c r="AE12" s="691">
        <f>'Indirect Rates and Profit_Fee'!$H$5</f>
        <v>0</v>
      </c>
      <c r="AF12" s="691">
        <f>'Indirect Rates and Profit_Fee'!$H$6</f>
        <v>0</v>
      </c>
      <c r="AG12" s="691">
        <f>'Indirect Rates and Profit_Fee'!$H$7</f>
        <v>0</v>
      </c>
      <c r="AH12" s="692">
        <f t="shared" si="4"/>
        <v>0</v>
      </c>
      <c r="AI12" s="693"/>
      <c r="AJ12" s="694" t="str">
        <f t="shared" si="11"/>
        <v>N/A</v>
      </c>
      <c r="AK12" s="695">
        <f>'Indirect Rates and Profit_Fee'!$I$5</f>
        <v>0</v>
      </c>
      <c r="AL12" s="695">
        <f>'Indirect Rates and Profit_Fee'!$I$6</f>
        <v>0</v>
      </c>
      <c r="AM12" s="695">
        <f>'Indirect Rates and Profit_Fee'!$I$7</f>
        <v>0</v>
      </c>
      <c r="AN12" s="692">
        <f t="shared" si="5"/>
        <v>0</v>
      </c>
    </row>
    <row r="13" spans="1:41" x14ac:dyDescent="0.2">
      <c r="A13" s="686"/>
      <c r="B13" s="687" t="str">
        <f t="shared" si="6"/>
        <v/>
      </c>
      <c r="C13" s="688"/>
      <c r="D13" s="688"/>
      <c r="E13" s="696"/>
      <c r="F13" s="690" t="s">
        <v>523</v>
      </c>
      <c r="G13" s="691">
        <f>'Indirect Rates and Profit_Fee'!$D$5</f>
        <v>0</v>
      </c>
      <c r="H13" s="691">
        <f>'Indirect Rates and Profit_Fee'!$D$6</f>
        <v>0</v>
      </c>
      <c r="I13" s="691">
        <f>'Indirect Rates and Profit_Fee'!$D$7</f>
        <v>0</v>
      </c>
      <c r="J13" s="692">
        <f t="shared" si="0"/>
        <v>0</v>
      </c>
      <c r="K13" s="697"/>
      <c r="L13" s="694" t="str">
        <f t="shared" si="7"/>
        <v>N/A</v>
      </c>
      <c r="M13" s="695">
        <f>'Indirect Rates and Profit_Fee'!$E$5</f>
        <v>0</v>
      </c>
      <c r="N13" s="695">
        <f>'Indirect Rates and Profit_Fee'!$E$6</f>
        <v>0</v>
      </c>
      <c r="O13" s="695">
        <f>'Indirect Rates and Profit_Fee'!$E$7</f>
        <v>0</v>
      </c>
      <c r="P13" s="692">
        <f t="shared" si="1"/>
        <v>0</v>
      </c>
      <c r="Q13" s="696"/>
      <c r="R13" s="694" t="str">
        <f t="shared" si="8"/>
        <v>N/A</v>
      </c>
      <c r="S13" s="691">
        <f>'Indirect Rates and Profit_Fee'!$F$5</f>
        <v>0</v>
      </c>
      <c r="T13" s="691">
        <f>'Indirect Rates and Profit_Fee'!$F$6</f>
        <v>0</v>
      </c>
      <c r="U13" s="691">
        <f>'Indirect Rates and Profit_Fee'!$F$7</f>
        <v>0</v>
      </c>
      <c r="V13" s="692">
        <f t="shared" si="2"/>
        <v>0</v>
      </c>
      <c r="W13" s="697"/>
      <c r="X13" s="694" t="str">
        <f t="shared" si="9"/>
        <v>N/A</v>
      </c>
      <c r="Y13" s="695">
        <f>'Indirect Rates and Profit_Fee'!$G$5</f>
        <v>0</v>
      </c>
      <c r="Z13" s="695">
        <f>'Indirect Rates and Profit_Fee'!$G$6</f>
        <v>0</v>
      </c>
      <c r="AA13" s="695">
        <f>'Indirect Rates and Profit_Fee'!$G$7</f>
        <v>0</v>
      </c>
      <c r="AB13" s="692">
        <f t="shared" si="3"/>
        <v>0</v>
      </c>
      <c r="AC13" s="696"/>
      <c r="AD13" s="694" t="str">
        <f t="shared" si="10"/>
        <v>N/A</v>
      </c>
      <c r="AE13" s="691">
        <f>'Indirect Rates and Profit_Fee'!$H$5</f>
        <v>0</v>
      </c>
      <c r="AF13" s="691">
        <f>'Indirect Rates and Profit_Fee'!$H$6</f>
        <v>0</v>
      </c>
      <c r="AG13" s="691">
        <f>'Indirect Rates and Profit_Fee'!$H$7</f>
        <v>0</v>
      </c>
      <c r="AH13" s="692">
        <f t="shared" si="4"/>
        <v>0</v>
      </c>
      <c r="AI13" s="697"/>
      <c r="AJ13" s="694" t="str">
        <f t="shared" si="11"/>
        <v>N/A</v>
      </c>
      <c r="AK13" s="695">
        <f>'Indirect Rates and Profit_Fee'!$I$5</f>
        <v>0</v>
      </c>
      <c r="AL13" s="695">
        <f>'Indirect Rates and Profit_Fee'!$I$6</f>
        <v>0</v>
      </c>
      <c r="AM13" s="695">
        <f>'Indirect Rates and Profit_Fee'!$I$7</f>
        <v>0</v>
      </c>
      <c r="AN13" s="692">
        <f t="shared" si="5"/>
        <v>0</v>
      </c>
    </row>
    <row r="14" spans="1:41" x14ac:dyDescent="0.2">
      <c r="A14" s="686"/>
      <c r="B14" s="687" t="str">
        <f t="shared" si="6"/>
        <v/>
      </c>
      <c r="C14" s="698"/>
      <c r="D14" s="698"/>
      <c r="E14" s="689"/>
      <c r="F14" s="690" t="s">
        <v>523</v>
      </c>
      <c r="G14" s="691">
        <f>'Indirect Rates and Profit_Fee'!$D$5</f>
        <v>0</v>
      </c>
      <c r="H14" s="691">
        <f>'Indirect Rates and Profit_Fee'!$D$6</f>
        <v>0</v>
      </c>
      <c r="I14" s="691">
        <f>'Indirect Rates and Profit_Fee'!$D$7</f>
        <v>0</v>
      </c>
      <c r="J14" s="692">
        <f t="shared" ref="J14:J17" si="12">E14*(1+G14)*(1+H14)*(1+I14)</f>
        <v>0</v>
      </c>
      <c r="K14" s="693"/>
      <c r="L14" s="694" t="str">
        <f t="shared" si="7"/>
        <v>N/A</v>
      </c>
      <c r="M14" s="695">
        <f>'Indirect Rates and Profit_Fee'!$E$5</f>
        <v>0</v>
      </c>
      <c r="N14" s="695">
        <f>'Indirect Rates and Profit_Fee'!$E$6</f>
        <v>0</v>
      </c>
      <c r="O14" s="695">
        <f>'Indirect Rates and Profit_Fee'!$E$7</f>
        <v>0</v>
      </c>
      <c r="P14" s="692">
        <f t="shared" ref="P14:P17" si="13">K14*(1+M14)*(1+N14)*(1+O14)</f>
        <v>0</v>
      </c>
      <c r="Q14" s="689"/>
      <c r="R14" s="694" t="str">
        <f t="shared" si="8"/>
        <v>N/A</v>
      </c>
      <c r="S14" s="691">
        <f>'Indirect Rates and Profit_Fee'!$F$5</f>
        <v>0</v>
      </c>
      <c r="T14" s="691">
        <f>'Indirect Rates and Profit_Fee'!$F$6</f>
        <v>0</v>
      </c>
      <c r="U14" s="691">
        <f>'Indirect Rates and Profit_Fee'!$F$7</f>
        <v>0</v>
      </c>
      <c r="V14" s="692">
        <f t="shared" ref="V14:V17" si="14">Q14*(1+S14)*(1+T14)*(1+U14)</f>
        <v>0</v>
      </c>
      <c r="W14" s="693"/>
      <c r="X14" s="694" t="str">
        <f t="shared" si="9"/>
        <v>N/A</v>
      </c>
      <c r="Y14" s="695">
        <f>'Indirect Rates and Profit_Fee'!$G$5</f>
        <v>0</v>
      </c>
      <c r="Z14" s="695">
        <f>'Indirect Rates and Profit_Fee'!$G$6</f>
        <v>0</v>
      </c>
      <c r="AA14" s="695">
        <f>'Indirect Rates and Profit_Fee'!$G$7</f>
        <v>0</v>
      </c>
      <c r="AB14" s="692">
        <f t="shared" ref="AB14:AB17" si="15">W14*(1+Y14)*(1+Z14)*(1+AA14)</f>
        <v>0</v>
      </c>
      <c r="AC14" s="689"/>
      <c r="AD14" s="694" t="str">
        <f t="shared" si="10"/>
        <v>N/A</v>
      </c>
      <c r="AE14" s="691">
        <f>'Indirect Rates and Profit_Fee'!$H$5</f>
        <v>0</v>
      </c>
      <c r="AF14" s="691">
        <f>'Indirect Rates and Profit_Fee'!$H$6</f>
        <v>0</v>
      </c>
      <c r="AG14" s="691">
        <f>'Indirect Rates and Profit_Fee'!$H$7</f>
        <v>0</v>
      </c>
      <c r="AH14" s="692">
        <f t="shared" ref="AH14:AH17" si="16">AC14*(1+AE14)*(1+AF14)*(1+AG14)</f>
        <v>0</v>
      </c>
      <c r="AI14" s="693"/>
      <c r="AJ14" s="694" t="str">
        <f t="shared" si="11"/>
        <v>N/A</v>
      </c>
      <c r="AK14" s="695">
        <f>'Indirect Rates and Profit_Fee'!$I$5</f>
        <v>0</v>
      </c>
      <c r="AL14" s="695">
        <f>'Indirect Rates and Profit_Fee'!$I$6</f>
        <v>0</v>
      </c>
      <c r="AM14" s="695">
        <f>'Indirect Rates and Profit_Fee'!$I$7</f>
        <v>0</v>
      </c>
      <c r="AN14" s="692">
        <f t="shared" ref="AN14:AN17" si="17">AI14*(1+AK14)*(1+AL14)*(1+AM14)</f>
        <v>0</v>
      </c>
    </row>
    <row r="15" spans="1:41" x14ac:dyDescent="0.2">
      <c r="A15" s="686"/>
      <c r="B15" s="687" t="str">
        <f t="shared" si="6"/>
        <v/>
      </c>
      <c r="C15" s="698"/>
      <c r="D15" s="698"/>
      <c r="E15" s="689"/>
      <c r="F15" s="690" t="s">
        <v>523</v>
      </c>
      <c r="G15" s="691">
        <f>'Indirect Rates and Profit_Fee'!$D$5</f>
        <v>0</v>
      </c>
      <c r="H15" s="691">
        <f>'Indirect Rates and Profit_Fee'!$D$6</f>
        <v>0</v>
      </c>
      <c r="I15" s="691">
        <f>'Indirect Rates and Profit_Fee'!$D$7</f>
        <v>0</v>
      </c>
      <c r="J15" s="692">
        <f t="shared" si="12"/>
        <v>0</v>
      </c>
      <c r="K15" s="693"/>
      <c r="L15" s="694" t="str">
        <f t="shared" si="7"/>
        <v>N/A</v>
      </c>
      <c r="M15" s="695">
        <f>'Indirect Rates and Profit_Fee'!$E$5</f>
        <v>0</v>
      </c>
      <c r="N15" s="695">
        <f>'Indirect Rates and Profit_Fee'!$E$6</f>
        <v>0</v>
      </c>
      <c r="O15" s="695">
        <f>'Indirect Rates and Profit_Fee'!$E$7</f>
        <v>0</v>
      </c>
      <c r="P15" s="692">
        <f t="shared" si="13"/>
        <v>0</v>
      </c>
      <c r="Q15" s="689"/>
      <c r="R15" s="694" t="str">
        <f t="shared" si="8"/>
        <v>N/A</v>
      </c>
      <c r="S15" s="691">
        <f>'Indirect Rates and Profit_Fee'!$F$5</f>
        <v>0</v>
      </c>
      <c r="T15" s="691">
        <f>'Indirect Rates and Profit_Fee'!$F$6</f>
        <v>0</v>
      </c>
      <c r="U15" s="691">
        <f>'Indirect Rates and Profit_Fee'!$F$7</f>
        <v>0</v>
      </c>
      <c r="V15" s="692">
        <f t="shared" si="14"/>
        <v>0</v>
      </c>
      <c r="W15" s="693"/>
      <c r="X15" s="694" t="str">
        <f t="shared" si="9"/>
        <v>N/A</v>
      </c>
      <c r="Y15" s="695">
        <f>'Indirect Rates and Profit_Fee'!$G$5</f>
        <v>0</v>
      </c>
      <c r="Z15" s="695">
        <f>'Indirect Rates and Profit_Fee'!$G$6</f>
        <v>0</v>
      </c>
      <c r="AA15" s="695">
        <f>'Indirect Rates and Profit_Fee'!$G$7</f>
        <v>0</v>
      </c>
      <c r="AB15" s="692">
        <f t="shared" si="15"/>
        <v>0</v>
      </c>
      <c r="AC15" s="689"/>
      <c r="AD15" s="694" t="str">
        <f t="shared" si="10"/>
        <v>N/A</v>
      </c>
      <c r="AE15" s="691">
        <f>'Indirect Rates and Profit_Fee'!$H$5</f>
        <v>0</v>
      </c>
      <c r="AF15" s="691">
        <f>'Indirect Rates and Profit_Fee'!$H$6</f>
        <v>0</v>
      </c>
      <c r="AG15" s="691">
        <f>'Indirect Rates and Profit_Fee'!$H$7</f>
        <v>0</v>
      </c>
      <c r="AH15" s="692">
        <f t="shared" si="16"/>
        <v>0</v>
      </c>
      <c r="AI15" s="693"/>
      <c r="AJ15" s="694" t="str">
        <f t="shared" si="11"/>
        <v>N/A</v>
      </c>
      <c r="AK15" s="695">
        <f>'Indirect Rates and Profit_Fee'!$I$5</f>
        <v>0</v>
      </c>
      <c r="AL15" s="695">
        <f>'Indirect Rates and Profit_Fee'!$I$6</f>
        <v>0</v>
      </c>
      <c r="AM15" s="695">
        <f>'Indirect Rates and Profit_Fee'!$I$7</f>
        <v>0</v>
      </c>
      <c r="AN15" s="692">
        <f t="shared" si="17"/>
        <v>0</v>
      </c>
    </row>
    <row r="16" spans="1:41" x14ac:dyDescent="0.2">
      <c r="A16" s="686"/>
      <c r="B16" s="687" t="str">
        <f t="shared" si="6"/>
        <v/>
      </c>
      <c r="C16" s="698"/>
      <c r="D16" s="698"/>
      <c r="E16" s="689"/>
      <c r="F16" s="690" t="s">
        <v>523</v>
      </c>
      <c r="G16" s="691">
        <f>'Indirect Rates and Profit_Fee'!$D$5</f>
        <v>0</v>
      </c>
      <c r="H16" s="691">
        <f>'Indirect Rates and Profit_Fee'!$D$6</f>
        <v>0</v>
      </c>
      <c r="I16" s="691">
        <f>'Indirect Rates and Profit_Fee'!$D$7</f>
        <v>0</v>
      </c>
      <c r="J16" s="692">
        <f t="shared" si="12"/>
        <v>0</v>
      </c>
      <c r="K16" s="693"/>
      <c r="L16" s="694" t="str">
        <f t="shared" si="7"/>
        <v>N/A</v>
      </c>
      <c r="M16" s="695">
        <f>'Indirect Rates and Profit_Fee'!$E$5</f>
        <v>0</v>
      </c>
      <c r="N16" s="695">
        <f>'Indirect Rates and Profit_Fee'!$E$6</f>
        <v>0</v>
      </c>
      <c r="O16" s="695">
        <f>'Indirect Rates and Profit_Fee'!$E$7</f>
        <v>0</v>
      </c>
      <c r="P16" s="692">
        <f t="shared" si="13"/>
        <v>0</v>
      </c>
      <c r="Q16" s="689"/>
      <c r="R16" s="694" t="str">
        <f t="shared" si="8"/>
        <v>N/A</v>
      </c>
      <c r="S16" s="691">
        <f>'Indirect Rates and Profit_Fee'!$F$5</f>
        <v>0</v>
      </c>
      <c r="T16" s="691">
        <f>'Indirect Rates and Profit_Fee'!$F$6</f>
        <v>0</v>
      </c>
      <c r="U16" s="691">
        <f>'Indirect Rates and Profit_Fee'!$F$7</f>
        <v>0</v>
      </c>
      <c r="V16" s="692">
        <f t="shared" si="14"/>
        <v>0</v>
      </c>
      <c r="W16" s="693"/>
      <c r="X16" s="694" t="str">
        <f t="shared" si="9"/>
        <v>N/A</v>
      </c>
      <c r="Y16" s="695">
        <f>'Indirect Rates and Profit_Fee'!$G$5</f>
        <v>0</v>
      </c>
      <c r="Z16" s="695">
        <f>'Indirect Rates and Profit_Fee'!$G$6</f>
        <v>0</v>
      </c>
      <c r="AA16" s="695">
        <f>'Indirect Rates and Profit_Fee'!$G$7</f>
        <v>0</v>
      </c>
      <c r="AB16" s="692">
        <f t="shared" si="15"/>
        <v>0</v>
      </c>
      <c r="AC16" s="689"/>
      <c r="AD16" s="694" t="str">
        <f t="shared" si="10"/>
        <v>N/A</v>
      </c>
      <c r="AE16" s="691">
        <f>'Indirect Rates and Profit_Fee'!$H$5</f>
        <v>0</v>
      </c>
      <c r="AF16" s="691">
        <f>'Indirect Rates and Profit_Fee'!$H$6</f>
        <v>0</v>
      </c>
      <c r="AG16" s="691">
        <f>'Indirect Rates and Profit_Fee'!$H$7</f>
        <v>0</v>
      </c>
      <c r="AH16" s="692">
        <f t="shared" si="16"/>
        <v>0</v>
      </c>
      <c r="AI16" s="693"/>
      <c r="AJ16" s="694" t="str">
        <f t="shared" si="11"/>
        <v>N/A</v>
      </c>
      <c r="AK16" s="695">
        <f>'Indirect Rates and Profit_Fee'!$I$5</f>
        <v>0</v>
      </c>
      <c r="AL16" s="695">
        <f>'Indirect Rates and Profit_Fee'!$I$6</f>
        <v>0</v>
      </c>
      <c r="AM16" s="695">
        <f>'Indirect Rates and Profit_Fee'!$I$7</f>
        <v>0</v>
      </c>
      <c r="AN16" s="692">
        <f t="shared" si="17"/>
        <v>0</v>
      </c>
    </row>
    <row r="17" spans="1:40" x14ac:dyDescent="0.2">
      <c r="A17" s="686"/>
      <c r="B17" s="687" t="str">
        <f t="shared" si="6"/>
        <v/>
      </c>
      <c r="C17" s="698"/>
      <c r="D17" s="698"/>
      <c r="E17" s="689"/>
      <c r="F17" s="690" t="s">
        <v>523</v>
      </c>
      <c r="G17" s="691">
        <f>'Indirect Rates and Profit_Fee'!$D$5</f>
        <v>0</v>
      </c>
      <c r="H17" s="691">
        <f>'Indirect Rates and Profit_Fee'!$D$6</f>
        <v>0</v>
      </c>
      <c r="I17" s="691">
        <f>'Indirect Rates and Profit_Fee'!$D$7</f>
        <v>0</v>
      </c>
      <c r="J17" s="692">
        <f t="shared" si="12"/>
        <v>0</v>
      </c>
      <c r="K17" s="693"/>
      <c r="L17" s="694" t="str">
        <f t="shared" si="7"/>
        <v>N/A</v>
      </c>
      <c r="M17" s="695">
        <f>'Indirect Rates and Profit_Fee'!$E$5</f>
        <v>0</v>
      </c>
      <c r="N17" s="695">
        <f>'Indirect Rates and Profit_Fee'!$E$6</f>
        <v>0</v>
      </c>
      <c r="O17" s="695">
        <f>'Indirect Rates and Profit_Fee'!$E$7</f>
        <v>0</v>
      </c>
      <c r="P17" s="692">
        <f t="shared" si="13"/>
        <v>0</v>
      </c>
      <c r="Q17" s="689"/>
      <c r="R17" s="694" t="str">
        <f t="shared" si="8"/>
        <v>N/A</v>
      </c>
      <c r="S17" s="691">
        <f>'Indirect Rates and Profit_Fee'!$F$5</f>
        <v>0</v>
      </c>
      <c r="T17" s="691">
        <f>'Indirect Rates and Profit_Fee'!$F$6</f>
        <v>0</v>
      </c>
      <c r="U17" s="691">
        <f>'Indirect Rates and Profit_Fee'!$F$7</f>
        <v>0</v>
      </c>
      <c r="V17" s="692">
        <f t="shared" si="14"/>
        <v>0</v>
      </c>
      <c r="W17" s="693"/>
      <c r="X17" s="694" t="str">
        <f t="shared" si="9"/>
        <v>N/A</v>
      </c>
      <c r="Y17" s="695">
        <f>'Indirect Rates and Profit_Fee'!$G$5</f>
        <v>0</v>
      </c>
      <c r="Z17" s="695">
        <f>'Indirect Rates and Profit_Fee'!$G$6</f>
        <v>0</v>
      </c>
      <c r="AA17" s="695">
        <f>'Indirect Rates and Profit_Fee'!$G$7</f>
        <v>0</v>
      </c>
      <c r="AB17" s="692">
        <f t="shared" si="15"/>
        <v>0</v>
      </c>
      <c r="AC17" s="689"/>
      <c r="AD17" s="694" t="str">
        <f t="shared" si="10"/>
        <v>N/A</v>
      </c>
      <c r="AE17" s="691">
        <f>'Indirect Rates and Profit_Fee'!$H$5</f>
        <v>0</v>
      </c>
      <c r="AF17" s="691">
        <f>'Indirect Rates and Profit_Fee'!$H$6</f>
        <v>0</v>
      </c>
      <c r="AG17" s="691">
        <f>'Indirect Rates and Profit_Fee'!$H$7</f>
        <v>0</v>
      </c>
      <c r="AH17" s="692">
        <f t="shared" si="16"/>
        <v>0</v>
      </c>
      <c r="AI17" s="693"/>
      <c r="AJ17" s="694" t="str">
        <f t="shared" si="11"/>
        <v>N/A</v>
      </c>
      <c r="AK17" s="695">
        <f>'Indirect Rates and Profit_Fee'!$I$5</f>
        <v>0</v>
      </c>
      <c r="AL17" s="695">
        <f>'Indirect Rates and Profit_Fee'!$I$6</f>
        <v>0</v>
      </c>
      <c r="AM17" s="695">
        <f>'Indirect Rates and Profit_Fee'!$I$7</f>
        <v>0</v>
      </c>
      <c r="AN17" s="692">
        <f t="shared" si="17"/>
        <v>0</v>
      </c>
    </row>
    <row r="18" spans="1:40" x14ac:dyDescent="0.2">
      <c r="A18" s="686"/>
      <c r="B18" s="687" t="str">
        <f t="shared" si="6"/>
        <v/>
      </c>
      <c r="C18" s="698"/>
      <c r="D18" s="698"/>
      <c r="E18" s="689"/>
      <c r="F18" s="690" t="s">
        <v>523</v>
      </c>
      <c r="G18" s="691">
        <f>'Indirect Rates and Profit_Fee'!$D$5</f>
        <v>0</v>
      </c>
      <c r="H18" s="691">
        <f>'Indirect Rates and Profit_Fee'!$D$6</f>
        <v>0</v>
      </c>
      <c r="I18" s="691">
        <f>'Indirect Rates and Profit_Fee'!$D$7</f>
        <v>0</v>
      </c>
      <c r="J18" s="692">
        <f t="shared" ref="J18:J31" si="18">E18*(1+G18)*(1+H18)*(1+I18)</f>
        <v>0</v>
      </c>
      <c r="K18" s="693"/>
      <c r="L18" s="694" t="str">
        <f t="shared" si="7"/>
        <v>N/A</v>
      </c>
      <c r="M18" s="695">
        <f>'Indirect Rates and Profit_Fee'!$E$5</f>
        <v>0</v>
      </c>
      <c r="N18" s="695">
        <f>'Indirect Rates and Profit_Fee'!$E$6</f>
        <v>0</v>
      </c>
      <c r="O18" s="695">
        <f>'Indirect Rates and Profit_Fee'!$E$7</f>
        <v>0</v>
      </c>
      <c r="P18" s="692">
        <f t="shared" ref="P18:P31" si="19">K18*(1+M18)*(1+N18)*(1+O18)</f>
        <v>0</v>
      </c>
      <c r="Q18" s="689"/>
      <c r="R18" s="694" t="str">
        <f t="shared" si="8"/>
        <v>N/A</v>
      </c>
      <c r="S18" s="691">
        <f>'Indirect Rates and Profit_Fee'!$F$5</f>
        <v>0</v>
      </c>
      <c r="T18" s="691">
        <f>'Indirect Rates and Profit_Fee'!$F$6</f>
        <v>0</v>
      </c>
      <c r="U18" s="691">
        <f>'Indirect Rates and Profit_Fee'!$F$7</f>
        <v>0</v>
      </c>
      <c r="V18" s="692">
        <f t="shared" ref="V18:V31" si="20">Q18*(1+S18)*(1+T18)*(1+U18)</f>
        <v>0</v>
      </c>
      <c r="W18" s="693"/>
      <c r="X18" s="694" t="str">
        <f t="shared" si="9"/>
        <v>N/A</v>
      </c>
      <c r="Y18" s="695">
        <f>'Indirect Rates and Profit_Fee'!$G$5</f>
        <v>0</v>
      </c>
      <c r="Z18" s="695">
        <f>'Indirect Rates and Profit_Fee'!$G$6</f>
        <v>0</v>
      </c>
      <c r="AA18" s="695">
        <f>'Indirect Rates and Profit_Fee'!$G$7</f>
        <v>0</v>
      </c>
      <c r="AB18" s="692">
        <f t="shared" ref="AB18:AB31" si="21">W18*(1+Y18)*(1+Z18)*(1+AA18)</f>
        <v>0</v>
      </c>
      <c r="AC18" s="689"/>
      <c r="AD18" s="694" t="str">
        <f t="shared" si="10"/>
        <v>N/A</v>
      </c>
      <c r="AE18" s="691">
        <f>'Indirect Rates and Profit_Fee'!$H$5</f>
        <v>0</v>
      </c>
      <c r="AF18" s="691">
        <f>'Indirect Rates and Profit_Fee'!$H$6</f>
        <v>0</v>
      </c>
      <c r="AG18" s="691">
        <f>'Indirect Rates and Profit_Fee'!$H$7</f>
        <v>0</v>
      </c>
      <c r="AH18" s="692">
        <f t="shared" ref="AH18:AH31" si="22">AC18*(1+AE18)*(1+AF18)*(1+AG18)</f>
        <v>0</v>
      </c>
      <c r="AI18" s="693"/>
      <c r="AJ18" s="694" t="str">
        <f t="shared" si="11"/>
        <v>N/A</v>
      </c>
      <c r="AK18" s="695">
        <f>'Indirect Rates and Profit_Fee'!$I$5</f>
        <v>0</v>
      </c>
      <c r="AL18" s="695">
        <f>'Indirect Rates and Profit_Fee'!$I$6</f>
        <v>0</v>
      </c>
      <c r="AM18" s="695">
        <f>'Indirect Rates and Profit_Fee'!$I$7</f>
        <v>0</v>
      </c>
      <c r="AN18" s="692">
        <f t="shared" ref="AN18:AN31" si="23">AI18*(1+AK18)*(1+AL18)*(1+AM18)</f>
        <v>0</v>
      </c>
    </row>
    <row r="19" spans="1:40" x14ac:dyDescent="0.2">
      <c r="A19" s="686"/>
      <c r="B19" s="687" t="str">
        <f t="shared" si="6"/>
        <v/>
      </c>
      <c r="C19" s="698"/>
      <c r="D19" s="698"/>
      <c r="E19" s="689"/>
      <c r="F19" s="690" t="s">
        <v>523</v>
      </c>
      <c r="G19" s="691">
        <f>'Indirect Rates and Profit_Fee'!$D$5</f>
        <v>0</v>
      </c>
      <c r="H19" s="691">
        <f>'Indirect Rates and Profit_Fee'!$D$6</f>
        <v>0</v>
      </c>
      <c r="I19" s="691">
        <f>'Indirect Rates and Profit_Fee'!$D$7</f>
        <v>0</v>
      </c>
      <c r="J19" s="692">
        <f t="shared" si="18"/>
        <v>0</v>
      </c>
      <c r="K19" s="693"/>
      <c r="L19" s="694" t="str">
        <f t="shared" si="7"/>
        <v>N/A</v>
      </c>
      <c r="M19" s="695">
        <f>'Indirect Rates and Profit_Fee'!$E$5</f>
        <v>0</v>
      </c>
      <c r="N19" s="695">
        <f>'Indirect Rates and Profit_Fee'!$E$6</f>
        <v>0</v>
      </c>
      <c r="O19" s="695">
        <f>'Indirect Rates and Profit_Fee'!$E$7</f>
        <v>0</v>
      </c>
      <c r="P19" s="692">
        <f t="shared" si="19"/>
        <v>0</v>
      </c>
      <c r="Q19" s="689"/>
      <c r="R19" s="694" t="str">
        <f t="shared" si="8"/>
        <v>N/A</v>
      </c>
      <c r="S19" s="691">
        <f>'Indirect Rates and Profit_Fee'!$F$5</f>
        <v>0</v>
      </c>
      <c r="T19" s="691">
        <f>'Indirect Rates and Profit_Fee'!$F$6</f>
        <v>0</v>
      </c>
      <c r="U19" s="691">
        <f>'Indirect Rates and Profit_Fee'!$F$7</f>
        <v>0</v>
      </c>
      <c r="V19" s="692">
        <f t="shared" si="20"/>
        <v>0</v>
      </c>
      <c r="W19" s="693"/>
      <c r="X19" s="694" t="str">
        <f t="shared" si="9"/>
        <v>N/A</v>
      </c>
      <c r="Y19" s="695">
        <f>'Indirect Rates and Profit_Fee'!$G$5</f>
        <v>0</v>
      </c>
      <c r="Z19" s="695">
        <f>'Indirect Rates and Profit_Fee'!$G$6</f>
        <v>0</v>
      </c>
      <c r="AA19" s="695">
        <f>'Indirect Rates and Profit_Fee'!$G$7</f>
        <v>0</v>
      </c>
      <c r="AB19" s="692">
        <f t="shared" si="21"/>
        <v>0</v>
      </c>
      <c r="AC19" s="689"/>
      <c r="AD19" s="694" t="str">
        <f t="shared" si="10"/>
        <v>N/A</v>
      </c>
      <c r="AE19" s="691">
        <f>'Indirect Rates and Profit_Fee'!$H$5</f>
        <v>0</v>
      </c>
      <c r="AF19" s="691">
        <f>'Indirect Rates and Profit_Fee'!$H$6</f>
        <v>0</v>
      </c>
      <c r="AG19" s="691">
        <f>'Indirect Rates and Profit_Fee'!$H$7</f>
        <v>0</v>
      </c>
      <c r="AH19" s="692">
        <f t="shared" si="22"/>
        <v>0</v>
      </c>
      <c r="AI19" s="693"/>
      <c r="AJ19" s="694" t="str">
        <f t="shared" si="11"/>
        <v>N/A</v>
      </c>
      <c r="AK19" s="695">
        <f>'Indirect Rates and Profit_Fee'!$I$5</f>
        <v>0</v>
      </c>
      <c r="AL19" s="695">
        <f>'Indirect Rates and Profit_Fee'!$I$6</f>
        <v>0</v>
      </c>
      <c r="AM19" s="695">
        <f>'Indirect Rates and Profit_Fee'!$I$7</f>
        <v>0</v>
      </c>
      <c r="AN19" s="692">
        <f t="shared" si="23"/>
        <v>0</v>
      </c>
    </row>
    <row r="20" spans="1:40" x14ac:dyDescent="0.2">
      <c r="A20" s="686"/>
      <c r="B20" s="687" t="str">
        <f t="shared" si="6"/>
        <v/>
      </c>
      <c r="C20" s="698"/>
      <c r="D20" s="698"/>
      <c r="E20" s="689"/>
      <c r="F20" s="690" t="s">
        <v>523</v>
      </c>
      <c r="G20" s="691">
        <f>'Indirect Rates and Profit_Fee'!$D$5</f>
        <v>0</v>
      </c>
      <c r="H20" s="691">
        <f>'Indirect Rates and Profit_Fee'!$D$6</f>
        <v>0</v>
      </c>
      <c r="I20" s="691">
        <f>'Indirect Rates and Profit_Fee'!$D$7</f>
        <v>0</v>
      </c>
      <c r="J20" s="692">
        <f t="shared" si="18"/>
        <v>0</v>
      </c>
      <c r="K20" s="693"/>
      <c r="L20" s="694" t="str">
        <f t="shared" si="7"/>
        <v>N/A</v>
      </c>
      <c r="M20" s="695">
        <f>'Indirect Rates and Profit_Fee'!$E$5</f>
        <v>0</v>
      </c>
      <c r="N20" s="695">
        <f>'Indirect Rates and Profit_Fee'!$E$6</f>
        <v>0</v>
      </c>
      <c r="O20" s="695">
        <f>'Indirect Rates and Profit_Fee'!$E$7</f>
        <v>0</v>
      </c>
      <c r="P20" s="692">
        <f t="shared" si="19"/>
        <v>0</v>
      </c>
      <c r="Q20" s="689"/>
      <c r="R20" s="694" t="str">
        <f t="shared" si="8"/>
        <v>N/A</v>
      </c>
      <c r="S20" s="691">
        <f>'Indirect Rates and Profit_Fee'!$F$5</f>
        <v>0</v>
      </c>
      <c r="T20" s="691">
        <f>'Indirect Rates and Profit_Fee'!$F$6</f>
        <v>0</v>
      </c>
      <c r="U20" s="691">
        <f>'Indirect Rates and Profit_Fee'!$F$7</f>
        <v>0</v>
      </c>
      <c r="V20" s="692">
        <f t="shared" si="20"/>
        <v>0</v>
      </c>
      <c r="W20" s="693"/>
      <c r="X20" s="694" t="str">
        <f t="shared" si="9"/>
        <v>N/A</v>
      </c>
      <c r="Y20" s="695">
        <f>'Indirect Rates and Profit_Fee'!$G$5</f>
        <v>0</v>
      </c>
      <c r="Z20" s="695">
        <f>'Indirect Rates and Profit_Fee'!$G$6</f>
        <v>0</v>
      </c>
      <c r="AA20" s="695">
        <f>'Indirect Rates and Profit_Fee'!$G$7</f>
        <v>0</v>
      </c>
      <c r="AB20" s="692">
        <f t="shared" si="21"/>
        <v>0</v>
      </c>
      <c r="AC20" s="689"/>
      <c r="AD20" s="694" t="str">
        <f t="shared" si="10"/>
        <v>N/A</v>
      </c>
      <c r="AE20" s="691">
        <f>'Indirect Rates and Profit_Fee'!$H$5</f>
        <v>0</v>
      </c>
      <c r="AF20" s="691">
        <f>'Indirect Rates and Profit_Fee'!$H$6</f>
        <v>0</v>
      </c>
      <c r="AG20" s="691">
        <f>'Indirect Rates and Profit_Fee'!$H$7</f>
        <v>0</v>
      </c>
      <c r="AH20" s="692">
        <f t="shared" si="22"/>
        <v>0</v>
      </c>
      <c r="AI20" s="693"/>
      <c r="AJ20" s="694" t="str">
        <f t="shared" si="11"/>
        <v>N/A</v>
      </c>
      <c r="AK20" s="695">
        <f>'Indirect Rates and Profit_Fee'!$I$5</f>
        <v>0</v>
      </c>
      <c r="AL20" s="695">
        <f>'Indirect Rates and Profit_Fee'!$I$6</f>
        <v>0</v>
      </c>
      <c r="AM20" s="695">
        <f>'Indirect Rates and Profit_Fee'!$I$7</f>
        <v>0</v>
      </c>
      <c r="AN20" s="692">
        <f t="shared" si="23"/>
        <v>0</v>
      </c>
    </row>
    <row r="21" spans="1:40" x14ac:dyDescent="0.2">
      <c r="A21" s="686"/>
      <c r="B21" s="687" t="str">
        <f t="shared" si="6"/>
        <v/>
      </c>
      <c r="C21" s="698"/>
      <c r="D21" s="698"/>
      <c r="E21" s="689"/>
      <c r="F21" s="690" t="s">
        <v>523</v>
      </c>
      <c r="G21" s="691">
        <f>'Indirect Rates and Profit_Fee'!$D$5</f>
        <v>0</v>
      </c>
      <c r="H21" s="691">
        <f>'Indirect Rates and Profit_Fee'!$D$6</f>
        <v>0</v>
      </c>
      <c r="I21" s="691">
        <f>'Indirect Rates and Profit_Fee'!$D$7</f>
        <v>0</v>
      </c>
      <c r="J21" s="692">
        <f t="shared" si="18"/>
        <v>0</v>
      </c>
      <c r="K21" s="693"/>
      <c r="L21" s="694" t="str">
        <f t="shared" si="7"/>
        <v>N/A</v>
      </c>
      <c r="M21" s="695">
        <f>'Indirect Rates and Profit_Fee'!$E$5</f>
        <v>0</v>
      </c>
      <c r="N21" s="695">
        <f>'Indirect Rates and Profit_Fee'!$E$6</f>
        <v>0</v>
      </c>
      <c r="O21" s="695">
        <f>'Indirect Rates and Profit_Fee'!$E$7</f>
        <v>0</v>
      </c>
      <c r="P21" s="692">
        <f t="shared" si="19"/>
        <v>0</v>
      </c>
      <c r="Q21" s="689"/>
      <c r="R21" s="694" t="str">
        <f t="shared" si="8"/>
        <v>N/A</v>
      </c>
      <c r="S21" s="691">
        <f>'Indirect Rates and Profit_Fee'!$F$5</f>
        <v>0</v>
      </c>
      <c r="T21" s="691">
        <f>'Indirect Rates and Profit_Fee'!$F$6</f>
        <v>0</v>
      </c>
      <c r="U21" s="691">
        <f>'Indirect Rates and Profit_Fee'!$F$7</f>
        <v>0</v>
      </c>
      <c r="V21" s="692">
        <f t="shared" si="20"/>
        <v>0</v>
      </c>
      <c r="W21" s="693"/>
      <c r="X21" s="694" t="str">
        <f t="shared" si="9"/>
        <v>N/A</v>
      </c>
      <c r="Y21" s="695">
        <f>'Indirect Rates and Profit_Fee'!$G$5</f>
        <v>0</v>
      </c>
      <c r="Z21" s="695">
        <f>'Indirect Rates and Profit_Fee'!$G$6</f>
        <v>0</v>
      </c>
      <c r="AA21" s="695">
        <f>'Indirect Rates and Profit_Fee'!$G$7</f>
        <v>0</v>
      </c>
      <c r="AB21" s="692">
        <f t="shared" si="21"/>
        <v>0</v>
      </c>
      <c r="AC21" s="689"/>
      <c r="AD21" s="694" t="str">
        <f t="shared" si="10"/>
        <v>N/A</v>
      </c>
      <c r="AE21" s="691">
        <f>'Indirect Rates and Profit_Fee'!$H$5</f>
        <v>0</v>
      </c>
      <c r="AF21" s="691">
        <f>'Indirect Rates and Profit_Fee'!$H$6</f>
        <v>0</v>
      </c>
      <c r="AG21" s="691">
        <f>'Indirect Rates and Profit_Fee'!$H$7</f>
        <v>0</v>
      </c>
      <c r="AH21" s="692">
        <f t="shared" si="22"/>
        <v>0</v>
      </c>
      <c r="AI21" s="693"/>
      <c r="AJ21" s="694" t="str">
        <f t="shared" si="11"/>
        <v>N/A</v>
      </c>
      <c r="AK21" s="695">
        <f>'Indirect Rates and Profit_Fee'!$I$5</f>
        <v>0</v>
      </c>
      <c r="AL21" s="695">
        <f>'Indirect Rates and Profit_Fee'!$I$6</f>
        <v>0</v>
      </c>
      <c r="AM21" s="695">
        <f>'Indirect Rates and Profit_Fee'!$I$7</f>
        <v>0</v>
      </c>
      <c r="AN21" s="692">
        <f t="shared" si="23"/>
        <v>0</v>
      </c>
    </row>
    <row r="22" spans="1:40" x14ac:dyDescent="0.2">
      <c r="A22" s="686"/>
      <c r="B22" s="687" t="str">
        <f t="shared" si="6"/>
        <v/>
      </c>
      <c r="C22" s="698"/>
      <c r="D22" s="698"/>
      <c r="E22" s="689"/>
      <c r="F22" s="690" t="s">
        <v>523</v>
      </c>
      <c r="G22" s="691">
        <f>'Indirect Rates and Profit_Fee'!$D$5</f>
        <v>0</v>
      </c>
      <c r="H22" s="691">
        <f>'Indirect Rates and Profit_Fee'!$D$6</f>
        <v>0</v>
      </c>
      <c r="I22" s="691">
        <f>'Indirect Rates and Profit_Fee'!$D$7</f>
        <v>0</v>
      </c>
      <c r="J22" s="692">
        <f t="shared" si="18"/>
        <v>0</v>
      </c>
      <c r="K22" s="693"/>
      <c r="L22" s="694" t="str">
        <f t="shared" si="7"/>
        <v>N/A</v>
      </c>
      <c r="M22" s="695">
        <f>'Indirect Rates and Profit_Fee'!$E$5</f>
        <v>0</v>
      </c>
      <c r="N22" s="695">
        <f>'Indirect Rates and Profit_Fee'!$E$6</f>
        <v>0</v>
      </c>
      <c r="O22" s="695">
        <f>'Indirect Rates and Profit_Fee'!$E$7</f>
        <v>0</v>
      </c>
      <c r="P22" s="692">
        <f t="shared" si="19"/>
        <v>0</v>
      </c>
      <c r="Q22" s="689"/>
      <c r="R22" s="694" t="str">
        <f t="shared" si="8"/>
        <v>N/A</v>
      </c>
      <c r="S22" s="691">
        <f>'Indirect Rates and Profit_Fee'!$F$5</f>
        <v>0</v>
      </c>
      <c r="T22" s="691">
        <f>'Indirect Rates and Profit_Fee'!$F$6</f>
        <v>0</v>
      </c>
      <c r="U22" s="691">
        <f>'Indirect Rates and Profit_Fee'!$F$7</f>
        <v>0</v>
      </c>
      <c r="V22" s="692">
        <f t="shared" si="20"/>
        <v>0</v>
      </c>
      <c r="W22" s="693"/>
      <c r="X22" s="694" t="str">
        <f t="shared" si="9"/>
        <v>N/A</v>
      </c>
      <c r="Y22" s="695">
        <f>'Indirect Rates and Profit_Fee'!$G$5</f>
        <v>0</v>
      </c>
      <c r="Z22" s="695">
        <f>'Indirect Rates and Profit_Fee'!$G$6</f>
        <v>0</v>
      </c>
      <c r="AA22" s="695">
        <f>'Indirect Rates and Profit_Fee'!$G$7</f>
        <v>0</v>
      </c>
      <c r="AB22" s="692">
        <f t="shared" si="21"/>
        <v>0</v>
      </c>
      <c r="AC22" s="689"/>
      <c r="AD22" s="694" t="str">
        <f t="shared" si="10"/>
        <v>N/A</v>
      </c>
      <c r="AE22" s="691">
        <f>'Indirect Rates and Profit_Fee'!$H$5</f>
        <v>0</v>
      </c>
      <c r="AF22" s="691">
        <f>'Indirect Rates and Profit_Fee'!$H$6</f>
        <v>0</v>
      </c>
      <c r="AG22" s="691">
        <f>'Indirect Rates and Profit_Fee'!$H$7</f>
        <v>0</v>
      </c>
      <c r="AH22" s="692">
        <f t="shared" si="22"/>
        <v>0</v>
      </c>
      <c r="AI22" s="693"/>
      <c r="AJ22" s="694" t="str">
        <f t="shared" si="11"/>
        <v>N/A</v>
      </c>
      <c r="AK22" s="695">
        <f>'Indirect Rates and Profit_Fee'!$I$5</f>
        <v>0</v>
      </c>
      <c r="AL22" s="695">
        <f>'Indirect Rates and Profit_Fee'!$I$6</f>
        <v>0</v>
      </c>
      <c r="AM22" s="695">
        <f>'Indirect Rates and Profit_Fee'!$I$7</f>
        <v>0</v>
      </c>
      <c r="AN22" s="692">
        <f t="shared" si="23"/>
        <v>0</v>
      </c>
    </row>
    <row r="23" spans="1:40" x14ac:dyDescent="0.2">
      <c r="A23" s="686"/>
      <c r="B23" s="687" t="str">
        <f t="shared" si="6"/>
        <v/>
      </c>
      <c r="C23" s="698"/>
      <c r="D23" s="698"/>
      <c r="E23" s="689"/>
      <c r="F23" s="690" t="s">
        <v>523</v>
      </c>
      <c r="G23" s="691">
        <f>'Indirect Rates and Profit_Fee'!$D$5</f>
        <v>0</v>
      </c>
      <c r="H23" s="691">
        <f>'Indirect Rates and Profit_Fee'!$D$6</f>
        <v>0</v>
      </c>
      <c r="I23" s="691">
        <f>'Indirect Rates and Profit_Fee'!$D$7</f>
        <v>0</v>
      </c>
      <c r="J23" s="692">
        <f t="shared" si="18"/>
        <v>0</v>
      </c>
      <c r="K23" s="693"/>
      <c r="L23" s="694" t="str">
        <f t="shared" si="7"/>
        <v>N/A</v>
      </c>
      <c r="M23" s="695">
        <f>'Indirect Rates and Profit_Fee'!$E$5</f>
        <v>0</v>
      </c>
      <c r="N23" s="695">
        <f>'Indirect Rates and Profit_Fee'!$E$6</f>
        <v>0</v>
      </c>
      <c r="O23" s="695">
        <f>'Indirect Rates and Profit_Fee'!$E$7</f>
        <v>0</v>
      </c>
      <c r="P23" s="692">
        <f t="shared" si="19"/>
        <v>0</v>
      </c>
      <c r="Q23" s="689"/>
      <c r="R23" s="694" t="str">
        <f t="shared" si="8"/>
        <v>N/A</v>
      </c>
      <c r="S23" s="691">
        <f>'Indirect Rates and Profit_Fee'!$F$5</f>
        <v>0</v>
      </c>
      <c r="T23" s="691">
        <f>'Indirect Rates and Profit_Fee'!$F$6</f>
        <v>0</v>
      </c>
      <c r="U23" s="691">
        <f>'Indirect Rates and Profit_Fee'!$F$7</f>
        <v>0</v>
      </c>
      <c r="V23" s="692">
        <f t="shared" si="20"/>
        <v>0</v>
      </c>
      <c r="W23" s="693"/>
      <c r="X23" s="694" t="str">
        <f t="shared" si="9"/>
        <v>N/A</v>
      </c>
      <c r="Y23" s="695">
        <f>'Indirect Rates and Profit_Fee'!$G$5</f>
        <v>0</v>
      </c>
      <c r="Z23" s="695">
        <f>'Indirect Rates and Profit_Fee'!$G$6</f>
        <v>0</v>
      </c>
      <c r="AA23" s="695">
        <f>'Indirect Rates and Profit_Fee'!$G$7</f>
        <v>0</v>
      </c>
      <c r="AB23" s="692">
        <f t="shared" si="21"/>
        <v>0</v>
      </c>
      <c r="AC23" s="689"/>
      <c r="AD23" s="694" t="str">
        <f t="shared" si="10"/>
        <v>N/A</v>
      </c>
      <c r="AE23" s="691">
        <f>'Indirect Rates and Profit_Fee'!$H$5</f>
        <v>0</v>
      </c>
      <c r="AF23" s="691">
        <f>'Indirect Rates and Profit_Fee'!$H$6</f>
        <v>0</v>
      </c>
      <c r="AG23" s="691">
        <f>'Indirect Rates and Profit_Fee'!$H$7</f>
        <v>0</v>
      </c>
      <c r="AH23" s="692">
        <f t="shared" si="22"/>
        <v>0</v>
      </c>
      <c r="AI23" s="693"/>
      <c r="AJ23" s="694" t="str">
        <f t="shared" si="11"/>
        <v>N/A</v>
      </c>
      <c r="AK23" s="695">
        <f>'Indirect Rates and Profit_Fee'!$I$5</f>
        <v>0</v>
      </c>
      <c r="AL23" s="695">
        <f>'Indirect Rates and Profit_Fee'!$I$6</f>
        <v>0</v>
      </c>
      <c r="AM23" s="695">
        <f>'Indirect Rates and Profit_Fee'!$I$7</f>
        <v>0</v>
      </c>
      <c r="AN23" s="692">
        <f t="shared" si="23"/>
        <v>0</v>
      </c>
    </row>
    <row r="24" spans="1:40" x14ac:dyDescent="0.2">
      <c r="A24" s="686"/>
      <c r="B24" s="687" t="str">
        <f t="shared" si="6"/>
        <v/>
      </c>
      <c r="C24" s="698"/>
      <c r="D24" s="698"/>
      <c r="E24" s="689"/>
      <c r="F24" s="690" t="s">
        <v>523</v>
      </c>
      <c r="G24" s="691">
        <f>'Indirect Rates and Profit_Fee'!$D$5</f>
        <v>0</v>
      </c>
      <c r="H24" s="691">
        <f>'Indirect Rates and Profit_Fee'!$D$6</f>
        <v>0</v>
      </c>
      <c r="I24" s="691">
        <f>'Indirect Rates and Profit_Fee'!$D$7</f>
        <v>0</v>
      </c>
      <c r="J24" s="692">
        <f t="shared" si="18"/>
        <v>0</v>
      </c>
      <c r="K24" s="693"/>
      <c r="L24" s="694" t="str">
        <f t="shared" si="7"/>
        <v>N/A</v>
      </c>
      <c r="M24" s="695">
        <f>'Indirect Rates and Profit_Fee'!$E$5</f>
        <v>0</v>
      </c>
      <c r="N24" s="695">
        <f>'Indirect Rates and Profit_Fee'!$E$6</f>
        <v>0</v>
      </c>
      <c r="O24" s="695">
        <f>'Indirect Rates and Profit_Fee'!$E$7</f>
        <v>0</v>
      </c>
      <c r="P24" s="692">
        <f t="shared" si="19"/>
        <v>0</v>
      </c>
      <c r="Q24" s="689"/>
      <c r="R24" s="694" t="str">
        <f t="shared" si="8"/>
        <v>N/A</v>
      </c>
      <c r="S24" s="691">
        <f>'Indirect Rates and Profit_Fee'!$F$5</f>
        <v>0</v>
      </c>
      <c r="T24" s="691">
        <f>'Indirect Rates and Profit_Fee'!$F$6</f>
        <v>0</v>
      </c>
      <c r="U24" s="691">
        <f>'Indirect Rates and Profit_Fee'!$F$7</f>
        <v>0</v>
      </c>
      <c r="V24" s="692">
        <f t="shared" si="20"/>
        <v>0</v>
      </c>
      <c r="W24" s="693"/>
      <c r="X24" s="694" t="str">
        <f t="shared" si="9"/>
        <v>N/A</v>
      </c>
      <c r="Y24" s="695">
        <f>'Indirect Rates and Profit_Fee'!$G$5</f>
        <v>0</v>
      </c>
      <c r="Z24" s="695">
        <f>'Indirect Rates and Profit_Fee'!$G$6</f>
        <v>0</v>
      </c>
      <c r="AA24" s="695">
        <f>'Indirect Rates and Profit_Fee'!$G$7</f>
        <v>0</v>
      </c>
      <c r="AB24" s="692">
        <f t="shared" si="21"/>
        <v>0</v>
      </c>
      <c r="AC24" s="689"/>
      <c r="AD24" s="694" t="str">
        <f t="shared" si="10"/>
        <v>N/A</v>
      </c>
      <c r="AE24" s="691">
        <f>'Indirect Rates and Profit_Fee'!$H$5</f>
        <v>0</v>
      </c>
      <c r="AF24" s="691">
        <f>'Indirect Rates and Profit_Fee'!$H$6</f>
        <v>0</v>
      </c>
      <c r="AG24" s="691">
        <f>'Indirect Rates and Profit_Fee'!$H$7</f>
        <v>0</v>
      </c>
      <c r="AH24" s="692">
        <f t="shared" si="22"/>
        <v>0</v>
      </c>
      <c r="AI24" s="693"/>
      <c r="AJ24" s="694" t="str">
        <f t="shared" si="11"/>
        <v>N/A</v>
      </c>
      <c r="AK24" s="695">
        <f>'Indirect Rates and Profit_Fee'!$I$5</f>
        <v>0</v>
      </c>
      <c r="AL24" s="695">
        <f>'Indirect Rates and Profit_Fee'!$I$6</f>
        <v>0</v>
      </c>
      <c r="AM24" s="695">
        <f>'Indirect Rates and Profit_Fee'!$I$7</f>
        <v>0</v>
      </c>
      <c r="AN24" s="692">
        <f t="shared" si="23"/>
        <v>0</v>
      </c>
    </row>
    <row r="25" spans="1:40" x14ac:dyDescent="0.2">
      <c r="A25" s="686"/>
      <c r="B25" s="687" t="str">
        <f t="shared" si="6"/>
        <v/>
      </c>
      <c r="C25" s="698"/>
      <c r="D25" s="698"/>
      <c r="E25" s="689"/>
      <c r="F25" s="690" t="s">
        <v>523</v>
      </c>
      <c r="G25" s="691">
        <f>'Indirect Rates and Profit_Fee'!$D$5</f>
        <v>0</v>
      </c>
      <c r="H25" s="691">
        <f>'Indirect Rates and Profit_Fee'!$D$6</f>
        <v>0</v>
      </c>
      <c r="I25" s="691">
        <f>'Indirect Rates and Profit_Fee'!$D$7</f>
        <v>0</v>
      </c>
      <c r="J25" s="692">
        <f t="shared" si="18"/>
        <v>0</v>
      </c>
      <c r="K25" s="693"/>
      <c r="L25" s="694" t="str">
        <f t="shared" si="7"/>
        <v>N/A</v>
      </c>
      <c r="M25" s="695">
        <f>'Indirect Rates and Profit_Fee'!$E$5</f>
        <v>0</v>
      </c>
      <c r="N25" s="695">
        <f>'Indirect Rates and Profit_Fee'!$E$6</f>
        <v>0</v>
      </c>
      <c r="O25" s="695">
        <f>'Indirect Rates and Profit_Fee'!$E$7</f>
        <v>0</v>
      </c>
      <c r="P25" s="692">
        <f t="shared" si="19"/>
        <v>0</v>
      </c>
      <c r="Q25" s="689"/>
      <c r="R25" s="694" t="str">
        <f t="shared" si="8"/>
        <v>N/A</v>
      </c>
      <c r="S25" s="691">
        <f>'Indirect Rates and Profit_Fee'!$F$5</f>
        <v>0</v>
      </c>
      <c r="T25" s="691">
        <f>'Indirect Rates and Profit_Fee'!$F$6</f>
        <v>0</v>
      </c>
      <c r="U25" s="691">
        <f>'Indirect Rates and Profit_Fee'!$F$7</f>
        <v>0</v>
      </c>
      <c r="V25" s="692">
        <f t="shared" si="20"/>
        <v>0</v>
      </c>
      <c r="W25" s="693"/>
      <c r="X25" s="694" t="str">
        <f t="shared" si="9"/>
        <v>N/A</v>
      </c>
      <c r="Y25" s="695">
        <f>'Indirect Rates and Profit_Fee'!$G$5</f>
        <v>0</v>
      </c>
      <c r="Z25" s="695">
        <f>'Indirect Rates and Profit_Fee'!$G$6</f>
        <v>0</v>
      </c>
      <c r="AA25" s="695">
        <f>'Indirect Rates and Profit_Fee'!$G$7</f>
        <v>0</v>
      </c>
      <c r="AB25" s="692">
        <f t="shared" si="21"/>
        <v>0</v>
      </c>
      <c r="AC25" s="689"/>
      <c r="AD25" s="694" t="str">
        <f t="shared" si="10"/>
        <v>N/A</v>
      </c>
      <c r="AE25" s="691">
        <f>'Indirect Rates and Profit_Fee'!$H$5</f>
        <v>0</v>
      </c>
      <c r="AF25" s="691">
        <f>'Indirect Rates and Profit_Fee'!$H$6</f>
        <v>0</v>
      </c>
      <c r="AG25" s="691">
        <f>'Indirect Rates and Profit_Fee'!$H$7</f>
        <v>0</v>
      </c>
      <c r="AH25" s="692">
        <f t="shared" si="22"/>
        <v>0</v>
      </c>
      <c r="AI25" s="693"/>
      <c r="AJ25" s="694" t="str">
        <f t="shared" si="11"/>
        <v>N/A</v>
      </c>
      <c r="AK25" s="695">
        <f>'Indirect Rates and Profit_Fee'!$I$5</f>
        <v>0</v>
      </c>
      <c r="AL25" s="695">
        <f>'Indirect Rates and Profit_Fee'!$I$6</f>
        <v>0</v>
      </c>
      <c r="AM25" s="695">
        <f>'Indirect Rates and Profit_Fee'!$I$7</f>
        <v>0</v>
      </c>
      <c r="AN25" s="692">
        <f t="shared" si="23"/>
        <v>0</v>
      </c>
    </row>
    <row r="26" spans="1:40" x14ac:dyDescent="0.2">
      <c r="A26" s="686"/>
      <c r="B26" s="687" t="str">
        <f t="shared" si="6"/>
        <v/>
      </c>
      <c r="C26" s="698"/>
      <c r="D26" s="698"/>
      <c r="E26" s="689"/>
      <c r="F26" s="690" t="s">
        <v>523</v>
      </c>
      <c r="G26" s="691">
        <f>'Indirect Rates and Profit_Fee'!$D$5</f>
        <v>0</v>
      </c>
      <c r="H26" s="691">
        <f>'Indirect Rates and Profit_Fee'!$D$6</f>
        <v>0</v>
      </c>
      <c r="I26" s="691">
        <f>'Indirect Rates and Profit_Fee'!$D$7</f>
        <v>0</v>
      </c>
      <c r="J26" s="692">
        <f t="shared" si="18"/>
        <v>0</v>
      </c>
      <c r="K26" s="693"/>
      <c r="L26" s="694" t="str">
        <f t="shared" si="7"/>
        <v>N/A</v>
      </c>
      <c r="M26" s="695">
        <f>'Indirect Rates and Profit_Fee'!$E$5</f>
        <v>0</v>
      </c>
      <c r="N26" s="695">
        <f>'Indirect Rates and Profit_Fee'!$E$6</f>
        <v>0</v>
      </c>
      <c r="O26" s="695">
        <f>'Indirect Rates and Profit_Fee'!$E$7</f>
        <v>0</v>
      </c>
      <c r="P26" s="692">
        <f t="shared" si="19"/>
        <v>0</v>
      </c>
      <c r="Q26" s="689"/>
      <c r="R26" s="694" t="str">
        <f t="shared" si="8"/>
        <v>N/A</v>
      </c>
      <c r="S26" s="691">
        <f>'Indirect Rates and Profit_Fee'!$F$5</f>
        <v>0</v>
      </c>
      <c r="T26" s="691">
        <f>'Indirect Rates and Profit_Fee'!$F$6</f>
        <v>0</v>
      </c>
      <c r="U26" s="691">
        <f>'Indirect Rates and Profit_Fee'!$F$7</f>
        <v>0</v>
      </c>
      <c r="V26" s="692">
        <f t="shared" si="20"/>
        <v>0</v>
      </c>
      <c r="W26" s="693"/>
      <c r="X26" s="694" t="str">
        <f t="shared" si="9"/>
        <v>N/A</v>
      </c>
      <c r="Y26" s="695">
        <f>'Indirect Rates and Profit_Fee'!$G$5</f>
        <v>0</v>
      </c>
      <c r="Z26" s="695">
        <f>'Indirect Rates and Profit_Fee'!$G$6</f>
        <v>0</v>
      </c>
      <c r="AA26" s="695">
        <f>'Indirect Rates and Profit_Fee'!$G$7</f>
        <v>0</v>
      </c>
      <c r="AB26" s="692">
        <f t="shared" si="21"/>
        <v>0</v>
      </c>
      <c r="AC26" s="689"/>
      <c r="AD26" s="694" t="str">
        <f t="shared" si="10"/>
        <v>N/A</v>
      </c>
      <c r="AE26" s="691">
        <f>'Indirect Rates and Profit_Fee'!$H$5</f>
        <v>0</v>
      </c>
      <c r="AF26" s="691">
        <f>'Indirect Rates and Profit_Fee'!$H$6</f>
        <v>0</v>
      </c>
      <c r="AG26" s="691">
        <f>'Indirect Rates and Profit_Fee'!$H$7</f>
        <v>0</v>
      </c>
      <c r="AH26" s="692">
        <f t="shared" si="22"/>
        <v>0</v>
      </c>
      <c r="AI26" s="693"/>
      <c r="AJ26" s="694" t="str">
        <f t="shared" si="11"/>
        <v>N/A</v>
      </c>
      <c r="AK26" s="695">
        <f>'Indirect Rates and Profit_Fee'!$I$5</f>
        <v>0</v>
      </c>
      <c r="AL26" s="695">
        <f>'Indirect Rates and Profit_Fee'!$I$6</f>
        <v>0</v>
      </c>
      <c r="AM26" s="695">
        <f>'Indirect Rates and Profit_Fee'!$I$7</f>
        <v>0</v>
      </c>
      <c r="AN26" s="692">
        <f t="shared" si="23"/>
        <v>0</v>
      </c>
    </row>
    <row r="27" spans="1:40" x14ac:dyDescent="0.2">
      <c r="A27" s="686"/>
      <c r="B27" s="687" t="str">
        <f t="shared" si="6"/>
        <v/>
      </c>
      <c r="C27" s="698"/>
      <c r="D27" s="698"/>
      <c r="E27" s="689"/>
      <c r="F27" s="690" t="s">
        <v>523</v>
      </c>
      <c r="G27" s="691">
        <f>'Indirect Rates and Profit_Fee'!$D$5</f>
        <v>0</v>
      </c>
      <c r="H27" s="691">
        <f>'Indirect Rates and Profit_Fee'!$D$6</f>
        <v>0</v>
      </c>
      <c r="I27" s="691">
        <f>'Indirect Rates and Profit_Fee'!$D$7</f>
        <v>0</v>
      </c>
      <c r="J27" s="692">
        <f t="shared" si="18"/>
        <v>0</v>
      </c>
      <c r="K27" s="693"/>
      <c r="L27" s="694" t="str">
        <f t="shared" si="7"/>
        <v>N/A</v>
      </c>
      <c r="M27" s="695">
        <f>'Indirect Rates and Profit_Fee'!$E$5</f>
        <v>0</v>
      </c>
      <c r="N27" s="695">
        <f>'Indirect Rates and Profit_Fee'!$E$6</f>
        <v>0</v>
      </c>
      <c r="O27" s="695">
        <f>'Indirect Rates and Profit_Fee'!$E$7</f>
        <v>0</v>
      </c>
      <c r="P27" s="692">
        <f t="shared" si="19"/>
        <v>0</v>
      </c>
      <c r="Q27" s="689"/>
      <c r="R27" s="694" t="str">
        <f t="shared" si="8"/>
        <v>N/A</v>
      </c>
      <c r="S27" s="691">
        <f>'Indirect Rates and Profit_Fee'!$F$5</f>
        <v>0</v>
      </c>
      <c r="T27" s="691">
        <f>'Indirect Rates and Profit_Fee'!$F$6</f>
        <v>0</v>
      </c>
      <c r="U27" s="691">
        <f>'Indirect Rates and Profit_Fee'!$F$7</f>
        <v>0</v>
      </c>
      <c r="V27" s="692">
        <f t="shared" si="20"/>
        <v>0</v>
      </c>
      <c r="W27" s="693"/>
      <c r="X27" s="694" t="str">
        <f t="shared" si="9"/>
        <v>N/A</v>
      </c>
      <c r="Y27" s="695">
        <f>'Indirect Rates and Profit_Fee'!$G$5</f>
        <v>0</v>
      </c>
      <c r="Z27" s="695">
        <f>'Indirect Rates and Profit_Fee'!$G$6</f>
        <v>0</v>
      </c>
      <c r="AA27" s="695">
        <f>'Indirect Rates and Profit_Fee'!$G$7</f>
        <v>0</v>
      </c>
      <c r="AB27" s="692">
        <f t="shared" si="21"/>
        <v>0</v>
      </c>
      <c r="AC27" s="689"/>
      <c r="AD27" s="694" t="str">
        <f t="shared" si="10"/>
        <v>N/A</v>
      </c>
      <c r="AE27" s="691">
        <f>'Indirect Rates and Profit_Fee'!$H$5</f>
        <v>0</v>
      </c>
      <c r="AF27" s="691">
        <f>'Indirect Rates and Profit_Fee'!$H$6</f>
        <v>0</v>
      </c>
      <c r="AG27" s="691">
        <f>'Indirect Rates and Profit_Fee'!$H$7</f>
        <v>0</v>
      </c>
      <c r="AH27" s="692">
        <f t="shared" si="22"/>
        <v>0</v>
      </c>
      <c r="AI27" s="693"/>
      <c r="AJ27" s="694" t="str">
        <f t="shared" si="11"/>
        <v>N/A</v>
      </c>
      <c r="AK27" s="695">
        <f>'Indirect Rates and Profit_Fee'!$I$5</f>
        <v>0</v>
      </c>
      <c r="AL27" s="695">
        <f>'Indirect Rates and Profit_Fee'!$I$6</f>
        <v>0</v>
      </c>
      <c r="AM27" s="695">
        <f>'Indirect Rates and Profit_Fee'!$I$7</f>
        <v>0</v>
      </c>
      <c r="AN27" s="692">
        <f t="shared" si="23"/>
        <v>0</v>
      </c>
    </row>
    <row r="28" spans="1:40" x14ac:dyDescent="0.2">
      <c r="A28" s="686"/>
      <c r="B28" s="687" t="str">
        <f t="shared" si="6"/>
        <v/>
      </c>
      <c r="C28" s="698"/>
      <c r="D28" s="698"/>
      <c r="E28" s="689"/>
      <c r="F28" s="690" t="s">
        <v>523</v>
      </c>
      <c r="G28" s="691">
        <f>'Indirect Rates and Profit_Fee'!$D$5</f>
        <v>0</v>
      </c>
      <c r="H28" s="691">
        <f>'Indirect Rates and Profit_Fee'!$D$6</f>
        <v>0</v>
      </c>
      <c r="I28" s="691">
        <f>'Indirect Rates and Profit_Fee'!$D$7</f>
        <v>0</v>
      </c>
      <c r="J28" s="692">
        <f t="shared" si="18"/>
        <v>0</v>
      </c>
      <c r="K28" s="693"/>
      <c r="L28" s="694" t="str">
        <f t="shared" si="7"/>
        <v>N/A</v>
      </c>
      <c r="M28" s="695">
        <f>'Indirect Rates and Profit_Fee'!$E$5</f>
        <v>0</v>
      </c>
      <c r="N28" s="695">
        <f>'Indirect Rates and Profit_Fee'!$E$6</f>
        <v>0</v>
      </c>
      <c r="O28" s="695">
        <f>'Indirect Rates and Profit_Fee'!$E$7</f>
        <v>0</v>
      </c>
      <c r="P28" s="692">
        <f t="shared" si="19"/>
        <v>0</v>
      </c>
      <c r="Q28" s="689"/>
      <c r="R28" s="694" t="str">
        <f t="shared" si="8"/>
        <v>N/A</v>
      </c>
      <c r="S28" s="691">
        <f>'Indirect Rates and Profit_Fee'!$F$5</f>
        <v>0</v>
      </c>
      <c r="T28" s="691">
        <f>'Indirect Rates and Profit_Fee'!$F$6</f>
        <v>0</v>
      </c>
      <c r="U28" s="691">
        <f>'Indirect Rates and Profit_Fee'!$F$7</f>
        <v>0</v>
      </c>
      <c r="V28" s="692">
        <f t="shared" si="20"/>
        <v>0</v>
      </c>
      <c r="W28" s="693"/>
      <c r="X28" s="694" t="str">
        <f t="shared" si="9"/>
        <v>N/A</v>
      </c>
      <c r="Y28" s="695">
        <f>'Indirect Rates and Profit_Fee'!$G$5</f>
        <v>0</v>
      </c>
      <c r="Z28" s="695">
        <f>'Indirect Rates and Profit_Fee'!$G$6</f>
        <v>0</v>
      </c>
      <c r="AA28" s="695">
        <f>'Indirect Rates and Profit_Fee'!$G$7</f>
        <v>0</v>
      </c>
      <c r="AB28" s="692">
        <f t="shared" si="21"/>
        <v>0</v>
      </c>
      <c r="AC28" s="689"/>
      <c r="AD28" s="694" t="str">
        <f t="shared" si="10"/>
        <v>N/A</v>
      </c>
      <c r="AE28" s="691">
        <f>'Indirect Rates and Profit_Fee'!$H$5</f>
        <v>0</v>
      </c>
      <c r="AF28" s="691">
        <f>'Indirect Rates and Profit_Fee'!$H$6</f>
        <v>0</v>
      </c>
      <c r="AG28" s="691">
        <f>'Indirect Rates and Profit_Fee'!$H$7</f>
        <v>0</v>
      </c>
      <c r="AH28" s="692">
        <f t="shared" si="22"/>
        <v>0</v>
      </c>
      <c r="AI28" s="693"/>
      <c r="AJ28" s="694" t="str">
        <f t="shared" si="11"/>
        <v>N/A</v>
      </c>
      <c r="AK28" s="695">
        <f>'Indirect Rates and Profit_Fee'!$I$5</f>
        <v>0</v>
      </c>
      <c r="AL28" s="695">
        <f>'Indirect Rates and Profit_Fee'!$I$6</f>
        <v>0</v>
      </c>
      <c r="AM28" s="695">
        <f>'Indirect Rates and Profit_Fee'!$I$7</f>
        <v>0</v>
      </c>
      <c r="AN28" s="692">
        <f t="shared" si="23"/>
        <v>0</v>
      </c>
    </row>
    <row r="29" spans="1:40" x14ac:dyDescent="0.2">
      <c r="A29" s="686"/>
      <c r="B29" s="687" t="str">
        <f t="shared" si="6"/>
        <v/>
      </c>
      <c r="C29" s="698"/>
      <c r="D29" s="698"/>
      <c r="E29" s="689"/>
      <c r="F29" s="690" t="s">
        <v>523</v>
      </c>
      <c r="G29" s="691">
        <f>'Indirect Rates and Profit_Fee'!$D$5</f>
        <v>0</v>
      </c>
      <c r="H29" s="691">
        <f>'Indirect Rates and Profit_Fee'!$D$6</f>
        <v>0</v>
      </c>
      <c r="I29" s="691">
        <f>'Indirect Rates and Profit_Fee'!$D$7</f>
        <v>0</v>
      </c>
      <c r="J29" s="692">
        <f t="shared" si="18"/>
        <v>0</v>
      </c>
      <c r="K29" s="693"/>
      <c r="L29" s="694" t="str">
        <f t="shared" si="7"/>
        <v>N/A</v>
      </c>
      <c r="M29" s="695">
        <f>'Indirect Rates and Profit_Fee'!$E$5</f>
        <v>0</v>
      </c>
      <c r="N29" s="695">
        <f>'Indirect Rates and Profit_Fee'!$E$6</f>
        <v>0</v>
      </c>
      <c r="O29" s="695">
        <f>'Indirect Rates and Profit_Fee'!$E$7</f>
        <v>0</v>
      </c>
      <c r="P29" s="692">
        <f t="shared" si="19"/>
        <v>0</v>
      </c>
      <c r="Q29" s="689"/>
      <c r="R29" s="694" t="str">
        <f t="shared" si="8"/>
        <v>N/A</v>
      </c>
      <c r="S29" s="691">
        <f>'Indirect Rates and Profit_Fee'!$F$5</f>
        <v>0</v>
      </c>
      <c r="T29" s="691">
        <f>'Indirect Rates and Profit_Fee'!$F$6</f>
        <v>0</v>
      </c>
      <c r="U29" s="691">
        <f>'Indirect Rates and Profit_Fee'!$F$7</f>
        <v>0</v>
      </c>
      <c r="V29" s="692">
        <f t="shared" si="20"/>
        <v>0</v>
      </c>
      <c r="W29" s="693"/>
      <c r="X29" s="694" t="str">
        <f t="shared" si="9"/>
        <v>N/A</v>
      </c>
      <c r="Y29" s="695">
        <f>'Indirect Rates and Profit_Fee'!$G$5</f>
        <v>0</v>
      </c>
      <c r="Z29" s="695">
        <f>'Indirect Rates and Profit_Fee'!$G$6</f>
        <v>0</v>
      </c>
      <c r="AA29" s="695">
        <f>'Indirect Rates and Profit_Fee'!$G$7</f>
        <v>0</v>
      </c>
      <c r="AB29" s="692">
        <f t="shared" si="21"/>
        <v>0</v>
      </c>
      <c r="AC29" s="689"/>
      <c r="AD29" s="694" t="str">
        <f t="shared" si="10"/>
        <v>N/A</v>
      </c>
      <c r="AE29" s="691">
        <f>'Indirect Rates and Profit_Fee'!$H$5</f>
        <v>0</v>
      </c>
      <c r="AF29" s="691">
        <f>'Indirect Rates and Profit_Fee'!$H$6</f>
        <v>0</v>
      </c>
      <c r="AG29" s="691">
        <f>'Indirect Rates and Profit_Fee'!$H$7</f>
        <v>0</v>
      </c>
      <c r="AH29" s="692">
        <f t="shared" si="22"/>
        <v>0</v>
      </c>
      <c r="AI29" s="693"/>
      <c r="AJ29" s="694" t="str">
        <f t="shared" si="11"/>
        <v>N/A</v>
      </c>
      <c r="AK29" s="695">
        <f>'Indirect Rates and Profit_Fee'!$I$5</f>
        <v>0</v>
      </c>
      <c r="AL29" s="695">
        <f>'Indirect Rates and Profit_Fee'!$I$6</f>
        <v>0</v>
      </c>
      <c r="AM29" s="695">
        <f>'Indirect Rates and Profit_Fee'!$I$7</f>
        <v>0</v>
      </c>
      <c r="AN29" s="692">
        <f t="shared" si="23"/>
        <v>0</v>
      </c>
    </row>
    <row r="30" spans="1:40" x14ac:dyDescent="0.2">
      <c r="A30" s="686"/>
      <c r="B30" s="687" t="str">
        <f t="shared" si="6"/>
        <v/>
      </c>
      <c r="C30" s="698"/>
      <c r="D30" s="698"/>
      <c r="E30" s="689"/>
      <c r="F30" s="690" t="s">
        <v>523</v>
      </c>
      <c r="G30" s="691">
        <f>'Indirect Rates and Profit_Fee'!$D$5</f>
        <v>0</v>
      </c>
      <c r="H30" s="691">
        <f>'Indirect Rates and Profit_Fee'!$D$6</f>
        <v>0</v>
      </c>
      <c r="I30" s="691">
        <f>'Indirect Rates and Profit_Fee'!$D$7</f>
        <v>0</v>
      </c>
      <c r="J30" s="692">
        <f t="shared" si="18"/>
        <v>0</v>
      </c>
      <c r="K30" s="693"/>
      <c r="L30" s="694" t="str">
        <f t="shared" si="7"/>
        <v>N/A</v>
      </c>
      <c r="M30" s="695">
        <f>'Indirect Rates and Profit_Fee'!$E$5</f>
        <v>0</v>
      </c>
      <c r="N30" s="695">
        <f>'Indirect Rates and Profit_Fee'!$E$6</f>
        <v>0</v>
      </c>
      <c r="O30" s="695">
        <f>'Indirect Rates and Profit_Fee'!$E$7</f>
        <v>0</v>
      </c>
      <c r="P30" s="692">
        <f t="shared" si="19"/>
        <v>0</v>
      </c>
      <c r="Q30" s="689"/>
      <c r="R30" s="694" t="str">
        <f t="shared" si="8"/>
        <v>N/A</v>
      </c>
      <c r="S30" s="691">
        <f>'Indirect Rates and Profit_Fee'!$F$5</f>
        <v>0</v>
      </c>
      <c r="T30" s="691">
        <f>'Indirect Rates and Profit_Fee'!$F$6</f>
        <v>0</v>
      </c>
      <c r="U30" s="691">
        <f>'Indirect Rates and Profit_Fee'!$F$7</f>
        <v>0</v>
      </c>
      <c r="V30" s="692">
        <f t="shared" si="20"/>
        <v>0</v>
      </c>
      <c r="W30" s="693"/>
      <c r="X30" s="694" t="str">
        <f t="shared" si="9"/>
        <v>N/A</v>
      </c>
      <c r="Y30" s="695">
        <f>'Indirect Rates and Profit_Fee'!$G$5</f>
        <v>0</v>
      </c>
      <c r="Z30" s="695">
        <f>'Indirect Rates and Profit_Fee'!$G$6</f>
        <v>0</v>
      </c>
      <c r="AA30" s="695">
        <f>'Indirect Rates and Profit_Fee'!$G$7</f>
        <v>0</v>
      </c>
      <c r="AB30" s="692">
        <f t="shared" si="21"/>
        <v>0</v>
      </c>
      <c r="AC30" s="689"/>
      <c r="AD30" s="694" t="str">
        <f t="shared" si="10"/>
        <v>N/A</v>
      </c>
      <c r="AE30" s="691">
        <f>'Indirect Rates and Profit_Fee'!$H$5</f>
        <v>0</v>
      </c>
      <c r="AF30" s="691">
        <f>'Indirect Rates and Profit_Fee'!$H$6</f>
        <v>0</v>
      </c>
      <c r="AG30" s="691">
        <f>'Indirect Rates and Profit_Fee'!$H$7</f>
        <v>0</v>
      </c>
      <c r="AH30" s="692">
        <f t="shared" si="22"/>
        <v>0</v>
      </c>
      <c r="AI30" s="693"/>
      <c r="AJ30" s="694" t="str">
        <f t="shared" si="11"/>
        <v>N/A</v>
      </c>
      <c r="AK30" s="695">
        <f>'Indirect Rates and Profit_Fee'!$I$5</f>
        <v>0</v>
      </c>
      <c r="AL30" s="695">
        <f>'Indirect Rates and Profit_Fee'!$I$6</f>
        <v>0</v>
      </c>
      <c r="AM30" s="695">
        <f>'Indirect Rates and Profit_Fee'!$I$7</f>
        <v>0</v>
      </c>
      <c r="AN30" s="692">
        <f t="shared" si="23"/>
        <v>0</v>
      </c>
    </row>
    <row r="31" spans="1:40" x14ac:dyDescent="0.2">
      <c r="A31" s="686"/>
      <c r="B31" s="687" t="str">
        <f t="shared" si="6"/>
        <v/>
      </c>
      <c r="C31" s="698"/>
      <c r="D31" s="698"/>
      <c r="E31" s="689"/>
      <c r="F31" s="690" t="s">
        <v>523</v>
      </c>
      <c r="G31" s="691">
        <f>'Indirect Rates and Profit_Fee'!$D$5</f>
        <v>0</v>
      </c>
      <c r="H31" s="691">
        <f>'Indirect Rates and Profit_Fee'!$D$6</f>
        <v>0</v>
      </c>
      <c r="I31" s="691">
        <f>'Indirect Rates and Profit_Fee'!$D$7</f>
        <v>0</v>
      </c>
      <c r="J31" s="692">
        <f t="shared" si="18"/>
        <v>0</v>
      </c>
      <c r="K31" s="693"/>
      <c r="L31" s="694" t="str">
        <f t="shared" si="7"/>
        <v>N/A</v>
      </c>
      <c r="M31" s="695">
        <f>'Indirect Rates and Profit_Fee'!$E$5</f>
        <v>0</v>
      </c>
      <c r="N31" s="695">
        <f>'Indirect Rates and Profit_Fee'!$E$6</f>
        <v>0</v>
      </c>
      <c r="O31" s="695">
        <f>'Indirect Rates and Profit_Fee'!$E$7</f>
        <v>0</v>
      </c>
      <c r="P31" s="692">
        <f t="shared" si="19"/>
        <v>0</v>
      </c>
      <c r="Q31" s="689"/>
      <c r="R31" s="694" t="str">
        <f t="shared" si="8"/>
        <v>N/A</v>
      </c>
      <c r="S31" s="691">
        <f>'Indirect Rates and Profit_Fee'!$F$5</f>
        <v>0</v>
      </c>
      <c r="T31" s="691">
        <f>'Indirect Rates and Profit_Fee'!$F$6</f>
        <v>0</v>
      </c>
      <c r="U31" s="691">
        <f>'Indirect Rates and Profit_Fee'!$F$7</f>
        <v>0</v>
      </c>
      <c r="V31" s="692">
        <f t="shared" si="20"/>
        <v>0</v>
      </c>
      <c r="W31" s="693"/>
      <c r="X31" s="694" t="str">
        <f t="shared" si="9"/>
        <v>N/A</v>
      </c>
      <c r="Y31" s="695">
        <f>'Indirect Rates and Profit_Fee'!$G$5</f>
        <v>0</v>
      </c>
      <c r="Z31" s="695">
        <f>'Indirect Rates and Profit_Fee'!$G$6</f>
        <v>0</v>
      </c>
      <c r="AA31" s="695">
        <f>'Indirect Rates and Profit_Fee'!$G$7</f>
        <v>0</v>
      </c>
      <c r="AB31" s="692">
        <f t="shared" si="21"/>
        <v>0</v>
      </c>
      <c r="AC31" s="689"/>
      <c r="AD31" s="694" t="str">
        <f t="shared" si="10"/>
        <v>N/A</v>
      </c>
      <c r="AE31" s="691">
        <f>'Indirect Rates and Profit_Fee'!$H$5</f>
        <v>0</v>
      </c>
      <c r="AF31" s="691">
        <f>'Indirect Rates and Profit_Fee'!$H$6</f>
        <v>0</v>
      </c>
      <c r="AG31" s="691">
        <f>'Indirect Rates and Profit_Fee'!$H$7</f>
        <v>0</v>
      </c>
      <c r="AH31" s="692">
        <f t="shared" si="22"/>
        <v>0</v>
      </c>
      <c r="AI31" s="693"/>
      <c r="AJ31" s="694" t="str">
        <f t="shared" si="11"/>
        <v>N/A</v>
      </c>
      <c r="AK31" s="695">
        <f>'Indirect Rates and Profit_Fee'!$I$5</f>
        <v>0</v>
      </c>
      <c r="AL31" s="695">
        <f>'Indirect Rates and Profit_Fee'!$I$6</f>
        <v>0</v>
      </c>
      <c r="AM31" s="695">
        <f>'Indirect Rates and Profit_Fee'!$I$7</f>
        <v>0</v>
      </c>
      <c r="AN31" s="692">
        <f t="shared" si="23"/>
        <v>0</v>
      </c>
    </row>
    <row r="32" spans="1:40" s="700" customFormat="1" x14ac:dyDescent="0.2">
      <c r="A32" s="699" t="s">
        <v>400</v>
      </c>
      <c r="C32" s="701"/>
      <c r="D32" s="701"/>
    </row>
    <row r="34" spans="1:40" ht="183.95" customHeight="1" x14ac:dyDescent="0.2">
      <c r="A34" s="702" t="s">
        <v>119</v>
      </c>
      <c r="B34" s="755" t="s">
        <v>655</v>
      </c>
      <c r="C34" s="756"/>
      <c r="D34" s="756"/>
      <c r="E34" s="756"/>
      <c r="F34" s="756"/>
      <c r="G34" s="756"/>
      <c r="H34" s="756"/>
      <c r="I34" s="756"/>
      <c r="J34" s="756"/>
      <c r="K34" s="703"/>
      <c r="L34" s="703"/>
      <c r="M34" s="703"/>
      <c r="N34" s="703"/>
      <c r="O34" s="704"/>
      <c r="P34" s="704"/>
      <c r="Q34" s="704"/>
      <c r="W34" s="703"/>
      <c r="X34" s="703"/>
      <c r="Y34" s="703"/>
      <c r="Z34" s="703"/>
      <c r="AA34" s="704"/>
      <c r="AB34" s="704"/>
      <c r="AC34" s="704"/>
      <c r="AI34" s="703"/>
      <c r="AJ34" s="703"/>
      <c r="AK34" s="703"/>
      <c r="AL34" s="703"/>
      <c r="AM34" s="704"/>
      <c r="AN34" s="704"/>
    </row>
    <row r="35" spans="1:40" ht="21.95" customHeight="1" x14ac:dyDescent="0.2">
      <c r="A35" s="705" t="s">
        <v>58</v>
      </c>
      <c r="B35" s="757" t="s">
        <v>433</v>
      </c>
      <c r="C35" s="757"/>
      <c r="D35" s="757"/>
      <c r="E35" s="757"/>
      <c r="F35" s="757"/>
      <c r="G35" s="757"/>
      <c r="H35" s="757"/>
      <c r="I35" s="757"/>
      <c r="J35" s="757"/>
    </row>
    <row r="36" spans="1:40" ht="38.25" customHeight="1" x14ac:dyDescent="0.2">
      <c r="A36" s="706" t="s">
        <v>22</v>
      </c>
      <c r="B36" s="757" t="s">
        <v>434</v>
      </c>
      <c r="C36" s="757"/>
      <c r="D36" s="757"/>
      <c r="E36" s="757"/>
      <c r="F36" s="757"/>
      <c r="G36" s="757"/>
      <c r="H36" s="757"/>
      <c r="I36" s="757"/>
      <c r="J36" s="757"/>
      <c r="K36" s="707"/>
      <c r="L36" s="707"/>
      <c r="M36" s="707"/>
      <c r="N36" s="707"/>
      <c r="O36" s="707"/>
    </row>
    <row r="37" spans="1:40" x14ac:dyDescent="0.2">
      <c r="H37" s="708"/>
    </row>
    <row r="38" spans="1:40" x14ac:dyDescent="0.2">
      <c r="B38" s="709" t="s">
        <v>310</v>
      </c>
      <c r="C38" s="759" t="s">
        <v>298</v>
      </c>
      <c r="D38" s="759"/>
    </row>
    <row r="39" spans="1:40" x14ac:dyDescent="0.2">
      <c r="B39" s="710" t="s">
        <v>299</v>
      </c>
      <c r="C39" s="750" t="s">
        <v>320</v>
      </c>
      <c r="D39" s="751"/>
    </row>
    <row r="40" spans="1:40" x14ac:dyDescent="0.2">
      <c r="B40" s="710" t="s">
        <v>300</v>
      </c>
      <c r="C40" s="751" t="s">
        <v>301</v>
      </c>
      <c r="D40" s="751"/>
    </row>
    <row r="41" spans="1:40" x14ac:dyDescent="0.2">
      <c r="B41" s="710" t="s">
        <v>302</v>
      </c>
      <c r="C41" s="751" t="s">
        <v>303</v>
      </c>
      <c r="D41" s="751"/>
    </row>
    <row r="42" spans="1:40" x14ac:dyDescent="0.2">
      <c r="B42" s="710" t="s">
        <v>304</v>
      </c>
      <c r="C42" s="751" t="s">
        <v>305</v>
      </c>
      <c r="D42" s="751"/>
    </row>
    <row r="43" spans="1:40" x14ac:dyDescent="0.2">
      <c r="B43" s="710" t="s">
        <v>306</v>
      </c>
      <c r="C43" s="751" t="s">
        <v>307</v>
      </c>
      <c r="D43" s="751"/>
    </row>
    <row r="44" spans="1:40" x14ac:dyDescent="0.2">
      <c r="B44" s="710" t="s">
        <v>308</v>
      </c>
      <c r="C44" s="751" t="s">
        <v>309</v>
      </c>
      <c r="D44" s="751"/>
    </row>
    <row r="46" spans="1:40" x14ac:dyDescent="0.2">
      <c r="B46" s="711" t="s">
        <v>311</v>
      </c>
      <c r="C46" s="750" t="s">
        <v>312</v>
      </c>
      <c r="D46" s="750"/>
      <c r="E46" s="750"/>
      <c r="F46" s="750"/>
      <c r="G46" s="750"/>
      <c r="H46" s="750"/>
      <c r="I46" s="750"/>
      <c r="J46" s="750"/>
    </row>
    <row r="47" spans="1:40" ht="59.25" customHeight="1" x14ac:dyDescent="0.2">
      <c r="B47" s="712" t="s">
        <v>314</v>
      </c>
      <c r="C47" s="749" t="s">
        <v>313</v>
      </c>
      <c r="D47" s="749"/>
      <c r="E47" s="749"/>
      <c r="F47" s="749"/>
      <c r="G47" s="749"/>
      <c r="H47" s="749"/>
      <c r="I47" s="749"/>
      <c r="J47" s="749"/>
    </row>
    <row r="48" spans="1:40" ht="80.25" customHeight="1" x14ac:dyDescent="0.2">
      <c r="B48" s="712" t="s">
        <v>315</v>
      </c>
      <c r="C48" s="749" t="s">
        <v>316</v>
      </c>
      <c r="D48" s="749"/>
      <c r="E48" s="749"/>
      <c r="F48" s="749"/>
      <c r="G48" s="749"/>
      <c r="H48" s="749"/>
      <c r="I48" s="749"/>
      <c r="J48" s="749"/>
    </row>
    <row r="49" spans="1:10" ht="85.5" customHeight="1" x14ac:dyDescent="0.2">
      <c r="B49" s="712" t="s">
        <v>317</v>
      </c>
      <c r="C49" s="749" t="s">
        <v>318</v>
      </c>
      <c r="D49" s="749"/>
      <c r="E49" s="749"/>
      <c r="F49" s="749"/>
      <c r="G49" s="749"/>
      <c r="H49" s="749"/>
      <c r="I49" s="749"/>
      <c r="J49" s="749"/>
    </row>
    <row r="50" spans="1:10" ht="51" customHeight="1" x14ac:dyDescent="0.2">
      <c r="B50" s="712" t="s">
        <v>319</v>
      </c>
      <c r="C50" s="749" t="s">
        <v>331</v>
      </c>
      <c r="D50" s="749"/>
      <c r="E50" s="749"/>
      <c r="F50" s="749"/>
      <c r="G50" s="749"/>
      <c r="H50" s="749"/>
      <c r="I50" s="749"/>
      <c r="J50" s="749"/>
    </row>
    <row r="52" spans="1:10" ht="50.25" customHeight="1" x14ac:dyDescent="0.2">
      <c r="A52" s="713"/>
      <c r="B52" s="758"/>
      <c r="C52" s="758"/>
      <c r="D52" s="758"/>
      <c r="E52" s="758"/>
      <c r="F52" s="758"/>
      <c r="G52" s="758"/>
      <c r="H52" s="758"/>
      <c r="I52" s="758"/>
      <c r="J52" s="758"/>
    </row>
  </sheetData>
  <sheetProtection algorithmName="SHA-512" hashValue="RoPszCoP79lH5QwAiOFI9lCAtQiO7v1+sBMEaS86wxdyhOS1Y79F0yFOTU8qgvLJ6ScCYKYI3Ouy/fQyi88rsQ==" saltValue="z5Wwf7OuX8yyAcLlnzaIEA==" spinCount="100000" sheet="1" formatCells="0" formatColumns="0" formatRows="0" insertRows="0" insertHyperlinks="0" deleteRows="0" sort="0" autoFilter="0" pivotTables="0"/>
  <mergeCells count="22">
    <mergeCell ref="AC5:AH5"/>
    <mergeCell ref="AI5:AN5"/>
    <mergeCell ref="B34:J34"/>
    <mergeCell ref="B36:J36"/>
    <mergeCell ref="B52:J52"/>
    <mergeCell ref="E5:J5"/>
    <mergeCell ref="K5:P5"/>
    <mergeCell ref="Q5:V5"/>
    <mergeCell ref="W5:AB5"/>
    <mergeCell ref="B35:J35"/>
    <mergeCell ref="C38:D38"/>
    <mergeCell ref="C39:D39"/>
    <mergeCell ref="C40:D40"/>
    <mergeCell ref="C41:D41"/>
    <mergeCell ref="C42:D42"/>
    <mergeCell ref="C50:J50"/>
    <mergeCell ref="C49:J49"/>
    <mergeCell ref="C46:J46"/>
    <mergeCell ref="C43:D43"/>
    <mergeCell ref="C44:D44"/>
    <mergeCell ref="C47:J47"/>
    <mergeCell ref="C48:J48"/>
  </mergeCells>
  <dataValidations count="2">
    <dataValidation type="list" allowBlank="1" showInputMessage="1" showErrorMessage="1" sqref="B8:B31" xr:uid="{00000000-0002-0000-0400-000000000000}">
      <formula1>INDIRECT(CONCATENATE(LaborCollection,SUBSTITUTE(A8," ",""),"Categories"),FALSE)</formula1>
    </dataValidation>
    <dataValidation type="list" allowBlank="1" showInputMessage="1" showErrorMessage="1" sqref="A8:A31" xr:uid="{00000000-0002-0000-0400-000001000000}">
      <formula1>IF(LaborCollection="General",GeneralLaborGroups,IF(LaborCollection="Academia",AcademiaLaborGroups,NoBusinessTypeSelected))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1:J23"/>
  <sheetViews>
    <sheetView workbookViewId="0">
      <selection activeCell="C2" sqref="C2"/>
    </sheetView>
  </sheetViews>
  <sheetFormatPr defaultRowHeight="12.75" x14ac:dyDescent="0.2"/>
  <cols>
    <col min="2" max="2" width="35.85546875" customWidth="1"/>
    <col min="3" max="10" width="14.5703125" customWidth="1"/>
  </cols>
  <sheetData>
    <row r="1" spans="2:10" x14ac:dyDescent="0.2">
      <c r="B1" t="s">
        <v>436</v>
      </c>
      <c r="C1" s="483" t="str">
        <f>Period1_Label</f>
        <v>Proposer FY 1</v>
      </c>
      <c r="D1" s="483" t="str">
        <f>Period2_Label</f>
        <v>Proposer FY 2</v>
      </c>
      <c r="E1" s="483" t="str">
        <f>Period3_Label</f>
        <v>Proposer FY 3</v>
      </c>
      <c r="F1" s="483" t="str">
        <f>Period4_Label</f>
        <v>Proposer FY 4</v>
      </c>
      <c r="G1" s="483" t="str">
        <f>Period5_Label</f>
        <v>Proposer FY 5</v>
      </c>
      <c r="H1" s="483" t="str">
        <f>Period6_Label</f>
        <v>Proposer FY 6</v>
      </c>
    </row>
    <row r="2" spans="2:10" x14ac:dyDescent="0.2">
      <c r="B2" t="s">
        <v>405</v>
      </c>
      <c r="C2" s="484">
        <f>Base!D32+'O-I'!D32+'O-II'!D32+'O-III'!D32+'O-IV'!D32+'O-V'!D32</f>
        <v>0</v>
      </c>
      <c r="D2" s="484">
        <f>Base!L32+'O-I'!L32+'O-II'!L32+'O-III'!L32+'O-IV'!L32+'O-V'!L32</f>
        <v>0</v>
      </c>
      <c r="E2" s="484">
        <f>Base!T32+'O-I'!T32+'O-II'!T32+'O-III'!T32+'O-IV'!T32+'O-V'!T32</f>
        <v>0</v>
      </c>
      <c r="F2" s="484">
        <f>Base!AB32+'O-I'!AB32+'O-II'!AB32+'O-III'!AB32+'O-IV'!AB32+'O-V'!AB32</f>
        <v>0</v>
      </c>
      <c r="G2" s="484">
        <f>Base!AJ32+'O-I'!AJ32+'O-II'!AJ32+'O-III'!AJ32+'O-IV'!AJ32+'O-V'!AJ32</f>
        <v>0</v>
      </c>
      <c r="H2" s="484">
        <f>Base!AR32+'O-I'!AR32+'O-II'!AR32+'O-III'!AR32+'O-IV'!AR32+'O-V'!AR32</f>
        <v>0</v>
      </c>
    </row>
    <row r="5" spans="2:10" x14ac:dyDescent="0.2">
      <c r="D5" t="s">
        <v>71</v>
      </c>
      <c r="E5" t="s">
        <v>277</v>
      </c>
      <c r="F5" t="s">
        <v>278</v>
      </c>
      <c r="G5" t="s">
        <v>279</v>
      </c>
      <c r="H5" t="s">
        <v>280</v>
      </c>
      <c r="I5" t="s">
        <v>281</v>
      </c>
      <c r="J5" s="247" t="s">
        <v>295</v>
      </c>
    </row>
    <row r="6" spans="2:10" x14ac:dyDescent="0.2">
      <c r="B6" t="s">
        <v>296</v>
      </c>
      <c r="C6" t="s">
        <v>297</v>
      </c>
      <c r="D6" s="472">
        <f t="shared" ref="D6:I18" ca="1" si="0">INDIRECT(CONCATENATE($C6,".",D$5))</f>
        <v>0</v>
      </c>
      <c r="E6" s="472">
        <f t="shared" ca="1" si="0"/>
        <v>0</v>
      </c>
      <c r="F6" s="472">
        <f t="shared" ca="1" si="0"/>
        <v>0</v>
      </c>
      <c r="G6" s="472">
        <f t="shared" ca="1" si="0"/>
        <v>0</v>
      </c>
      <c r="H6" s="472">
        <f t="shared" ca="1" si="0"/>
        <v>0</v>
      </c>
      <c r="I6" s="472">
        <f t="shared" ca="1" si="0"/>
        <v>0</v>
      </c>
      <c r="J6" s="472">
        <f ca="1">SUM(D6:I6)</f>
        <v>0</v>
      </c>
    </row>
    <row r="7" spans="2:10" x14ac:dyDescent="0.2">
      <c r="B7" t="s">
        <v>47</v>
      </c>
      <c r="C7" t="s">
        <v>282</v>
      </c>
      <c r="D7" s="246">
        <f t="shared" ca="1" si="0"/>
        <v>0</v>
      </c>
      <c r="E7" s="246">
        <f t="shared" ca="1" si="0"/>
        <v>0</v>
      </c>
      <c r="F7" s="246">
        <f t="shared" ca="1" si="0"/>
        <v>0</v>
      </c>
      <c r="G7" s="246">
        <f t="shared" ca="1" si="0"/>
        <v>0</v>
      </c>
      <c r="H7" s="246">
        <f t="shared" ca="1" si="0"/>
        <v>0</v>
      </c>
      <c r="I7" s="246">
        <f t="shared" ca="1" si="0"/>
        <v>0</v>
      </c>
      <c r="J7" s="246">
        <f ca="1">SUM(D7:I7)</f>
        <v>0</v>
      </c>
    </row>
    <row r="8" spans="2:10" x14ac:dyDescent="0.2">
      <c r="B8" t="s">
        <v>48</v>
      </c>
      <c r="C8" t="s">
        <v>283</v>
      </c>
      <c r="D8" s="246">
        <f t="shared" ca="1" si="0"/>
        <v>0</v>
      </c>
      <c r="E8" s="246">
        <f t="shared" ca="1" si="0"/>
        <v>0</v>
      </c>
      <c r="F8" s="246">
        <f t="shared" ca="1" si="0"/>
        <v>0</v>
      </c>
      <c r="G8" s="246">
        <f t="shared" ca="1" si="0"/>
        <v>0</v>
      </c>
      <c r="H8" s="246">
        <f t="shared" ca="1" si="0"/>
        <v>0</v>
      </c>
      <c r="I8" s="246">
        <f t="shared" ca="1" si="0"/>
        <v>0</v>
      </c>
      <c r="J8" s="246">
        <f t="shared" ref="J8:J17" ca="1" si="1">SUM(D8:I8)</f>
        <v>0</v>
      </c>
    </row>
    <row r="9" spans="2:10" x14ac:dyDescent="0.2">
      <c r="B9" t="s">
        <v>49</v>
      </c>
      <c r="C9" t="s">
        <v>284</v>
      </c>
      <c r="D9" s="246">
        <f t="shared" ca="1" si="0"/>
        <v>0</v>
      </c>
      <c r="E9" s="246">
        <f t="shared" ca="1" si="0"/>
        <v>0</v>
      </c>
      <c r="F9" s="246">
        <f t="shared" ca="1" si="0"/>
        <v>0</v>
      </c>
      <c r="G9" s="246">
        <f t="shared" ca="1" si="0"/>
        <v>0</v>
      </c>
      <c r="H9" s="246">
        <f t="shared" ca="1" si="0"/>
        <v>0</v>
      </c>
      <c r="I9" s="246">
        <f t="shared" ca="1" si="0"/>
        <v>0</v>
      </c>
      <c r="J9" s="246">
        <f t="shared" ca="1" si="1"/>
        <v>0</v>
      </c>
    </row>
    <row r="10" spans="2:10" x14ac:dyDescent="0.2">
      <c r="B10" t="s">
        <v>87</v>
      </c>
      <c r="C10" t="s">
        <v>285</v>
      </c>
      <c r="D10" s="246">
        <f t="shared" ca="1" si="0"/>
        <v>0</v>
      </c>
      <c r="E10" s="246">
        <f t="shared" ca="1" si="0"/>
        <v>0</v>
      </c>
      <c r="F10" s="246">
        <f t="shared" ca="1" si="0"/>
        <v>0</v>
      </c>
      <c r="G10" s="246">
        <f t="shared" ca="1" si="0"/>
        <v>0</v>
      </c>
      <c r="H10" s="246">
        <f t="shared" ca="1" si="0"/>
        <v>0</v>
      </c>
      <c r="I10" s="246">
        <f t="shared" ca="1" si="0"/>
        <v>0</v>
      </c>
      <c r="J10" s="246">
        <f t="shared" ca="1" si="1"/>
        <v>0</v>
      </c>
    </row>
    <row r="11" spans="2:10" x14ac:dyDescent="0.2">
      <c r="B11" t="s">
        <v>88</v>
      </c>
      <c r="C11" t="s">
        <v>286</v>
      </c>
      <c r="D11" s="246">
        <f t="shared" ca="1" si="0"/>
        <v>0</v>
      </c>
      <c r="E11" s="246">
        <f t="shared" ca="1" si="0"/>
        <v>0</v>
      </c>
      <c r="F11" s="246">
        <f t="shared" ca="1" si="0"/>
        <v>0</v>
      </c>
      <c r="G11" s="246">
        <f t="shared" ca="1" si="0"/>
        <v>0</v>
      </c>
      <c r="H11" s="246">
        <f t="shared" ca="1" si="0"/>
        <v>0</v>
      </c>
      <c r="I11" s="246">
        <f t="shared" ca="1" si="0"/>
        <v>0</v>
      </c>
      <c r="J11" s="246">
        <f t="shared" ca="1" si="1"/>
        <v>0</v>
      </c>
    </row>
    <row r="12" spans="2:10" x14ac:dyDescent="0.2">
      <c r="B12" t="s">
        <v>50</v>
      </c>
      <c r="C12" t="s">
        <v>287</v>
      </c>
      <c r="D12" s="246">
        <f t="shared" ca="1" si="0"/>
        <v>0</v>
      </c>
      <c r="E12" s="246">
        <f t="shared" ca="1" si="0"/>
        <v>0</v>
      </c>
      <c r="F12" s="246">
        <f t="shared" ca="1" si="0"/>
        <v>0</v>
      </c>
      <c r="G12" s="246">
        <f t="shared" ca="1" si="0"/>
        <v>0</v>
      </c>
      <c r="H12" s="246">
        <f t="shared" ca="1" si="0"/>
        <v>0</v>
      </c>
      <c r="I12" s="246">
        <f t="shared" ca="1" si="0"/>
        <v>0</v>
      </c>
      <c r="J12" s="246">
        <f t="shared" ca="1" si="1"/>
        <v>0</v>
      </c>
    </row>
    <row r="13" spans="2:10" x14ac:dyDescent="0.2">
      <c r="B13" t="s">
        <v>46</v>
      </c>
      <c r="C13" t="s">
        <v>288</v>
      </c>
      <c r="D13" s="246">
        <f t="shared" ca="1" si="0"/>
        <v>0</v>
      </c>
      <c r="E13" s="246">
        <f t="shared" ca="1" si="0"/>
        <v>0</v>
      </c>
      <c r="F13" s="246">
        <f t="shared" ca="1" si="0"/>
        <v>0</v>
      </c>
      <c r="G13" s="246">
        <f t="shared" ca="1" si="0"/>
        <v>0</v>
      </c>
      <c r="H13" s="246">
        <f t="shared" ca="1" si="0"/>
        <v>0</v>
      </c>
      <c r="I13" s="246">
        <f t="shared" ca="1" si="0"/>
        <v>0</v>
      </c>
      <c r="J13" s="246">
        <f t="shared" ca="1" si="1"/>
        <v>0</v>
      </c>
    </row>
    <row r="14" spans="2:10" x14ac:dyDescent="0.2">
      <c r="B14" t="s">
        <v>30</v>
      </c>
      <c r="C14" t="s">
        <v>289</v>
      </c>
      <c r="D14" s="246">
        <f t="shared" ca="1" si="0"/>
        <v>0</v>
      </c>
      <c r="E14" s="246">
        <f t="shared" ca="1" si="0"/>
        <v>0</v>
      </c>
      <c r="F14" s="246">
        <f t="shared" ca="1" si="0"/>
        <v>0</v>
      </c>
      <c r="G14" s="246">
        <f t="shared" ca="1" si="0"/>
        <v>0</v>
      </c>
      <c r="H14" s="246">
        <f t="shared" ca="1" si="0"/>
        <v>0</v>
      </c>
      <c r="I14" s="246">
        <f t="shared" ca="1" si="0"/>
        <v>0</v>
      </c>
      <c r="J14" s="246">
        <f t="shared" ca="1" si="1"/>
        <v>0</v>
      </c>
    </row>
    <row r="15" spans="2:10" x14ac:dyDescent="0.2">
      <c r="B15" t="s">
        <v>51</v>
      </c>
      <c r="C15" t="s">
        <v>290</v>
      </c>
      <c r="D15" s="246">
        <f t="shared" ca="1" si="0"/>
        <v>0</v>
      </c>
      <c r="E15" s="246">
        <f t="shared" ca="1" si="0"/>
        <v>0</v>
      </c>
      <c r="F15" s="246">
        <f t="shared" ca="1" si="0"/>
        <v>0</v>
      </c>
      <c r="G15" s="246">
        <f t="shared" ca="1" si="0"/>
        <v>0</v>
      </c>
      <c r="H15" s="246">
        <f t="shared" ca="1" si="0"/>
        <v>0</v>
      </c>
      <c r="I15" s="246">
        <f t="shared" ca="1" si="0"/>
        <v>0</v>
      </c>
      <c r="J15" s="246">
        <f t="shared" ca="1" si="1"/>
        <v>0</v>
      </c>
    </row>
    <row r="16" spans="2:10" x14ac:dyDescent="0.2">
      <c r="B16" t="s">
        <v>32</v>
      </c>
      <c r="C16" t="s">
        <v>291</v>
      </c>
      <c r="D16" s="246">
        <f t="shared" ca="1" si="0"/>
        <v>0</v>
      </c>
      <c r="E16" s="246">
        <f t="shared" ca="1" si="0"/>
        <v>0</v>
      </c>
      <c r="F16" s="246">
        <f t="shared" ca="1" si="0"/>
        <v>0</v>
      </c>
      <c r="G16" s="246">
        <f t="shared" ca="1" si="0"/>
        <v>0</v>
      </c>
      <c r="H16" s="246">
        <f t="shared" ca="1" si="0"/>
        <v>0</v>
      </c>
      <c r="I16" s="246">
        <f t="shared" ca="1" si="0"/>
        <v>0</v>
      </c>
      <c r="J16" s="246">
        <f t="shared" ca="1" si="1"/>
        <v>0</v>
      </c>
    </row>
    <row r="17" spans="2:10" x14ac:dyDescent="0.2">
      <c r="B17" t="s">
        <v>292</v>
      </c>
      <c r="C17" t="s">
        <v>293</v>
      </c>
      <c r="D17" s="246">
        <f t="shared" ca="1" si="0"/>
        <v>0</v>
      </c>
      <c r="E17" s="246">
        <f t="shared" ca="1" si="0"/>
        <v>0</v>
      </c>
      <c r="F17" s="246">
        <f t="shared" ca="1" si="0"/>
        <v>0</v>
      </c>
      <c r="G17" s="246">
        <f t="shared" ca="1" si="0"/>
        <v>0</v>
      </c>
      <c r="H17" s="246">
        <f t="shared" ca="1" si="0"/>
        <v>0</v>
      </c>
      <c r="I17" s="246">
        <f t="shared" ca="1" si="0"/>
        <v>0</v>
      </c>
      <c r="J17" s="246">
        <f t="shared" ca="1" si="1"/>
        <v>0</v>
      </c>
    </row>
    <row r="18" spans="2:10" x14ac:dyDescent="0.2">
      <c r="B18" t="s">
        <v>40</v>
      </c>
      <c r="C18" t="s">
        <v>294</v>
      </c>
      <c r="D18" s="489">
        <f t="shared" ca="1" si="0"/>
        <v>0</v>
      </c>
      <c r="E18" s="489">
        <f t="shared" ca="1" si="0"/>
        <v>0</v>
      </c>
      <c r="F18" s="489">
        <f t="shared" ca="1" si="0"/>
        <v>0</v>
      </c>
      <c r="G18" s="489">
        <f t="shared" ca="1" si="0"/>
        <v>0</v>
      </c>
      <c r="H18" s="489">
        <f t="shared" ca="1" si="0"/>
        <v>0</v>
      </c>
      <c r="I18" s="489">
        <f t="shared" ca="1" si="0"/>
        <v>0</v>
      </c>
      <c r="J18" s="246"/>
    </row>
    <row r="19" spans="2:10" x14ac:dyDescent="0.2">
      <c r="B19" s="247" t="s">
        <v>413</v>
      </c>
      <c r="D19" s="489">
        <f ca="1">SUM(D7:D13)+SUM(D15:D17)</f>
        <v>0</v>
      </c>
      <c r="E19" s="489">
        <f t="shared" ref="E19:J19" ca="1" si="2">SUM(E7:E13)+SUM(E15:E17)</f>
        <v>0</v>
      </c>
      <c r="F19" s="489">
        <f t="shared" ca="1" si="2"/>
        <v>0</v>
      </c>
      <c r="G19" s="489">
        <f t="shared" ca="1" si="2"/>
        <v>0</v>
      </c>
      <c r="H19" s="489">
        <f t="shared" ca="1" si="2"/>
        <v>0</v>
      </c>
      <c r="I19" s="489">
        <f t="shared" ca="1" si="2"/>
        <v>0</v>
      </c>
      <c r="J19" s="490">
        <f t="shared" ca="1" si="2"/>
        <v>0</v>
      </c>
    </row>
    <row r="21" spans="2:10" x14ac:dyDescent="0.2">
      <c r="E21" s="491" t="s">
        <v>409</v>
      </c>
      <c r="F21" s="489">
        <f ca="1">SUM(D19:I19)</f>
        <v>0</v>
      </c>
    </row>
    <row r="22" spans="2:10" x14ac:dyDescent="0.2">
      <c r="E22" s="491" t="s">
        <v>410</v>
      </c>
      <c r="F22" s="490">
        <f ca="1">J19</f>
        <v>0</v>
      </c>
    </row>
    <row r="23" spans="2:10" x14ac:dyDescent="0.2">
      <c r="E23" s="494" t="s">
        <v>411</v>
      </c>
      <c r="F23" s="492">
        <f ca="1">F21-F22</f>
        <v>0</v>
      </c>
      <c r="G23" s="493" t="s">
        <v>412</v>
      </c>
    </row>
  </sheetData>
  <sheetProtection algorithmName="SHA-512" hashValue="Yuh9PxEY24YXosoNrlC1FWZB7Q93kBhADr3YJ4dkddR5sWDAhZHZ+kK/oeqwRtIxasUKwgOIoHRrp8gtIITiFA==" saltValue="Iy6acpLeBFv7NntNIP+dIA=="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E9A3"/>
  </sheetPr>
  <dimension ref="A1:L21"/>
  <sheetViews>
    <sheetView zoomScaleNormal="100" workbookViewId="0">
      <selection activeCell="A3" sqref="A3"/>
    </sheetView>
  </sheetViews>
  <sheetFormatPr defaultRowHeight="12.75" x14ac:dyDescent="0.2"/>
  <cols>
    <col min="1" max="1" width="35.140625" customWidth="1"/>
    <col min="2" max="2" width="12.42578125" customWidth="1"/>
    <col min="3" max="3" width="19.5703125" customWidth="1"/>
    <col min="4" max="4" width="15.42578125" customWidth="1"/>
    <col min="5" max="5" width="17" customWidth="1"/>
    <col min="6" max="6" width="15.140625" customWidth="1"/>
    <col min="7" max="7" width="16.5703125" customWidth="1"/>
    <col min="8" max="8" width="15.140625" customWidth="1"/>
    <col min="9" max="9" width="16.5703125" customWidth="1"/>
    <col min="10" max="10" width="49.85546875" customWidth="1"/>
    <col min="11" max="11" width="40.140625" customWidth="1"/>
    <col min="12" max="12" width="19.42578125" customWidth="1"/>
  </cols>
  <sheetData>
    <row r="1" spans="1:12" ht="18.75" x14ac:dyDescent="0.3">
      <c r="A1" s="240" t="s">
        <v>416</v>
      </c>
      <c r="B1" s="137"/>
      <c r="C1" s="138"/>
      <c r="D1" s="139"/>
      <c r="E1" s="139"/>
      <c r="F1" s="139"/>
      <c r="G1" s="139"/>
      <c r="H1" s="139"/>
      <c r="I1" s="139"/>
      <c r="J1" s="140"/>
      <c r="K1" s="140"/>
    </row>
    <row r="2" spans="1:12" ht="15.75" x14ac:dyDescent="0.25">
      <c r="A2" s="229" t="str">
        <f>General!C2</f>
        <v>Proposer's Name (Prime or Subcontractor)</v>
      </c>
      <c r="B2" s="211"/>
      <c r="C2" s="242"/>
      <c r="D2" s="199"/>
      <c r="E2" s="199"/>
      <c r="F2" s="199"/>
      <c r="G2" s="199"/>
      <c r="H2" s="199"/>
      <c r="I2" s="199"/>
      <c r="J2" s="103"/>
      <c r="K2" s="103"/>
      <c r="L2" s="103"/>
    </row>
    <row r="3" spans="1:12" ht="15.75" x14ac:dyDescent="0.25">
      <c r="A3" s="207"/>
      <c r="B3" s="207"/>
      <c r="C3" s="207"/>
      <c r="D3" s="93" t="str">
        <f>Period1_Label</f>
        <v>Proposer FY 1</v>
      </c>
      <c r="E3" s="93" t="str">
        <f>Period2_Label</f>
        <v>Proposer FY 2</v>
      </c>
      <c r="F3" s="93" t="str">
        <f>Period3_Label</f>
        <v>Proposer FY 3</v>
      </c>
      <c r="G3" s="204" t="str">
        <f>Period4_Label</f>
        <v>Proposer FY 4</v>
      </c>
      <c r="H3" s="93" t="str">
        <f>Period5_Label</f>
        <v>Proposer FY 5</v>
      </c>
      <c r="I3" s="224" t="str">
        <f>Period6_Label</f>
        <v>Proposer FY 6</v>
      </c>
      <c r="J3" s="136" t="s">
        <v>78</v>
      </c>
      <c r="K3" s="716" t="s">
        <v>81</v>
      </c>
    </row>
    <row r="4" spans="1:12" ht="47.25" customHeight="1" x14ac:dyDescent="0.25">
      <c r="A4" s="94" t="s">
        <v>240</v>
      </c>
      <c r="B4" s="760" t="s">
        <v>437</v>
      </c>
      <c r="C4" s="760"/>
      <c r="D4" s="93" t="s">
        <v>226</v>
      </c>
      <c r="E4" s="93" t="s">
        <v>226</v>
      </c>
      <c r="F4" s="93" t="s">
        <v>226</v>
      </c>
      <c r="G4" s="93" t="s">
        <v>226</v>
      </c>
      <c r="H4" s="93" t="s">
        <v>226</v>
      </c>
      <c r="I4" s="93" t="s">
        <v>226</v>
      </c>
      <c r="J4" s="136" t="s">
        <v>106</v>
      </c>
      <c r="K4" s="716"/>
    </row>
    <row r="5" spans="1:12" ht="15.75" x14ac:dyDescent="0.25">
      <c r="A5" s="221" t="s">
        <v>383</v>
      </c>
      <c r="B5" s="761" t="s">
        <v>643</v>
      </c>
      <c r="C5" s="761"/>
      <c r="D5" s="665"/>
      <c r="E5" s="665"/>
      <c r="F5" s="665"/>
      <c r="G5" s="666"/>
      <c r="H5" s="665"/>
      <c r="I5" s="666"/>
      <c r="J5" s="243"/>
      <c r="K5" s="715"/>
    </row>
    <row r="6" spans="1:12" ht="15.75" x14ac:dyDescent="0.25">
      <c r="A6" s="221" t="s">
        <v>384</v>
      </c>
      <c r="B6" s="761" t="s">
        <v>644</v>
      </c>
      <c r="C6" s="761"/>
      <c r="D6" s="665"/>
      <c r="E6" s="665"/>
      <c r="F6" s="665"/>
      <c r="G6" s="666"/>
      <c r="H6" s="665"/>
      <c r="I6" s="666"/>
      <c r="J6" s="243"/>
      <c r="K6" s="715"/>
    </row>
    <row r="7" spans="1:12" ht="15.75" x14ac:dyDescent="0.25">
      <c r="A7" s="221" t="s">
        <v>544</v>
      </c>
      <c r="B7" s="761" t="s">
        <v>645</v>
      </c>
      <c r="C7" s="761"/>
      <c r="D7" s="665"/>
      <c r="E7" s="665"/>
      <c r="F7" s="665"/>
      <c r="G7" s="666"/>
      <c r="H7" s="665"/>
      <c r="I7" s="666"/>
      <c r="J7" s="243"/>
      <c r="K7" s="715"/>
    </row>
    <row r="8" spans="1:12" ht="15.75" x14ac:dyDescent="0.25">
      <c r="A8" s="221"/>
      <c r="B8" s="761"/>
      <c r="C8" s="761"/>
      <c r="D8" s="665"/>
      <c r="E8" s="665"/>
      <c r="F8" s="665"/>
      <c r="G8" s="666"/>
      <c r="H8" s="665"/>
      <c r="I8" s="666"/>
      <c r="J8" s="243"/>
      <c r="K8" s="715"/>
    </row>
    <row r="9" spans="1:12" ht="15.75" x14ac:dyDescent="0.25">
      <c r="A9" s="221"/>
      <c r="B9" s="761"/>
      <c r="C9" s="761"/>
      <c r="D9" s="665"/>
      <c r="E9" s="665"/>
      <c r="F9" s="665"/>
      <c r="G9" s="666"/>
      <c r="H9" s="665"/>
      <c r="I9" s="666"/>
      <c r="J9" s="243"/>
      <c r="K9" s="715"/>
    </row>
    <row r="10" spans="1:12" ht="15.75" x14ac:dyDescent="0.25">
      <c r="A10" s="221"/>
      <c r="B10" s="761"/>
      <c r="C10" s="761"/>
      <c r="D10" s="665"/>
      <c r="E10" s="665"/>
      <c r="F10" s="665"/>
      <c r="G10" s="666"/>
      <c r="H10" s="665"/>
      <c r="I10" s="666"/>
      <c r="J10" s="243"/>
      <c r="K10" s="715"/>
    </row>
    <row r="11" spans="1:12" ht="15.75" x14ac:dyDescent="0.25">
      <c r="A11" s="221"/>
      <c r="B11" s="761"/>
      <c r="C11" s="761"/>
      <c r="D11" s="665"/>
      <c r="E11" s="665"/>
      <c r="F11" s="665"/>
      <c r="G11" s="666"/>
      <c r="H11" s="665"/>
      <c r="I11" s="666"/>
      <c r="J11" s="243"/>
      <c r="K11" s="715"/>
    </row>
    <row r="12" spans="1:12" s="215" customFormat="1" x14ac:dyDescent="0.2">
      <c r="A12" s="214" t="s">
        <v>327</v>
      </c>
    </row>
    <row r="13" spans="1:12" s="216" customFormat="1" x14ac:dyDescent="0.2">
      <c r="A13" s="201"/>
    </row>
    <row r="14" spans="1:12" ht="55.5" customHeight="1" x14ac:dyDescent="0.2">
      <c r="A14" s="191" t="s">
        <v>119</v>
      </c>
      <c r="B14" s="763" t="s">
        <v>364</v>
      </c>
      <c r="C14" s="764"/>
      <c r="D14" s="764"/>
      <c r="E14" s="764"/>
      <c r="F14" s="764"/>
      <c r="G14" s="764"/>
      <c r="H14" s="764"/>
      <c r="I14" s="764"/>
      <c r="J14" s="764"/>
      <c r="K14" s="764"/>
      <c r="L14" s="764"/>
    </row>
    <row r="15" spans="1:12" ht="15.75" x14ac:dyDescent="0.2">
      <c r="A15" s="191"/>
      <c r="B15" s="205"/>
      <c r="C15" s="206"/>
      <c r="D15" s="206"/>
      <c r="E15" s="206"/>
      <c r="F15" s="206"/>
      <c r="G15" s="206"/>
      <c r="H15" s="222"/>
      <c r="I15" s="222"/>
      <c r="J15" s="206"/>
      <c r="K15" s="206"/>
      <c r="L15" s="206"/>
    </row>
    <row r="16" spans="1:12" ht="27.6" customHeight="1" x14ac:dyDescent="0.2">
      <c r="A16" s="191" t="s">
        <v>58</v>
      </c>
      <c r="B16" s="765" t="s">
        <v>540</v>
      </c>
      <c r="C16" s="765"/>
      <c r="D16" s="765"/>
      <c r="E16" s="765"/>
      <c r="F16" s="765"/>
      <c r="G16" s="765"/>
      <c r="H16" s="765"/>
      <c r="I16" s="765"/>
      <c r="J16" s="569"/>
      <c r="K16" s="569"/>
      <c r="L16" s="569"/>
    </row>
    <row r="17" spans="1:12" x14ac:dyDescent="0.2">
      <c r="J17" s="89"/>
    </row>
    <row r="18" spans="1:12" ht="38.25" customHeight="1" x14ac:dyDescent="0.2">
      <c r="A18" s="203" t="s">
        <v>59</v>
      </c>
      <c r="B18" s="762" t="s">
        <v>449</v>
      </c>
      <c r="C18" s="762"/>
      <c r="D18" s="762"/>
      <c r="E18" s="762"/>
      <c r="F18" s="762"/>
      <c r="G18" s="762"/>
      <c r="H18" s="762"/>
      <c r="I18" s="762"/>
      <c r="J18" s="459"/>
      <c r="K18" s="459"/>
      <c r="L18" s="459"/>
    </row>
    <row r="19" spans="1:12" ht="40.5" customHeight="1" x14ac:dyDescent="0.2">
      <c r="A19" s="203"/>
      <c r="B19" s="203"/>
      <c r="C19" s="762" t="s">
        <v>365</v>
      </c>
      <c r="D19" s="762"/>
      <c r="E19" s="762"/>
      <c r="F19" s="762"/>
      <c r="G19" s="762"/>
      <c r="H19" s="762"/>
      <c r="I19" s="762"/>
      <c r="J19" s="460"/>
      <c r="K19" s="460"/>
      <c r="L19" s="460"/>
    </row>
    <row r="20" spans="1:12" ht="24.75" customHeight="1" x14ac:dyDescent="0.2">
      <c r="A20" s="203"/>
      <c r="B20" s="203"/>
      <c r="C20" s="191" t="s">
        <v>77</v>
      </c>
      <c r="D20" s="203"/>
      <c r="E20" s="203"/>
      <c r="F20" s="203"/>
      <c r="G20" s="203"/>
      <c r="H20" s="223"/>
      <c r="I20" s="223"/>
      <c r="J20" s="203"/>
      <c r="K20" s="203"/>
      <c r="L20" s="203"/>
    </row>
    <row r="21" spans="1:12" x14ac:dyDescent="0.2">
      <c r="A21" s="203"/>
    </row>
  </sheetData>
  <mergeCells count="12">
    <mergeCell ref="B4:C4"/>
    <mergeCell ref="B5:C5"/>
    <mergeCell ref="B6:C6"/>
    <mergeCell ref="C19:I19"/>
    <mergeCell ref="B18:I18"/>
    <mergeCell ref="B14:L14"/>
    <mergeCell ref="B16:I16"/>
    <mergeCell ref="B7:C7"/>
    <mergeCell ref="B8:C8"/>
    <mergeCell ref="B9:C9"/>
    <mergeCell ref="B10:C10"/>
    <mergeCell ref="B11:C11"/>
  </mergeCells>
  <dataValidations count="1">
    <dataValidation type="list" allowBlank="1" showInputMessage="1" showErrorMessage="1" sqref="A5:A11" xr:uid="{00000000-0002-0000-0600-000000000000}">
      <formula1>IndirectRateCategories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0" tint="-0.499984740745262"/>
    <pageSetUpPr fitToPage="1"/>
  </sheetPr>
  <dimension ref="A1:W87"/>
  <sheetViews>
    <sheetView topLeftCell="A28" zoomScaleNormal="100" workbookViewId="0">
      <selection activeCell="B75" sqref="B75:W75"/>
    </sheetView>
  </sheetViews>
  <sheetFormatPr defaultColWidth="8.85546875" defaultRowHeight="12.75" x14ac:dyDescent="0.2"/>
  <cols>
    <col min="1" max="1" width="15.140625" customWidth="1"/>
    <col min="2" max="2" width="42.42578125" customWidth="1"/>
    <col min="3" max="3" width="30.140625" bestFit="1" customWidth="1"/>
    <col min="4" max="4" width="11.85546875" customWidth="1"/>
    <col min="5" max="5" width="14.42578125" bestFit="1" customWidth="1"/>
    <col min="6" max="18" width="12.85546875" customWidth="1"/>
    <col min="19" max="19" width="11.85546875" customWidth="1"/>
    <col min="20" max="20" width="14.42578125" bestFit="1" customWidth="1"/>
    <col min="21" max="22" width="12.85546875" customWidth="1"/>
    <col min="23" max="23" width="13.85546875" customWidth="1"/>
  </cols>
  <sheetData>
    <row r="1" spans="1:23" s="235" customFormat="1" x14ac:dyDescent="0.2">
      <c r="A1" s="232" t="s">
        <v>109</v>
      </c>
      <c r="B1" s="233"/>
      <c r="C1" s="233"/>
      <c r="D1" s="233"/>
      <c r="E1" s="233"/>
      <c r="F1" s="233"/>
      <c r="G1" s="233"/>
      <c r="H1" s="233"/>
      <c r="I1" s="233"/>
      <c r="J1" s="233"/>
      <c r="K1" s="233"/>
      <c r="L1" s="233"/>
      <c r="M1" s="233"/>
      <c r="N1" s="233"/>
      <c r="O1" s="233"/>
      <c r="P1" s="233"/>
      <c r="Q1" s="233"/>
      <c r="R1" s="233"/>
      <c r="S1" s="233"/>
      <c r="T1" s="233"/>
      <c r="U1" s="233"/>
      <c r="V1" s="233"/>
      <c r="W1" s="234"/>
    </row>
    <row r="2" spans="1:23" s="235" customFormat="1" x14ac:dyDescent="0.2">
      <c r="A2" s="236" t="s">
        <v>440</v>
      </c>
      <c r="B2" s="237" t="str">
        <f>General!C2</f>
        <v>Proposer's Name (Prime or Subcontractor)</v>
      </c>
      <c r="C2" s="237"/>
      <c r="D2" s="238"/>
      <c r="E2" s="238"/>
      <c r="F2" s="238"/>
      <c r="G2" s="238"/>
      <c r="H2" s="238"/>
      <c r="I2" s="238"/>
      <c r="J2" s="238"/>
      <c r="K2" s="238"/>
      <c r="L2" s="238"/>
      <c r="M2" s="238"/>
      <c r="N2" s="238"/>
      <c r="O2" s="238"/>
      <c r="P2" s="238"/>
      <c r="Q2" s="238"/>
      <c r="R2" s="238"/>
      <c r="S2" s="238"/>
      <c r="T2" s="238"/>
      <c r="U2" s="238"/>
      <c r="V2" s="238"/>
      <c r="W2" s="239"/>
    </row>
    <row r="3" spans="1:23" s="235" customFormat="1" x14ac:dyDescent="0.2">
      <c r="A3" s="236" t="s">
        <v>262</v>
      </c>
      <c r="B3" s="237" t="str">
        <f>General!C3</f>
        <v>Prime Contractor (Fill-in) (if applicable)</v>
      </c>
      <c r="C3" s="237"/>
      <c r="D3" s="238"/>
      <c r="E3" s="238"/>
      <c r="F3" s="238"/>
      <c r="G3" s="238"/>
      <c r="H3" s="238"/>
      <c r="I3" s="238"/>
      <c r="J3" s="238"/>
      <c r="K3" s="238"/>
      <c r="L3" s="238"/>
      <c r="M3" s="238"/>
      <c r="N3" s="238"/>
      <c r="O3" s="238"/>
      <c r="P3" s="238"/>
      <c r="Q3" s="238"/>
      <c r="R3" s="238"/>
      <c r="S3" s="238"/>
      <c r="T3" s="238"/>
      <c r="U3" s="238"/>
      <c r="V3" s="238"/>
      <c r="W3" s="239"/>
    </row>
    <row r="4" spans="1:23" ht="13.5" thickBot="1" x14ac:dyDescent="0.25">
      <c r="A4" s="30"/>
      <c r="B4" s="1"/>
      <c r="C4" s="1"/>
      <c r="D4" s="17"/>
      <c r="E4" s="44" t="s">
        <v>137</v>
      </c>
      <c r="F4" s="17"/>
      <c r="G4" s="17"/>
      <c r="H4" s="44" t="s">
        <v>137</v>
      </c>
      <c r="I4" s="17"/>
      <c r="J4" s="17"/>
      <c r="K4" s="44" t="s">
        <v>137</v>
      </c>
      <c r="L4" s="17"/>
      <c r="M4" s="44"/>
      <c r="N4" s="44" t="s">
        <v>137</v>
      </c>
      <c r="O4" s="17"/>
      <c r="P4" s="17"/>
      <c r="Q4" s="44" t="s">
        <v>137</v>
      </c>
      <c r="R4" s="17"/>
      <c r="S4" s="17"/>
      <c r="T4" s="44" t="s">
        <v>137</v>
      </c>
      <c r="U4" s="32"/>
      <c r="V4" s="51"/>
      <c r="W4" s="31"/>
    </row>
    <row r="5" spans="1:23" x14ac:dyDescent="0.2">
      <c r="B5" s="2"/>
      <c r="C5" s="9"/>
      <c r="D5" s="18"/>
      <c r="E5" s="19" t="s">
        <v>95</v>
      </c>
      <c r="F5" s="20"/>
      <c r="G5" s="18"/>
      <c r="H5" s="19" t="s">
        <v>97</v>
      </c>
      <c r="I5" s="20"/>
      <c r="J5" s="18"/>
      <c r="K5" s="19" t="s">
        <v>96</v>
      </c>
      <c r="L5" s="20"/>
      <c r="M5" s="18"/>
      <c r="N5" s="19" t="s">
        <v>98</v>
      </c>
      <c r="O5" s="20"/>
      <c r="P5" s="18"/>
      <c r="Q5" s="19" t="s">
        <v>99</v>
      </c>
      <c r="R5" s="20"/>
      <c r="S5" s="18"/>
      <c r="T5" s="19" t="s">
        <v>86</v>
      </c>
      <c r="U5" s="50"/>
      <c r="V5" s="767" t="s">
        <v>27</v>
      </c>
      <c r="W5" s="768"/>
    </row>
    <row r="6" spans="1:23" x14ac:dyDescent="0.2">
      <c r="A6" s="26" t="s">
        <v>125</v>
      </c>
      <c r="B6" s="2"/>
      <c r="C6" s="9"/>
      <c r="D6" s="24"/>
      <c r="E6" s="447" t="str">
        <f>Base!$C1</f>
        <v>Enter proposed PoP as "MM/YY to MM/YY"</v>
      </c>
      <c r="F6" s="25"/>
      <c r="G6" s="24"/>
      <c r="H6" s="447" t="str">
        <f>'O-I'!$C1</f>
        <v>Enter proposed PoP as "MM/YY to MM/YY"</v>
      </c>
      <c r="I6" s="25"/>
      <c r="J6" s="24"/>
      <c r="K6" s="447" t="str">
        <f>'O-II'!$C1</f>
        <v>Enter proposed PoP as "MM/YY to MM/YY"</v>
      </c>
      <c r="L6" s="25"/>
      <c r="M6" s="24"/>
      <c r="N6" s="447" t="str">
        <f>'O-III'!$C1</f>
        <v>Enter proposed PoP as "MM/YY to MM/YY"</v>
      </c>
      <c r="O6" s="25"/>
      <c r="P6" s="24"/>
      <c r="Q6" s="447" t="str">
        <f>'O-IV'!$C1</f>
        <v>Enter proposed PoP as "MM/YY to MM/YY"</v>
      </c>
      <c r="R6" s="25"/>
      <c r="S6" s="24"/>
      <c r="T6" s="447" t="str">
        <f>'O-V'!$C1</f>
        <v>Enter proposed PoP as "MM/YY to MM/YY"</v>
      </c>
      <c r="U6" s="29"/>
      <c r="V6" s="39" t="s">
        <v>123</v>
      </c>
      <c r="W6" s="58" t="s">
        <v>52</v>
      </c>
    </row>
    <row r="7" spans="1:23" x14ac:dyDescent="0.2">
      <c r="A7" s="11"/>
      <c r="B7" s="49" t="s">
        <v>438</v>
      </c>
      <c r="C7" s="33" t="s">
        <v>34</v>
      </c>
      <c r="D7" s="34" t="s">
        <v>340</v>
      </c>
      <c r="E7" s="3" t="s">
        <v>38</v>
      </c>
      <c r="F7" s="35" t="s">
        <v>348</v>
      </c>
      <c r="G7" s="34" t="s">
        <v>340</v>
      </c>
      <c r="H7" s="3" t="s">
        <v>38</v>
      </c>
      <c r="I7" s="35" t="s">
        <v>348</v>
      </c>
      <c r="J7" s="34" t="s">
        <v>340</v>
      </c>
      <c r="K7" s="3" t="s">
        <v>38</v>
      </c>
      <c r="L7" s="35" t="s">
        <v>348</v>
      </c>
      <c r="M7" s="34" t="s">
        <v>340</v>
      </c>
      <c r="N7" s="3" t="s">
        <v>38</v>
      </c>
      <c r="O7" s="35" t="s">
        <v>348</v>
      </c>
      <c r="P7" s="34" t="s">
        <v>340</v>
      </c>
      <c r="Q7" s="3" t="s">
        <v>38</v>
      </c>
      <c r="R7" s="35" t="s">
        <v>348</v>
      </c>
      <c r="S7" s="34" t="s">
        <v>340</v>
      </c>
      <c r="T7" s="3" t="s">
        <v>38</v>
      </c>
      <c r="U7" s="35" t="s">
        <v>348</v>
      </c>
      <c r="V7" s="34" t="s">
        <v>340</v>
      </c>
      <c r="W7" s="35" t="s">
        <v>348</v>
      </c>
    </row>
    <row r="8" spans="1:23" x14ac:dyDescent="0.2">
      <c r="A8" s="11"/>
      <c r="B8" s="251" t="str">
        <f>IF(ISBLANK('Labor Rates'!C8),"",'Labor Rates'!C8)</f>
        <v/>
      </c>
      <c r="C8" s="251" t="str">
        <f>IF(ISBLANK('Labor Rates'!D8),"",'Labor Rates'!D8)</f>
        <v/>
      </c>
      <c r="D8" s="13">
        <f>Base!$AZ8</f>
        <v>0</v>
      </c>
      <c r="E8" s="244" t="s">
        <v>346</v>
      </c>
      <c r="F8" s="363">
        <f>Base!$BA8</f>
        <v>0</v>
      </c>
      <c r="G8" s="13">
        <f>'O-I'!$AZ8</f>
        <v>0</v>
      </c>
      <c r="H8" s="244" t="s">
        <v>347</v>
      </c>
      <c r="I8" s="363">
        <f>'O-I'!$BA8</f>
        <v>0</v>
      </c>
      <c r="J8" s="13">
        <f>'O-II'!$AZ8</f>
        <v>0</v>
      </c>
      <c r="K8" s="244" t="s">
        <v>349</v>
      </c>
      <c r="L8" s="363">
        <f>'O-II'!$BA8</f>
        <v>0</v>
      </c>
      <c r="M8" s="13">
        <f>'O-III'!$AZ8</f>
        <v>0</v>
      </c>
      <c r="N8" s="244" t="s">
        <v>350</v>
      </c>
      <c r="O8" s="363">
        <f>'O-III'!$BA8</f>
        <v>0</v>
      </c>
      <c r="P8" s="13">
        <f>'O-IV'!$AZ8</f>
        <v>0</v>
      </c>
      <c r="Q8" s="244" t="s">
        <v>351</v>
      </c>
      <c r="R8" s="363">
        <f>'O-IV'!$BA8</f>
        <v>0</v>
      </c>
      <c r="S8" s="13">
        <f>'O-V'!$AZ8</f>
        <v>0</v>
      </c>
      <c r="T8" s="244" t="s">
        <v>352</v>
      </c>
      <c r="U8" s="363">
        <f>'O-V'!$BA8</f>
        <v>0</v>
      </c>
      <c r="V8" s="37">
        <f t="shared" ref="V8:V23" si="0">D8+G8+J8+M8+P8+S8</f>
        <v>0</v>
      </c>
      <c r="W8" s="363">
        <f t="shared" ref="W8:W32" si="1">F8+I8+L8+O8+R8+U8</f>
        <v>0</v>
      </c>
    </row>
    <row r="9" spans="1:23" x14ac:dyDescent="0.2">
      <c r="A9" s="11"/>
      <c r="B9" s="251" t="str">
        <f>IF(ISBLANK('Labor Rates'!C9),"",'Labor Rates'!C9)</f>
        <v/>
      </c>
      <c r="C9" s="251" t="str">
        <f>IF(ISBLANK('Labor Rates'!D9),"",'Labor Rates'!D9)</f>
        <v/>
      </c>
      <c r="D9" s="13">
        <f>Base!$AZ9</f>
        <v>0</v>
      </c>
      <c r="E9" s="244" t="s">
        <v>346</v>
      </c>
      <c r="F9" s="363">
        <f>Base!$BA9</f>
        <v>0</v>
      </c>
      <c r="G9" s="13">
        <f>'O-I'!$AZ9</f>
        <v>0</v>
      </c>
      <c r="H9" s="244" t="s">
        <v>347</v>
      </c>
      <c r="I9" s="363">
        <f>'O-I'!$BA9</f>
        <v>0</v>
      </c>
      <c r="J9" s="13">
        <f>'O-II'!$AZ9</f>
        <v>0</v>
      </c>
      <c r="K9" s="244" t="s">
        <v>349</v>
      </c>
      <c r="L9" s="363">
        <f>'O-II'!$BA9</f>
        <v>0</v>
      </c>
      <c r="M9" s="13">
        <f>'O-III'!$AZ9</f>
        <v>0</v>
      </c>
      <c r="N9" s="244" t="s">
        <v>350</v>
      </c>
      <c r="O9" s="363">
        <f>'O-III'!$BA9</f>
        <v>0</v>
      </c>
      <c r="P9" s="13">
        <f>'O-IV'!$AZ9</f>
        <v>0</v>
      </c>
      <c r="Q9" s="244" t="s">
        <v>351</v>
      </c>
      <c r="R9" s="363">
        <f>'O-IV'!$BA9</f>
        <v>0</v>
      </c>
      <c r="S9" s="13">
        <f>'O-V'!$AZ9</f>
        <v>0</v>
      </c>
      <c r="T9" s="244" t="s">
        <v>352</v>
      </c>
      <c r="U9" s="363">
        <f>'O-V'!$BA9</f>
        <v>0</v>
      </c>
      <c r="V9" s="37">
        <f t="shared" si="0"/>
        <v>0</v>
      </c>
      <c r="W9" s="363">
        <f t="shared" si="1"/>
        <v>0</v>
      </c>
    </row>
    <row r="10" spans="1:23" x14ac:dyDescent="0.2">
      <c r="A10" s="11"/>
      <c r="B10" s="251" t="str">
        <f>IF(ISBLANK('Labor Rates'!C10),"",'Labor Rates'!C10)</f>
        <v/>
      </c>
      <c r="C10" s="251" t="str">
        <f>IF(ISBLANK('Labor Rates'!D10),"",'Labor Rates'!D10)</f>
        <v/>
      </c>
      <c r="D10" s="13">
        <f>Base!$AZ10</f>
        <v>0</v>
      </c>
      <c r="E10" s="244" t="s">
        <v>346</v>
      </c>
      <c r="F10" s="363">
        <f>Base!$BA10</f>
        <v>0</v>
      </c>
      <c r="G10" s="13">
        <f>'O-I'!$AZ10</f>
        <v>0</v>
      </c>
      <c r="H10" s="244" t="s">
        <v>347</v>
      </c>
      <c r="I10" s="363">
        <f>'O-I'!$BA10</f>
        <v>0</v>
      </c>
      <c r="J10" s="13">
        <f>'O-II'!$AZ10</f>
        <v>0</v>
      </c>
      <c r="K10" s="244" t="s">
        <v>349</v>
      </c>
      <c r="L10" s="363">
        <f>'O-II'!$BA10</f>
        <v>0</v>
      </c>
      <c r="M10" s="13">
        <f>'O-III'!$AZ10</f>
        <v>0</v>
      </c>
      <c r="N10" s="244" t="s">
        <v>350</v>
      </c>
      <c r="O10" s="363">
        <f>'O-III'!$BA10</f>
        <v>0</v>
      </c>
      <c r="P10" s="13">
        <f>'O-IV'!$AZ10</f>
        <v>0</v>
      </c>
      <c r="Q10" s="244" t="s">
        <v>351</v>
      </c>
      <c r="R10" s="363">
        <f>'O-IV'!$BA10</f>
        <v>0</v>
      </c>
      <c r="S10" s="13">
        <f>'O-V'!$AZ10</f>
        <v>0</v>
      </c>
      <c r="T10" s="244" t="s">
        <v>352</v>
      </c>
      <c r="U10" s="363">
        <f>'O-V'!$BA10</f>
        <v>0</v>
      </c>
      <c r="V10" s="37">
        <f t="shared" si="0"/>
        <v>0</v>
      </c>
      <c r="W10" s="363">
        <f t="shared" si="1"/>
        <v>0</v>
      </c>
    </row>
    <row r="11" spans="1:23" x14ac:dyDescent="0.2">
      <c r="A11" s="11"/>
      <c r="B11" s="251" t="str">
        <f>IF(ISBLANK('Labor Rates'!C11),"",'Labor Rates'!C11)</f>
        <v/>
      </c>
      <c r="C11" s="251" t="str">
        <f>IF(ISBLANK('Labor Rates'!D11),"",'Labor Rates'!D11)</f>
        <v/>
      </c>
      <c r="D11" s="13">
        <f>Base!$AZ11</f>
        <v>0</v>
      </c>
      <c r="E11" s="244" t="s">
        <v>346</v>
      </c>
      <c r="F11" s="363">
        <f>Base!$BA11</f>
        <v>0</v>
      </c>
      <c r="G11" s="13">
        <f>'O-I'!$AZ11</f>
        <v>0</v>
      </c>
      <c r="H11" s="244" t="s">
        <v>347</v>
      </c>
      <c r="I11" s="363">
        <f>'O-I'!$BA11</f>
        <v>0</v>
      </c>
      <c r="J11" s="13">
        <f>'O-II'!$AZ11</f>
        <v>0</v>
      </c>
      <c r="K11" s="244" t="s">
        <v>349</v>
      </c>
      <c r="L11" s="363">
        <f>'O-II'!$BA11</f>
        <v>0</v>
      </c>
      <c r="M11" s="13">
        <f>'O-III'!$AZ11</f>
        <v>0</v>
      </c>
      <c r="N11" s="244" t="s">
        <v>350</v>
      </c>
      <c r="O11" s="363">
        <f>'O-III'!$BA11</f>
        <v>0</v>
      </c>
      <c r="P11" s="13">
        <f>'O-IV'!$AZ11</f>
        <v>0</v>
      </c>
      <c r="Q11" s="244" t="s">
        <v>351</v>
      </c>
      <c r="R11" s="363">
        <f>'O-IV'!$BA11</f>
        <v>0</v>
      </c>
      <c r="S11" s="13">
        <f>'O-V'!$AZ11</f>
        <v>0</v>
      </c>
      <c r="T11" s="244" t="s">
        <v>352</v>
      </c>
      <c r="U11" s="363">
        <f>'O-V'!$BA11</f>
        <v>0</v>
      </c>
      <c r="V11" s="37">
        <f t="shared" si="0"/>
        <v>0</v>
      </c>
      <c r="W11" s="363">
        <f t="shared" si="1"/>
        <v>0</v>
      </c>
    </row>
    <row r="12" spans="1:23" x14ac:dyDescent="0.2">
      <c r="A12" s="11"/>
      <c r="B12" s="251" t="str">
        <f>IF(ISBLANK('Labor Rates'!C12),"",'Labor Rates'!C12)</f>
        <v/>
      </c>
      <c r="C12" s="251" t="str">
        <f>IF(ISBLANK('Labor Rates'!D12),"",'Labor Rates'!D12)</f>
        <v/>
      </c>
      <c r="D12" s="13">
        <f>Base!$AZ12</f>
        <v>0</v>
      </c>
      <c r="E12" s="244" t="s">
        <v>346</v>
      </c>
      <c r="F12" s="363">
        <f>Base!$BA12</f>
        <v>0</v>
      </c>
      <c r="G12" s="13">
        <f>'O-I'!$AZ12</f>
        <v>0</v>
      </c>
      <c r="H12" s="244" t="s">
        <v>347</v>
      </c>
      <c r="I12" s="363">
        <f>'O-I'!$BA12</f>
        <v>0</v>
      </c>
      <c r="J12" s="13">
        <f>'O-II'!$AZ12</f>
        <v>0</v>
      </c>
      <c r="K12" s="244" t="s">
        <v>349</v>
      </c>
      <c r="L12" s="363">
        <f>'O-II'!$BA12</f>
        <v>0</v>
      </c>
      <c r="M12" s="13">
        <f>'O-III'!$AZ12</f>
        <v>0</v>
      </c>
      <c r="N12" s="244" t="s">
        <v>350</v>
      </c>
      <c r="O12" s="363">
        <f>'O-III'!$BA12</f>
        <v>0</v>
      </c>
      <c r="P12" s="13">
        <f>'O-IV'!$AZ12</f>
        <v>0</v>
      </c>
      <c r="Q12" s="244" t="s">
        <v>351</v>
      </c>
      <c r="R12" s="363">
        <f>'O-IV'!$BA12</f>
        <v>0</v>
      </c>
      <c r="S12" s="13">
        <f>'O-V'!$AZ12</f>
        <v>0</v>
      </c>
      <c r="T12" s="244" t="s">
        <v>352</v>
      </c>
      <c r="U12" s="363">
        <f>'O-V'!$BA12</f>
        <v>0</v>
      </c>
      <c r="V12" s="37">
        <f t="shared" si="0"/>
        <v>0</v>
      </c>
      <c r="W12" s="363">
        <f t="shared" si="1"/>
        <v>0</v>
      </c>
    </row>
    <row r="13" spans="1:23" x14ac:dyDescent="0.2">
      <c r="A13" s="11"/>
      <c r="B13" s="251" t="str">
        <f>IF(ISBLANK('Labor Rates'!C13),"",'Labor Rates'!C13)</f>
        <v/>
      </c>
      <c r="C13" s="251" t="str">
        <f>IF(ISBLANK('Labor Rates'!D13),"",'Labor Rates'!D13)</f>
        <v/>
      </c>
      <c r="D13" s="13">
        <f>Base!$AZ13</f>
        <v>0</v>
      </c>
      <c r="E13" s="244" t="s">
        <v>346</v>
      </c>
      <c r="F13" s="363">
        <f>Base!$BA13</f>
        <v>0</v>
      </c>
      <c r="G13" s="13">
        <f>'O-I'!$AZ13</f>
        <v>0</v>
      </c>
      <c r="H13" s="244" t="s">
        <v>347</v>
      </c>
      <c r="I13" s="363">
        <f>'O-I'!$BA13</f>
        <v>0</v>
      </c>
      <c r="J13" s="13">
        <f>'O-II'!$AZ13</f>
        <v>0</v>
      </c>
      <c r="K13" s="244" t="s">
        <v>349</v>
      </c>
      <c r="L13" s="363">
        <f>'O-II'!$BA13</f>
        <v>0</v>
      </c>
      <c r="M13" s="13">
        <f>'O-III'!$AZ13</f>
        <v>0</v>
      </c>
      <c r="N13" s="244" t="s">
        <v>350</v>
      </c>
      <c r="O13" s="363">
        <f>'O-III'!$BA13</f>
        <v>0</v>
      </c>
      <c r="P13" s="13">
        <f>'O-IV'!$AZ13</f>
        <v>0</v>
      </c>
      <c r="Q13" s="244" t="s">
        <v>351</v>
      </c>
      <c r="R13" s="363">
        <f>'O-IV'!$BA13</f>
        <v>0</v>
      </c>
      <c r="S13" s="13">
        <f>'O-V'!$AZ13</f>
        <v>0</v>
      </c>
      <c r="T13" s="244" t="s">
        <v>352</v>
      </c>
      <c r="U13" s="363">
        <f>'O-V'!$BA13</f>
        <v>0</v>
      </c>
      <c r="V13" s="37">
        <f t="shared" si="0"/>
        <v>0</v>
      </c>
      <c r="W13" s="363">
        <f t="shared" si="1"/>
        <v>0</v>
      </c>
    </row>
    <row r="14" spans="1:23" x14ac:dyDescent="0.2">
      <c r="A14" s="11"/>
      <c r="B14" s="251" t="str">
        <f>IF(ISBLANK('Labor Rates'!C14),"",'Labor Rates'!C14)</f>
        <v/>
      </c>
      <c r="C14" s="251" t="str">
        <f>IF(ISBLANK('Labor Rates'!D14),"",'Labor Rates'!D14)</f>
        <v/>
      </c>
      <c r="D14" s="13">
        <f>Base!$AZ14</f>
        <v>0</v>
      </c>
      <c r="E14" s="244" t="s">
        <v>346</v>
      </c>
      <c r="F14" s="363">
        <f>Base!$BA14</f>
        <v>0</v>
      </c>
      <c r="G14" s="13">
        <f>'O-I'!$AZ14</f>
        <v>0</v>
      </c>
      <c r="H14" s="244" t="s">
        <v>347</v>
      </c>
      <c r="I14" s="363">
        <f>'O-I'!$BA14</f>
        <v>0</v>
      </c>
      <c r="J14" s="13">
        <f>'O-II'!$AZ14</f>
        <v>0</v>
      </c>
      <c r="K14" s="244" t="s">
        <v>349</v>
      </c>
      <c r="L14" s="363">
        <f>'O-II'!$BA14</f>
        <v>0</v>
      </c>
      <c r="M14" s="13">
        <f>'O-III'!$AZ14</f>
        <v>0</v>
      </c>
      <c r="N14" s="244" t="s">
        <v>350</v>
      </c>
      <c r="O14" s="363">
        <f>'O-III'!$BA14</f>
        <v>0</v>
      </c>
      <c r="P14" s="13">
        <f>'O-IV'!$AZ14</f>
        <v>0</v>
      </c>
      <c r="Q14" s="244" t="s">
        <v>351</v>
      </c>
      <c r="R14" s="363">
        <f>'O-IV'!$BA14</f>
        <v>0</v>
      </c>
      <c r="S14" s="13">
        <f>'O-V'!$AZ14</f>
        <v>0</v>
      </c>
      <c r="T14" s="244" t="s">
        <v>352</v>
      </c>
      <c r="U14" s="363">
        <f>'O-V'!$BA14</f>
        <v>0</v>
      </c>
      <c r="V14" s="37">
        <f t="shared" si="0"/>
        <v>0</v>
      </c>
      <c r="W14" s="363">
        <f t="shared" si="1"/>
        <v>0</v>
      </c>
    </row>
    <row r="15" spans="1:23" x14ac:dyDescent="0.2">
      <c r="A15" s="11"/>
      <c r="B15" s="251" t="str">
        <f>IF(ISBLANK('Labor Rates'!C15),"",'Labor Rates'!C15)</f>
        <v/>
      </c>
      <c r="C15" s="251" t="str">
        <f>IF(ISBLANK('Labor Rates'!D15),"",'Labor Rates'!D15)</f>
        <v/>
      </c>
      <c r="D15" s="13">
        <f>Base!$AZ15</f>
        <v>0</v>
      </c>
      <c r="E15" s="244" t="s">
        <v>346</v>
      </c>
      <c r="F15" s="363">
        <f>Base!$BA15</f>
        <v>0</v>
      </c>
      <c r="G15" s="13">
        <f>'O-I'!$AZ15</f>
        <v>0</v>
      </c>
      <c r="H15" s="244" t="s">
        <v>347</v>
      </c>
      <c r="I15" s="363">
        <f>'O-I'!$BA15</f>
        <v>0</v>
      </c>
      <c r="J15" s="13">
        <f>'O-II'!$AZ15</f>
        <v>0</v>
      </c>
      <c r="K15" s="244" t="s">
        <v>349</v>
      </c>
      <c r="L15" s="363">
        <f>'O-II'!$BA15</f>
        <v>0</v>
      </c>
      <c r="M15" s="13">
        <f>'O-III'!$AZ15</f>
        <v>0</v>
      </c>
      <c r="N15" s="244" t="s">
        <v>350</v>
      </c>
      <c r="O15" s="363">
        <f>'O-III'!$BA15</f>
        <v>0</v>
      </c>
      <c r="P15" s="13">
        <f>'O-IV'!$AZ15</f>
        <v>0</v>
      </c>
      <c r="Q15" s="244" t="s">
        <v>351</v>
      </c>
      <c r="R15" s="363">
        <f>'O-IV'!$BA15</f>
        <v>0</v>
      </c>
      <c r="S15" s="13">
        <f>'O-V'!$AZ15</f>
        <v>0</v>
      </c>
      <c r="T15" s="244" t="s">
        <v>352</v>
      </c>
      <c r="U15" s="363">
        <f>'O-V'!$BA15</f>
        <v>0</v>
      </c>
      <c r="V15" s="37">
        <f t="shared" si="0"/>
        <v>0</v>
      </c>
      <c r="W15" s="363">
        <f t="shared" si="1"/>
        <v>0</v>
      </c>
    </row>
    <row r="16" spans="1:23" x14ac:dyDescent="0.2">
      <c r="A16" s="11"/>
      <c r="B16" s="251" t="str">
        <f>IF(ISBLANK('Labor Rates'!C16),"",'Labor Rates'!C16)</f>
        <v/>
      </c>
      <c r="C16" s="251" t="str">
        <f>IF(ISBLANK('Labor Rates'!D16),"",'Labor Rates'!D16)</f>
        <v/>
      </c>
      <c r="D16" s="13">
        <f>Base!$AZ16</f>
        <v>0</v>
      </c>
      <c r="E16" s="244" t="s">
        <v>346</v>
      </c>
      <c r="F16" s="363">
        <f>Base!$BA16</f>
        <v>0</v>
      </c>
      <c r="G16" s="13">
        <f>'O-I'!$AZ16</f>
        <v>0</v>
      </c>
      <c r="H16" s="244" t="s">
        <v>347</v>
      </c>
      <c r="I16" s="363">
        <f>'O-I'!$BA16</f>
        <v>0</v>
      </c>
      <c r="J16" s="13">
        <f>'O-II'!$AZ16</f>
        <v>0</v>
      </c>
      <c r="K16" s="244" t="s">
        <v>349</v>
      </c>
      <c r="L16" s="363">
        <f>'O-II'!$BA16</f>
        <v>0</v>
      </c>
      <c r="M16" s="13">
        <f>'O-III'!$AZ16</f>
        <v>0</v>
      </c>
      <c r="N16" s="244" t="s">
        <v>350</v>
      </c>
      <c r="O16" s="363">
        <f>'O-III'!$BA16</f>
        <v>0</v>
      </c>
      <c r="P16" s="13">
        <f>'O-IV'!$AZ16</f>
        <v>0</v>
      </c>
      <c r="Q16" s="244" t="s">
        <v>351</v>
      </c>
      <c r="R16" s="363">
        <f>'O-IV'!$BA16</f>
        <v>0</v>
      </c>
      <c r="S16" s="13">
        <f>'O-V'!$AZ16</f>
        <v>0</v>
      </c>
      <c r="T16" s="244" t="s">
        <v>352</v>
      </c>
      <c r="U16" s="363">
        <f>'O-V'!$BA16</f>
        <v>0</v>
      </c>
      <c r="V16" s="37">
        <f t="shared" si="0"/>
        <v>0</v>
      </c>
      <c r="W16" s="363">
        <f t="shared" si="1"/>
        <v>0</v>
      </c>
    </row>
    <row r="17" spans="1:23" x14ac:dyDescent="0.2">
      <c r="A17" s="11"/>
      <c r="B17" s="251" t="str">
        <f>IF(ISBLANK('Labor Rates'!C17),"",'Labor Rates'!C17)</f>
        <v/>
      </c>
      <c r="C17" s="251" t="str">
        <f>IF(ISBLANK('Labor Rates'!D17),"",'Labor Rates'!D17)</f>
        <v/>
      </c>
      <c r="D17" s="13">
        <f>Base!$AZ17</f>
        <v>0</v>
      </c>
      <c r="E17" s="244" t="s">
        <v>346</v>
      </c>
      <c r="F17" s="363">
        <f>Base!$BA17</f>
        <v>0</v>
      </c>
      <c r="G17" s="13">
        <f>'O-I'!$AZ17</f>
        <v>0</v>
      </c>
      <c r="H17" s="244" t="s">
        <v>347</v>
      </c>
      <c r="I17" s="363">
        <f>'O-I'!$BA17</f>
        <v>0</v>
      </c>
      <c r="J17" s="13">
        <f>'O-II'!$AZ17</f>
        <v>0</v>
      </c>
      <c r="K17" s="244" t="s">
        <v>349</v>
      </c>
      <c r="L17" s="363">
        <f>'O-II'!$BA17</f>
        <v>0</v>
      </c>
      <c r="M17" s="13">
        <f>'O-III'!$AZ17</f>
        <v>0</v>
      </c>
      <c r="N17" s="244" t="s">
        <v>350</v>
      </c>
      <c r="O17" s="363">
        <f>'O-III'!$BA17</f>
        <v>0</v>
      </c>
      <c r="P17" s="13">
        <f>'O-IV'!$AZ17</f>
        <v>0</v>
      </c>
      <c r="Q17" s="244" t="s">
        <v>351</v>
      </c>
      <c r="R17" s="363">
        <f>'O-IV'!$BA17</f>
        <v>0</v>
      </c>
      <c r="S17" s="13">
        <f>'O-V'!$AZ17</f>
        <v>0</v>
      </c>
      <c r="T17" s="244" t="s">
        <v>352</v>
      </c>
      <c r="U17" s="363">
        <f>'O-V'!$BA17</f>
        <v>0</v>
      </c>
      <c r="V17" s="37">
        <f t="shared" si="0"/>
        <v>0</v>
      </c>
      <c r="W17" s="363">
        <f t="shared" si="1"/>
        <v>0</v>
      </c>
    </row>
    <row r="18" spans="1:23" x14ac:dyDescent="0.2">
      <c r="A18" s="11"/>
      <c r="B18" s="251" t="str">
        <f>IF(ISBLANK('Labor Rates'!C18),"",'Labor Rates'!C18)</f>
        <v/>
      </c>
      <c r="C18" s="251" t="str">
        <f>IF(ISBLANK('Labor Rates'!D18),"",'Labor Rates'!D18)</f>
        <v/>
      </c>
      <c r="D18" s="13">
        <f>Base!$AZ18</f>
        <v>0</v>
      </c>
      <c r="E18" s="244" t="s">
        <v>346</v>
      </c>
      <c r="F18" s="363">
        <f>Base!$BA18</f>
        <v>0</v>
      </c>
      <c r="G18" s="13">
        <f>'O-I'!$AZ18</f>
        <v>0</v>
      </c>
      <c r="H18" s="244" t="s">
        <v>347</v>
      </c>
      <c r="I18" s="363">
        <f>'O-I'!$BA18</f>
        <v>0</v>
      </c>
      <c r="J18" s="13">
        <f>'O-II'!$AZ18</f>
        <v>0</v>
      </c>
      <c r="K18" s="244" t="s">
        <v>349</v>
      </c>
      <c r="L18" s="363">
        <f>'O-II'!$BA18</f>
        <v>0</v>
      </c>
      <c r="M18" s="13">
        <f>'O-III'!$AZ18</f>
        <v>0</v>
      </c>
      <c r="N18" s="244" t="s">
        <v>350</v>
      </c>
      <c r="O18" s="363">
        <f>'O-III'!$BA18</f>
        <v>0</v>
      </c>
      <c r="P18" s="13">
        <f>'O-IV'!$AZ18</f>
        <v>0</v>
      </c>
      <c r="Q18" s="244" t="s">
        <v>351</v>
      </c>
      <c r="R18" s="363">
        <f>'O-IV'!$BA18</f>
        <v>0</v>
      </c>
      <c r="S18" s="13">
        <f>'O-V'!$AZ18</f>
        <v>0</v>
      </c>
      <c r="T18" s="244" t="s">
        <v>352</v>
      </c>
      <c r="U18" s="363">
        <f>'O-V'!$BA18</f>
        <v>0</v>
      </c>
      <c r="V18" s="37">
        <f t="shared" si="0"/>
        <v>0</v>
      </c>
      <c r="W18" s="363">
        <f t="shared" si="1"/>
        <v>0</v>
      </c>
    </row>
    <row r="19" spans="1:23" x14ac:dyDescent="0.2">
      <c r="A19" s="11"/>
      <c r="B19" s="251" t="str">
        <f>IF(ISBLANK('Labor Rates'!C19),"",'Labor Rates'!C19)</f>
        <v/>
      </c>
      <c r="C19" s="251" t="str">
        <f>IF(ISBLANK('Labor Rates'!D19),"",'Labor Rates'!D19)</f>
        <v/>
      </c>
      <c r="D19" s="13">
        <f>Base!$AZ19</f>
        <v>0</v>
      </c>
      <c r="E19" s="244" t="s">
        <v>346</v>
      </c>
      <c r="F19" s="363">
        <f>Base!$BA19</f>
        <v>0</v>
      </c>
      <c r="G19" s="13">
        <f>'O-I'!$AZ19</f>
        <v>0</v>
      </c>
      <c r="H19" s="244" t="s">
        <v>347</v>
      </c>
      <c r="I19" s="363">
        <f>'O-I'!$BA19</f>
        <v>0</v>
      </c>
      <c r="J19" s="13">
        <f>'O-II'!$AZ19</f>
        <v>0</v>
      </c>
      <c r="K19" s="244" t="s">
        <v>349</v>
      </c>
      <c r="L19" s="363">
        <f>'O-II'!$BA19</f>
        <v>0</v>
      </c>
      <c r="M19" s="13">
        <f>'O-III'!$AZ19</f>
        <v>0</v>
      </c>
      <c r="N19" s="244" t="s">
        <v>350</v>
      </c>
      <c r="O19" s="363">
        <f>'O-III'!$BA19</f>
        <v>0</v>
      </c>
      <c r="P19" s="13">
        <f>'O-IV'!$AZ19</f>
        <v>0</v>
      </c>
      <c r="Q19" s="244" t="s">
        <v>351</v>
      </c>
      <c r="R19" s="363">
        <f>'O-IV'!$BA19</f>
        <v>0</v>
      </c>
      <c r="S19" s="13">
        <f>'O-V'!$AZ19</f>
        <v>0</v>
      </c>
      <c r="T19" s="244" t="s">
        <v>352</v>
      </c>
      <c r="U19" s="363">
        <f>'O-V'!$BA19</f>
        <v>0</v>
      </c>
      <c r="V19" s="37">
        <f t="shared" si="0"/>
        <v>0</v>
      </c>
      <c r="W19" s="363">
        <f t="shared" si="1"/>
        <v>0</v>
      </c>
    </row>
    <row r="20" spans="1:23" x14ac:dyDescent="0.2">
      <c r="A20" s="11"/>
      <c r="B20" s="251" t="str">
        <f>IF(ISBLANK('Labor Rates'!C20),"",'Labor Rates'!C20)</f>
        <v/>
      </c>
      <c r="C20" s="251" t="str">
        <f>IF(ISBLANK('Labor Rates'!D20),"",'Labor Rates'!D20)</f>
        <v/>
      </c>
      <c r="D20" s="13">
        <f>Base!$AZ20</f>
        <v>0</v>
      </c>
      <c r="E20" s="244" t="s">
        <v>346</v>
      </c>
      <c r="F20" s="363">
        <f>Base!$BA20</f>
        <v>0</v>
      </c>
      <c r="G20" s="13">
        <f>'O-I'!$AZ20</f>
        <v>0</v>
      </c>
      <c r="H20" s="244" t="s">
        <v>347</v>
      </c>
      <c r="I20" s="363">
        <f>'O-I'!$BA20</f>
        <v>0</v>
      </c>
      <c r="J20" s="13">
        <f>'O-II'!$AZ20</f>
        <v>0</v>
      </c>
      <c r="K20" s="244" t="s">
        <v>349</v>
      </c>
      <c r="L20" s="363">
        <f>'O-II'!$BA20</f>
        <v>0</v>
      </c>
      <c r="M20" s="13">
        <f>'O-III'!$AZ20</f>
        <v>0</v>
      </c>
      <c r="N20" s="244" t="s">
        <v>350</v>
      </c>
      <c r="O20" s="363">
        <f>'O-III'!$BA20</f>
        <v>0</v>
      </c>
      <c r="P20" s="13">
        <f>'O-IV'!$AZ20</f>
        <v>0</v>
      </c>
      <c r="Q20" s="244" t="s">
        <v>351</v>
      </c>
      <c r="R20" s="363">
        <f>'O-IV'!$BA20</f>
        <v>0</v>
      </c>
      <c r="S20" s="13">
        <f>'O-V'!$AZ20</f>
        <v>0</v>
      </c>
      <c r="T20" s="244" t="s">
        <v>352</v>
      </c>
      <c r="U20" s="363">
        <f>'O-V'!$BA20</f>
        <v>0</v>
      </c>
      <c r="V20" s="37">
        <f t="shared" si="0"/>
        <v>0</v>
      </c>
      <c r="W20" s="363">
        <f t="shared" si="1"/>
        <v>0</v>
      </c>
    </row>
    <row r="21" spans="1:23" x14ac:dyDescent="0.2">
      <c r="A21" s="11"/>
      <c r="B21" s="251" t="str">
        <f>IF(ISBLANK('Labor Rates'!C21),"",'Labor Rates'!C21)</f>
        <v/>
      </c>
      <c r="C21" s="251" t="str">
        <f>IF(ISBLANK('Labor Rates'!D21),"",'Labor Rates'!D21)</f>
        <v/>
      </c>
      <c r="D21" s="13">
        <f>Base!$AZ21</f>
        <v>0</v>
      </c>
      <c r="E21" s="244" t="s">
        <v>346</v>
      </c>
      <c r="F21" s="363">
        <f>Base!$BA21</f>
        <v>0</v>
      </c>
      <c r="G21" s="13">
        <f>'O-I'!$AZ21</f>
        <v>0</v>
      </c>
      <c r="H21" s="244" t="s">
        <v>347</v>
      </c>
      <c r="I21" s="363">
        <f>'O-I'!$BA21</f>
        <v>0</v>
      </c>
      <c r="J21" s="13">
        <f>'O-II'!$AZ21</f>
        <v>0</v>
      </c>
      <c r="K21" s="244" t="s">
        <v>349</v>
      </c>
      <c r="L21" s="363">
        <f>'O-II'!$BA21</f>
        <v>0</v>
      </c>
      <c r="M21" s="13">
        <f>'O-III'!$AZ21</f>
        <v>0</v>
      </c>
      <c r="N21" s="244" t="s">
        <v>350</v>
      </c>
      <c r="O21" s="363">
        <f>'O-III'!$BA21</f>
        <v>0</v>
      </c>
      <c r="P21" s="13">
        <f>'O-IV'!$AZ21</f>
        <v>0</v>
      </c>
      <c r="Q21" s="244" t="s">
        <v>351</v>
      </c>
      <c r="R21" s="363">
        <f>'O-IV'!$BA21</f>
        <v>0</v>
      </c>
      <c r="S21" s="13">
        <f>'O-V'!$AZ21</f>
        <v>0</v>
      </c>
      <c r="T21" s="244" t="s">
        <v>352</v>
      </c>
      <c r="U21" s="363">
        <f>'O-V'!$BA21</f>
        <v>0</v>
      </c>
      <c r="V21" s="37">
        <f t="shared" si="0"/>
        <v>0</v>
      </c>
      <c r="W21" s="363">
        <f t="shared" si="1"/>
        <v>0</v>
      </c>
    </row>
    <row r="22" spans="1:23" x14ac:dyDescent="0.2">
      <c r="A22" s="11"/>
      <c r="B22" s="251" t="str">
        <f>IF(ISBLANK('Labor Rates'!C22),"",'Labor Rates'!C22)</f>
        <v/>
      </c>
      <c r="C22" s="251" t="str">
        <f>IF(ISBLANK('Labor Rates'!D22),"",'Labor Rates'!D22)</f>
        <v/>
      </c>
      <c r="D22" s="13">
        <f>Base!$AZ22</f>
        <v>0</v>
      </c>
      <c r="E22" s="244" t="s">
        <v>346</v>
      </c>
      <c r="F22" s="363">
        <f>Base!$BA22</f>
        <v>0</v>
      </c>
      <c r="G22" s="13">
        <f>'O-I'!$AZ22</f>
        <v>0</v>
      </c>
      <c r="H22" s="244" t="s">
        <v>347</v>
      </c>
      <c r="I22" s="363">
        <f>'O-I'!$BA22</f>
        <v>0</v>
      </c>
      <c r="J22" s="13">
        <f>'O-II'!$AZ22</f>
        <v>0</v>
      </c>
      <c r="K22" s="244" t="s">
        <v>349</v>
      </c>
      <c r="L22" s="363">
        <f>'O-II'!$BA22</f>
        <v>0</v>
      </c>
      <c r="M22" s="13">
        <f>'O-III'!$AZ22</f>
        <v>0</v>
      </c>
      <c r="N22" s="244" t="s">
        <v>350</v>
      </c>
      <c r="O22" s="363">
        <f>'O-III'!$BA22</f>
        <v>0</v>
      </c>
      <c r="P22" s="13">
        <f>'O-IV'!$AZ22</f>
        <v>0</v>
      </c>
      <c r="Q22" s="244" t="s">
        <v>351</v>
      </c>
      <c r="R22" s="363">
        <f>'O-IV'!$BA22</f>
        <v>0</v>
      </c>
      <c r="S22" s="13">
        <f>'O-V'!$AZ22</f>
        <v>0</v>
      </c>
      <c r="T22" s="244" t="s">
        <v>352</v>
      </c>
      <c r="U22" s="363">
        <f>'O-V'!$BA22</f>
        <v>0</v>
      </c>
      <c r="V22" s="37">
        <f t="shared" si="0"/>
        <v>0</v>
      </c>
      <c r="W22" s="363">
        <f t="shared" si="1"/>
        <v>0</v>
      </c>
    </row>
    <row r="23" spans="1:23" x14ac:dyDescent="0.2">
      <c r="A23" s="11"/>
      <c r="B23" s="251" t="str">
        <f>IF(ISBLANK('Labor Rates'!C23),"",'Labor Rates'!C23)</f>
        <v/>
      </c>
      <c r="C23" s="251" t="str">
        <f>IF(ISBLANK('Labor Rates'!D23),"",'Labor Rates'!D23)</f>
        <v/>
      </c>
      <c r="D23" s="13">
        <f>Base!$AZ23</f>
        <v>0</v>
      </c>
      <c r="E23" s="244" t="s">
        <v>346</v>
      </c>
      <c r="F23" s="363">
        <f>Base!$BA23</f>
        <v>0</v>
      </c>
      <c r="G23" s="13">
        <f>'O-I'!$AZ23</f>
        <v>0</v>
      </c>
      <c r="H23" s="244" t="s">
        <v>347</v>
      </c>
      <c r="I23" s="363">
        <f>'O-I'!$BA23</f>
        <v>0</v>
      </c>
      <c r="J23" s="13">
        <f>'O-II'!$AZ23</f>
        <v>0</v>
      </c>
      <c r="K23" s="244" t="s">
        <v>349</v>
      </c>
      <c r="L23" s="363">
        <f>'O-II'!$BA23</f>
        <v>0</v>
      </c>
      <c r="M23" s="13">
        <f>'O-III'!$AZ23</f>
        <v>0</v>
      </c>
      <c r="N23" s="244" t="s">
        <v>350</v>
      </c>
      <c r="O23" s="363">
        <f>'O-III'!$BA23</f>
        <v>0</v>
      </c>
      <c r="P23" s="13">
        <f>'O-IV'!$AZ23</f>
        <v>0</v>
      </c>
      <c r="Q23" s="244" t="s">
        <v>351</v>
      </c>
      <c r="R23" s="363">
        <f>'O-IV'!$BA23</f>
        <v>0</v>
      </c>
      <c r="S23" s="13">
        <f>'O-V'!$AZ23</f>
        <v>0</v>
      </c>
      <c r="T23" s="244" t="s">
        <v>352</v>
      </c>
      <c r="U23" s="363">
        <f>'O-V'!$BA23</f>
        <v>0</v>
      </c>
      <c r="V23" s="37">
        <f t="shared" si="0"/>
        <v>0</v>
      </c>
      <c r="W23" s="363">
        <f t="shared" si="1"/>
        <v>0</v>
      </c>
    </row>
    <row r="24" spans="1:23" x14ac:dyDescent="0.2">
      <c r="A24" s="11"/>
      <c r="B24" s="251" t="str">
        <f>IF(ISBLANK('Labor Rates'!C24),"",'Labor Rates'!C24)</f>
        <v/>
      </c>
      <c r="C24" s="251" t="str">
        <f>IF(ISBLANK('Labor Rates'!D24),"",'Labor Rates'!D24)</f>
        <v/>
      </c>
      <c r="D24" s="13">
        <f>Base!$AZ24</f>
        <v>0</v>
      </c>
      <c r="E24" s="244" t="s">
        <v>346</v>
      </c>
      <c r="F24" s="363">
        <f>Base!$BA24</f>
        <v>0</v>
      </c>
      <c r="G24" s="13">
        <f>'O-I'!$AZ24</f>
        <v>0</v>
      </c>
      <c r="H24" s="244" t="s">
        <v>347</v>
      </c>
      <c r="I24" s="363">
        <f>'O-I'!$BA24</f>
        <v>0</v>
      </c>
      <c r="J24" s="13">
        <f>'O-II'!$AZ24</f>
        <v>0</v>
      </c>
      <c r="K24" s="244" t="s">
        <v>349</v>
      </c>
      <c r="L24" s="363">
        <f>'O-II'!$BA24</f>
        <v>0</v>
      </c>
      <c r="M24" s="13">
        <f>'O-III'!$AZ24</f>
        <v>0</v>
      </c>
      <c r="N24" s="244" t="s">
        <v>350</v>
      </c>
      <c r="O24" s="363">
        <f>'O-III'!$BA24</f>
        <v>0</v>
      </c>
      <c r="P24" s="13">
        <f>'O-IV'!$AZ24</f>
        <v>0</v>
      </c>
      <c r="Q24" s="244" t="s">
        <v>351</v>
      </c>
      <c r="R24" s="363">
        <f>'O-IV'!$BA24</f>
        <v>0</v>
      </c>
      <c r="S24" s="13">
        <f>'O-V'!$AZ24</f>
        <v>0</v>
      </c>
      <c r="T24" s="244" t="s">
        <v>352</v>
      </c>
      <c r="U24" s="363">
        <f>'O-V'!$BA24</f>
        <v>0</v>
      </c>
      <c r="V24" s="37">
        <f t="shared" ref="V24:V28" si="2">D24+G24+J24+M24+P24+S24</f>
        <v>0</v>
      </c>
      <c r="W24" s="363">
        <f t="shared" ref="W24:W28" si="3">F24+I24+L24+O24+R24+U24</f>
        <v>0</v>
      </c>
    </row>
    <row r="25" spans="1:23" x14ac:dyDescent="0.2">
      <c r="A25" s="11"/>
      <c r="B25" s="251" t="str">
        <f>IF(ISBLANK('Labor Rates'!C25),"",'Labor Rates'!C25)</f>
        <v/>
      </c>
      <c r="C25" s="251" t="str">
        <f>IF(ISBLANK('Labor Rates'!D25),"",'Labor Rates'!D25)</f>
        <v/>
      </c>
      <c r="D25" s="13">
        <f>Base!$AZ25</f>
        <v>0</v>
      </c>
      <c r="E25" s="244" t="s">
        <v>346</v>
      </c>
      <c r="F25" s="363">
        <f>Base!$BA25</f>
        <v>0</v>
      </c>
      <c r="G25" s="13">
        <f>'O-I'!$AZ25</f>
        <v>0</v>
      </c>
      <c r="H25" s="244" t="s">
        <v>347</v>
      </c>
      <c r="I25" s="363">
        <f>'O-I'!$BA25</f>
        <v>0</v>
      </c>
      <c r="J25" s="13">
        <f>'O-II'!$AZ25</f>
        <v>0</v>
      </c>
      <c r="K25" s="244" t="s">
        <v>349</v>
      </c>
      <c r="L25" s="363">
        <f>'O-II'!$BA25</f>
        <v>0</v>
      </c>
      <c r="M25" s="13">
        <f>'O-III'!$AZ25</f>
        <v>0</v>
      </c>
      <c r="N25" s="244" t="s">
        <v>350</v>
      </c>
      <c r="O25" s="363">
        <f>'O-III'!$BA25</f>
        <v>0</v>
      </c>
      <c r="P25" s="13">
        <f>'O-IV'!$AZ25</f>
        <v>0</v>
      </c>
      <c r="Q25" s="244" t="s">
        <v>351</v>
      </c>
      <c r="R25" s="363">
        <f>'O-IV'!$BA25</f>
        <v>0</v>
      </c>
      <c r="S25" s="13">
        <f>'O-V'!$AZ25</f>
        <v>0</v>
      </c>
      <c r="T25" s="244" t="s">
        <v>352</v>
      </c>
      <c r="U25" s="363">
        <f>'O-V'!$BA25</f>
        <v>0</v>
      </c>
      <c r="V25" s="37">
        <f t="shared" si="2"/>
        <v>0</v>
      </c>
      <c r="W25" s="363">
        <f t="shared" si="3"/>
        <v>0</v>
      </c>
    </row>
    <row r="26" spans="1:23" x14ac:dyDescent="0.2">
      <c r="A26" s="11"/>
      <c r="B26" s="251" t="str">
        <f>IF(ISBLANK('Labor Rates'!C26),"",'Labor Rates'!C26)</f>
        <v/>
      </c>
      <c r="C26" s="251" t="str">
        <f>IF(ISBLANK('Labor Rates'!D26),"",'Labor Rates'!D26)</f>
        <v/>
      </c>
      <c r="D26" s="13">
        <f>Base!$AZ26</f>
        <v>0</v>
      </c>
      <c r="E26" s="244" t="s">
        <v>346</v>
      </c>
      <c r="F26" s="363">
        <f>Base!$BA26</f>
        <v>0</v>
      </c>
      <c r="G26" s="13">
        <f>'O-I'!$AZ26</f>
        <v>0</v>
      </c>
      <c r="H26" s="244" t="s">
        <v>347</v>
      </c>
      <c r="I26" s="363">
        <f>'O-I'!$BA26</f>
        <v>0</v>
      </c>
      <c r="J26" s="13">
        <f>'O-II'!$AZ26</f>
        <v>0</v>
      </c>
      <c r="K26" s="244" t="s">
        <v>349</v>
      </c>
      <c r="L26" s="363">
        <f>'O-II'!$BA26</f>
        <v>0</v>
      </c>
      <c r="M26" s="13">
        <f>'O-III'!$AZ26</f>
        <v>0</v>
      </c>
      <c r="N26" s="244" t="s">
        <v>350</v>
      </c>
      <c r="O26" s="363">
        <f>'O-III'!$BA26</f>
        <v>0</v>
      </c>
      <c r="P26" s="13">
        <f>'O-IV'!$AZ26</f>
        <v>0</v>
      </c>
      <c r="Q26" s="244" t="s">
        <v>351</v>
      </c>
      <c r="R26" s="363">
        <f>'O-IV'!$BA26</f>
        <v>0</v>
      </c>
      <c r="S26" s="13">
        <f>'O-V'!$AZ26</f>
        <v>0</v>
      </c>
      <c r="T26" s="244" t="s">
        <v>352</v>
      </c>
      <c r="U26" s="363">
        <f>'O-V'!$BA26</f>
        <v>0</v>
      </c>
      <c r="V26" s="37">
        <f t="shared" si="2"/>
        <v>0</v>
      </c>
      <c r="W26" s="363">
        <f t="shared" si="3"/>
        <v>0</v>
      </c>
    </row>
    <row r="27" spans="1:23" x14ac:dyDescent="0.2">
      <c r="A27" s="11"/>
      <c r="B27" s="251" t="str">
        <f>IF(ISBLANK('Labor Rates'!C27),"",'Labor Rates'!C27)</f>
        <v/>
      </c>
      <c r="C27" s="251" t="str">
        <f>IF(ISBLANK('Labor Rates'!D27),"",'Labor Rates'!D27)</f>
        <v/>
      </c>
      <c r="D27" s="13">
        <f>Base!$AZ27</f>
        <v>0</v>
      </c>
      <c r="E27" s="244" t="s">
        <v>346</v>
      </c>
      <c r="F27" s="363">
        <f>Base!$BA27</f>
        <v>0</v>
      </c>
      <c r="G27" s="13">
        <f>'O-I'!$AZ27</f>
        <v>0</v>
      </c>
      <c r="H27" s="244" t="s">
        <v>347</v>
      </c>
      <c r="I27" s="363">
        <f>'O-I'!$BA27</f>
        <v>0</v>
      </c>
      <c r="J27" s="13">
        <f>'O-II'!$AZ27</f>
        <v>0</v>
      </c>
      <c r="K27" s="244" t="s">
        <v>349</v>
      </c>
      <c r="L27" s="363">
        <f>'O-II'!$BA27</f>
        <v>0</v>
      </c>
      <c r="M27" s="13">
        <f>'O-III'!$AZ27</f>
        <v>0</v>
      </c>
      <c r="N27" s="244" t="s">
        <v>350</v>
      </c>
      <c r="O27" s="363">
        <f>'O-III'!$BA27</f>
        <v>0</v>
      </c>
      <c r="P27" s="13">
        <f>'O-IV'!$AZ27</f>
        <v>0</v>
      </c>
      <c r="Q27" s="244" t="s">
        <v>351</v>
      </c>
      <c r="R27" s="363">
        <f>'O-IV'!$BA27</f>
        <v>0</v>
      </c>
      <c r="S27" s="13">
        <f>'O-V'!$AZ27</f>
        <v>0</v>
      </c>
      <c r="T27" s="244" t="s">
        <v>352</v>
      </c>
      <c r="U27" s="363">
        <f>'O-V'!$BA27</f>
        <v>0</v>
      </c>
      <c r="V27" s="37">
        <f t="shared" si="2"/>
        <v>0</v>
      </c>
      <c r="W27" s="363">
        <f t="shared" si="3"/>
        <v>0</v>
      </c>
    </row>
    <row r="28" spans="1:23" x14ac:dyDescent="0.2">
      <c r="A28" s="11"/>
      <c r="B28" s="251" t="str">
        <f>IF(ISBLANK('Labor Rates'!C28),"",'Labor Rates'!C28)</f>
        <v/>
      </c>
      <c r="C28" s="251" t="str">
        <f>IF(ISBLANK('Labor Rates'!D28),"",'Labor Rates'!D28)</f>
        <v/>
      </c>
      <c r="D28" s="13">
        <f>Base!$AZ28</f>
        <v>0</v>
      </c>
      <c r="E28" s="244" t="s">
        <v>346</v>
      </c>
      <c r="F28" s="363">
        <f>Base!$BA28</f>
        <v>0</v>
      </c>
      <c r="G28" s="13">
        <f>'O-I'!$AZ28</f>
        <v>0</v>
      </c>
      <c r="H28" s="244" t="s">
        <v>347</v>
      </c>
      <c r="I28" s="363">
        <f>'O-I'!$BA28</f>
        <v>0</v>
      </c>
      <c r="J28" s="13">
        <f>'O-II'!$AZ28</f>
        <v>0</v>
      </c>
      <c r="K28" s="244" t="s">
        <v>349</v>
      </c>
      <c r="L28" s="363">
        <f>'O-II'!$BA28</f>
        <v>0</v>
      </c>
      <c r="M28" s="13">
        <f>'O-III'!$AZ28</f>
        <v>0</v>
      </c>
      <c r="N28" s="244" t="s">
        <v>350</v>
      </c>
      <c r="O28" s="363">
        <f>'O-III'!$BA28</f>
        <v>0</v>
      </c>
      <c r="P28" s="13">
        <f>'O-IV'!$AZ28</f>
        <v>0</v>
      </c>
      <c r="Q28" s="244" t="s">
        <v>351</v>
      </c>
      <c r="R28" s="363">
        <f>'O-IV'!$BA28</f>
        <v>0</v>
      </c>
      <c r="S28" s="13">
        <f>'O-V'!$AZ28</f>
        <v>0</v>
      </c>
      <c r="T28" s="244" t="s">
        <v>352</v>
      </c>
      <c r="U28" s="363">
        <f>'O-V'!$BA28</f>
        <v>0</v>
      </c>
      <c r="V28" s="37">
        <f t="shared" si="2"/>
        <v>0</v>
      </c>
      <c r="W28" s="363">
        <f t="shared" si="3"/>
        <v>0</v>
      </c>
    </row>
    <row r="29" spans="1:23" x14ac:dyDescent="0.2">
      <c r="A29" s="11"/>
      <c r="B29" s="251" t="str">
        <f>IF(ISBLANK('Labor Rates'!C29),"",'Labor Rates'!C29)</f>
        <v/>
      </c>
      <c r="C29" s="251" t="str">
        <f>IF(ISBLANK('Labor Rates'!D29),"",'Labor Rates'!D29)</f>
        <v/>
      </c>
      <c r="D29" s="13">
        <f>Base!$AZ29</f>
        <v>0</v>
      </c>
      <c r="E29" s="244" t="s">
        <v>346</v>
      </c>
      <c r="F29" s="363">
        <f>Base!$BA29</f>
        <v>0</v>
      </c>
      <c r="G29" s="13">
        <f>'O-I'!$AZ29</f>
        <v>0</v>
      </c>
      <c r="H29" s="244" t="s">
        <v>347</v>
      </c>
      <c r="I29" s="363">
        <f>'O-I'!$BA29</f>
        <v>0</v>
      </c>
      <c r="J29" s="13">
        <f>'O-II'!$AZ29</f>
        <v>0</v>
      </c>
      <c r="K29" s="244" t="s">
        <v>349</v>
      </c>
      <c r="L29" s="363">
        <f>'O-II'!$BA29</f>
        <v>0</v>
      </c>
      <c r="M29" s="13">
        <f>'O-III'!$AZ29</f>
        <v>0</v>
      </c>
      <c r="N29" s="244" t="s">
        <v>350</v>
      </c>
      <c r="O29" s="363">
        <f>'O-III'!$BA29</f>
        <v>0</v>
      </c>
      <c r="P29" s="13">
        <f>'O-IV'!$AZ29</f>
        <v>0</v>
      </c>
      <c r="Q29" s="244" t="s">
        <v>351</v>
      </c>
      <c r="R29" s="363">
        <f>'O-IV'!$BA29</f>
        <v>0</v>
      </c>
      <c r="S29" s="13">
        <f>'O-V'!$AZ29</f>
        <v>0</v>
      </c>
      <c r="T29" s="244" t="s">
        <v>352</v>
      </c>
      <c r="U29" s="363">
        <f>'O-V'!$BA29</f>
        <v>0</v>
      </c>
      <c r="V29" s="37">
        <f t="shared" ref="V29:V31" si="4">D29+G29+J29+M29+P29+S29</f>
        <v>0</v>
      </c>
      <c r="W29" s="363">
        <f t="shared" ref="W29:W31" si="5">F29+I29+L29+O29+R29+U29</f>
        <v>0</v>
      </c>
    </row>
    <row r="30" spans="1:23" x14ac:dyDescent="0.2">
      <c r="A30" s="11"/>
      <c r="B30" s="251" t="str">
        <f>IF(ISBLANK('Labor Rates'!C30),"",'Labor Rates'!C30)</f>
        <v/>
      </c>
      <c r="C30" s="251" t="str">
        <f>IF(ISBLANK('Labor Rates'!D30),"",'Labor Rates'!D30)</f>
        <v/>
      </c>
      <c r="D30" s="13">
        <f>Base!$AZ30</f>
        <v>0</v>
      </c>
      <c r="E30" s="244" t="s">
        <v>346</v>
      </c>
      <c r="F30" s="363">
        <f>Base!$BA30</f>
        <v>0</v>
      </c>
      <c r="G30" s="13">
        <f>'O-I'!$AZ30</f>
        <v>0</v>
      </c>
      <c r="H30" s="244" t="s">
        <v>347</v>
      </c>
      <c r="I30" s="363">
        <f>'O-I'!$BA30</f>
        <v>0</v>
      </c>
      <c r="J30" s="13">
        <f>'O-II'!$AZ30</f>
        <v>0</v>
      </c>
      <c r="K30" s="244" t="s">
        <v>349</v>
      </c>
      <c r="L30" s="363">
        <f>'O-II'!$BA30</f>
        <v>0</v>
      </c>
      <c r="M30" s="13">
        <f>'O-III'!$AZ30</f>
        <v>0</v>
      </c>
      <c r="N30" s="244" t="s">
        <v>350</v>
      </c>
      <c r="O30" s="363">
        <f>'O-III'!$BA30</f>
        <v>0</v>
      </c>
      <c r="P30" s="13">
        <f>'O-IV'!$AZ30</f>
        <v>0</v>
      </c>
      <c r="Q30" s="244" t="s">
        <v>351</v>
      </c>
      <c r="R30" s="363">
        <f>'O-IV'!$BA30</f>
        <v>0</v>
      </c>
      <c r="S30" s="13">
        <f>'O-V'!$AZ30</f>
        <v>0</v>
      </c>
      <c r="T30" s="244" t="s">
        <v>352</v>
      </c>
      <c r="U30" s="363">
        <f>'O-V'!$BA30</f>
        <v>0</v>
      </c>
      <c r="V30" s="37">
        <f t="shared" si="4"/>
        <v>0</v>
      </c>
      <c r="W30" s="363">
        <f t="shared" si="5"/>
        <v>0</v>
      </c>
    </row>
    <row r="31" spans="1:23" x14ac:dyDescent="0.2">
      <c r="A31" s="11"/>
      <c r="B31" s="251" t="str">
        <f>IF(ISBLANK('Labor Rates'!C31),"",'Labor Rates'!C31)</f>
        <v/>
      </c>
      <c r="C31" s="251" t="str">
        <f>IF(ISBLANK('Labor Rates'!D31),"",'Labor Rates'!D31)</f>
        <v/>
      </c>
      <c r="D31" s="13">
        <f>Base!$AZ31</f>
        <v>0</v>
      </c>
      <c r="E31" s="244" t="s">
        <v>346</v>
      </c>
      <c r="F31" s="363">
        <f>Base!$BA31</f>
        <v>0</v>
      </c>
      <c r="G31" s="13">
        <f>'O-I'!$AZ31</f>
        <v>0</v>
      </c>
      <c r="H31" s="244" t="s">
        <v>347</v>
      </c>
      <c r="I31" s="363">
        <f>'O-I'!$BA31</f>
        <v>0</v>
      </c>
      <c r="J31" s="13">
        <f>'O-II'!$AZ31</f>
        <v>0</v>
      </c>
      <c r="K31" s="244" t="s">
        <v>349</v>
      </c>
      <c r="L31" s="363">
        <f>'O-II'!$BA31</f>
        <v>0</v>
      </c>
      <c r="M31" s="13">
        <f>'O-III'!$AZ31</f>
        <v>0</v>
      </c>
      <c r="N31" s="244" t="s">
        <v>350</v>
      </c>
      <c r="O31" s="363">
        <f>'O-III'!$BA31</f>
        <v>0</v>
      </c>
      <c r="P31" s="13">
        <f>'O-IV'!$AZ31</f>
        <v>0</v>
      </c>
      <c r="Q31" s="244" t="s">
        <v>351</v>
      </c>
      <c r="R31" s="363">
        <f>'O-IV'!$BA31</f>
        <v>0</v>
      </c>
      <c r="S31" s="13">
        <f>'O-V'!$AZ31</f>
        <v>0</v>
      </c>
      <c r="T31" s="244" t="s">
        <v>352</v>
      </c>
      <c r="U31" s="363">
        <f>'O-V'!$BA31</f>
        <v>0</v>
      </c>
      <c r="V31" s="37">
        <f t="shared" si="4"/>
        <v>0</v>
      </c>
      <c r="W31" s="363">
        <f t="shared" si="5"/>
        <v>0</v>
      </c>
    </row>
    <row r="32" spans="1:23" x14ac:dyDescent="0.2">
      <c r="A32" s="11"/>
      <c r="B32" s="252" t="s">
        <v>47</v>
      </c>
      <c r="C32" s="253"/>
      <c r="D32" s="14">
        <f>SUM(D8:D31)</f>
        <v>0</v>
      </c>
      <c r="E32" s="6"/>
      <c r="F32" s="364">
        <f>SUM(F8:F31)</f>
        <v>0</v>
      </c>
      <c r="G32" s="14">
        <f>SUM(G8:G31)</f>
        <v>0</v>
      </c>
      <c r="H32" s="6"/>
      <c r="I32" s="364">
        <f>SUM(I8:I31)</f>
        <v>0</v>
      </c>
      <c r="J32" s="14">
        <f>SUM(J8:J31)</f>
        <v>0</v>
      </c>
      <c r="K32" s="6"/>
      <c r="L32" s="364">
        <f>SUM(L8:L31)</f>
        <v>0</v>
      </c>
      <c r="M32" s="14">
        <f>SUM(M8:M31)</f>
        <v>0</v>
      </c>
      <c r="N32" s="6"/>
      <c r="O32" s="364">
        <f>SUM(O8:O31)</f>
        <v>0</v>
      </c>
      <c r="P32" s="14">
        <f>SUM(P8:P31)</f>
        <v>0</v>
      </c>
      <c r="Q32" s="6"/>
      <c r="R32" s="364">
        <f>SUM(R8:R31)</f>
        <v>0</v>
      </c>
      <c r="S32" s="14">
        <f>SUM(S8:S31)</f>
        <v>0</v>
      </c>
      <c r="T32" s="6"/>
      <c r="U32" s="364">
        <f>SUM(U8:U31)</f>
        <v>0</v>
      </c>
      <c r="V32" s="38">
        <f>SUM(V8:V31)</f>
        <v>0</v>
      </c>
      <c r="W32" s="364">
        <f t="shared" si="1"/>
        <v>0</v>
      </c>
    </row>
    <row r="33" spans="1:23" x14ac:dyDescent="0.2">
      <c r="A33" s="26"/>
      <c r="B33" s="7" t="s">
        <v>344</v>
      </c>
      <c r="C33" s="9"/>
      <c r="D33" s="15"/>
      <c r="E33" s="8"/>
      <c r="F33" s="363">
        <f>Base!$BA33</f>
        <v>0</v>
      </c>
      <c r="G33" s="15"/>
      <c r="H33" s="8"/>
      <c r="I33" s="363">
        <f>'O-I'!$BA33</f>
        <v>0</v>
      </c>
      <c r="J33" s="15"/>
      <c r="K33" s="8"/>
      <c r="L33" s="363">
        <f>'O-II'!$BA33</f>
        <v>0</v>
      </c>
      <c r="M33" s="15"/>
      <c r="N33" s="8"/>
      <c r="O33" s="363">
        <f>'O-III'!$BA33</f>
        <v>0</v>
      </c>
      <c r="P33" s="15"/>
      <c r="Q33" s="8"/>
      <c r="R33" s="363">
        <f>'O-IV'!$BA33</f>
        <v>0</v>
      </c>
      <c r="S33" s="15"/>
      <c r="T33" s="8"/>
      <c r="U33" s="363">
        <f>'O-V'!$BA33</f>
        <v>0</v>
      </c>
      <c r="V33" s="41"/>
      <c r="W33" s="363">
        <f t="shared" ref="W33:W38" si="6">F33+I33+L33+O33+R33+U33</f>
        <v>0</v>
      </c>
    </row>
    <row r="34" spans="1:23" hidden="1" x14ac:dyDescent="0.2">
      <c r="A34" s="26"/>
      <c r="B34" s="7" t="str">
        <f>Base!B34</f>
        <v>Insert line(s) &amp; title(s) for any other F/B rates</v>
      </c>
      <c r="C34" s="9"/>
      <c r="D34" s="15"/>
      <c r="E34" s="8"/>
      <c r="F34" s="363">
        <f>Base!$BA34</f>
        <v>0</v>
      </c>
      <c r="G34" s="15"/>
      <c r="H34" s="8"/>
      <c r="I34" s="363">
        <f>'O-I'!$BA34</f>
        <v>0</v>
      </c>
      <c r="J34" s="15"/>
      <c r="K34" s="8"/>
      <c r="L34" s="363">
        <f>'O-II'!$BA34</f>
        <v>0</v>
      </c>
      <c r="M34" s="15"/>
      <c r="N34" s="8"/>
      <c r="O34" s="363">
        <f>'O-III'!$BA34</f>
        <v>0</v>
      </c>
      <c r="P34" s="15"/>
      <c r="Q34" s="8"/>
      <c r="R34" s="363">
        <f>'O-IV'!$BA34</f>
        <v>0</v>
      </c>
      <c r="S34" s="15"/>
      <c r="T34" s="8"/>
      <c r="U34" s="363">
        <f>'O-V'!$BA34</f>
        <v>0</v>
      </c>
      <c r="V34" s="41"/>
      <c r="W34" s="363">
        <f t="shared" si="6"/>
        <v>0</v>
      </c>
    </row>
    <row r="35" spans="1:23" x14ac:dyDescent="0.2">
      <c r="A35" s="26"/>
      <c r="B35" s="6" t="s">
        <v>48</v>
      </c>
      <c r="C35" s="10"/>
      <c r="D35" s="16"/>
      <c r="E35" s="6"/>
      <c r="F35" s="364">
        <f>SUM(F33:F34)</f>
        <v>0</v>
      </c>
      <c r="G35" s="16"/>
      <c r="H35" s="6"/>
      <c r="I35" s="364">
        <f>SUM(I33:I34)</f>
        <v>0</v>
      </c>
      <c r="J35" s="16"/>
      <c r="K35" s="6"/>
      <c r="L35" s="364">
        <f>SUM(L33:L34)</f>
        <v>0</v>
      </c>
      <c r="M35" s="16"/>
      <c r="N35" s="6"/>
      <c r="O35" s="364">
        <f>SUM(O33:O34)</f>
        <v>0</v>
      </c>
      <c r="P35" s="16"/>
      <c r="Q35" s="6"/>
      <c r="R35" s="364">
        <f>SUM(R33:R34)</f>
        <v>0</v>
      </c>
      <c r="S35" s="16"/>
      <c r="T35" s="6"/>
      <c r="U35" s="364">
        <f>SUM(U33:U34)</f>
        <v>0</v>
      </c>
      <c r="V35" s="42"/>
      <c r="W35" s="364">
        <f t="shared" si="6"/>
        <v>0</v>
      </c>
    </row>
    <row r="36" spans="1:23" x14ac:dyDescent="0.2">
      <c r="A36" s="26"/>
      <c r="B36" s="7" t="s">
        <v>345</v>
      </c>
      <c r="C36" s="9"/>
      <c r="D36" s="15"/>
      <c r="E36" s="8"/>
      <c r="F36" s="363">
        <f>Base!$BA36</f>
        <v>0</v>
      </c>
      <c r="G36" s="15"/>
      <c r="H36" s="8"/>
      <c r="I36" s="363">
        <f>'O-I'!$BA36</f>
        <v>0</v>
      </c>
      <c r="J36" s="15"/>
      <c r="K36" s="8"/>
      <c r="L36" s="363">
        <f>'O-II'!$BA36</f>
        <v>0</v>
      </c>
      <c r="M36" s="15"/>
      <c r="N36" s="8"/>
      <c r="O36" s="363">
        <f>'O-III'!$BA36</f>
        <v>0</v>
      </c>
      <c r="P36" s="15"/>
      <c r="Q36" s="8"/>
      <c r="R36" s="363">
        <f>'O-IV'!$BA36</f>
        <v>0</v>
      </c>
      <c r="S36" s="15"/>
      <c r="T36" s="8"/>
      <c r="U36" s="363">
        <f>'O-V'!$BA36</f>
        <v>0</v>
      </c>
      <c r="V36" s="41"/>
      <c r="W36" s="363">
        <f t="shared" si="6"/>
        <v>0</v>
      </c>
    </row>
    <row r="37" spans="1:23" hidden="1" x14ac:dyDescent="0.2">
      <c r="A37" s="26"/>
      <c r="B37" s="7" t="str">
        <f>Base!B37</f>
        <v>Insert line(s) &amp; title(s) for any other O/H rates</v>
      </c>
      <c r="C37" s="9"/>
      <c r="D37" s="15"/>
      <c r="E37" s="8"/>
      <c r="F37" s="363">
        <f>Base!$BA37</f>
        <v>0</v>
      </c>
      <c r="G37" s="15"/>
      <c r="H37" s="8"/>
      <c r="I37" s="363">
        <f>'O-I'!$BA37</f>
        <v>0</v>
      </c>
      <c r="J37" s="15"/>
      <c r="K37" s="8"/>
      <c r="L37" s="363">
        <f>'O-II'!$BA37</f>
        <v>0</v>
      </c>
      <c r="M37" s="15"/>
      <c r="N37" s="8"/>
      <c r="O37" s="363">
        <f>'O-III'!$BA37</f>
        <v>0</v>
      </c>
      <c r="P37" s="15"/>
      <c r="Q37" s="8"/>
      <c r="R37" s="363">
        <f>'O-IV'!$BA37</f>
        <v>0</v>
      </c>
      <c r="S37" s="15"/>
      <c r="T37" s="8"/>
      <c r="U37" s="363">
        <f>'O-V'!$BA37</f>
        <v>0</v>
      </c>
      <c r="V37" s="41"/>
      <c r="W37" s="363">
        <f t="shared" si="6"/>
        <v>0</v>
      </c>
    </row>
    <row r="38" spans="1:23" x14ac:dyDescent="0.2">
      <c r="A38" s="26"/>
      <c r="B38" s="6" t="s">
        <v>49</v>
      </c>
      <c r="C38" s="10"/>
      <c r="D38" s="16"/>
      <c r="E38" s="6"/>
      <c r="F38" s="364">
        <f>SUM(F36:F37)</f>
        <v>0</v>
      </c>
      <c r="G38" s="16"/>
      <c r="H38" s="6"/>
      <c r="I38" s="364">
        <f>SUM(I36:I37)</f>
        <v>0</v>
      </c>
      <c r="J38" s="16"/>
      <c r="K38" s="6"/>
      <c r="L38" s="364">
        <f>SUM(L36:L37)</f>
        <v>0</v>
      </c>
      <c r="M38" s="16"/>
      <c r="N38" s="6"/>
      <c r="O38" s="364">
        <f>SUM(O36:O37)</f>
        <v>0</v>
      </c>
      <c r="P38" s="16"/>
      <c r="Q38" s="6"/>
      <c r="R38" s="364">
        <f>SUM(R36:R37)</f>
        <v>0</v>
      </c>
      <c r="S38" s="16"/>
      <c r="T38" s="6"/>
      <c r="U38" s="364">
        <f>SUM(U36:U37)</f>
        <v>0</v>
      </c>
      <c r="V38" s="42"/>
      <c r="W38" s="364">
        <f t="shared" si="6"/>
        <v>0</v>
      </c>
    </row>
    <row r="39" spans="1:23" x14ac:dyDescent="0.2">
      <c r="A39" s="26" t="s">
        <v>70</v>
      </c>
      <c r="B39" s="2"/>
      <c r="C39" s="3" t="s">
        <v>28</v>
      </c>
      <c r="D39" s="11"/>
      <c r="E39" s="2"/>
      <c r="F39" s="363"/>
      <c r="G39" s="11"/>
      <c r="H39" s="2"/>
      <c r="I39" s="12"/>
      <c r="J39" s="11"/>
      <c r="K39" s="2"/>
      <c r="L39" s="12"/>
      <c r="M39" s="11"/>
      <c r="N39" s="2"/>
      <c r="O39" s="12"/>
      <c r="P39" s="11"/>
      <c r="Q39" s="2"/>
      <c r="R39" s="12"/>
      <c r="S39" s="11"/>
      <c r="T39" s="2"/>
      <c r="U39" s="9"/>
      <c r="V39" s="40"/>
      <c r="W39" s="363"/>
    </row>
    <row r="40" spans="1:23" x14ac:dyDescent="0.2">
      <c r="A40" s="11"/>
      <c r="B40" s="7" t="str">
        <f>Base!B40</f>
        <v>Subcontract/Interorganizational Name - #01</v>
      </c>
      <c r="C40" s="163" t="s">
        <v>114</v>
      </c>
      <c r="D40" s="60"/>
      <c r="E40" s="57"/>
      <c r="F40" s="363">
        <f>Base!$BA40</f>
        <v>0</v>
      </c>
      <c r="G40" s="60"/>
      <c r="H40" s="57"/>
      <c r="I40" s="363">
        <f>'O-I'!$BA40</f>
        <v>0</v>
      </c>
      <c r="J40" s="60"/>
      <c r="K40" s="57"/>
      <c r="L40" s="363">
        <f>'O-II'!$BA40</f>
        <v>0</v>
      </c>
      <c r="M40" s="60"/>
      <c r="N40" s="57"/>
      <c r="O40" s="363">
        <f>'O-III'!$BA40</f>
        <v>0</v>
      </c>
      <c r="P40" s="60"/>
      <c r="Q40" s="57"/>
      <c r="R40" s="363">
        <f>'O-IV'!$BA40</f>
        <v>0</v>
      </c>
      <c r="S40" s="60"/>
      <c r="T40" s="57"/>
      <c r="U40" s="363">
        <f>'O-V'!$BA40</f>
        <v>0</v>
      </c>
      <c r="V40" s="41"/>
      <c r="W40" s="363">
        <f>F40+I40+L40+O40+R40+U40</f>
        <v>0</v>
      </c>
    </row>
    <row r="41" spans="1:23" x14ac:dyDescent="0.2">
      <c r="A41" s="11"/>
      <c r="B41" s="7" t="str">
        <f>Base!B41</f>
        <v>Subcontract/Interorganizational Name - #02</v>
      </c>
      <c r="C41" s="163" t="s">
        <v>114</v>
      </c>
      <c r="D41" s="60"/>
      <c r="E41" s="57"/>
      <c r="F41" s="363">
        <f>Base!$BA41</f>
        <v>0</v>
      </c>
      <c r="G41" s="60"/>
      <c r="H41" s="57"/>
      <c r="I41" s="363">
        <f>'O-I'!$BA41</f>
        <v>0</v>
      </c>
      <c r="J41" s="60"/>
      <c r="K41" s="57"/>
      <c r="L41" s="363">
        <f>'O-II'!$BA41</f>
        <v>0</v>
      </c>
      <c r="M41" s="60"/>
      <c r="N41" s="57"/>
      <c r="O41" s="363">
        <f>'O-III'!$BA41</f>
        <v>0</v>
      </c>
      <c r="P41" s="60"/>
      <c r="Q41" s="57"/>
      <c r="R41" s="363">
        <f>'O-IV'!$BA41</f>
        <v>0</v>
      </c>
      <c r="S41" s="60"/>
      <c r="T41" s="57"/>
      <c r="U41" s="363">
        <f>'O-V'!$BA41</f>
        <v>0</v>
      </c>
      <c r="V41" s="41"/>
      <c r="W41" s="363">
        <f>F41+I41+L41+O41+R41+U41</f>
        <v>0</v>
      </c>
    </row>
    <row r="42" spans="1:23" x14ac:dyDescent="0.2">
      <c r="A42" s="11"/>
      <c r="B42" s="7" t="str">
        <f>Base!B42</f>
        <v>Subcontract/Interorganizational Name - #03</v>
      </c>
      <c r="C42" s="163" t="s">
        <v>114</v>
      </c>
      <c r="D42" s="60"/>
      <c r="E42" s="57"/>
      <c r="F42" s="363">
        <f>Base!$BA42</f>
        <v>0</v>
      </c>
      <c r="G42" s="60"/>
      <c r="H42" s="57"/>
      <c r="I42" s="363">
        <f>'O-I'!$BA42</f>
        <v>0</v>
      </c>
      <c r="J42" s="60"/>
      <c r="K42" s="57"/>
      <c r="L42" s="363">
        <f>'O-II'!$BA42</f>
        <v>0</v>
      </c>
      <c r="M42" s="60"/>
      <c r="N42" s="57"/>
      <c r="O42" s="363">
        <f>'O-III'!$BA42</f>
        <v>0</v>
      </c>
      <c r="P42" s="60"/>
      <c r="Q42" s="57"/>
      <c r="R42" s="363">
        <f>'O-IV'!$BA42</f>
        <v>0</v>
      </c>
      <c r="S42" s="60"/>
      <c r="T42" s="57"/>
      <c r="U42" s="363">
        <f>'O-V'!$BA42</f>
        <v>0</v>
      </c>
      <c r="V42" s="41"/>
      <c r="W42" s="363">
        <f>F42+I42+L42+O42+R42+U42</f>
        <v>0</v>
      </c>
    </row>
    <row r="43" spans="1:23" ht="23.25" customHeight="1" x14ac:dyDescent="0.2">
      <c r="A43" s="11"/>
      <c r="B43" s="7" t="str">
        <f>Base!B43</f>
        <v xml:space="preserve">Insert line(s) for any additional Subcontractors/Interorganizational </v>
      </c>
      <c r="C43" s="163" t="s">
        <v>114</v>
      </c>
      <c r="D43" s="60"/>
      <c r="E43" s="57"/>
      <c r="F43" s="363">
        <f>Base!$BA43</f>
        <v>0</v>
      </c>
      <c r="G43" s="60"/>
      <c r="H43" s="57"/>
      <c r="I43" s="363">
        <f>'O-I'!$BA43</f>
        <v>0</v>
      </c>
      <c r="J43" s="60"/>
      <c r="K43" s="57"/>
      <c r="L43" s="363">
        <f>'O-II'!$BA43</f>
        <v>0</v>
      </c>
      <c r="M43" s="60"/>
      <c r="N43" s="57"/>
      <c r="O43" s="363">
        <f>'O-III'!$BA43</f>
        <v>0</v>
      </c>
      <c r="P43" s="60"/>
      <c r="Q43" s="57"/>
      <c r="R43" s="363">
        <f>'O-IV'!$BA43</f>
        <v>0</v>
      </c>
      <c r="S43" s="60"/>
      <c r="T43" s="57"/>
      <c r="U43" s="363">
        <f>'O-V'!$BA43</f>
        <v>0</v>
      </c>
      <c r="V43" s="41"/>
      <c r="W43" s="363">
        <f>F43+I43+L43+O43+R43+U43</f>
        <v>0</v>
      </c>
    </row>
    <row r="44" spans="1:23" x14ac:dyDescent="0.2">
      <c r="A44" s="11"/>
      <c r="B44" s="6" t="s">
        <v>87</v>
      </c>
      <c r="C44" s="167"/>
      <c r="D44" s="16"/>
      <c r="E44" s="6"/>
      <c r="F44" s="364">
        <f>SUM(F40:F43)</f>
        <v>0</v>
      </c>
      <c r="G44" s="16"/>
      <c r="H44" s="6"/>
      <c r="I44" s="364">
        <f>SUM(I40:I43)</f>
        <v>0</v>
      </c>
      <c r="J44" s="16"/>
      <c r="K44" s="6"/>
      <c r="L44" s="364">
        <f>SUM(L40:L43)</f>
        <v>0</v>
      </c>
      <c r="M44" s="16"/>
      <c r="N44" s="6"/>
      <c r="O44" s="364">
        <f>SUM(O40:O43)</f>
        <v>0</v>
      </c>
      <c r="P44" s="16"/>
      <c r="Q44" s="6"/>
      <c r="R44" s="364">
        <f>SUM(R40:R43)</f>
        <v>0</v>
      </c>
      <c r="S44" s="16"/>
      <c r="T44" s="6"/>
      <c r="U44" s="364">
        <f>SUM(U40:U43)</f>
        <v>0</v>
      </c>
      <c r="V44" s="42"/>
      <c r="W44" s="364">
        <f>F44+I44+L44+O44+R44+U44</f>
        <v>0</v>
      </c>
    </row>
    <row r="45" spans="1:23" x14ac:dyDescent="0.2">
      <c r="A45" s="26" t="s">
        <v>29</v>
      </c>
      <c r="B45" s="2"/>
      <c r="C45" s="164"/>
      <c r="D45" s="453" t="s">
        <v>340</v>
      </c>
      <c r="E45" s="452" t="s">
        <v>355</v>
      </c>
      <c r="F45" s="363"/>
      <c r="G45" s="11"/>
      <c r="H45" s="2"/>
      <c r="I45" s="12"/>
      <c r="J45" s="11"/>
      <c r="K45" s="2"/>
      <c r="L45" s="453" t="s">
        <v>340</v>
      </c>
      <c r="M45" s="452" t="s">
        <v>355</v>
      </c>
      <c r="N45" s="2"/>
      <c r="O45" s="12"/>
      <c r="P45" s="11"/>
      <c r="Q45" s="2"/>
      <c r="R45" s="12"/>
      <c r="S45" s="11"/>
      <c r="T45" s="453" t="s">
        <v>340</v>
      </c>
      <c r="U45" s="452" t="s">
        <v>355</v>
      </c>
      <c r="V45" s="40"/>
      <c r="W45" s="363"/>
    </row>
    <row r="46" spans="1:23" x14ac:dyDescent="0.2">
      <c r="A46" s="11"/>
      <c r="B46" s="7" t="str">
        <f>Base!B46</f>
        <v>Consultant Name - #01</v>
      </c>
      <c r="C46" s="165" t="s">
        <v>115</v>
      </c>
      <c r="D46" s="13"/>
      <c r="E46" s="4"/>
      <c r="F46" s="363">
        <f>Base!$BA46</f>
        <v>0</v>
      </c>
      <c r="G46" s="13"/>
      <c r="H46" s="4"/>
      <c r="I46" s="363">
        <f>'O-I'!$BA46</f>
        <v>0</v>
      </c>
      <c r="J46" s="13"/>
      <c r="K46" s="4"/>
      <c r="L46" s="363">
        <f>'O-II'!$BA46</f>
        <v>0</v>
      </c>
      <c r="M46" s="13"/>
      <c r="N46" s="4"/>
      <c r="O46" s="363">
        <f>'O-III'!$BA46</f>
        <v>0</v>
      </c>
      <c r="P46" s="13"/>
      <c r="Q46" s="4"/>
      <c r="R46" s="363">
        <f>'O-IV'!$BA46</f>
        <v>0</v>
      </c>
      <c r="S46" s="13"/>
      <c r="T46" s="4"/>
      <c r="U46" s="363">
        <f>'O-V'!$BA46</f>
        <v>0</v>
      </c>
      <c r="V46" s="41"/>
      <c r="W46" s="363">
        <f>F46+I46+L46+O46+R46+U46</f>
        <v>0</v>
      </c>
    </row>
    <row r="47" spans="1:23" x14ac:dyDescent="0.2">
      <c r="A47" s="11"/>
      <c r="B47" s="7" t="str">
        <f>Base!B47</f>
        <v>Consultant Name - #02</v>
      </c>
      <c r="C47" s="165" t="s">
        <v>115</v>
      </c>
      <c r="D47" s="13"/>
      <c r="E47" s="4"/>
      <c r="F47" s="363">
        <f>Base!$BA47</f>
        <v>0</v>
      </c>
      <c r="G47" s="13"/>
      <c r="H47" s="4"/>
      <c r="I47" s="363">
        <f>'O-I'!$BA47</f>
        <v>0</v>
      </c>
      <c r="J47" s="13"/>
      <c r="K47" s="4"/>
      <c r="L47" s="363">
        <f>'O-II'!$BA47</f>
        <v>0</v>
      </c>
      <c r="M47" s="13"/>
      <c r="N47" s="4"/>
      <c r="O47" s="363">
        <f>'O-III'!$BA47</f>
        <v>0</v>
      </c>
      <c r="P47" s="13"/>
      <c r="Q47" s="4"/>
      <c r="R47" s="363">
        <f>'O-IV'!$BA47</f>
        <v>0</v>
      </c>
      <c r="S47" s="13"/>
      <c r="T47" s="4"/>
      <c r="U47" s="363">
        <f>'O-V'!$BA47</f>
        <v>0</v>
      </c>
      <c r="V47" s="41"/>
      <c r="W47" s="363">
        <f>F47+I47+L47+O47+R47+U47</f>
        <v>0</v>
      </c>
    </row>
    <row r="48" spans="1:23" x14ac:dyDescent="0.2">
      <c r="A48" s="11"/>
      <c r="B48" s="7" t="str">
        <f>Base!B48</f>
        <v>Consultant Name - #03</v>
      </c>
      <c r="C48" s="165" t="s">
        <v>115</v>
      </c>
      <c r="D48" s="13"/>
      <c r="E48" s="4"/>
      <c r="F48" s="363">
        <f>Base!$BA48</f>
        <v>0</v>
      </c>
      <c r="G48" s="13"/>
      <c r="H48" s="4"/>
      <c r="I48" s="363">
        <f>'O-I'!$BA48</f>
        <v>0</v>
      </c>
      <c r="J48" s="13"/>
      <c r="K48" s="4"/>
      <c r="L48" s="363">
        <f>'O-II'!$BA48</f>
        <v>0</v>
      </c>
      <c r="M48" s="13"/>
      <c r="N48" s="4"/>
      <c r="O48" s="363">
        <f>'O-III'!$BA48</f>
        <v>0</v>
      </c>
      <c r="P48" s="13"/>
      <c r="Q48" s="4"/>
      <c r="R48" s="363">
        <f>'O-IV'!$BA48</f>
        <v>0</v>
      </c>
      <c r="S48" s="13"/>
      <c r="T48" s="4"/>
      <c r="U48" s="363">
        <f>'O-V'!$BA48</f>
        <v>0</v>
      </c>
      <c r="V48" s="41"/>
      <c r="W48" s="363">
        <f>F48+I48+L48+O48+R48+U48</f>
        <v>0</v>
      </c>
    </row>
    <row r="49" spans="1:23" x14ac:dyDescent="0.2">
      <c r="A49" s="11"/>
      <c r="B49" s="7" t="str">
        <f>Base!B49</f>
        <v>Insert line(s) for any additional Consultants</v>
      </c>
      <c r="C49" s="165" t="s">
        <v>115</v>
      </c>
      <c r="D49" s="13"/>
      <c r="E49" s="4"/>
      <c r="F49" s="363">
        <f>Base!$BA49</f>
        <v>0</v>
      </c>
      <c r="G49" s="13"/>
      <c r="H49" s="4"/>
      <c r="I49" s="363">
        <f>'O-I'!$BA49</f>
        <v>0</v>
      </c>
      <c r="J49" s="13"/>
      <c r="K49" s="4"/>
      <c r="L49" s="363">
        <f>'O-II'!$BA49</f>
        <v>0</v>
      </c>
      <c r="M49" s="13"/>
      <c r="N49" s="4"/>
      <c r="O49" s="363">
        <f>'O-III'!$BA49</f>
        <v>0</v>
      </c>
      <c r="P49" s="13"/>
      <c r="Q49" s="4"/>
      <c r="R49" s="363">
        <f>'O-IV'!$BA49</f>
        <v>0</v>
      </c>
      <c r="S49" s="13"/>
      <c r="T49" s="4"/>
      <c r="U49" s="363">
        <f>'O-V'!$BA49</f>
        <v>0</v>
      </c>
      <c r="V49" s="41"/>
      <c r="W49" s="363">
        <f>F49+I49+L49+O49+R49+U49</f>
        <v>0</v>
      </c>
    </row>
    <row r="50" spans="1:23" x14ac:dyDescent="0.2">
      <c r="A50" s="11"/>
      <c r="B50" s="6" t="s">
        <v>88</v>
      </c>
      <c r="C50" s="168"/>
      <c r="D50" s="16"/>
      <c r="E50" s="6"/>
      <c r="F50" s="364">
        <f>SUM(F46:F49)</f>
        <v>0</v>
      </c>
      <c r="G50" s="16"/>
      <c r="H50" s="6"/>
      <c r="I50" s="364">
        <f>SUM(I46:I49)</f>
        <v>0</v>
      </c>
      <c r="J50" s="16"/>
      <c r="K50" s="6"/>
      <c r="L50" s="364">
        <f>SUM(L46:L49)</f>
        <v>0</v>
      </c>
      <c r="M50" s="16"/>
      <c r="N50" s="6"/>
      <c r="O50" s="364">
        <f>SUM(O46:O49)</f>
        <v>0</v>
      </c>
      <c r="P50" s="16"/>
      <c r="Q50" s="6"/>
      <c r="R50" s="364">
        <f>SUM(R46:R49)</f>
        <v>0</v>
      </c>
      <c r="S50" s="16"/>
      <c r="T50" s="6"/>
      <c r="U50" s="364">
        <f>SUM(U46:U49)</f>
        <v>0</v>
      </c>
      <c r="V50" s="42"/>
      <c r="W50" s="364">
        <f>F50+I50+L50+O50+R50+U50</f>
        <v>0</v>
      </c>
    </row>
    <row r="51" spans="1:23" x14ac:dyDescent="0.2">
      <c r="A51" s="26" t="s">
        <v>7</v>
      </c>
      <c r="B51" s="52"/>
      <c r="C51" s="166"/>
      <c r="D51" s="53"/>
      <c r="E51" s="52"/>
      <c r="F51" s="365"/>
      <c r="G51" s="53"/>
      <c r="H51" s="52"/>
      <c r="I51" s="54"/>
      <c r="J51" s="53"/>
      <c r="K51" s="52"/>
      <c r="L51" s="54"/>
      <c r="M51" s="53"/>
      <c r="N51" s="52"/>
      <c r="O51" s="54"/>
      <c r="P51" s="53"/>
      <c r="Q51" s="52"/>
      <c r="R51" s="54"/>
      <c r="S51" s="53"/>
      <c r="T51" s="52"/>
      <c r="U51" s="55"/>
      <c r="V51" s="56"/>
      <c r="W51" s="365"/>
    </row>
    <row r="52" spans="1:23" x14ac:dyDescent="0.2">
      <c r="A52" s="11"/>
      <c r="B52" s="7" t="str">
        <f>Base!B52</f>
        <v>Materials/Supplies</v>
      </c>
      <c r="C52" s="165" t="s">
        <v>110</v>
      </c>
      <c r="D52" s="60"/>
      <c r="E52" s="57"/>
      <c r="F52" s="363">
        <f>Base!$BA52</f>
        <v>0</v>
      </c>
      <c r="G52" s="60"/>
      <c r="H52" s="57"/>
      <c r="I52" s="363">
        <f>'O-I'!$BA52</f>
        <v>0</v>
      </c>
      <c r="J52" s="60"/>
      <c r="K52" s="57"/>
      <c r="L52" s="363">
        <f>'O-II'!$BA52</f>
        <v>0</v>
      </c>
      <c r="M52" s="60"/>
      <c r="N52" s="57"/>
      <c r="O52" s="363">
        <f>'O-III'!$BA52</f>
        <v>0</v>
      </c>
      <c r="P52" s="60"/>
      <c r="Q52" s="57"/>
      <c r="R52" s="363">
        <f>'O-IV'!$BA52</f>
        <v>0</v>
      </c>
      <c r="S52" s="60"/>
      <c r="T52" s="57"/>
      <c r="U52" s="363">
        <f>'O-V'!$BA52</f>
        <v>0</v>
      </c>
      <c r="V52" s="61"/>
      <c r="W52" s="448">
        <f>F52+I52+L52+O52+R52+U52</f>
        <v>0</v>
      </c>
    </row>
    <row r="53" spans="1:23" x14ac:dyDescent="0.2">
      <c r="A53" s="11"/>
      <c r="B53" s="7" t="str">
        <f>Base!B53</f>
        <v>Equipment</v>
      </c>
      <c r="C53" s="165" t="s">
        <v>111</v>
      </c>
      <c r="D53" s="60"/>
      <c r="E53" s="57"/>
      <c r="F53" s="363">
        <f>Base!$BA53</f>
        <v>0</v>
      </c>
      <c r="G53" s="60"/>
      <c r="H53" s="57"/>
      <c r="I53" s="363">
        <f>'O-I'!$BA53</f>
        <v>0</v>
      </c>
      <c r="J53" s="60"/>
      <c r="K53" s="57"/>
      <c r="L53" s="363">
        <f>'O-II'!$BA53</f>
        <v>0</v>
      </c>
      <c r="M53" s="60"/>
      <c r="N53" s="57"/>
      <c r="O53" s="363">
        <f>'O-III'!$BA53</f>
        <v>0</v>
      </c>
      <c r="P53" s="60"/>
      <c r="Q53" s="57"/>
      <c r="R53" s="363">
        <f>'O-IV'!$BA53</f>
        <v>0</v>
      </c>
      <c r="S53" s="60"/>
      <c r="T53" s="57"/>
      <c r="U53" s="363">
        <f>'O-V'!$BA53</f>
        <v>0</v>
      </c>
      <c r="V53" s="61"/>
      <c r="W53" s="448">
        <f>F53+I53+L53+O53+R53+U53</f>
        <v>0</v>
      </c>
    </row>
    <row r="54" spans="1:23" x14ac:dyDescent="0.2">
      <c r="A54" s="11"/>
      <c r="B54" s="7" t="str">
        <f>Base!B54</f>
        <v>Travel</v>
      </c>
      <c r="C54" s="165" t="s">
        <v>113</v>
      </c>
      <c r="D54" s="60"/>
      <c r="E54" s="57"/>
      <c r="F54" s="363">
        <f>Base!$BA54</f>
        <v>0</v>
      </c>
      <c r="G54" s="60"/>
      <c r="H54" s="57"/>
      <c r="I54" s="363">
        <f>'O-I'!$BA54</f>
        <v>0</v>
      </c>
      <c r="J54" s="60"/>
      <c r="K54" s="57"/>
      <c r="L54" s="363">
        <f>'O-II'!$BA54</f>
        <v>0</v>
      </c>
      <c r="M54" s="60"/>
      <c r="N54" s="57"/>
      <c r="O54" s="363">
        <f>'O-III'!$BA54</f>
        <v>0</v>
      </c>
      <c r="P54" s="60"/>
      <c r="Q54" s="57"/>
      <c r="R54" s="363">
        <f>'O-IV'!$BA54</f>
        <v>0</v>
      </c>
      <c r="S54" s="60"/>
      <c r="T54" s="57"/>
      <c r="U54" s="363">
        <f>'O-V'!$BA54</f>
        <v>0</v>
      </c>
      <c r="V54" s="61"/>
      <c r="W54" s="448">
        <f>F54+I54+L54+O54+R54+U54</f>
        <v>0</v>
      </c>
    </row>
    <row r="55" spans="1:23" x14ac:dyDescent="0.2">
      <c r="A55" s="11"/>
      <c r="B55" s="7" t="str">
        <f>Base!B55</f>
        <v>Insert line(s) for any other types of ODCs</v>
      </c>
      <c r="C55" s="165" t="s">
        <v>112</v>
      </c>
      <c r="D55" s="60"/>
      <c r="E55" s="57"/>
      <c r="F55" s="363">
        <f>Base!$BA55</f>
        <v>0</v>
      </c>
      <c r="G55" s="60"/>
      <c r="H55" s="57"/>
      <c r="I55" s="363">
        <f>'O-I'!$BA55</f>
        <v>0</v>
      </c>
      <c r="J55" s="60"/>
      <c r="K55" s="57"/>
      <c r="L55" s="363">
        <f>'O-II'!$BA55</f>
        <v>0</v>
      </c>
      <c r="M55" s="60"/>
      <c r="N55" s="57"/>
      <c r="O55" s="363">
        <f>'O-III'!$BA55</f>
        <v>0</v>
      </c>
      <c r="P55" s="60"/>
      <c r="Q55" s="57"/>
      <c r="R55" s="363">
        <f>'O-IV'!$BA55</f>
        <v>0</v>
      </c>
      <c r="S55" s="60"/>
      <c r="T55" s="57"/>
      <c r="U55" s="363">
        <f>'O-V'!$BA55</f>
        <v>0</v>
      </c>
      <c r="V55" s="61"/>
      <c r="W55" s="448">
        <f>F55+I55+L55+O55+R55+U55</f>
        <v>0</v>
      </c>
    </row>
    <row r="56" spans="1:23" x14ac:dyDescent="0.2">
      <c r="A56" s="11"/>
      <c r="B56" s="6" t="s">
        <v>50</v>
      </c>
      <c r="C56" s="10"/>
      <c r="D56" s="16"/>
      <c r="E56" s="6"/>
      <c r="F56" s="364">
        <f>SUM(F52:F55)</f>
        <v>0</v>
      </c>
      <c r="G56" s="16"/>
      <c r="H56" s="6"/>
      <c r="I56" s="364">
        <f>SUM(I52:I55)</f>
        <v>0</v>
      </c>
      <c r="J56" s="16"/>
      <c r="K56" s="6"/>
      <c r="L56" s="364">
        <f>SUM(L52:L55)</f>
        <v>0</v>
      </c>
      <c r="M56" s="16"/>
      <c r="N56" s="6"/>
      <c r="O56" s="364">
        <f>SUM(O52:O55)</f>
        <v>0</v>
      </c>
      <c r="P56" s="16"/>
      <c r="Q56" s="6"/>
      <c r="R56" s="364">
        <f>SUM(R52:R55)</f>
        <v>0</v>
      </c>
      <c r="S56" s="16"/>
      <c r="T56" s="6"/>
      <c r="U56" s="364">
        <f>SUM(U52:U55)</f>
        <v>0</v>
      </c>
      <c r="V56" s="42"/>
      <c r="W56" s="364">
        <f>F56+I56+L56+O56+R56+U56</f>
        <v>0</v>
      </c>
    </row>
    <row r="57" spans="1:23" x14ac:dyDescent="0.2">
      <c r="A57" s="26" t="s">
        <v>83</v>
      </c>
      <c r="B57" s="2"/>
      <c r="C57" s="9"/>
      <c r="D57" s="453" t="s">
        <v>71</v>
      </c>
      <c r="E57" s="452" t="s">
        <v>38</v>
      </c>
      <c r="F57" s="363"/>
      <c r="G57" s="11"/>
      <c r="H57" s="2"/>
      <c r="I57" s="12"/>
      <c r="J57" s="11"/>
      <c r="K57" s="2"/>
      <c r="L57" s="453" t="s">
        <v>71</v>
      </c>
      <c r="M57" s="452" t="s">
        <v>38</v>
      </c>
      <c r="N57" s="2"/>
      <c r="O57" s="12"/>
      <c r="P57" s="11"/>
      <c r="Q57" s="2"/>
      <c r="R57" s="12"/>
      <c r="S57" s="11"/>
      <c r="T57" s="453" t="s">
        <v>71</v>
      </c>
      <c r="U57" s="452" t="s">
        <v>38</v>
      </c>
      <c r="V57" s="40"/>
      <c r="W57" s="363"/>
    </row>
    <row r="58" spans="1:23" x14ac:dyDescent="0.2">
      <c r="A58" s="11"/>
      <c r="B58" s="7" t="str">
        <f>Base!B58</f>
        <v>Insert M/H O/H rate title</v>
      </c>
      <c r="C58" s="9"/>
      <c r="D58" s="15"/>
      <c r="E58" s="8"/>
      <c r="F58" s="363">
        <f>Base!$BA58</f>
        <v>0</v>
      </c>
      <c r="G58" s="15"/>
      <c r="H58" s="8"/>
      <c r="I58" s="363">
        <f>'O-I'!$BA58</f>
        <v>0</v>
      </c>
      <c r="J58" s="15"/>
      <c r="K58" s="8"/>
      <c r="L58" s="363">
        <f>'O-II'!$BA58</f>
        <v>0</v>
      </c>
      <c r="M58" s="15"/>
      <c r="N58" s="8"/>
      <c r="O58" s="363">
        <f>'O-III'!$BA58</f>
        <v>0</v>
      </c>
      <c r="P58" s="15"/>
      <c r="Q58" s="8"/>
      <c r="R58" s="363">
        <f>'O-IV'!$BA58</f>
        <v>0</v>
      </c>
      <c r="S58" s="15"/>
      <c r="T58" s="8"/>
      <c r="U58" s="363">
        <f>'O-V'!$BA58</f>
        <v>0</v>
      </c>
      <c r="V58" s="41"/>
      <c r="W58" s="363">
        <f>F58+I58+L58+O58+R58+U58</f>
        <v>0</v>
      </c>
    </row>
    <row r="59" spans="1:23" x14ac:dyDescent="0.2">
      <c r="A59" s="11"/>
      <c r="B59" s="7" t="str">
        <f>Base!B59</f>
        <v>Insert line(s) &amp; title(s) for any other M/H O/H rates</v>
      </c>
      <c r="C59" s="9"/>
      <c r="D59" s="15"/>
      <c r="E59" s="8"/>
      <c r="F59" s="363">
        <f>Base!$BA59</f>
        <v>0</v>
      </c>
      <c r="G59" s="15"/>
      <c r="H59" s="8"/>
      <c r="I59" s="363">
        <f>'O-I'!$BA59</f>
        <v>0</v>
      </c>
      <c r="J59" s="15"/>
      <c r="K59" s="8"/>
      <c r="L59" s="363">
        <f>'O-II'!$BA59</f>
        <v>0</v>
      </c>
      <c r="M59" s="15"/>
      <c r="N59" s="8"/>
      <c r="O59" s="363">
        <f>'O-III'!$BA59</f>
        <v>0</v>
      </c>
      <c r="P59" s="15"/>
      <c r="Q59" s="8"/>
      <c r="R59" s="363">
        <f>'O-IV'!$BA59</f>
        <v>0</v>
      </c>
      <c r="S59" s="15"/>
      <c r="T59" s="8"/>
      <c r="U59" s="363">
        <f>'O-V'!$BA59</f>
        <v>0</v>
      </c>
      <c r="V59" s="41"/>
      <c r="W59" s="363">
        <f>F59+I59+L59+O59+R59+U59</f>
        <v>0</v>
      </c>
    </row>
    <row r="60" spans="1:23" x14ac:dyDescent="0.2">
      <c r="A60" s="11"/>
      <c r="B60" s="6" t="s">
        <v>46</v>
      </c>
      <c r="C60" s="10"/>
      <c r="D60" s="16"/>
      <c r="E60" s="6"/>
      <c r="F60" s="364">
        <f>SUM(F58:F59)</f>
        <v>0</v>
      </c>
      <c r="G60" s="16"/>
      <c r="H60" s="6"/>
      <c r="I60" s="364">
        <f>SUM(I58:I59)</f>
        <v>0</v>
      </c>
      <c r="J60" s="16"/>
      <c r="K60" s="6"/>
      <c r="L60" s="364">
        <f>SUM(L58:L59)</f>
        <v>0</v>
      </c>
      <c r="M60" s="16"/>
      <c r="N60" s="6"/>
      <c r="O60" s="364">
        <f>SUM(O58:O59)</f>
        <v>0</v>
      </c>
      <c r="P60" s="16"/>
      <c r="Q60" s="6"/>
      <c r="R60" s="364">
        <f>SUM(R58:R59)</f>
        <v>0</v>
      </c>
      <c r="S60" s="16"/>
      <c r="T60" s="6"/>
      <c r="U60" s="364">
        <f>SUM(U58:U59)</f>
        <v>0</v>
      </c>
      <c r="V60" s="42"/>
      <c r="W60" s="364">
        <f>F60+I60+L60+O60+R60+U60</f>
        <v>0</v>
      </c>
    </row>
    <row r="61" spans="1:23" s="36" customFormat="1" x14ac:dyDescent="0.2">
      <c r="A61" s="395" t="s">
        <v>30</v>
      </c>
      <c r="B61" s="396"/>
      <c r="C61" s="397"/>
      <c r="D61" s="395"/>
      <c r="E61" s="396"/>
      <c r="F61" s="418">
        <f>F32+F35+F38+F44+F50+F56+F60</f>
        <v>0</v>
      </c>
      <c r="G61" s="395"/>
      <c r="H61" s="396"/>
      <c r="I61" s="418">
        <f>I32+I35+I38+I44+I50+I56+I60</f>
        <v>0</v>
      </c>
      <c r="J61" s="395"/>
      <c r="K61" s="396"/>
      <c r="L61" s="418">
        <f>L32+L35+L38+L44+L50+L56+L60</f>
        <v>0</v>
      </c>
      <c r="M61" s="395"/>
      <c r="N61" s="396"/>
      <c r="O61" s="418">
        <f>O32+O35+O38+O44+O50+O56+O60</f>
        <v>0</v>
      </c>
      <c r="P61" s="395"/>
      <c r="Q61" s="396"/>
      <c r="R61" s="418">
        <f>R32+R35+R38+R44+R50+R56+R60</f>
        <v>0</v>
      </c>
      <c r="S61" s="395"/>
      <c r="T61" s="396"/>
      <c r="U61" s="418">
        <f>U32+U35+U38+U44+U50+U56+U60</f>
        <v>0</v>
      </c>
      <c r="V61" s="422"/>
      <c r="W61" s="418">
        <f>F61+I61+L61+O61+R61+U61</f>
        <v>0</v>
      </c>
    </row>
    <row r="62" spans="1:23" x14ac:dyDescent="0.2">
      <c r="A62" s="26" t="s">
        <v>84</v>
      </c>
      <c r="B62" s="2"/>
      <c r="C62" s="9"/>
      <c r="D62" s="453" t="s">
        <v>71</v>
      </c>
      <c r="E62" s="452" t="s">
        <v>38</v>
      </c>
      <c r="F62" s="363"/>
      <c r="G62" s="11"/>
      <c r="H62" s="2"/>
      <c r="I62" s="12"/>
      <c r="J62" s="11"/>
      <c r="K62" s="2"/>
      <c r="L62" s="453" t="s">
        <v>71</v>
      </c>
      <c r="M62" s="452" t="s">
        <v>38</v>
      </c>
      <c r="N62" s="2"/>
      <c r="O62" s="12"/>
      <c r="P62" s="11"/>
      <c r="Q62" s="2"/>
      <c r="R62" s="12"/>
      <c r="S62" s="11"/>
      <c r="T62" s="453" t="s">
        <v>71</v>
      </c>
      <c r="U62" s="452" t="s">
        <v>38</v>
      </c>
      <c r="V62" s="40"/>
      <c r="W62" s="363"/>
    </row>
    <row r="63" spans="1:23" x14ac:dyDescent="0.2">
      <c r="A63" s="11"/>
      <c r="B63" s="7" t="str">
        <f>Base!B63</f>
        <v>G&amp;A</v>
      </c>
      <c r="C63" s="9"/>
      <c r="D63" s="15"/>
      <c r="E63" s="8"/>
      <c r="F63" s="363">
        <f>Base!$BA63</f>
        <v>0</v>
      </c>
      <c r="G63" s="15"/>
      <c r="H63" s="8"/>
      <c r="I63" s="363">
        <f>'O-I'!$BA63</f>
        <v>0</v>
      </c>
      <c r="J63" s="15"/>
      <c r="K63" s="8"/>
      <c r="L63" s="363">
        <f>'O-II'!$BA63</f>
        <v>0</v>
      </c>
      <c r="M63" s="15"/>
      <c r="N63" s="8"/>
      <c r="O63" s="363">
        <f>'O-III'!$BA63</f>
        <v>0</v>
      </c>
      <c r="P63" s="15"/>
      <c r="Q63" s="8"/>
      <c r="R63" s="363">
        <f>'O-IV'!$BA63</f>
        <v>0</v>
      </c>
      <c r="S63" s="15"/>
      <c r="T63" s="8"/>
      <c r="U63" s="363">
        <f>'O-V'!$BA63</f>
        <v>0</v>
      </c>
      <c r="V63" s="41"/>
      <c r="W63" s="363">
        <f>F63+I63+L63+O63+R63+U63</f>
        <v>0</v>
      </c>
    </row>
    <row r="64" spans="1:23" x14ac:dyDescent="0.2">
      <c r="A64" s="11"/>
      <c r="B64" s="7" t="str">
        <f>Base!B64</f>
        <v>Insert line(s) &amp; title(s) for any other G&amp;A rates</v>
      </c>
      <c r="C64" s="9"/>
      <c r="D64" s="15"/>
      <c r="E64" s="8"/>
      <c r="F64" s="363">
        <f>Base!$BA64</f>
        <v>0</v>
      </c>
      <c r="G64" s="15"/>
      <c r="H64" s="8"/>
      <c r="I64" s="363">
        <f>'O-I'!$BA64</f>
        <v>0</v>
      </c>
      <c r="J64" s="15"/>
      <c r="K64" s="8"/>
      <c r="L64" s="363">
        <f>'O-II'!$BA64</f>
        <v>0</v>
      </c>
      <c r="M64" s="15"/>
      <c r="N64" s="8"/>
      <c r="O64" s="363">
        <f>'O-III'!$BA64</f>
        <v>0</v>
      </c>
      <c r="P64" s="15"/>
      <c r="Q64" s="8"/>
      <c r="R64" s="363">
        <f>'O-IV'!$BA64</f>
        <v>0</v>
      </c>
      <c r="S64" s="15"/>
      <c r="T64" s="8"/>
      <c r="U64" s="363">
        <f>'O-V'!$BA64</f>
        <v>0</v>
      </c>
      <c r="V64" s="41"/>
      <c r="W64" s="363">
        <f>F64+I64+L64+O64+R64+U64</f>
        <v>0</v>
      </c>
    </row>
    <row r="65" spans="1:23" x14ac:dyDescent="0.2">
      <c r="A65" s="11"/>
      <c r="B65" s="6" t="s">
        <v>51</v>
      </c>
      <c r="C65" s="10"/>
      <c r="D65" s="16"/>
      <c r="E65" s="6"/>
      <c r="F65" s="364">
        <f>SUM(F63:F64)</f>
        <v>0</v>
      </c>
      <c r="G65" s="16"/>
      <c r="H65" s="6"/>
      <c r="I65" s="364">
        <f>SUM(I63:I64)</f>
        <v>0</v>
      </c>
      <c r="J65" s="16"/>
      <c r="K65" s="6"/>
      <c r="L65" s="364">
        <f>SUM(L63:L64)</f>
        <v>0</v>
      </c>
      <c r="M65" s="16"/>
      <c r="N65" s="6"/>
      <c r="O65" s="364">
        <f>SUM(O63:O64)</f>
        <v>0</v>
      </c>
      <c r="P65" s="16"/>
      <c r="Q65" s="6"/>
      <c r="R65" s="364">
        <f>SUM(R63:R64)</f>
        <v>0</v>
      </c>
      <c r="S65" s="16"/>
      <c r="T65" s="6"/>
      <c r="U65" s="364">
        <f>SUM(U63:U64)</f>
        <v>0</v>
      </c>
      <c r="V65" s="42"/>
      <c r="W65" s="364">
        <f>F65+I65+L65+O65+R65+U65</f>
        <v>0</v>
      </c>
    </row>
    <row r="66" spans="1:23" s="36" customFormat="1" x14ac:dyDescent="0.2">
      <c r="A66" s="395" t="s">
        <v>30</v>
      </c>
      <c r="B66" s="396"/>
      <c r="C66" s="397"/>
      <c r="D66" s="395"/>
      <c r="E66" s="396"/>
      <c r="F66" s="418">
        <f>F32+F35+F38+F44+F50+F56+F60+F65</f>
        <v>0</v>
      </c>
      <c r="G66" s="395"/>
      <c r="H66" s="396"/>
      <c r="I66" s="418">
        <f>I32+I35+I38+I44+I50+I56+I60+I65</f>
        <v>0</v>
      </c>
      <c r="J66" s="395"/>
      <c r="K66" s="396"/>
      <c r="L66" s="418">
        <f>L32+L35+L38+L44+L50+L56+L60+L65</f>
        <v>0</v>
      </c>
      <c r="M66" s="395"/>
      <c r="N66" s="396"/>
      <c r="O66" s="418">
        <f>O32+O35+O38+O44+O50+O56+O60+O65</f>
        <v>0</v>
      </c>
      <c r="P66" s="395"/>
      <c r="Q66" s="396"/>
      <c r="R66" s="418">
        <f>R32+R35+R38+R44+R50+R56+R60+R65</f>
        <v>0</v>
      </c>
      <c r="S66" s="395"/>
      <c r="T66" s="396"/>
      <c r="U66" s="418">
        <f>U32+U35+U38+U44+U50+U56+U60+U65</f>
        <v>0</v>
      </c>
      <c r="V66" s="422"/>
      <c r="W66" s="418">
        <f>F66+I66+L66+O66+R66+U66</f>
        <v>0</v>
      </c>
    </row>
    <row r="67" spans="1:23" x14ac:dyDescent="0.2">
      <c r="A67" s="26" t="s">
        <v>85</v>
      </c>
      <c r="B67" s="2"/>
      <c r="C67" s="9"/>
      <c r="D67" s="453" t="s">
        <v>71</v>
      </c>
      <c r="E67" s="452" t="s">
        <v>38</v>
      </c>
      <c r="F67" s="363"/>
      <c r="G67" s="11"/>
      <c r="H67" s="2"/>
      <c r="I67" s="12"/>
      <c r="J67" s="11"/>
      <c r="K67" s="2"/>
      <c r="L67" s="453" t="s">
        <v>71</v>
      </c>
      <c r="M67" s="452" t="s">
        <v>38</v>
      </c>
      <c r="N67" s="2"/>
      <c r="O67" s="12"/>
      <c r="P67" s="11"/>
      <c r="Q67" s="2"/>
      <c r="R67" s="12"/>
      <c r="S67" s="11"/>
      <c r="T67" s="453" t="s">
        <v>71</v>
      </c>
      <c r="U67" s="452" t="s">
        <v>38</v>
      </c>
      <c r="V67" s="40"/>
      <c r="W67" s="363"/>
    </row>
    <row r="68" spans="1:23" x14ac:dyDescent="0.2">
      <c r="A68" s="11"/>
      <c r="B68" s="7" t="str">
        <f>Base!B68</f>
        <v>Insert COM rate title</v>
      </c>
      <c r="C68" s="9"/>
      <c r="D68" s="15"/>
      <c r="E68" s="8"/>
      <c r="F68" s="363">
        <f>Base!$BA68</f>
        <v>0</v>
      </c>
      <c r="G68" s="15"/>
      <c r="H68" s="8"/>
      <c r="I68" s="363">
        <f>'O-I'!$BA68</f>
        <v>0</v>
      </c>
      <c r="J68" s="15"/>
      <c r="K68" s="8"/>
      <c r="L68" s="363">
        <f>'O-II'!$BA68</f>
        <v>0</v>
      </c>
      <c r="M68" s="15"/>
      <c r="N68" s="8"/>
      <c r="O68" s="363">
        <f>'O-III'!$BA68</f>
        <v>0</v>
      </c>
      <c r="P68" s="15"/>
      <c r="Q68" s="8"/>
      <c r="R68" s="363">
        <f>'O-IV'!$BA68</f>
        <v>0</v>
      </c>
      <c r="S68" s="15"/>
      <c r="T68" s="8"/>
      <c r="U68" s="363">
        <f>'O-V'!$BA68</f>
        <v>0</v>
      </c>
      <c r="V68" s="41"/>
      <c r="W68" s="363">
        <f t="shared" ref="W68:W73" si="7">F68+I68+L68+O68+R68+U68</f>
        <v>0</v>
      </c>
    </row>
    <row r="69" spans="1:23" x14ac:dyDescent="0.2">
      <c r="A69" s="11"/>
      <c r="B69" s="7" t="str">
        <f>Base!B69</f>
        <v>Insert line(s) &amp; title(s) for any other COM rates</v>
      </c>
      <c r="C69" s="9"/>
      <c r="D69" s="15"/>
      <c r="E69" s="8"/>
      <c r="F69" s="363">
        <f>Base!$BA69</f>
        <v>0</v>
      </c>
      <c r="G69" s="15"/>
      <c r="H69" s="8"/>
      <c r="I69" s="363">
        <f>'O-I'!$BA69</f>
        <v>0</v>
      </c>
      <c r="J69" s="15"/>
      <c r="K69" s="8"/>
      <c r="L69" s="363">
        <f>'O-II'!$BA69</f>
        <v>0</v>
      </c>
      <c r="M69" s="15"/>
      <c r="N69" s="8"/>
      <c r="O69" s="363">
        <f>'O-III'!$BA69</f>
        <v>0</v>
      </c>
      <c r="P69" s="15"/>
      <c r="Q69" s="8"/>
      <c r="R69" s="363">
        <f>'O-IV'!$BA69</f>
        <v>0</v>
      </c>
      <c r="S69" s="15"/>
      <c r="T69" s="8"/>
      <c r="U69" s="363">
        <f>'O-V'!$BA69</f>
        <v>0</v>
      </c>
      <c r="V69" s="41"/>
      <c r="W69" s="363">
        <f t="shared" si="7"/>
        <v>0</v>
      </c>
    </row>
    <row r="70" spans="1:23" x14ac:dyDescent="0.2">
      <c r="A70" s="11"/>
      <c r="B70" s="6" t="s">
        <v>32</v>
      </c>
      <c r="C70" s="10"/>
      <c r="D70" s="16"/>
      <c r="E70" s="6"/>
      <c r="F70" s="364">
        <f>SUM(F68:F69)</f>
        <v>0</v>
      </c>
      <c r="G70" s="16"/>
      <c r="H70" s="6"/>
      <c r="I70" s="364">
        <f>SUM(I68:I69)</f>
        <v>0</v>
      </c>
      <c r="J70" s="16"/>
      <c r="K70" s="6"/>
      <c r="L70" s="364">
        <f>SUM(L68:L69)</f>
        <v>0</v>
      </c>
      <c r="M70" s="16"/>
      <c r="N70" s="6"/>
      <c r="O70" s="364">
        <f>SUM(O68:O69)</f>
        <v>0</v>
      </c>
      <c r="P70" s="16"/>
      <c r="Q70" s="6"/>
      <c r="R70" s="364">
        <f>SUM(R68:R69)</f>
        <v>0</v>
      </c>
      <c r="S70" s="16"/>
      <c r="T70" s="6"/>
      <c r="U70" s="364">
        <f>SUM(U68:U69)</f>
        <v>0</v>
      </c>
      <c r="V70" s="42"/>
      <c r="W70" s="364">
        <f t="shared" si="7"/>
        <v>0</v>
      </c>
    </row>
    <row r="71" spans="1:23" x14ac:dyDescent="0.2">
      <c r="A71" s="27" t="s">
        <v>31</v>
      </c>
      <c r="B71" s="21"/>
      <c r="C71" s="22"/>
      <c r="D71" s="23"/>
      <c r="E71" s="21"/>
      <c r="F71" s="366">
        <f>Base!$BA71</f>
        <v>0</v>
      </c>
      <c r="G71" s="23"/>
      <c r="H71" s="21"/>
      <c r="I71" s="366">
        <f>'O-I'!$BA71</f>
        <v>0</v>
      </c>
      <c r="J71" s="23"/>
      <c r="K71" s="21"/>
      <c r="L71" s="366">
        <f>'O-II'!$BA71</f>
        <v>0</v>
      </c>
      <c r="M71" s="23"/>
      <c r="N71" s="21"/>
      <c r="O71" s="366">
        <f>'O-III'!$BA71</f>
        <v>0</v>
      </c>
      <c r="P71" s="23"/>
      <c r="Q71" s="21"/>
      <c r="R71" s="366">
        <f>'O-IV'!$BA71</f>
        <v>0</v>
      </c>
      <c r="S71" s="23"/>
      <c r="T71" s="21"/>
      <c r="U71" s="366">
        <f>'O-V'!$BA71</f>
        <v>0</v>
      </c>
      <c r="V71" s="43"/>
      <c r="W71" s="449">
        <f t="shared" si="7"/>
        <v>0</v>
      </c>
    </row>
    <row r="72" spans="1:23" ht="13.5" thickBot="1" x14ac:dyDescent="0.25">
      <c r="A72" s="45" t="s">
        <v>366</v>
      </c>
      <c r="B72" s="28"/>
      <c r="C72" s="196" t="s">
        <v>90</v>
      </c>
      <c r="D72" s="419"/>
      <c r="E72" s="48"/>
      <c r="F72" s="420">
        <f>Base!$BA72</f>
        <v>0</v>
      </c>
      <c r="G72" s="419"/>
      <c r="H72" s="48"/>
      <c r="I72" s="420">
        <f>'O-I'!$BA72</f>
        <v>0</v>
      </c>
      <c r="J72" s="419"/>
      <c r="K72" s="48"/>
      <c r="L72" s="420">
        <f>'O-II'!$BA72</f>
        <v>0</v>
      </c>
      <c r="M72" s="419"/>
      <c r="N72" s="48"/>
      <c r="O72" s="420">
        <f>'O-III'!$BA72</f>
        <v>0</v>
      </c>
      <c r="P72" s="419"/>
      <c r="Q72" s="48"/>
      <c r="R72" s="420">
        <f>'O-IV'!$BA72</f>
        <v>0</v>
      </c>
      <c r="S72" s="419"/>
      <c r="T72" s="48"/>
      <c r="U72" s="420">
        <f>'O-V'!$BA72</f>
        <v>0</v>
      </c>
      <c r="V72" s="46"/>
      <c r="W72" s="450">
        <f t="shared" si="7"/>
        <v>0</v>
      </c>
    </row>
    <row r="73" spans="1:23" ht="13.5" thickBot="1" x14ac:dyDescent="0.25">
      <c r="A73" s="47" t="s">
        <v>40</v>
      </c>
      <c r="B73" s="411"/>
      <c r="C73" s="412"/>
      <c r="D73" s="410"/>
      <c r="E73" s="412"/>
      <c r="F73" s="421">
        <f>SUM(F71:F72)</f>
        <v>0</v>
      </c>
      <c r="G73" s="415"/>
      <c r="H73" s="412"/>
      <c r="I73" s="421">
        <f>SUM(I71:I72)</f>
        <v>0</v>
      </c>
      <c r="J73" s="410"/>
      <c r="K73" s="412"/>
      <c r="L73" s="421">
        <f>SUM(L71:L72)</f>
        <v>0</v>
      </c>
      <c r="M73" s="410"/>
      <c r="N73" s="412"/>
      <c r="O73" s="421">
        <f>SUM(O71:O72)</f>
        <v>0</v>
      </c>
      <c r="P73" s="410"/>
      <c r="Q73" s="412"/>
      <c r="R73" s="421">
        <f>SUM(R71:R72)</f>
        <v>0</v>
      </c>
      <c r="S73" s="410"/>
      <c r="T73" s="412"/>
      <c r="U73" s="421">
        <f>SUM(U71:U72)</f>
        <v>0</v>
      </c>
      <c r="V73" s="416"/>
      <c r="W73" s="421">
        <f t="shared" si="7"/>
        <v>0</v>
      </c>
    </row>
    <row r="74" spans="1:23" x14ac:dyDescent="0.2">
      <c r="F74" s="156"/>
    </row>
    <row r="75" spans="1:23" ht="99" customHeight="1" x14ac:dyDescent="0.2">
      <c r="A75" s="178" t="s">
        <v>119</v>
      </c>
      <c r="B75" s="770" t="s">
        <v>145</v>
      </c>
      <c r="C75" s="771"/>
      <c r="D75" s="771"/>
      <c r="E75" s="771"/>
      <c r="F75" s="771"/>
      <c r="G75" s="771"/>
      <c r="H75" s="771"/>
      <c r="I75" s="771"/>
      <c r="J75" s="771"/>
      <c r="K75" s="771"/>
      <c r="L75" s="771"/>
      <c r="M75" s="771"/>
      <c r="N75" s="771"/>
      <c r="O75" s="771"/>
      <c r="P75" s="771"/>
      <c r="Q75" s="771"/>
      <c r="R75" s="771"/>
      <c r="S75" s="771"/>
      <c r="T75" s="771"/>
      <c r="U75" s="771"/>
      <c r="V75" s="771"/>
      <c r="W75" s="771"/>
    </row>
    <row r="76" spans="1:23" ht="15" customHeight="1" x14ac:dyDescent="0.2">
      <c r="A76" s="181" t="s">
        <v>58</v>
      </c>
      <c r="B76" s="36" t="s">
        <v>120</v>
      </c>
    </row>
    <row r="77" spans="1:23" ht="16.5" customHeight="1" x14ac:dyDescent="0.2">
      <c r="A77" s="181" t="s">
        <v>22</v>
      </c>
      <c r="B77" s="36" t="s">
        <v>353</v>
      </c>
    </row>
    <row r="78" spans="1:23" ht="27.75" customHeight="1" x14ac:dyDescent="0.2">
      <c r="A78" s="180" t="s">
        <v>60</v>
      </c>
      <c r="B78" s="769" t="s">
        <v>439</v>
      </c>
      <c r="C78" s="719"/>
      <c r="D78" s="719"/>
      <c r="E78" s="719"/>
      <c r="F78" s="719"/>
      <c r="G78" s="719"/>
      <c r="H78" s="719"/>
      <c r="I78" s="719"/>
      <c r="J78" s="719"/>
      <c r="K78" s="719"/>
      <c r="L78" s="719"/>
      <c r="M78" s="719"/>
      <c r="N78" s="719"/>
      <c r="O78" s="719"/>
      <c r="P78" s="719"/>
      <c r="Q78" s="719"/>
      <c r="R78" s="719"/>
      <c r="S78" s="719"/>
      <c r="T78" s="719"/>
    </row>
    <row r="79" spans="1:23" ht="17.25" customHeight="1" x14ac:dyDescent="0.2">
      <c r="A79" s="180" t="s">
        <v>61</v>
      </c>
      <c r="B79" s="59" t="s">
        <v>330</v>
      </c>
    </row>
    <row r="82" spans="2:5" ht="15.75" x14ac:dyDescent="0.2">
      <c r="B82" s="766"/>
      <c r="C82" s="766"/>
      <c r="D82" s="766"/>
      <c r="E82" s="766"/>
    </row>
    <row r="83" spans="2:5" ht="15.75" x14ac:dyDescent="0.2">
      <c r="B83" s="766"/>
      <c r="C83" s="766"/>
      <c r="D83" s="766"/>
      <c r="E83" s="766"/>
    </row>
    <row r="84" spans="2:5" ht="15.75" x14ac:dyDescent="0.2">
      <c r="B84" s="186"/>
    </row>
    <row r="85" spans="2:5" ht="15.75" x14ac:dyDescent="0.2">
      <c r="B85" s="186"/>
    </row>
    <row r="86" spans="2:5" x14ac:dyDescent="0.2">
      <c r="B86" s="188"/>
    </row>
    <row r="87" spans="2:5" ht="15.75" x14ac:dyDescent="0.2">
      <c r="B87" s="186"/>
      <c r="C87" s="186"/>
    </row>
  </sheetData>
  <mergeCells count="5">
    <mergeCell ref="B82:E82"/>
    <mergeCell ref="B83:E83"/>
    <mergeCell ref="V5:W5"/>
    <mergeCell ref="B78:T78"/>
    <mergeCell ref="B75:W75"/>
  </mergeCells>
  <phoneticPr fontId="29" type="noConversion"/>
  <pageMargins left="0.25" right="0.25" top="0.75" bottom="0.75" header="0.3" footer="0.3"/>
  <pageSetup scale="39" fitToHeight="3"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46ECFD0D824C4888D77A5332D37124" ma:contentTypeVersion="4" ma:contentTypeDescription="Create a new document." ma:contentTypeScope="" ma:versionID="ebbfe5b1d6197a065a9d228fd8b2d7f0">
  <xsd:schema xmlns:xsd="http://www.w3.org/2001/XMLSchema" xmlns:xs="http://www.w3.org/2001/XMLSchema" xmlns:p="http://schemas.microsoft.com/office/2006/metadata/properties" xmlns:ns2="28374824-52aa-4248-bcfd-5ad3eb03580e" targetNamespace="http://schemas.microsoft.com/office/2006/metadata/properties" ma:root="true" ma:fieldsID="28b7adce1943c89caa176e230266a5f9" ns2:_="">
    <xsd:import namespace="28374824-52aa-4248-bcfd-5ad3eb03580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74824-52aa-4248-bcfd-5ad3eb0358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F1BD11-874F-4CE3-9F60-BA38C274E7F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4B79553-D36C-420E-9D47-45453A970C15}">
  <ds:schemaRefs>
    <ds:schemaRef ds:uri="http://schemas.microsoft.com/sharepoint/v3/contenttype/forms"/>
  </ds:schemaRefs>
</ds:datastoreItem>
</file>

<file path=customXml/itemProps3.xml><?xml version="1.0" encoding="utf-8"?>
<ds:datastoreItem xmlns:ds="http://schemas.openxmlformats.org/officeDocument/2006/customXml" ds:itemID="{5DD380BD-E653-4365-8DF7-87A527D072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74824-52aa-4248-bcfd-5ad3eb0358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115</vt:i4>
      </vt:variant>
    </vt:vector>
  </HeadingPairs>
  <TitlesOfParts>
    <vt:vector size="143" baseType="lpstr">
      <vt:lpstr>General</vt:lpstr>
      <vt:lpstr>Instructions</vt:lpstr>
      <vt:lpstr>Change Notes</vt:lpstr>
      <vt:lpstr>Constants</vt:lpstr>
      <vt:lpstr>Proposer Constants</vt:lpstr>
      <vt:lpstr>Labor Rates</vt:lpstr>
      <vt:lpstr>Summary Cost Table</vt:lpstr>
      <vt:lpstr>Indirect Rates and Profit_Fee</vt:lpstr>
      <vt:lpstr>Total Amount</vt:lpstr>
      <vt:lpstr>Base</vt:lpstr>
      <vt:lpstr>O-I</vt:lpstr>
      <vt:lpstr>O-II</vt:lpstr>
      <vt:lpstr>O-III</vt:lpstr>
      <vt:lpstr>O-IV</vt:lpstr>
      <vt:lpstr>O-V</vt:lpstr>
      <vt:lpstr>Subcontractor</vt:lpstr>
      <vt:lpstr>Consultants</vt:lpstr>
      <vt:lpstr>Materials-Supplies</vt:lpstr>
      <vt:lpstr>Equipment</vt:lpstr>
      <vt:lpstr>Travel</vt:lpstr>
      <vt:lpstr>ODC Details</vt:lpstr>
      <vt:lpstr>Animal-Human Use Y-N</vt:lpstr>
      <vt:lpstr>Animal Related</vt:lpstr>
      <vt:lpstr>Human Subjects Research</vt:lpstr>
      <vt:lpstr>Expenditures by Month</vt:lpstr>
      <vt:lpstr>Milestones and Deliverables</vt:lpstr>
      <vt:lpstr>Task 1</vt:lpstr>
      <vt:lpstr>Task 2</vt:lpstr>
      <vt:lpstr>AcademiaAdministrativeSupportCategories</vt:lpstr>
      <vt:lpstr>AcademiaConsultantCategories</vt:lpstr>
      <vt:lpstr>AcademiaLaborGroups</vt:lpstr>
      <vt:lpstr>AcademiaProjectManagementCategories</vt:lpstr>
      <vt:lpstr>AcademiaResearchCategories</vt:lpstr>
      <vt:lpstr>ff.dlrs.Base</vt:lpstr>
      <vt:lpstr>ff.dlrs.Op1</vt:lpstr>
      <vt:lpstr>ff.dlrs.Op2</vt:lpstr>
      <vt:lpstr>ff.dlrs.Op3</vt:lpstr>
      <vt:lpstr>ff.dlrs.Op4</vt:lpstr>
      <vt:lpstr>ff.dlrs.Op5</vt:lpstr>
      <vt:lpstr>GeneralConsultantCategories</vt:lpstr>
      <vt:lpstr>GeneralLaborGroups</vt:lpstr>
      <vt:lpstr>GeneralManufacturingCategories</vt:lpstr>
      <vt:lpstr>GeneralProjectManagementCategories</vt:lpstr>
      <vt:lpstr>GeneralScienceandEngineeringCategories</vt:lpstr>
      <vt:lpstr>GeneralSoftwareDevelopmentCategories</vt:lpstr>
      <vt:lpstr>GeneralSupportCategories</vt:lpstr>
      <vt:lpstr>Indirect.Rate.Table</vt:lpstr>
      <vt:lpstr>IndirectRateCategories</vt:lpstr>
      <vt:lpstr>Labor.Rates.Table</vt:lpstr>
      <vt:lpstr>Labor_Cats_Sorted_Table</vt:lpstr>
      <vt:lpstr>LaborCollection</vt:lpstr>
      <vt:lpstr>NoBusinessTypeSelected</vt:lpstr>
      <vt:lpstr>Offeror.Bus.Type</vt:lpstr>
      <vt:lpstr>OfferorBusinessTypes</vt:lpstr>
      <vt:lpstr>OfferorBusType</vt:lpstr>
      <vt:lpstr>Period1_Label</vt:lpstr>
      <vt:lpstr>Period2_Label</vt:lpstr>
      <vt:lpstr>Period3_Label</vt:lpstr>
      <vt:lpstr>Period4_Label</vt:lpstr>
      <vt:lpstr>Period5_Label</vt:lpstr>
      <vt:lpstr>Period6_Label</vt:lpstr>
      <vt:lpstr>SBIRSTTRPhaseChoices</vt:lpstr>
      <vt:lpstr>sc.dlrs.Base</vt:lpstr>
      <vt:lpstr>sc.dlrs.Op1</vt:lpstr>
      <vt:lpstr>sc.dlrs.Op2</vt:lpstr>
      <vt:lpstr>sc.dlrs.Op3</vt:lpstr>
      <vt:lpstr>sc.dlrs.Op4</vt:lpstr>
      <vt:lpstr>sc.dlrs.Op5</vt:lpstr>
      <vt:lpstr>SmallBusinessSizeChoices</vt:lpstr>
      <vt:lpstr>SpecificAnnouncementNumber</vt:lpstr>
      <vt:lpstr>SpreadsheetVersionNumber</vt:lpstr>
      <vt:lpstr>tcc.dlrs.Base</vt:lpstr>
      <vt:lpstr>tcc.dlrs.Op1</vt:lpstr>
      <vt:lpstr>tcc.dlrs.Op2</vt:lpstr>
      <vt:lpstr>tcc.dlrs.Op3</vt:lpstr>
      <vt:lpstr>tcc.dlrs.Op4</vt:lpstr>
      <vt:lpstr>tcc.dlrs.Op5</vt:lpstr>
      <vt:lpstr>tcm.dlrs.Base</vt:lpstr>
      <vt:lpstr>tcm.dlrs.Op1</vt:lpstr>
      <vt:lpstr>tcm.dlrs.Op2</vt:lpstr>
      <vt:lpstr>tcm.dlrs.Op3</vt:lpstr>
      <vt:lpstr>tcm.dlrs.Op4</vt:lpstr>
      <vt:lpstr>tcm.dlrs.Op5</vt:lpstr>
      <vt:lpstr>tdlc.dlrs.Base</vt:lpstr>
      <vt:lpstr>tdlc.dlrs.Op1</vt:lpstr>
      <vt:lpstr>tdlc.dlrs.Op2</vt:lpstr>
      <vt:lpstr>tdlc.dlrs.Op3</vt:lpstr>
      <vt:lpstr>tdlc.dlrs.Op4</vt:lpstr>
      <vt:lpstr>tdlc.dlrs.Op5</vt:lpstr>
      <vt:lpstr>tdlc.hrs.Base</vt:lpstr>
      <vt:lpstr>tdlc.hrs.Op1</vt:lpstr>
      <vt:lpstr>tdlc.hrs.Op2</vt:lpstr>
      <vt:lpstr>tdlc.hrs.Op3</vt:lpstr>
      <vt:lpstr>tdlc.hrs.Op4</vt:lpstr>
      <vt:lpstr>tdlc.hrs.Op5</vt:lpstr>
      <vt:lpstr>tecpff.dlrs.Base</vt:lpstr>
      <vt:lpstr>tecpff.dlrs.Op1</vt:lpstr>
      <vt:lpstr>tecpff.dlrs.Op2</vt:lpstr>
      <vt:lpstr>tecpff.dlrs.Op3</vt:lpstr>
      <vt:lpstr>tecpff.dlrs.Op4</vt:lpstr>
      <vt:lpstr>tecpff.dlrs.Op5</vt:lpstr>
      <vt:lpstr>tfbc.dlrs.Base</vt:lpstr>
      <vt:lpstr>tfbc.dlrs.Op1</vt:lpstr>
      <vt:lpstr>tfbc.dlrs.Op2</vt:lpstr>
      <vt:lpstr>tfbc.dlrs.Op3</vt:lpstr>
      <vt:lpstr>tfbc.dlrs.Op4</vt:lpstr>
      <vt:lpstr>tfbc.dlrs.Op5</vt:lpstr>
      <vt:lpstr>tgac.dlrs.Base</vt:lpstr>
      <vt:lpstr>tgac.dlrs.Op1</vt:lpstr>
      <vt:lpstr>tgac.dlrs.Op2</vt:lpstr>
      <vt:lpstr>tgac.dlrs.Op3</vt:lpstr>
      <vt:lpstr>tgac.dlrs.Op4</vt:lpstr>
      <vt:lpstr>tgac.dlrs.Op5</vt:lpstr>
      <vt:lpstr>tloc.dlrs.Base</vt:lpstr>
      <vt:lpstr>tloc.dlrs.Op1</vt:lpstr>
      <vt:lpstr>tloc.dlrs.Op2</vt:lpstr>
      <vt:lpstr>tloc.dlrs.Op3</vt:lpstr>
      <vt:lpstr>tloc.dlrs.Op4</vt:lpstr>
      <vt:lpstr>tloc.dlrs.Op5</vt:lpstr>
      <vt:lpstr>tmhc.dlrs.Base</vt:lpstr>
      <vt:lpstr>tmhc.dlrs.Op1</vt:lpstr>
      <vt:lpstr>tmhc.dlrs.Op2</vt:lpstr>
      <vt:lpstr>tmhc.dlrs.Op3</vt:lpstr>
      <vt:lpstr>tmhc.dlrs.Op4</vt:lpstr>
      <vt:lpstr>tmhc.dlrs.Op5</vt:lpstr>
      <vt:lpstr>tmmc.dlrs.Base</vt:lpstr>
      <vt:lpstr>tmmc.dlrs.Op1</vt:lpstr>
      <vt:lpstr>tmmc.dlrs.Op2</vt:lpstr>
      <vt:lpstr>tmmc.dlrs.Op3</vt:lpstr>
      <vt:lpstr>tmmc.dlrs.Op4</vt:lpstr>
      <vt:lpstr>tmmc.dlrs.Op5</vt:lpstr>
      <vt:lpstr>todc.dlrs.Base</vt:lpstr>
      <vt:lpstr>todc.dlrs.Op1</vt:lpstr>
      <vt:lpstr>todc.dlrs.Op2</vt:lpstr>
      <vt:lpstr>todc.dlrs.Op3</vt:lpstr>
      <vt:lpstr>todc.dlrs.Op4</vt:lpstr>
      <vt:lpstr>todc.dlrs.Op5</vt:lpstr>
      <vt:lpstr>tsc.dlrs.Base</vt:lpstr>
      <vt:lpstr>tsc.dlrs.Op1</vt:lpstr>
      <vt:lpstr>tsc.dlrs.Op2</vt:lpstr>
      <vt:lpstr>tsc.dlrs.Op3</vt:lpstr>
      <vt:lpstr>tsc.dlrs.Op4</vt:lpstr>
      <vt:lpstr>tsc.dlrs.Op5</vt:lpstr>
    </vt:vector>
  </TitlesOfParts>
  <Company>DARPA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DARPA</dc:creator>
  <cp:lastModifiedBy>Mack, Jennifer (contr-i2o)</cp:lastModifiedBy>
  <cp:lastPrinted>2019-08-07T15:16:03Z</cp:lastPrinted>
  <dcterms:created xsi:type="dcterms:W3CDTF">2006-01-30T20:56:29Z</dcterms:created>
  <dcterms:modified xsi:type="dcterms:W3CDTF">2025-02-19T16:46:57Z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0x010100D846ECFD0D824C4888D77A5332D37124</vt:lpwstr>
  </property>
</Properties>
</file>