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<sst xmlns="http://schemas.openxmlformats.org/spreadsheetml/2006/main" count="72" uniqueCount="71">
  <si>
    <t xml:space="preserve">p[1,0]=</t>
  </si>
  <si>
    <t xml:space="preserve">v1=</t>
  </si>
  <si>
    <t xml:space="preserve">k1=</t>
  </si>
  <si>
    <t xml:space="preserve">p[1,2]=</t>
  </si>
  <si>
    <t xml:space="preserve">v2=</t>
  </si>
  <si>
    <t xml:space="preserve">k2=</t>
  </si>
  <si>
    <t xml:space="preserve">p[1,3]=</t>
  </si>
  <si>
    <t xml:space="preserve">v3=</t>
  </si>
  <si>
    <t xml:space="preserve">k3=</t>
  </si>
  <si>
    <t xml:space="preserve">p[1,4]=</t>
  </si>
  <si>
    <t xml:space="preserve">v4=</t>
  </si>
  <si>
    <t xml:space="preserve">k4=</t>
  </si>
  <si>
    <t xml:space="preserve">λ0=</t>
  </si>
  <si>
    <t xml:space="preserve">λ1=</t>
  </si>
  <si>
    <t xml:space="preserve">λ2=</t>
  </si>
  <si>
    <t xml:space="preserve">λ3=</t>
  </si>
  <si>
    <t xml:space="preserve">λ4=</t>
  </si>
  <si>
    <t xml:space="preserve">α1=</t>
  </si>
  <si>
    <t xml:space="preserve">α2=</t>
  </si>
  <si>
    <t xml:space="preserve">α3=</t>
  </si>
  <si>
    <t xml:space="preserve">α4=</t>
  </si>
  <si>
    <t xml:space="preserve">всп выч</t>
  </si>
  <si>
    <t xml:space="preserve">α1*V1</t>
  </si>
  <si>
    <t xml:space="preserve">k1/α1*V1=</t>
  </si>
  <si>
    <t xml:space="preserve">Ответ задание 12</t>
  </si>
  <si>
    <t xml:space="preserve">α2*V2</t>
  </si>
  <si>
    <t xml:space="preserve">k2/α2*V2=</t>
  </si>
  <si>
    <t xml:space="preserve">Не трогать</t>
  </si>
  <si>
    <t xml:space="preserve">α3*V3</t>
  </si>
  <si>
    <t xml:space="preserve">k3/α3*V3=</t>
  </si>
  <si>
    <t xml:space="preserve">α4*V4</t>
  </si>
  <si>
    <t xml:space="preserve">k4/α4*V4=</t>
  </si>
  <si>
    <t xml:space="preserve">Bj^Mj/Mj!</t>
  </si>
  <si>
    <t xml:space="preserve">βj^kj</t>
  </si>
  <si>
    <t xml:space="preserve">kj!*(1-βj/kj)</t>
  </si>
  <si>
    <t xml:space="preserve">kj-1</t>
  </si>
  <si>
    <t xml:space="preserve">сумма</t>
  </si>
  <si>
    <t xml:space="preserve">П0 через ебанину</t>
  </si>
  <si>
    <t xml:space="preserve">П0 при k=1</t>
  </si>
  <si>
    <t xml:space="preserve">β1=</t>
  </si>
  <si>
    <t xml:space="preserve">П01=</t>
  </si>
  <si>
    <t xml:space="preserve">β2=</t>
  </si>
  <si>
    <t xml:space="preserve">П02=</t>
  </si>
  <si>
    <t xml:space="preserve">β3=</t>
  </si>
  <si>
    <t xml:space="preserve">П03=</t>
  </si>
  <si>
    <t xml:space="preserve">β4=</t>
  </si>
  <si>
    <t xml:space="preserve">П04=</t>
  </si>
  <si>
    <t xml:space="preserve">П0общ=</t>
  </si>
  <si>
    <t xml:space="preserve">βj^(kj+1)</t>
  </si>
  <si>
    <t xml:space="preserve">L1=</t>
  </si>
  <si>
    <t xml:space="preserve">L2=</t>
  </si>
  <si>
    <t xml:space="preserve">L3=</t>
  </si>
  <si>
    <t xml:space="preserve">L4=</t>
  </si>
  <si>
    <t xml:space="preserve">m1=</t>
  </si>
  <si>
    <t xml:space="preserve">m2=</t>
  </si>
  <si>
    <t xml:space="preserve">m3=</t>
  </si>
  <si>
    <t xml:space="preserve">m4=</t>
  </si>
  <si>
    <t xml:space="preserve">W1=</t>
  </si>
  <si>
    <t xml:space="preserve">W2=</t>
  </si>
  <si>
    <t xml:space="preserve">W3=</t>
  </si>
  <si>
    <t xml:space="preserve">W4=</t>
  </si>
  <si>
    <t xml:space="preserve">U1=</t>
  </si>
  <si>
    <t xml:space="preserve">U2=</t>
  </si>
  <si>
    <t xml:space="preserve">U3=</t>
  </si>
  <si>
    <t xml:space="preserve">αj*Wj</t>
  </si>
  <si>
    <t xml:space="preserve">αj*Uj</t>
  </si>
  <si>
    <t xml:space="preserve">U4=</t>
  </si>
  <si>
    <t xml:space="preserve">L=</t>
  </si>
  <si>
    <t xml:space="preserve">m=</t>
  </si>
  <si>
    <t xml:space="preserve">W=</t>
  </si>
  <si>
    <t xml:space="preserve">U=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</si>
</sst>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.0000"/>
    <numFmt numFmtId="167" formatCode="0.0000000000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FFF00"/>
      <name val="Calibri"/>
      <family val="2"/>
      <charset val="204"/>
    </font>
    <font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  <fill>
      <patternFill patternType="solid">
        <fgColor rgb="FF002A54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A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12"/>
    <col collapsed="false" customWidth="true" hidden="false" outlineLevel="0" max="3" min="3" style="0" width="7.57"/>
    <col collapsed="false" customWidth="true" hidden="false" outlineLevel="0" max="4" min="4" style="0" width="10.42"/>
    <col collapsed="false" customWidth="true" hidden="false" outlineLevel="0" max="5" min="5" style="0" width="12.57"/>
    <col collapsed="false" customWidth="true" hidden="false" outlineLevel="0" max="6" min="6" style="0" width="4"/>
    <col collapsed="false" customWidth="true" hidden="false" outlineLevel="0" max="7" min="7" style="0" width="16.71"/>
    <col collapsed="false" customWidth="true" hidden="false" outlineLevel="0" max="8" min="8" style="0" width="22.57"/>
    <col collapsed="false" customWidth="true" hidden="false" outlineLevel="0" max="11" min="10" style="0" width="12.57"/>
    <col collapsed="false" customWidth="true" hidden="false" outlineLevel="0" max="20" min="14" style="0" width="12.57"/>
  </cols>
  <sheetData>
    <row r="1" customFormat="false" ht="15" hidden="false" customHeight="false" outlineLevel="0" collapsed="false">
      <c r="A1" s="1" t="s">
        <v>0</v>
      </c>
      <c r="B1" s="2" t="n">
        <v>0.27</v>
      </c>
      <c r="C1" s="1" t="s">
        <v>1</v>
      </c>
      <c r="D1" s="2" t="n">
        <v>0.43</v>
      </c>
      <c r="F1" s="1" t="s">
        <v>2</v>
      </c>
      <c r="G1" s="2" t="n">
        <v>2</v>
      </c>
    </row>
    <row r="2" customFormat="false" ht="15" hidden="false" customHeight="false" outlineLevel="0" collapsed="false">
      <c r="A2" s="1" t="s">
        <v>3</v>
      </c>
      <c r="B2" s="2" t="n">
        <v>0.23</v>
      </c>
      <c r="C2" s="1" t="s">
        <v>4</v>
      </c>
      <c r="D2" s="2" t="n">
        <v>0.2</v>
      </c>
      <c r="F2" s="1" t="s">
        <v>5</v>
      </c>
      <c r="G2" s="2" t="n">
        <v>1</v>
      </c>
    </row>
    <row r="3" customFormat="false" ht="15" hidden="false" customHeight="false" outlineLevel="0" collapsed="false">
      <c r="A3" s="1" t="s">
        <v>6</v>
      </c>
      <c r="B3" s="2" t="n">
        <v>0.27</v>
      </c>
      <c r="C3" s="1" t="s">
        <v>7</v>
      </c>
      <c r="D3" s="2" t="n">
        <v>0.67</v>
      </c>
      <c r="F3" s="1" t="s">
        <v>8</v>
      </c>
      <c r="G3" s="2" t="n">
        <v>2</v>
      </c>
    </row>
    <row r="4" customFormat="false" ht="15" hidden="false" customHeight="false" outlineLevel="0" collapsed="false">
      <c r="A4" s="1" t="s">
        <v>9</v>
      </c>
      <c r="B4" s="2" t="n">
        <v>0.23</v>
      </c>
      <c r="C4" s="1" t="s">
        <v>10</v>
      </c>
      <c r="D4" s="2" t="n">
        <v>0.55</v>
      </c>
      <c r="F4" s="1" t="s">
        <v>11</v>
      </c>
      <c r="G4" s="2" t="n">
        <v>2</v>
      </c>
    </row>
    <row r="5" customFormat="false" ht="15" hidden="false" customHeight="false" outlineLevel="0" collapsed="false">
      <c r="A5" s="1" t="s">
        <v>12</v>
      </c>
      <c r="B5" s="2" t="n">
        <v>0.1</v>
      </c>
    </row>
    <row r="6" customFormat="false" ht="15" hidden="false" customHeight="false" outlineLevel="0" collapsed="false">
      <c r="A6" s="1" t="s">
        <v>13</v>
      </c>
      <c r="B6" s="3" t="n">
        <f aca="false">$B$5/B1</f>
        <v>0.37037037037037</v>
      </c>
    </row>
    <row r="7" customFormat="false" ht="15" hidden="false" customHeight="false" outlineLevel="0" collapsed="false">
      <c r="A7" s="1" t="s">
        <v>14</v>
      </c>
      <c r="B7" s="3" t="n">
        <f aca="false">B6*B2</f>
        <v>0.0851851851851852</v>
      </c>
    </row>
    <row r="8" customFormat="false" ht="15" hidden="false" customHeight="false" outlineLevel="0" collapsed="false">
      <c r="A8" s="1" t="s">
        <v>15</v>
      </c>
      <c r="B8" s="3" t="n">
        <f aca="false">B6*B3</f>
        <v>0.1</v>
      </c>
    </row>
    <row r="9" customFormat="false" ht="15" hidden="false" customHeight="false" outlineLevel="0" collapsed="false">
      <c r="A9" s="1" t="s">
        <v>16</v>
      </c>
      <c r="B9" s="3" t="n">
        <f aca="false">B6*B4</f>
        <v>0.0851851851851852</v>
      </c>
    </row>
    <row r="10" customFormat="false" ht="15" hidden="false" customHeight="false" outlineLevel="0" collapsed="false">
      <c r="B10" s="4"/>
    </row>
    <row r="11" customFormat="false" ht="15" hidden="false" customHeight="false" outlineLevel="0" collapsed="false">
      <c r="A11" s="1" t="s">
        <v>17</v>
      </c>
      <c r="B11" s="1" t="n">
        <f aca="false">B6/B$5</f>
        <v>3.7037037037037</v>
      </c>
    </row>
    <row r="12" customFormat="false" ht="15" hidden="false" customHeight="false" outlineLevel="0" collapsed="false">
      <c r="A12" s="1" t="s">
        <v>18</v>
      </c>
      <c r="B12" s="1" t="n">
        <f aca="false">B7/B$5</f>
        <v>0.851851851851852</v>
      </c>
    </row>
    <row r="13" customFormat="false" ht="15" hidden="false" customHeight="false" outlineLevel="0" collapsed="false">
      <c r="A13" s="1" t="s">
        <v>19</v>
      </c>
      <c r="B13" s="1" t="n">
        <f aca="false">B8/B$5</f>
        <v>1</v>
      </c>
    </row>
    <row r="14" customFormat="false" ht="15" hidden="false" customHeight="false" outlineLevel="0" collapsed="false">
      <c r="A14" s="1" t="s">
        <v>20</v>
      </c>
      <c r="B14" s="1" t="n">
        <f aca="false">B9/B$5</f>
        <v>0.851851851851852</v>
      </c>
    </row>
    <row r="15" customFormat="false" ht="15" hidden="false" customHeight="false" outlineLevel="0" collapsed="false">
      <c r="D15" s="5" t="s">
        <v>21</v>
      </c>
      <c r="E15" s="5"/>
    </row>
    <row r="16" customFormat="false" ht="15" hidden="false" customHeight="false" outlineLevel="0" collapsed="false">
      <c r="A16" s="1" t="s">
        <v>22</v>
      </c>
      <c r="B16" s="1" t="n">
        <f aca="false">B11*D1</f>
        <v>1.59259259259259</v>
      </c>
      <c r="D16" s="1" t="s">
        <v>23</v>
      </c>
      <c r="E16" s="1" t="n">
        <f aca="false">G1/B16</f>
        <v>1.25581395348837</v>
      </c>
      <c r="G16" s="1" t="s">
        <v>21</v>
      </c>
      <c r="H16" s="1" t="s">
        <v>24</v>
      </c>
    </row>
    <row r="17" customFormat="false" ht="15" hidden="false" customHeight="false" outlineLevel="0" collapsed="false">
      <c r="A17" s="1" t="s">
        <v>25</v>
      </c>
      <c r="B17" s="1" t="n">
        <f aca="false">B12*D2</f>
        <v>0.17037037037037</v>
      </c>
      <c r="D17" s="1" t="s">
        <v>26</v>
      </c>
      <c r="E17" s="1" t="n">
        <f aca="false">G2/B17</f>
        <v>5.86956521739131</v>
      </c>
      <c r="G17" s="1" t="n">
        <f aca="false">MIN((E16:E19))</f>
        <v>1.25581395348837</v>
      </c>
      <c r="H17" s="1" t="str">
        <f aca="false">IF(B5&gt;G17,"net","стац режим существует")</f>
        <v>стац режим существует</v>
      </c>
      <c r="J17" s="6" t="s">
        <v>27</v>
      </c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5" hidden="false" customHeight="false" outlineLevel="0" collapsed="false">
      <c r="A18" s="1" t="s">
        <v>28</v>
      </c>
      <c r="B18" s="1" t="n">
        <f aca="false">B13*D3</f>
        <v>0.67</v>
      </c>
      <c r="D18" s="1" t="s">
        <v>29</v>
      </c>
      <c r="E18" s="1" t="n">
        <f aca="false">G3/B18</f>
        <v>2.98507462686567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customFormat="false" ht="15" hidden="false" customHeight="false" outlineLevel="0" collapsed="false">
      <c r="A19" s="1" t="s">
        <v>30</v>
      </c>
      <c r="B19" s="1" t="n">
        <f aca="false">B14*D4</f>
        <v>0.468518518518519</v>
      </c>
      <c r="D19" s="1" t="s">
        <v>31</v>
      </c>
      <c r="E19" s="1" t="n">
        <f aca="false">G4/B19</f>
        <v>4.26877470355731</v>
      </c>
      <c r="J19" s="6"/>
      <c r="K19" s="6"/>
      <c r="L19" s="6"/>
      <c r="M19" s="7" t="s">
        <v>32</v>
      </c>
      <c r="N19" s="7"/>
      <c r="O19" s="7"/>
      <c r="P19" s="7"/>
      <c r="Q19" s="7"/>
      <c r="R19" s="6"/>
      <c r="S19" s="6"/>
      <c r="T19" s="6"/>
    </row>
    <row r="20" customFormat="false" ht="15" hidden="false" customHeight="false" outlineLevel="0" collapsed="false">
      <c r="J20" s="8" t="s">
        <v>33</v>
      </c>
      <c r="K20" s="8" t="s">
        <v>34</v>
      </c>
      <c r="L20" s="6" t="s">
        <v>35</v>
      </c>
      <c r="M20" s="6" t="n">
        <v>0</v>
      </c>
      <c r="N20" s="6" t="n">
        <v>1</v>
      </c>
      <c r="O20" s="6" t="n">
        <v>2</v>
      </c>
      <c r="P20" s="6" t="n">
        <v>3</v>
      </c>
      <c r="Q20" s="6" t="n">
        <v>4</v>
      </c>
      <c r="R20" s="6" t="s">
        <v>36</v>
      </c>
      <c r="S20" s="6" t="s">
        <v>37</v>
      </c>
      <c r="T20" s="6" t="s">
        <v>38</v>
      </c>
    </row>
    <row r="21" customFormat="false" ht="15" hidden="false" customHeight="false" outlineLevel="0" collapsed="false">
      <c r="A21" s="1" t="s">
        <v>39</v>
      </c>
      <c r="B21" s="1" t="n">
        <f aca="false">B6*D1</f>
        <v>0.159259259259259</v>
      </c>
      <c r="D21" s="1" t="s">
        <v>40</v>
      </c>
      <c r="E21" s="9" t="n">
        <f aca="false">IF(G1=1,T21,S21)</f>
        <v>0.852487135506003</v>
      </c>
      <c r="I21" s="10"/>
      <c r="J21" s="11" t="n">
        <f aca="false">POWER(B21,G1)</f>
        <v>0.025363511659808</v>
      </c>
      <c r="K21" s="11" t="n">
        <f aca="false">FACT(G1)*(1-B21/G1)</f>
        <v>1.84074074074074</v>
      </c>
      <c r="L21" s="6" t="n">
        <f aca="false">G1-1</f>
        <v>1</v>
      </c>
      <c r="M21" s="6" t="n">
        <f aca="false">POWER($B21,M$20)/FACT(M$20)</f>
        <v>1</v>
      </c>
      <c r="N21" s="12" t="n">
        <f aca="false">POWER($B21,N$20)/FACT(N$20)</f>
        <v>0.159259259259259</v>
      </c>
      <c r="O21" s="12" t="n">
        <f aca="false">POWER($B21,O$20)/FACT(O$20)</f>
        <v>0.012681755829904</v>
      </c>
      <c r="P21" s="12" t="n">
        <f aca="false">POWER($B21,P$20)/FACT(P$20)</f>
        <v>0.000673229013192433</v>
      </c>
      <c r="Q21" s="12" t="n">
        <f aca="false">POWER($B21,Q$20)/FACT(Q$20)</f>
        <v>2.68044884882172E-005</v>
      </c>
      <c r="R21" s="12" t="n">
        <f aca="false">SUM(M21:INDEX(M21:Z21,1,G1))</f>
        <v>1.15925925925926</v>
      </c>
      <c r="S21" s="12" t="n">
        <f aca="false">POWER(J21/K21+R21,-1)</f>
        <v>0.852487135506003</v>
      </c>
      <c r="T21" s="12" t="n">
        <f aca="false">1-B21</f>
        <v>0.840740740740741</v>
      </c>
    </row>
    <row r="22" customFormat="false" ht="15" hidden="false" customHeight="false" outlineLevel="0" collapsed="false">
      <c r="A22" s="1" t="s">
        <v>41</v>
      </c>
      <c r="B22" s="1" t="n">
        <f aca="false">B7*D2</f>
        <v>0.017037037037037</v>
      </c>
      <c r="D22" s="1" t="s">
        <v>42</v>
      </c>
      <c r="E22" s="9" t="n">
        <f aca="false">IF(G2=1,T22,S22)</f>
        <v>0.982962962962963</v>
      </c>
      <c r="I22" s="10"/>
      <c r="J22" s="11" t="n">
        <f aca="false">POWER(B22,G2)</f>
        <v>0.017037037037037</v>
      </c>
      <c r="K22" s="11" t="n">
        <f aca="false">FACT(G2)*(1-B22/G2)</f>
        <v>0.982962962962963</v>
      </c>
      <c r="L22" s="6" t="n">
        <f aca="false">G2-1</f>
        <v>0</v>
      </c>
      <c r="M22" s="6" t="n">
        <f aca="false">POWER($B22,M$20)/FACT(M$20)</f>
        <v>1</v>
      </c>
      <c r="N22" s="12" t="n">
        <f aca="false">POWER($B22,N$20)/FACT(N$20)</f>
        <v>0.017037037037037</v>
      </c>
      <c r="O22" s="12" t="n">
        <f aca="false">POWER($B22,O$20)/FACT(O$20)</f>
        <v>0.000145130315500686</v>
      </c>
      <c r="P22" s="12" t="n">
        <f aca="false">POWER($B22,P$20)/FACT(P$20)</f>
        <v>8.24196853460685E-007</v>
      </c>
      <c r="Q22" s="12" t="n">
        <f aca="false">POWER($B22,Q$20)/FACT(Q$20)</f>
        <v>3.51046807955477E-009</v>
      </c>
      <c r="R22" s="12" t="n">
        <f aca="false">SUM(M22:INDEX(M22:Z22,1,G2))</f>
        <v>1</v>
      </c>
      <c r="S22" s="12" t="n">
        <f aca="false">POWER(J22/K22+R22,-1)</f>
        <v>0.982962962962963</v>
      </c>
      <c r="T22" s="12" t="n">
        <f aca="false">1-B22</f>
        <v>0.982962962962963</v>
      </c>
    </row>
    <row r="23" customFormat="false" ht="15" hidden="false" customHeight="false" outlineLevel="0" collapsed="false">
      <c r="A23" s="1" t="s">
        <v>43</v>
      </c>
      <c r="B23" s="1" t="n">
        <f aca="false">B8*D3</f>
        <v>0.067</v>
      </c>
      <c r="D23" s="1" t="s">
        <v>44</v>
      </c>
      <c r="E23" s="9" t="n">
        <f aca="false">IF(G3=1,T23,S23)</f>
        <v>0.935171746492501</v>
      </c>
      <c r="I23" s="10"/>
      <c r="J23" s="11" t="n">
        <f aca="false">POWER(B23,G3)</f>
        <v>0.004489</v>
      </c>
      <c r="K23" s="11" t="n">
        <f aca="false">FACT(G3)*(1-B23/G3)</f>
        <v>1.933</v>
      </c>
      <c r="L23" s="6" t="n">
        <f aca="false">G3-1</f>
        <v>1</v>
      </c>
      <c r="M23" s="6" t="n">
        <f aca="false">POWER($B23,M$20)/FACT(M$20)</f>
        <v>1</v>
      </c>
      <c r="N23" s="12" t="n">
        <f aca="false">POWER($B23,N$20)/FACT(N$20)</f>
        <v>0.067</v>
      </c>
      <c r="O23" s="12" t="n">
        <f aca="false">POWER($B23,O$20)/FACT(O$20)</f>
        <v>0.0022445</v>
      </c>
      <c r="P23" s="12" t="n">
        <f aca="false">POWER($B23,P$20)/FACT(P$20)</f>
        <v>5.01271666666667E-005</v>
      </c>
      <c r="Q23" s="12" t="n">
        <f aca="false">POWER($B23,Q$20)/FACT(Q$20)</f>
        <v>8.39630041666667E-007</v>
      </c>
      <c r="R23" s="12" t="n">
        <f aca="false">SUM(M23:INDEX(M23:Z23,1,G3))</f>
        <v>1.067</v>
      </c>
      <c r="S23" s="12" t="n">
        <f aca="false">POWER(J23/K23+R23,-1)</f>
        <v>0.935171746492501</v>
      </c>
      <c r="T23" s="12" t="n">
        <f aca="false">1-B23</f>
        <v>0.933</v>
      </c>
    </row>
    <row r="24" customFormat="false" ht="15" hidden="false" customHeight="false" outlineLevel="0" collapsed="false">
      <c r="A24" s="1" t="s">
        <v>45</v>
      </c>
      <c r="B24" s="1" t="n">
        <f aca="false">B9*D4</f>
        <v>0.0468518518518519</v>
      </c>
      <c r="D24" s="1" t="s">
        <v>46</v>
      </c>
      <c r="E24" s="9" t="n">
        <f aca="false">IF(G4=1,T24,S24)</f>
        <v>0.954220573599928</v>
      </c>
      <c r="I24" s="10"/>
      <c r="J24" s="11" t="n">
        <f aca="false">POWER(B24,G4)</f>
        <v>0.00219509602194787</v>
      </c>
      <c r="K24" s="11" t="n">
        <f aca="false">FACT(G4)*(1-B24/G4)</f>
        <v>1.95314814814815</v>
      </c>
      <c r="L24" s="6" t="n">
        <f aca="false">G4-1</f>
        <v>1</v>
      </c>
      <c r="M24" s="6" t="n">
        <f aca="false">POWER($B24,M$20)/FACT(M$20)</f>
        <v>1</v>
      </c>
      <c r="N24" s="12" t="n">
        <f aca="false">POWER($B24,N$20)/FACT(N$20)</f>
        <v>0.0468518518518519</v>
      </c>
      <c r="O24" s="12" t="n">
        <f aca="false">POWER($B24,O$20)/FACT(O$20)</f>
        <v>0.00109754801097394</v>
      </c>
      <c r="P24" s="12" t="n">
        <f aca="false">POWER($B24,P$20)/FACT(P$20)</f>
        <v>1.71407189368152E-005</v>
      </c>
      <c r="Q24" s="12" t="n">
        <f aca="false">POWER($B24,Q$20)/FACT(Q$20)</f>
        <v>2.00768606065474E-007</v>
      </c>
      <c r="R24" s="12" t="n">
        <f aca="false">SUM(M24:INDEX(M24:Z24,1,G4))</f>
        <v>1.04685185185185</v>
      </c>
      <c r="S24" s="12" t="n">
        <f aca="false">POWER(J24/K24+R24,-1)</f>
        <v>0.954220573599928</v>
      </c>
      <c r="T24" s="12" t="n">
        <f aca="false">1-B24</f>
        <v>0.953148148148148</v>
      </c>
    </row>
    <row r="25" customFormat="false" ht="15" hidden="false" customHeight="false" outlineLevel="0" collapsed="false"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5" hidden="false" customHeight="false" outlineLevel="0" collapsed="false">
      <c r="D26" s="1" t="s">
        <v>47</v>
      </c>
      <c r="E26" s="13" t="n">
        <f aca="false">PRODUCT(E21:E24)</f>
        <v>0.747765013931483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5" hidden="false" customHeight="false" outlineLevel="0" collapsed="false">
      <c r="J27" s="6" t="s">
        <v>48</v>
      </c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5" hidden="false" customHeight="false" outlineLevel="0" collapsed="false">
      <c r="D28" s="1" t="s">
        <v>49</v>
      </c>
      <c r="E28" s="9" t="n">
        <f aca="false">J28/K28*E21</f>
        <v>0.0010162876758678</v>
      </c>
      <c r="J28" s="11" t="n">
        <f aca="false">POWER(B21,G1+1)</f>
        <v>0.0040393740791546</v>
      </c>
      <c r="K28" s="6" t="n">
        <f aca="false">FACT(G1)*G1*POWER(1-B21/G1,2)</f>
        <v>3.38832647462277</v>
      </c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5" hidden="false" customHeight="false" outlineLevel="0" collapsed="false">
      <c r="D29" s="1" t="s">
        <v>50</v>
      </c>
      <c r="E29" s="9" t="n">
        <f aca="false">J29/K29*E22</f>
        <v>0.000295291523626113</v>
      </c>
      <c r="J29" s="11" t="n">
        <f aca="false">POWER(B22,G2+1)</f>
        <v>0.000290260631001372</v>
      </c>
      <c r="K29" s="6" t="n">
        <f aca="false">FACT(G2)*G2*POWER(1-B22/G2,2)</f>
        <v>0.966216186556927</v>
      </c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5" hidden="false" customHeight="false" outlineLevel="0" collapsed="false">
      <c r="D30" s="1" t="s">
        <v>51</v>
      </c>
      <c r="E30" s="9" t="n">
        <f aca="false">J30/K30*E23</f>
        <v>7.52752276242013E-005</v>
      </c>
      <c r="J30" s="11" t="n">
        <f aca="false">POWER(B23,G3+1)</f>
        <v>0.000300763</v>
      </c>
      <c r="K30" s="6" t="n">
        <f aca="false">FACT(G3)*G3*POWER(1-B23/G3,2)</f>
        <v>3.736489</v>
      </c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5" hidden="false" customHeight="false" outlineLevel="0" collapsed="false">
      <c r="D31" s="1" t="s">
        <v>52</v>
      </c>
      <c r="E31" s="9" t="n">
        <f aca="false">J31/K31*E24</f>
        <v>2.57251957239221E-005</v>
      </c>
      <c r="J31" s="11" t="n">
        <f aca="false">POWER(B24,G4+1)</f>
        <v>0.000102844313620891</v>
      </c>
      <c r="K31" s="6" t="n">
        <f aca="false">FACT(G4)*G4*POWER(1-B24/G4,2)</f>
        <v>3.81478768861454</v>
      </c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5" hidden="false" customHeight="false" outlineLevel="0" collapsed="false"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5" hidden="false" customHeight="false" outlineLevel="0" collapsed="false">
      <c r="D33" s="1" t="s">
        <v>53</v>
      </c>
      <c r="E33" s="9" t="n">
        <f aca="false">E28+B21</f>
        <v>0.160275546935127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5" hidden="false" customHeight="false" outlineLevel="0" collapsed="false">
      <c r="D34" s="1" t="s">
        <v>54</v>
      </c>
      <c r="E34" s="9" t="n">
        <f aca="false">E29+B22</f>
        <v>0.0173323285606632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5" hidden="false" customHeight="false" outlineLevel="0" collapsed="false">
      <c r="D35" s="1" t="s">
        <v>55</v>
      </c>
      <c r="E35" s="9" t="n">
        <f aca="false">E30+B23</f>
        <v>0.0670752752276242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5" hidden="false" customHeight="false" outlineLevel="0" collapsed="false">
      <c r="D36" s="1" t="s">
        <v>56</v>
      </c>
      <c r="E36" s="9" t="n">
        <f aca="false">E31+B24</f>
        <v>0.0468775770475758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5" hidden="false" customHeight="false" outlineLevel="0" collapsed="false"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5" hidden="false" customHeight="false" outlineLevel="0" collapsed="false">
      <c r="D38" s="1" t="s">
        <v>57</v>
      </c>
      <c r="E38" s="13" t="n">
        <f aca="false">E28/B6</f>
        <v>0.00274397672484305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5" hidden="false" customHeight="false" outlineLevel="0" collapsed="false">
      <c r="D39" s="1" t="s">
        <v>58</v>
      </c>
      <c r="E39" s="13" t="n">
        <f aca="false">E29/B7</f>
        <v>0.00346646571213263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5" hidden="false" customHeight="false" outlineLevel="0" collapsed="false">
      <c r="D40" s="1" t="s">
        <v>59</v>
      </c>
      <c r="E40" s="13" t="n">
        <f aca="false">E30/B8</f>
        <v>0.000752752276242013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5" hidden="false" customHeight="false" outlineLevel="0" collapsed="false">
      <c r="D41" s="1" t="s">
        <v>60</v>
      </c>
      <c r="E41" s="13" t="n">
        <f aca="false">E31/B9</f>
        <v>0.000301991428063434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5" hidden="false" customHeight="false" outlineLevel="0" collapsed="false"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5" hidden="false" customHeight="false" outlineLevel="0" collapsed="false">
      <c r="D43" s="1" t="s">
        <v>61</v>
      </c>
      <c r="E43" s="13" t="n">
        <f aca="false">E33/B6</f>
        <v>0.432743976724843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5" hidden="false" customHeight="false" outlineLevel="0" collapsed="false">
      <c r="D44" s="1" t="s">
        <v>62</v>
      </c>
      <c r="E44" s="13" t="n">
        <f aca="false">E34/B7</f>
        <v>0.203466465712133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5" hidden="false" customHeight="false" outlineLevel="0" collapsed="false">
      <c r="D45" s="1" t="s">
        <v>63</v>
      </c>
      <c r="E45" s="13" t="n">
        <f aca="false">E35/B8</f>
        <v>0.670752752276242</v>
      </c>
      <c r="J45" s="6" t="s">
        <v>64</v>
      </c>
      <c r="K45" s="6"/>
      <c r="L45" s="6" t="s">
        <v>65</v>
      </c>
      <c r="M45" s="6"/>
      <c r="N45" s="6"/>
      <c r="O45" s="6"/>
      <c r="P45" s="6"/>
      <c r="Q45" s="6"/>
      <c r="R45" s="6"/>
      <c r="S45" s="6"/>
      <c r="T45" s="6"/>
    </row>
    <row r="46" customFormat="false" ht="15" hidden="false" customHeight="false" outlineLevel="0" collapsed="false">
      <c r="D46" s="1" t="s">
        <v>66</v>
      </c>
      <c r="E46" s="13" t="n">
        <f aca="false">E36/B9</f>
        <v>0.550301991428064</v>
      </c>
      <c r="J46" s="6" t="n">
        <f aca="false">B11*E38</f>
        <v>0.010162876758678</v>
      </c>
      <c r="K46" s="6"/>
      <c r="L46" s="6" t="n">
        <f aca="false">B11*E43</f>
        <v>1.60275546935127</v>
      </c>
      <c r="M46" s="6"/>
      <c r="N46" s="6"/>
      <c r="O46" s="6"/>
      <c r="P46" s="6"/>
      <c r="Q46" s="6"/>
      <c r="R46" s="6"/>
      <c r="S46" s="6"/>
      <c r="T46" s="6"/>
    </row>
    <row r="47" customFormat="false" ht="15" hidden="false" customHeight="false" outlineLevel="0" collapsed="false">
      <c r="J47" s="6" t="n">
        <f aca="false">B12*E39</f>
        <v>0.00295291523626113</v>
      </c>
      <c r="K47" s="6"/>
      <c r="L47" s="6" t="n">
        <f aca="false">B12*E44</f>
        <v>0.173323285606632</v>
      </c>
      <c r="M47" s="6"/>
      <c r="N47" s="6"/>
      <c r="O47" s="6"/>
      <c r="P47" s="6"/>
      <c r="Q47" s="6"/>
      <c r="R47" s="6"/>
      <c r="S47" s="6"/>
      <c r="T47" s="6"/>
    </row>
    <row r="48" customFormat="false" ht="15" hidden="false" customHeight="false" outlineLevel="0" collapsed="false">
      <c r="D48" s="1" t="s">
        <v>67</v>
      </c>
      <c r="E48" s="9" t="n">
        <f aca="false">SUM(E28:E31)</f>
        <v>0.00141257962284203</v>
      </c>
      <c r="J48" s="6" t="n">
        <f aca="false">B13*E40</f>
        <v>0.000752752276242013</v>
      </c>
      <c r="K48" s="6"/>
      <c r="L48" s="6" t="n">
        <f aca="false">B13*E45</f>
        <v>0.670752752276242</v>
      </c>
      <c r="M48" s="6"/>
      <c r="N48" s="6"/>
      <c r="O48" s="6"/>
      <c r="P48" s="6"/>
      <c r="Q48" s="6"/>
      <c r="R48" s="6"/>
      <c r="S48" s="6"/>
      <c r="T48" s="6"/>
    </row>
    <row r="49" customFormat="false" ht="15" hidden="false" customHeight="false" outlineLevel="0" collapsed="false">
      <c r="J49" s="6" t="n">
        <f aca="false">B14*E41</f>
        <v>0.000257251957239221</v>
      </c>
      <c r="K49" s="6"/>
      <c r="L49" s="6" t="n">
        <f aca="false">B14*E46</f>
        <v>0.468775770475758</v>
      </c>
      <c r="M49" s="6"/>
      <c r="N49" s="6"/>
      <c r="O49" s="6"/>
      <c r="P49" s="6"/>
      <c r="Q49" s="6"/>
      <c r="R49" s="6"/>
      <c r="S49" s="6"/>
      <c r="T49" s="6"/>
    </row>
    <row r="50" customFormat="false" ht="15" hidden="false" customHeight="false" outlineLevel="0" collapsed="false">
      <c r="D50" s="1" t="s">
        <v>68</v>
      </c>
      <c r="E50" s="9" t="n">
        <f aca="false">SUM(E33:E36)</f>
        <v>0.29156072777099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customFormat="false" ht="15" hidden="false" customHeight="false" outlineLevel="0" collapsed="false"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customFormat="false" ht="15" hidden="false" customHeight="false" outlineLevel="0" collapsed="false">
      <c r="D52" s="1" t="s">
        <v>69</v>
      </c>
      <c r="E52" s="1" t="n">
        <f aca="false">SUM(J46:J49)</f>
        <v>0.0141257962284203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4" customFormat="false" ht="15" hidden="false" customHeight="false" outlineLevel="0" collapsed="false">
      <c r="D54" s="1" t="s">
        <v>70</v>
      </c>
      <c r="E54" s="1" t="n">
        <f aca="false">SUM(L46:L49)</f>
        <v>2.9156072777099</v>
      </c>
    </row>
  </sheetData>
  <mergeCells count="2">
    <mergeCell ref="D15:E15"/>
    <mergeCell ref="M19:Q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LibreOffice/25.2.5.2$Windows_X86_64 LibreOffice_project/03d19516eb2e1dd5d4ccd751a0d6f35f35e08022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2025-10-05T12:17:55Z</dcterms:created>
  <dc:creator>CUSTOM</dc:creator>
  <dc:description/>
  <dc:language>ru-RU</dc:language>
  <cp:lastModifiedBy/>
  <dcterms:modified xsi:type="dcterms:W3CDTF">2025-10-08T19:42:43Z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