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4 курс\ВВК\Лаба 4\"/>
    </mc:Choice>
  </mc:AlternateContent>
  <xr:revisionPtr revIDLastSave="0" documentId="13_ncr:1_{EF5BCEDB-5AA7-4B63-8B1B-F55A1B2F9DB3}" xr6:coauthVersionLast="47" xr6:coauthVersionMax="47" xr10:uidLastSave="{00000000-0000-0000-0000-000000000000}"/>
  <bookViews>
    <workbookView xWindow="-108" yWindow="-108" windowWidth="23256" windowHeight="12456" xr2:uid="{8CD59E8C-7145-4981-96C5-64A55328D6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 a="1"/>
  <c r="I15" i="1" s="1"/>
  <c r="I13" i="1" a="1"/>
  <c r="I13" i="1" s="1"/>
  <c r="I7" i="1"/>
  <c r="I5" i="1" a="1"/>
  <c r="I5" i="1" s="1"/>
  <c r="F16" i="1" a="1"/>
  <c r="F16" i="1" s="1"/>
  <c r="F15" i="1" s="1"/>
  <c r="F9" i="1"/>
  <c r="F3" i="1"/>
  <c r="C23" i="1"/>
  <c r="F7" i="1" s="1"/>
  <c r="C22" i="1"/>
  <c r="I9" i="1" s="1"/>
  <c r="I17" i="1" s="1" a="1"/>
  <c r="I17" i="1" s="1"/>
  <c r="C21" i="1"/>
  <c r="I3" i="1" l="1"/>
  <c r="F13" i="1"/>
  <c r="F22" i="1" a="1"/>
  <c r="F22" i="1" s="1"/>
  <c r="F21" i="1" s="1"/>
  <c r="I11" i="1"/>
  <c r="I19" i="1" s="1" a="1"/>
  <c r="I19" i="1" s="1"/>
  <c r="F5" i="1"/>
  <c r="I21" i="1"/>
  <c r="L3" i="1" s="1" a="1"/>
  <c r="L3" i="1" s="1"/>
  <c r="F11" i="1" l="1"/>
  <c r="F19" i="1" a="1"/>
  <c r="F19" i="1" s="1"/>
  <c r="F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<sst xmlns="http://schemas.openxmlformats.org/spreadsheetml/2006/main" count="63" uniqueCount="56">
  <si>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Исходные данные</t>
  </si>
  <si>
    <t>Лямбда0</t>
  </si>
  <si>
    <t>Альфа[1]</t>
  </si>
  <si>
    <t>Альфа[2]</t>
  </si>
  <si>
    <t>Альфа[3]</t>
  </si>
  <si>
    <t>Среднее кол-во обращений к устройствам</t>
  </si>
  <si>
    <t>Q[1]</t>
  </si>
  <si>
    <t>Q[2]</t>
  </si>
  <si>
    <t>Q[3]</t>
  </si>
  <si>
    <t>Среднее кол-во операций на устройстве[оп]</t>
  </si>
  <si>
    <t>Стоимостные коэффициенты пребывания задачи</t>
  </si>
  <si>
    <t>K[1]</t>
  </si>
  <si>
    <t>K[2]</t>
  </si>
  <si>
    <t>K[3]</t>
  </si>
  <si>
    <t>Предельная время пребывания задачи U*, [c]</t>
  </si>
  <si>
    <t>Предельная стоимость S*, [руб.]</t>
  </si>
  <si>
    <t>Задание №1</t>
  </si>
  <si>
    <t>V[1]min</t>
  </si>
  <si>
    <t>Задание №2</t>
  </si>
  <si>
    <t>V[2]min</t>
  </si>
  <si>
    <t>Задание №3</t>
  </si>
  <si>
    <t>V[3]min</t>
  </si>
  <si>
    <t>Задание №4</t>
  </si>
  <si>
    <t>S[1]min</t>
  </si>
  <si>
    <t>Задание №5</t>
  </si>
  <si>
    <t>Задание №6</t>
  </si>
  <si>
    <t>S[2]min</t>
  </si>
  <si>
    <t>S[3]min</t>
  </si>
  <si>
    <t>Задание №7</t>
  </si>
  <si>
    <t>V[1]</t>
  </si>
  <si>
    <t>deltaV[1]</t>
  </si>
  <si>
    <t>Интенсивность обращений к i-му устройству системы (автоматически рассчитывается)</t>
  </si>
  <si>
    <t>Лямбда[1]</t>
  </si>
  <si>
    <t>Лямбда[2]</t>
  </si>
  <si>
    <t>Лямбда[3]</t>
  </si>
  <si>
    <t>Задание №8</t>
  </si>
  <si>
    <t>V[2]</t>
  </si>
  <si>
    <t>deltaV[2]</t>
  </si>
  <si>
    <t>Задание №9</t>
  </si>
  <si>
    <t>V[3]</t>
  </si>
  <si>
    <t>deltaV[3]</t>
  </si>
  <si>
    <t>Задание №10</t>
  </si>
  <si>
    <t>S</t>
  </si>
  <si>
    <t>Smin</t>
  </si>
  <si>
    <t>S0</t>
  </si>
  <si>
    <t>Задание №11</t>
  </si>
  <si>
    <t>Задание №12</t>
  </si>
  <si>
    <t>Задание №13</t>
  </si>
  <si>
    <t>Задание №14</t>
  </si>
  <si>
    <t>Задание №15</t>
  </si>
  <si>
    <t>Задание №16</t>
  </si>
  <si>
    <t>Задание №17</t>
  </si>
  <si>
    <t>Задание №18</t>
  </si>
  <si>
    <t>Задание №19</t>
  </si>
  <si>
    <t>Задание №20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</si>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</sst>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0571-1BE0-4454-AD90-B7946CED8E61}">
  <dimension ref="B2:L23"/>
  <sheetViews>
    <sheetView tabSelected="1" zoomScale="86" workbookViewId="0">
      <selection activeCell="B19" sqref="B19:C19"/>
    </sheetView>
  </sheetViews>
  <sheetFormatPr defaultRowHeight="14.4" x14ac:dyDescent="0.3"/>
  <cols>
    <col min="2" max="2" width="10.109375" bestFit="1" customWidth="1"/>
    <col min="3" max="3" width="16.88671875" customWidth="1"/>
    <col min="5" max="6" width="11.77734375" bestFit="1" customWidth="1"/>
    <col min="9" max="9" width="12" bestFit="1" customWidth="1"/>
    <col min="11" max="11" width="7.6640625" customWidth="1"/>
    <col min="12" max="12" width="12.21875" bestFit="1" customWidth="1"/>
    <col min="14" max="14" width="11" bestFit="1" customWidth="1"/>
  </cols>
  <sheetData>
    <row r="2" spans="2:12" ht="14.4" customHeight="1" x14ac:dyDescent="0.3">
      <c r="B2" s="10" t="s">
        <v>0</v>
      </c>
      <c r="C2" s="10"/>
      <c r="E2" s="11" t="s">
        <v>16</v>
      </c>
      <c r="F2" s="11"/>
      <c r="H2" s="8" t="s">
        <v>41</v>
      </c>
      <c r="I2" s="9"/>
      <c r="K2" s="8" t="s">
        <v>54</v>
      </c>
      <c r="L2" s="9"/>
    </row>
    <row r="3" spans="2:12" x14ac:dyDescent="0.3">
      <c r="B3" s="3" t="s">
        <v>1</v>
      </c>
      <c r="C3" s="14">
        <v>0.1</v>
      </c>
      <c r="E3" s="5" t="s">
        <v>17</v>
      </c>
      <c r="F3" s="1">
        <f>C21*C9</f>
        <v>128000</v>
      </c>
      <c r="H3" s="5" t="s">
        <v>42</v>
      </c>
      <c r="I3" s="1">
        <f>I5+I13</f>
        <v>637382.59897537064</v>
      </c>
      <c r="K3" s="5" t="s">
        <v>55</v>
      </c>
      <c r="L3" s="1" cm="1">
        <f t="array" ref="L3">(1/I21)*(SUMPRODUCT(SQRT(C13:C15*C5:C7*C9:C11)))^2</f>
        <v>96.624822332750981</v>
      </c>
    </row>
    <row r="4" spans="2:12" ht="30.6" customHeight="1" x14ac:dyDescent="0.3">
      <c r="B4" s="10" t="s">
        <v>5</v>
      </c>
      <c r="C4" s="10"/>
      <c r="E4" s="11" t="s">
        <v>18</v>
      </c>
      <c r="F4" s="11"/>
      <c r="H4" s="8" t="s">
        <v>45</v>
      </c>
      <c r="I4" s="9"/>
    </row>
    <row r="5" spans="2:12" x14ac:dyDescent="0.3">
      <c r="B5" s="2" t="s">
        <v>2</v>
      </c>
      <c r="C5" s="14">
        <v>80</v>
      </c>
      <c r="E5" s="5" t="s">
        <v>19</v>
      </c>
      <c r="F5" s="1">
        <f>C22*C10</f>
        <v>20</v>
      </c>
      <c r="H5" s="5" t="s">
        <v>44</v>
      </c>
      <c r="I5" s="1" cm="1">
        <f t="array" ref="I5">(1/B17)*(SUMPRODUCT(SQRT(C13:C15*C5:C7*C9:C11)))^2</f>
        <v>399382.5989753707</v>
      </c>
    </row>
    <row r="6" spans="2:12" x14ac:dyDescent="0.3">
      <c r="B6" s="2" t="s">
        <v>3</v>
      </c>
      <c r="C6" s="14">
        <v>40</v>
      </c>
      <c r="E6" s="11" t="s">
        <v>20</v>
      </c>
      <c r="F6" s="11"/>
      <c r="H6" s="8" t="s">
        <v>46</v>
      </c>
      <c r="I6" s="9"/>
    </row>
    <row r="7" spans="2:12" x14ac:dyDescent="0.3">
      <c r="B7" s="2" t="s">
        <v>4</v>
      </c>
      <c r="C7" s="14">
        <v>1</v>
      </c>
      <c r="E7" s="5" t="s">
        <v>21</v>
      </c>
      <c r="F7" s="1">
        <f>C23*C11</f>
        <v>0.1</v>
      </c>
      <c r="H7" s="5" t="s">
        <v>17</v>
      </c>
      <c r="I7" s="7">
        <f>C9*C21</f>
        <v>128000</v>
      </c>
    </row>
    <row r="8" spans="2:12" ht="26.4" customHeight="1" x14ac:dyDescent="0.3">
      <c r="B8" s="13" t="s">
        <v>9</v>
      </c>
      <c r="C8" s="13"/>
      <c r="E8" s="11" t="s">
        <v>22</v>
      </c>
      <c r="F8" s="11"/>
      <c r="H8" s="8" t="s">
        <v>47</v>
      </c>
      <c r="I8" s="9"/>
    </row>
    <row r="9" spans="2:12" x14ac:dyDescent="0.3">
      <c r="B9" s="4" t="s">
        <v>6</v>
      </c>
      <c r="C9" s="14">
        <v>16000</v>
      </c>
      <c r="E9" s="5" t="s">
        <v>23</v>
      </c>
      <c r="F9" s="1">
        <f>F3*C13</f>
        <v>128000</v>
      </c>
      <c r="H9" s="5" t="s">
        <v>19</v>
      </c>
      <c r="I9" s="7">
        <f>C10*C22</f>
        <v>20</v>
      </c>
    </row>
    <row r="10" spans="2:12" x14ac:dyDescent="0.3">
      <c r="B10" s="4" t="s">
        <v>7</v>
      </c>
      <c r="C10" s="14">
        <v>5</v>
      </c>
      <c r="E10" s="11" t="s">
        <v>24</v>
      </c>
      <c r="F10" s="11"/>
      <c r="H10" s="8" t="s">
        <v>48</v>
      </c>
      <c r="I10" s="9"/>
    </row>
    <row r="11" spans="2:12" x14ac:dyDescent="0.3">
      <c r="B11" s="4" t="s">
        <v>8</v>
      </c>
      <c r="C11" s="14">
        <v>1</v>
      </c>
      <c r="E11" s="5" t="s">
        <v>26</v>
      </c>
      <c r="F11" s="1">
        <f>F5*C14</f>
        <v>100000</v>
      </c>
      <c r="H11" s="5" t="s">
        <v>21</v>
      </c>
      <c r="I11" s="6">
        <f>C11*C23</f>
        <v>0.1</v>
      </c>
    </row>
    <row r="12" spans="2:12" ht="29.4" customHeight="1" x14ac:dyDescent="0.3">
      <c r="B12" s="13" t="s">
        <v>10</v>
      </c>
      <c r="C12" s="13"/>
      <c r="E12" s="11" t="s">
        <v>25</v>
      </c>
      <c r="F12" s="11"/>
      <c r="H12" s="8" t="s">
        <v>49</v>
      </c>
      <c r="I12" s="9"/>
    </row>
    <row r="13" spans="2:12" x14ac:dyDescent="0.3">
      <c r="B13" s="4" t="s">
        <v>11</v>
      </c>
      <c r="C13" s="14">
        <v>1</v>
      </c>
      <c r="E13" s="5" t="s">
        <v>27</v>
      </c>
      <c r="F13" s="1">
        <f>F7*C15</f>
        <v>10000</v>
      </c>
      <c r="H13" s="5" t="s">
        <v>43</v>
      </c>
      <c r="I13" s="6" cm="1">
        <f t="array" ref="I13">C3*SUMPRODUCT(C5:C7*C13:C15*C9:C11)</f>
        <v>238000</v>
      </c>
    </row>
    <row r="14" spans="2:12" x14ac:dyDescent="0.3">
      <c r="B14" s="4" t="s">
        <v>12</v>
      </c>
      <c r="C14" s="14">
        <v>5000</v>
      </c>
      <c r="E14" s="11" t="s">
        <v>28</v>
      </c>
      <c r="F14" s="11"/>
      <c r="H14" s="8" t="s">
        <v>50</v>
      </c>
      <c r="I14" s="9"/>
    </row>
    <row r="15" spans="2:12" x14ac:dyDescent="0.3">
      <c r="B15" s="4" t="s">
        <v>13</v>
      </c>
      <c r="C15" s="14">
        <v>100000</v>
      </c>
      <c r="E15" s="5" t="s">
        <v>29</v>
      </c>
      <c r="F15" s="1">
        <f>F3+F16</f>
        <v>312609.44841989619</v>
      </c>
      <c r="H15" s="5" t="s">
        <v>29</v>
      </c>
      <c r="I15" cm="1">
        <f t="array" ref="I15">I7+(B19/C13)*(SQRT(C9*C5*C13)/SUMPRODUCT(SQRT(C5:C7*C9:C11*C13:C15)))</f>
        <v>266671.12555242854</v>
      </c>
    </row>
    <row r="16" spans="2:12" ht="31.2" customHeight="1" x14ac:dyDescent="0.3">
      <c r="B16" s="10" t="s">
        <v>14</v>
      </c>
      <c r="C16" s="10"/>
      <c r="E16" s="5" t="s">
        <v>30</v>
      </c>
      <c r="F16" s="7" cm="1">
        <f t="array" ref="F16">(1/(C3*B17))*SQRT(F3/C13)*SUMPRODUCT(SQRT(C21:C23*C9:C11*C13:C15))</f>
        <v>184609.44841989619</v>
      </c>
      <c r="H16" s="8" t="s">
        <v>51</v>
      </c>
      <c r="I16" s="9"/>
    </row>
    <row r="17" spans="2:9" x14ac:dyDescent="0.3">
      <c r="B17" s="15">
        <v>15</v>
      </c>
      <c r="C17" s="15"/>
      <c r="E17" s="11" t="s">
        <v>35</v>
      </c>
      <c r="F17" s="11"/>
      <c r="H17" s="5" t="s">
        <v>36</v>
      </c>
      <c r="I17" s="7" cm="1">
        <f t="array" ref="I17">I9+(B19/C14)*(SQRT(C10*C6*C14)/SUMPRODUCT(SQRT(C5:C7*C9:C11*C13:C15)))</f>
        <v>44.513823308223337</v>
      </c>
    </row>
    <row r="18" spans="2:9" ht="25.8" customHeight="1" x14ac:dyDescent="0.3">
      <c r="B18" s="13" t="s">
        <v>15</v>
      </c>
      <c r="C18" s="13"/>
      <c r="E18" s="5" t="s">
        <v>36</v>
      </c>
      <c r="F18" s="7">
        <f>F5+F19</f>
        <v>52.634648212204183</v>
      </c>
      <c r="H18" s="8" t="s">
        <v>52</v>
      </c>
      <c r="I18" s="9"/>
    </row>
    <row r="19" spans="2:9" x14ac:dyDescent="0.3">
      <c r="B19" s="15">
        <v>300000</v>
      </c>
      <c r="C19" s="15"/>
      <c r="E19" s="5" t="s">
        <v>37</v>
      </c>
      <c r="F19" s="1" cm="1">
        <f t="array" ref="F19">(1/(C3*B17))*SQRT(F5/C14)*SUMPRODUCT(SQRT(C21:C23*C9:C11*C13:C15))</f>
        <v>32.634648212204183</v>
      </c>
      <c r="H19" s="5" t="s">
        <v>39</v>
      </c>
      <c r="I19" s="1" cm="1">
        <f t="array" ref="I19">I11+(B19/C15)*(SQRT(C11*C7*C15)/SUMPRODUCT(SQRT(C5:C7*C9:C11*C13:C15)))</f>
        <v>0.48759757906454793</v>
      </c>
    </row>
    <row r="20" spans="2:9" ht="61.2" customHeight="1" x14ac:dyDescent="0.3">
      <c r="B20" s="10" t="s">
        <v>31</v>
      </c>
      <c r="C20" s="10"/>
      <c r="E20" s="12" t="s">
        <v>38</v>
      </c>
      <c r="F20" s="12"/>
      <c r="H20" s="8" t="s">
        <v>53</v>
      </c>
      <c r="I20" s="9"/>
    </row>
    <row r="21" spans="2:9" x14ac:dyDescent="0.3">
      <c r="B21" s="3" t="s">
        <v>32</v>
      </c>
      <c r="C21" s="1">
        <f>C3*C5</f>
        <v>8</v>
      </c>
      <c r="E21" s="5" t="s">
        <v>39</v>
      </c>
      <c r="F21" s="1">
        <f>F7+F22</f>
        <v>0.6159990949445362</v>
      </c>
      <c r="H21" s="5" t="s">
        <v>44</v>
      </c>
      <c r="I21" s="1">
        <f>B19-I13</f>
        <v>62000</v>
      </c>
    </row>
    <row r="22" spans="2:9" x14ac:dyDescent="0.3">
      <c r="B22" s="3" t="s">
        <v>33</v>
      </c>
      <c r="C22" s="1">
        <f>C3*C6</f>
        <v>4</v>
      </c>
      <c r="E22" s="5" t="s">
        <v>40</v>
      </c>
      <c r="F22" s="1" cm="1">
        <f t="array" ref="F22">(1/(C3*B17))*SQRT(F7/C15)*SUMPRODUCT(SQRT(C21:C23*C9:C11*C13:C15))</f>
        <v>0.51599909494453622</v>
      </c>
    </row>
    <row r="23" spans="2:9" x14ac:dyDescent="0.3">
      <c r="B23" s="3" t="s">
        <v>34</v>
      </c>
      <c r="C23" s="1">
        <f>C3*C7</f>
        <v>0.1</v>
      </c>
    </row>
  </sheetData>
  <mergeCells count="29">
    <mergeCell ref="B8:C8"/>
    <mergeCell ref="B12:C12"/>
    <mergeCell ref="B16:C16"/>
    <mergeCell ref="B20:C20"/>
    <mergeCell ref="E17:F17"/>
    <mergeCell ref="E20:F20"/>
    <mergeCell ref="H2:I2"/>
    <mergeCell ref="B17:C17"/>
    <mergeCell ref="B18:C18"/>
    <mergeCell ref="B19:C19"/>
    <mergeCell ref="E2:F2"/>
    <mergeCell ref="E4:F4"/>
    <mergeCell ref="E6:F6"/>
    <mergeCell ref="E8:F8"/>
    <mergeCell ref="E10:F10"/>
    <mergeCell ref="E12:F12"/>
    <mergeCell ref="E14:F14"/>
    <mergeCell ref="B2:C2"/>
    <mergeCell ref="B4:C4"/>
    <mergeCell ref="H16:I16"/>
    <mergeCell ref="H18:I18"/>
    <mergeCell ref="H20:I20"/>
    <mergeCell ref="K2:L2"/>
    <mergeCell ref="H4:I4"/>
    <mergeCell ref="H6:I6"/>
    <mergeCell ref="H8:I8"/>
    <mergeCell ref="H10:I10"/>
    <mergeCell ref="H12:I12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Vyatchanin</dc:creator>
  <cp:lastModifiedBy>Dima Vyatchanin</cp:lastModifiedBy>
  <dcterms:created xsi:type="dcterms:W3CDTF">2025-10-07T18:00:27Z</dcterms:created>
  <dcterms:modified xsi:type="dcterms:W3CDTF">2025-10-07T20:50:27Z</dcterms:modified>
</cp:coreProperties>
</file>