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rticular\Downloads\Alura_imersão_Python_merc-fin\"/>
    </mc:Choice>
  </mc:AlternateContent>
  <xr:revisionPtr revIDLastSave="0" documentId="13_ncr:1_{9E2C425B-642F-4F55-9CA1-4641CBB7CA8F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Principal" sheetId="1" r:id="rId1"/>
    <sheet name="Total_de_acoes" sheetId="2" r:id="rId2"/>
    <sheet name="ChatGPT" sheetId="6" r:id="rId3"/>
    <sheet name="Tick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</calcChain>
</file>

<file path=xl/sharedStrings.xml><?xml version="1.0" encoding="utf-8"?>
<sst xmlns="http://schemas.openxmlformats.org/spreadsheetml/2006/main" count="1506" uniqueCount="1063">
  <si>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</si>
  <si>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</si>
  <si>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</si>
  <si>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</si>
  <si>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</si>
  <si>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</si>
  <si>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</si>
  <si>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</si>
  <si>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</si>
  <si>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</si>
  <si>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</si>
  <si>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</si>
  <si>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</si>
  <si>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</si>
  <si>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</si>
  <si>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</si>
  <si>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</si>
  <si>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</si>
  <si>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</si>
  <si>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</si>
  <si>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</si>
  <si>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</si>
  <si>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</si>
  <si>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</si>
  <si>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</si>
  <si>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</si>
  <si>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</si>
  <si>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</si>
  <si>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</si>
  <si>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</si>
  <si>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</si>
  <si>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</si>
  <si>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</si>
  <si>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</si>
  <si>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</si>
  <si>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</si>
  <si>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</si>
  <si>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</si>
  <si>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</si>
  <si>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</si>
  <si>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</si>
  <si>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</si>
  <si>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</si>
  <si>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</si>
  <si>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</si>
  <si>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</si>
  <si>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</si>
  <si>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</si>
  <si>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</si>
  <si>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</si>
  <si>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</si>
  <si>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</si>
  <si>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</si>
  <si>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</si>
  <si>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</si>
  <si>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</si>
  <si>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</si>
  <si>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</si>
  <si>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</si>
  <si>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</si>
  <si>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</si>
  <si>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</si>
  <si>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</si>
  <si>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</si>
  <si>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</si>
  <si>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</si>
  <si>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</si>
  <si>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</si>
  <si>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</si>
  <si>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</si>
  <si>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</si>
  <si>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</si>
  <si>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</si>
  <si>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</si>
  <si>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</si>
  <si>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</si>
  <si>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</si>
  <si>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</si>
  <si>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</si>
  <si>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</si>
  <si>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</si>
  <si>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</si>
  <si>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</si>
  <si>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</si>
  <si>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</si>
  <si>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</si>
  <si>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</si>
  <si>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</si>
  <si>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</si>
  <si>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</si>
  <si>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</si>
  <si>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</si>
  <si>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</si>
  <si>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</si>
  <si>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</si>
  <si>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</si>
  <si>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</si>
  <si>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</si>
  <si>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</si>
  <si>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</si>
  <si>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</si>
  <si>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</si>
  <si>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</si>
  <si>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</si>
  <si>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</si>
  <si>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</si>
  <si>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</si>
  <si>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</si>
  <si>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</si>
  <si>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</si>
  <si>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</si>
  <si>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</si>
  <si>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</si>
  <si>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</si>
  <si>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</si>
  <si>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</si>
  <si>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</si>
  <si>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</si>
  <si>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</si>
  <si>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</si>
  <si>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</si>
  <si>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</si>
  <si>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</si>
  <si>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</si>
  <si>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</si>
  <si>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</si>
  <si>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</si>
  <si>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</si>
  <si>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</si>
  <si>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</si>
  <si>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</si>
  <si>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</si>
  <si>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</si>
  <si>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</si>
  <si>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</si>
  <si>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</si>
  <si>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</si>
  <si>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</si>
  <si>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</si>
  <si>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</si>
  <si>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</si>
  <si>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</si>
  <si>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</si>
  <si>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</si>
  <si>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</si>
  <si>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</si>
  <si>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</si>
  <si>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</si>
  <si>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</si>
  <si>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</si>
  <si>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</si>
  <si>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</si>
  <si>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</si>
  <si>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</si>
  <si>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</si>
  <si>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</si>
  <si>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</si>
  <si>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</si>
  <si>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</si>
  <si>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</si>
  <si>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</si>
  <si>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</si>
  <si>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</si>
  <si>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</si>
  <si>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</si>
  <si>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</si>
  <si>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</si>
  <si>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</si>
  <si>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</si>
  <si>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</si>
  <si>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</si>
  <si>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</si>
  <si>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</si>
  <si>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</si>
  <si>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</si>
  <si>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</si>
  <si>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</si>
  <si>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</si>
  <si>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</si>
  <si>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</si>
  <si>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</si>
  <si>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</si>
  <si>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</si>
  <si>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</si>
  <si>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</si>
  <si>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</si>
  <si>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</si>
  <si>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</si>
  <si>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</si>
  <si>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</si>
  <si>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</si>
  <si>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</si>
  <si>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</si>
  <si>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</si>
  <si>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</si>
  <si>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</si>
  <si>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</si>
  <si>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</si>
  <si>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</si>
  <si>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</si>
  <si>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</si>
  <si>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</si>
  <si>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</si>
  <si>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</si>
  <si>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</si>
  <si>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</si>
  <si>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</si>
  <si>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</si>
  <si>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</si>
  <si>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</si>
  <si>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</si>
  <si>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</si>
  <si>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</si>
  <si>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</si>
  <si>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</si>
  <si>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</si>
  <si>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</si>
  <si>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</si>
  <si>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</si>
  <si>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</si>
  <si>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</si>
  <si>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</si>
  <si>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</si>
  <si>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</si>
  <si>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</si>
  <si>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</si>
  <si>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</si>
  <si>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</si>
  <si>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</si>
  <si>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</si>
  <si>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</si>
  <si>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</si>
  <si>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</si>
  <si>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</si>
  <si>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</si>
  <si>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</si>
  <si>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</si>
  <si>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</si>
  <si>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</si>
  <si>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</si>
  <si>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</si>
  <si>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</si>
  <si>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</si>
  <si>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</si>
  <si>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</si>
  <si>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</si>
  <si>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</si>
  <si>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</si>
  <si>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</si>
  <si>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</si>
  <si>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</si>
  <si>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</si>
  <si>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</si>
  <si>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</si>
  <si>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</si>
  <si>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</si>
  <si>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</si>
  <si>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</si>
  <si>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</si>
  <si>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</si>
  <si>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</si>
  <si>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</si>
  <si>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</si>
  <si>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</si>
  <si>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</si>
  <si>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</si>
  <si>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</si>
  <si>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</si>
  <si>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</si>
  <si>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</si>
  <si>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</si>
  <si>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</si>
  <si>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</si>
  <si>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</si>
  <si>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</si>
  <si>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</si>
  <si>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</si>
  <si>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</si>
  <si>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</si>
  <si>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</si>
  <si>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</si>
  <si>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</si>
  <si>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</si>
  <si>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</si>
  <si>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</si>
  <si>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</si>
  <si>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</si>
  <si>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</si>
  <si>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</si>
  <si>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</si>
  <si>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</si>
  <si>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</si>
  <si>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</si>
  <si>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</si>
  <si>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</si>
  <si>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</si>
  <si>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</si>
  <si>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</si>
  <si>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</si>
  <si>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</si>
  <si>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</si>
  <si>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</si>
  <si>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</si>
  <si>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</si>
  <si>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</si>
  <si>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</si>
  <si>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</si>
  <si>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</si>
  <si>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</si>
  <si>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</si>
  <si>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</si>
  <si>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</si>
  <si>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</si>
  <si>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</si>
  <si>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</si>
  <si>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</si>
  <si>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</si>
  <si>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</si>
  <si>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</si>
  <si>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</si>
  <si>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</si>
  <si>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</si>
  <si>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</si>
  <si>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</si>
  <si>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</si>
  <si>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</si>
  <si>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</si>
  <si>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</si>
  <si>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</si>
  <si>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</si>
  <si>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</si>
  <si>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</si>
  <si>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</si>
  <si>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</si>
  <si>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</si>
  <si>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</si>
  <si>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</si>
  <si>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</si>
  <si>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</si>
  <si>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</si>
  <si>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</si>
  <si>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</si>
  <si>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</si>
  <si>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</si>
  <si>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</si>
  <si>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</si>
  <si>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</si>
  <si>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</si>
  <si>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</si>
  <si>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</si>
  <si>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</si>
  <si>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</si>
  <si>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</si>
  <si>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</si>
  <si>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</si>
  <si>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</si>
  <si>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</si>
  <si>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</si>
  <si>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</si>
  <si>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</si>
  <si>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</si>
  <si>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</si>
  <si>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</si>
  <si>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</si>
  <si>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</si>
  <si>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</si>
  <si>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</si>
  <si>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</si>
  <si>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</si>
  <si>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</si>
  <si>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</si>
  <si>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</si>
  <si>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</si>
  <si>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</si>
  <si>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</si>
  <si>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</si>
  <si>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</si>
  <si>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</si>
  <si>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</si>
  <si>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</si>
  <si>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</si>
  <si>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</si>
  <si>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</si>
  <si>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</si>
  <si>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</si>
  <si>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</si>
  <si>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</si>
  <si>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</si>
  <si>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</si>
  <si>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</si>
  <si>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</si>
  <si>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</si>
  <si>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</si>
  <si>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</si>
  <si>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</si>
  <si>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</si>
  <si>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</si>
  <si>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</si>
  <si>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</si>
  <si>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</si>
  <si>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</si>
  <si>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</si>
  <si>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</si>
  <si>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</si>
  <si>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</si>
  <si>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</si>
  <si>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</si>
  <si>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</si>
  <si>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</si>
  <si>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</si>
  <si>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</si>
  <si>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</si>
  <si>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</si>
  <si>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</si>
  <si>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</si>
  <si>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</si>
  <si>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</si>
  <si>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</si>
  <si>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</si>
  <si>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</si>
  <si>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</si>
  <si>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</si>
  <si>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</si>
  <si>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</si>
  <si>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</si>
  <si>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</si>
  <si>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</si>
  <si>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</si>
  <si>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</si>
  <si>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</si>
  <si>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</si>
  <si>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</si>
  <si>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</si>
  <si>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</si>
  <si>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</si>
  <si>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</si>
  <si>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</si>
  <si>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</si>
  <si>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</si>
  <si>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</si>
  <si>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</si>
  <si>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</si>
  <si>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</si>
  <si>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</si>
  <si>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</si>
  <si>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</si>
  <si>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</si>
  <si>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</si>
  <si>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</si>
  <si>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</si>
  <si>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</si>
  <si>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</si>
  <si>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</si>
  <si>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</si>
  <si>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</si>
  <si>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</si>
  <si>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</si>
  <si>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</si>
  <si>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</si>
  <si>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</si>
  <si>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</si>
  <si>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</si>
  <si>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</si>
  <si>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</si>
  <si>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</si>
  <si>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</si>
  <si>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</si>
  <si>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</si>
  <si>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</si>
  <si>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</si>
  <si>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</si>
  <si>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</si>
  <si>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</si>
  <si>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</si>
  <si>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</si>
  <si>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</si>
  <si>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</si>
  <si>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</si>
  <si>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</si>
  <si>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</si>
  <si>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</si>
  <si>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</si>
  <si>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</si>
  <si>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</si>
  <si>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</si>
  <si>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</si>
  <si>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</si>
  <si>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</si>
  <si>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</si>
  <si>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</si>
  <si>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</si>
  <si>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</si>
  <si>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</si>
  <si>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</si>
  <si>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</si>
  <si>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</si>
  <si>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</si>
  <si>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</si>
  <si>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</si>
  <si>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</si>
  <si>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</si>
  <si>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</si>
  <si>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</si>
  <si>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</si>
  <si>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</si>
  <si>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</si>
  <si>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</si>
  <si>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</si>
  <si>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</si>
  <si>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</si>
  <si>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</si>
  <si>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</si>
  <si>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</si>
  <si>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</si>
  <si>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</si>
  <si>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</si>
  <si>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</si>
  <si>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</si>
  <si>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</si>
  <si>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</si>
  <si>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</si>
  <si>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</si>
  <si>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</si>
  <si>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</si>
  <si>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</si>
  <si>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</si>
  <si>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</si>
  <si>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</si>
  <si>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</si>
  <si>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</si>
  <si>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</si>
  <si>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</si>
  <si>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</si>
  <si>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</si>
  <si>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</si>
  <si>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</si>
  <si>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</si>
  <si>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</si>
  <si>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</si>
  <si>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</si>
  <si>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</si>
  <si>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</si>
  <si>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</si>
  <si>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</si>
  <si>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</si>
  <si>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</si>
  <si>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</si>
  <si>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</si>
  <si>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</si>
  <si>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</si>
  <si>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</si>
  <si>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</si>
  <si>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</si>
  <si>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</si>
  <si>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</si>
  <si>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</si>
  <si>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</si>
  <si>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</si>
  <si>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</si>
  <si>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</si>
  <si>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</si>
  <si>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</si>
  <si>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</si>
  <si>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</si>
  <si>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</si>
  <si>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</si>
  <si>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</si>
  <si>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</si>
  <si>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</si>
  <si>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</si>
  <si>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</si>
  <si>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</si>
  <si>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</si>
  <si>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</si>
  <si>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</si>
  <si>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</si>
  <si>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</si>
  <si>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</si>
  <si>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</si>
  <si>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</si>
  <si>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</si>
  <si>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</si>
  <si>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</si>
  <si>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</si>
  <si>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</si>
  <si>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</si>
  <si>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</si>
  <si>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</si>
  <si>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</si>
  <si>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</si>
  <si>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</si>
  <si>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</si>
  <si>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</si>
  <si>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</si>
  <si>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</si>
  <si>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</si>
  <si>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</si>
  <si>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</si>
  <si>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</si>
  <si>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</si>
  <si>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</si>
  <si>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</si>
  <si>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</si>
  <si>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</si>
  <si>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</si>
  <si>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</si>
  <si>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</si>
  <si>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</si>
  <si>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</si>
  <si>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</si>
  <si>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</si>
  <si>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</si>
  <si>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</si>
  <si>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</si>
  <si>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</si>
  <si>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</si>
  <si>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</si>
  <si>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</si>
  <si>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</si>
  <si>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</si>
  <si>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</si>
  <si>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</si>
  <si>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</si>
  <si>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</si>
  <si>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</si>
  <si>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</si>
  <si>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</si>
  <si>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</si>
  <si>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</si>
  <si>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</si>
  <si>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</si>
  <si>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</si>
  <si>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</si>
  <si>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</si>
  <si>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</si>
  <si>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</si>
  <si>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</si>
  <si>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</si>
  <si>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</si>
  <si>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</si>
  <si>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</si>
  <si>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</si>
  <si>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</si>
  <si>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</si>
  <si>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</si>
  <si>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</si>
  <si>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</si>
  <si>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</si>
  <si>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</si>
  <si>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</si>
  <si>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</si>
  <si>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</si>
  <si>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</si>
  <si>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</si>
  <si>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</si>
  <si>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</si>
  <si>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</si>
  <si>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</si>
  <si>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</si>
  <si>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</si>
  <si>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</si>
  <si>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</si>
  <si>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</si>
  <si>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</si>
  <si>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</si>
  <si>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</si>
  <si>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</si>
  <si>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</si>
  <si>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</si>
  <si>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</si>
  <si>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</si>
  <si>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</si>
  <si>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</si>
  <si>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</si>
  <si>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</si>
  <si>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</si>
  <si>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</si>
  <si>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</si>
  <si>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</si>
  <si>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</si>
  <si>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</si>
  <si>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</si>
  <si>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</si>
  <si>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</si>
  <si>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</si>
  <si>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</si>
  <si>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</si>
  <si>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</si>
  <si>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</si>
  <si>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</si>
  <si>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</si>
  <si>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</si>
  <si>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</si>
  <si>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</si>
  <si>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</si>
  <si>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</si>
  <si>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</si>
  <si>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</si>
  <si>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</si>
  <si>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</si>
  <si>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</si>
  <si>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</si>
  <si>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</si>
  <si>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</si>
  <si>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</si>
  <si>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</si>
  <si>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</si>
  <si>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</si>
  <si>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</si>
  <si>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</si>
  <si>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</si>
  <si>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</si>
  <si>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</si>
  <si>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</si>
  <si>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</si>
  <si>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</si>
  <si>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</si>
  <si>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</si>
  <si>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</si>
  <si>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</si>
  <si>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</si>
  <si>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</si>
  <si>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</si>
  <si>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</si>
  <si>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</si>
  <si>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</si>
  <si>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</si>
  <si>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</si>
  <si>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</si>
  <si>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</si>
  <si>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</si>
  <si>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</si>
  <si>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</si>
  <si>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</si>
  <si>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</si>
  <si>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</si>
  <si>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</si>
  <si>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</si>
  <si>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</si>
  <si>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</si>
  <si>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</si>
  <si>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</si>
  <si>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</si>
  <si>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</si>
  <si>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</si>
  <si>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</si>
  <si>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</si>
  <si>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</si>
  <si>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</si>
  <si>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</si>
  <si>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</si>
  <si>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</si>
  <si>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</si>
  <si>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</si>
  <si>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</si>
  <si>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</si>
  <si>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</si>
  <si>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</si>
  <si>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</si>
  <si>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</si>
  <si>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</si>
  <si>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</si>
  <si>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</si>
  <si>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</si>
  <si>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</si>
  <si>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</si>
  <si>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</si>
  <si>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</si>
  <si>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</si>
  <si>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</si>
  <si>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</si>
  <si>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</si>
  <si>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</si>
  <si>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</si>
  <si>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</si>
  <si>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</si>
  <si>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</si>
  <si>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</si>
  <si>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</si>
  <si>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</si>
  <si>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</si>
  <si>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</si>
  <si>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</si>
  <si>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</si>
  <si>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</si>
  <si>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</si>
  <si>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</si>
  <si>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</si>
  <si>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</si>
  <si>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</si>
  <si>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</si>
  <si>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</si>
  <si>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</si>
  <si>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</si>
  <si>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</si>
  <si>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</si>
  <si>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</si>
  <si>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</si>
  <si>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</si>
  <si>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</si>
  <si>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</si>
  <si>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</si>
  <si>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</si>
  <si>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</si>
  <si>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</si>
  <si>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</si>
  <si>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</si>
  <si>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</si>
  <si>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</si>
  <si>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</si>
  <si>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</si>
  <si>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</si>
  <si>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</si>
  <si>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</si>
  <si>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</si>
  <si>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</si>
  <si>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</si>
  <si>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</si>
  <si>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</si>
  <si>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</si>
  <si>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</si>
  <si>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</si>
  <si>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</si>
  <si>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</si>
  <si>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</si>
  <si>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</si>
  <si>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</si>
  <si>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</si>
  <si>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</si>
  <si>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</si>
  <si>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</si>
  <si>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</si>
  <si>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</si>
  <si>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</si>
  <si>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</si>
  <si>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</si>
  <si>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</si>
  <si>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</si>
  <si>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</si>
  <si>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</si>
  <si>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</si>
  <si>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</si>
  <si>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</si>
  <si>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</si>
  <si>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</si>
  <si>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</si>
  <si>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</si>
  <si>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</si>
  <si>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</si>
  <si>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</si>
  <si>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</si>
  <si>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</si>
  <si>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</si>
  <si>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</si>
  <si>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</si>
  <si>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</si>
  <si>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</si>
  <si>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</si>
  <si>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</si>
  <si>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</si>
  <si>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</si>
  <si>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</si>
  <si>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</si>
  <si>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</si>
  <si>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</si>
  <si>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</si>
  <si>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</si>
  <si>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</si>
  <si>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</si>
  <si>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</si>
  <si>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</si>
  <si>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</si>
  <si>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</si>
  <si>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</si>
  <si>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</si>
  <si>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</si>
  <si>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</si>
  <si>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</si>
  <si>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</si>
  <si>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</si>
  <si>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</si>
  <si>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</si>
  <si>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</si>
  <si>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</si>
  <si>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</si>
  <si>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</si>
  <si>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</si>
  <si>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</si>
  <si>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</si>
  <si>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</si>
  <si>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</si>
  <si>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</si>
  <si>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</si>
  <si>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</si>
  <si>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</si>
  <si>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</si>
  <si>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</si>
  <si>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</si>
  <si>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</si>
  <si>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</si>
  <si>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</si>
  <si>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</si>
  <si>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</si>
  <si>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</si>
  <si>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</si>
  <si>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</si>
  <si>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</si>
  <si>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</si>
  <si>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</si>
  <si>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</si>
  <si>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</si>
  <si>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</si>
  <si>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</si>
  <si>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</si>
  <si>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</si>
  <si>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</si>
  <si>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</si>
  <si>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</si>
  <si>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</si>
  <si>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</si>
  <si>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</si>
  <si>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</si>
  <si>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</si>
  <si>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</si>
  <si>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</si>
  <si>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</si>
  <si>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</si>
  <si>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</si>
  <si>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</si>
  <si>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</si>
  <si>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</si>
  <si>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</si>
  <si>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</si>
  <si>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</si>
  <si>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</si>
  <si>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</si>
  <si>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</si>
  <si>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</si>
  <si>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</si>
  <si>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</si>
  <si>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</si>
  <si>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</si>
  <si>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</si>
  <si>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</si>
  <si>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</si>
  <si>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</si>
  <si>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</si>
  <si>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</si>
  <si>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</si>
  <si>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</si>
  <si>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</si>
  <si>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</si>
  <si>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</si>
  <si>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</si>
  <si>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</si>
  <si>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</si>
  <si>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</si>
  <si>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</si>
  <si>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</si>
  <si>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</si>
  <si>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</si>
  <si>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</si>
  <si>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</si>
  <si>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</si>
  <si>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</si>
  <si>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</si>
  <si>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</si>
  <si>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</si>
  <si>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</si>
  <si>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</si>
  <si>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</si>
  <si>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</si>
  <si>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</si>
  <si>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</si>
  <si>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</si>
  <si>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</si>
  <si>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</si>
  <si>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</si>
  <si>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</si>
  <si>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</si>
  <si>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</si>
  <si>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</si>
  <si>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</si>
  <si>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</si>
  <si>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</si>
  <si>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</si>
  <si>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</si>
  <si>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</si>
  <si>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</si>
  <si>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</si>
  <si>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</si>
  <si>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</si>
  <si>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</si>
  <si>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</si>
  <si>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</si>
  <si>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</si>
  <si>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</si>
  <si>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</si>
  <si>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</si>
  <si>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</si>
  <si>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</si>
  <si>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</si>
  <si>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</si>
  <si>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</si>
  <si>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</si>
  <si>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</si>
  <si>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</si>
  <si>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</si>
  <si>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</si>
  <si>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</si>
  <si>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</si>
  <si>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</si>
  <si>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(R$)</t>
  </si>
  <si>
    <t>Quantodade de ações</t>
  </si>
  <si>
    <t>Variação de ações</t>
  </si>
  <si>
    <t>Resultado</t>
  </si>
  <si>
    <t>Nome da Empresa</t>
  </si>
  <si>
    <t>Segmento</t>
  </si>
  <si>
    <t>Idade (em anos)</t>
  </si>
  <si>
    <t>Siderurgia</t>
  </si>
  <si>
    <t>Mineração</t>
  </si>
  <si>
    <t>Energia/Petróleo</t>
  </si>
  <si>
    <t>Papel e Celulose</t>
  </si>
  <si>
    <t>Energia Elétrica</t>
  </si>
  <si>
    <t>Imobiliário/Shopping</t>
  </si>
  <si>
    <t>Finanças</t>
  </si>
  <si>
    <t>Saúde</t>
  </si>
  <si>
    <t>Petroquímica</t>
  </si>
  <si>
    <t>Transporte Aéreo</t>
  </si>
  <si>
    <t>Educação</t>
  </si>
  <si>
    <t>Petróleo</t>
  </si>
  <si>
    <t>Construção Civil</t>
  </si>
  <si>
    <t>Varejo/Calçados</t>
  </si>
  <si>
    <t>Alimentos</t>
  </si>
  <si>
    <t>Varejo/Alimentos</t>
  </si>
  <si>
    <t>Telecomunicações</t>
  </si>
  <si>
    <t>Logística/Ferrovia</t>
  </si>
  <si>
    <t>Serviços Financeiros</t>
  </si>
  <si>
    <t>Serviços</t>
  </si>
  <si>
    <t>Holding/Investimentos</t>
  </si>
  <si>
    <t>Tecnologia</t>
  </si>
  <si>
    <t>Varejo/Farmacêutico</t>
  </si>
  <si>
    <t>Energia</t>
  </si>
  <si>
    <t>Varejo/E-commerce</t>
  </si>
  <si>
    <t>Logística</t>
  </si>
  <si>
    <t>Bebidas</t>
  </si>
  <si>
    <t>Seguros</t>
  </si>
  <si>
    <t>Saneamento</t>
  </si>
  <si>
    <t>Equipamentos Elétricos</t>
  </si>
  <si>
    <t>Agronegócio</t>
  </si>
  <si>
    <t>Infraestrutura</t>
  </si>
  <si>
    <t>Seguros/Resseguros</t>
  </si>
  <si>
    <t>Varejo/Animais</t>
  </si>
  <si>
    <t>Varejo/Moda</t>
  </si>
  <si>
    <t>Aeroespacial</t>
  </si>
  <si>
    <t>Cosméticos</t>
  </si>
  <si>
    <t>Farmacêutico</t>
  </si>
  <si>
    <t>Varejo/Supermercados</t>
  </si>
  <si>
    <t>Varejo/Eletrodomésticos</t>
  </si>
  <si>
    <t>Aluguel de Carros</t>
  </si>
  <si>
    <t>Turismo</t>
  </si>
  <si>
    <t>Idade(anos)</t>
  </si>
  <si>
    <t>cat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</si>
</sst>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3" formatCode="_-* #,##0_-;\-* #,##0_-;_-* &quot;-&quot;??_-;_-@_-"/>
  </numFmts>
  <fonts count="11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8.75"/>
      <color rgb="FFECECEC"/>
      <name val="Segoe UI"/>
      <family val="2"/>
    </font>
    <font>
      <sz val="8.75"/>
      <color rgb="FFECECEC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/>
    <xf numFmtId="0" fontId="2" fillId="3" borderId="0" xfId="0" applyFont="1" applyFill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3" fillId="4" borderId="0" xfId="0" applyNumberFormat="1" applyFont="1" applyFill="1"/>
    <xf numFmtId="2" fontId="3" fillId="3" borderId="0" xfId="0" applyNumberFormat="1" applyFont="1" applyFill="1"/>
    <xf numFmtId="173" fontId="3" fillId="4" borderId="0" xfId="1" applyNumberFormat="1" applyFont="1" applyFill="1"/>
    <xf numFmtId="173" fontId="3" fillId="3" borderId="0" xfId="1" applyNumberFormat="1" applyFont="1" applyFill="1"/>
    <xf numFmtId="0" fontId="8" fillId="3" borderId="0" xfId="0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173" fontId="8" fillId="3" borderId="0" xfId="1" applyNumberFormat="1" applyFont="1" applyFill="1" applyAlignment="1">
      <alignment horizontal="right"/>
    </xf>
    <xf numFmtId="0" fontId="8" fillId="4" borderId="0" xfId="0" applyFont="1" applyFill="1" applyAlignment="1">
      <alignment horizontal="right"/>
    </xf>
    <xf numFmtId="2" fontId="8" fillId="4" borderId="0" xfId="0" applyNumberFormat="1" applyFont="1" applyFill="1" applyAlignment="1">
      <alignment horizontal="right"/>
    </xf>
    <xf numFmtId="173" fontId="8" fillId="4" borderId="0" xfId="1" applyNumberFormat="1" applyFont="1" applyFill="1" applyAlignment="1">
      <alignment horizontal="right"/>
    </xf>
    <xf numFmtId="44" fontId="8" fillId="3" borderId="0" xfId="2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7" fillId="2" borderId="0" xfId="0" applyFont="1" applyFill="1" applyAlignment="1">
      <alignment horizontal="center"/>
    </xf>
    <xf numFmtId="44" fontId="8" fillId="3" borderId="0" xfId="2" applyFont="1" applyFill="1" applyAlignment="1">
      <alignment horizontal="center"/>
    </xf>
    <xf numFmtId="173" fontId="3" fillId="4" borderId="0" xfId="1" applyNumberFormat="1" applyFont="1" applyFill="1" applyAlignment="1">
      <alignment horizontal="center"/>
    </xf>
    <xf numFmtId="173" fontId="3" fillId="3" borderId="0" xfId="1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3" fontId="8" fillId="3" borderId="0" xfId="1" applyNumberFormat="1" applyFont="1" applyFill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topLeftCell="Q1" zoomScale="115" zoomScaleNormal="115" workbookViewId="0">
      <selection activeCell="V22" sqref="V22"/>
    </sheetView>
  </sheetViews>
  <sheetFormatPr defaultColWidth="12.5703125" defaultRowHeight="15.75" customHeight="1"/>
  <cols>
    <col min="1" max="1" width="7" customWidth="1"/>
    <col min="2" max="2" width="10.140625" bestFit="1" customWidth="1"/>
    <col min="3" max="3" width="10.7109375" customWidth="1"/>
    <col min="4" max="4" width="12.5703125" bestFit="1" customWidth="1"/>
    <col min="5" max="5" width="12.42578125" hidden="1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3" max="13" width="17.5703125" bestFit="1" customWidth="1"/>
    <col min="14" max="15" width="23.5703125" bestFit="1" customWidth="1"/>
    <col min="16" max="16" width="15.42578125" style="40" customWidth="1"/>
    <col min="17" max="17" width="19.5703125" style="40" bestFit="1" customWidth="1"/>
    <col min="18" max="18" width="24.5703125" style="40" bestFit="1" customWidth="1"/>
    <col min="19" max="19" width="12.85546875" style="40" bestFit="1" customWidth="1"/>
    <col min="20" max="20" width="24.5703125" style="40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1011</v>
      </c>
      <c r="M1" s="1" t="s">
        <v>1012</v>
      </c>
      <c r="N1" s="1" t="s">
        <v>1013</v>
      </c>
      <c r="O1" s="1" t="s">
        <v>1014</v>
      </c>
      <c r="P1" s="32" t="s">
        <v>1015</v>
      </c>
      <c r="Q1" s="32" t="s">
        <v>1016</v>
      </c>
      <c r="R1" s="32" t="s">
        <v>1017</v>
      </c>
      <c r="S1" s="32" t="s">
        <v>1061</v>
      </c>
      <c r="T1" s="32" t="s">
        <v>1062</v>
      </c>
    </row>
    <row r="2" spans="1:20" ht="12.75">
      <c r="A2" s="2" t="s">
        <v>11</v>
      </c>
      <c r="B2" s="3">
        <v>45317</v>
      </c>
      <c r="C2" s="18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  <c r="L2" s="24">
        <f>D2/100</f>
        <v>5.2000000000000005E-2</v>
      </c>
      <c r="M2" s="25">
        <f>C2/(1+L2)</f>
        <v>9.0304182509505697</v>
      </c>
      <c r="N2" s="26">
        <f>VLOOKUP(A2,Total_de_acoes!A:B,2,0)</f>
        <v>515117391</v>
      </c>
      <c r="O2" s="30">
        <f>(C2-M2)*N2</f>
        <v>241889725.43155926</v>
      </c>
      <c r="P2" s="33" t="str">
        <f>IF(O2&gt;0,"Subiu",IF(O2&lt;0,"Desceu","Estavel"))</f>
        <v>Subiu</v>
      </c>
      <c r="Q2" s="33" t="str">
        <f>VLOOKUP(A2,Ticker!A:B,2,0)</f>
        <v>Usiminas</v>
      </c>
      <c r="R2" s="33" t="str">
        <f>VLOOKUP(Q2,ChatGPT!B:D,2,0)</f>
        <v>Siderurgia</v>
      </c>
      <c r="S2" s="46">
        <f>VLOOKUP(Q2,ChatGPT!B:D,3,0)</f>
        <v>59</v>
      </c>
      <c r="T2" s="33" t="str">
        <f>IF(S2&gt;100,"Mais de 100 Anos",IF(S2&lt;50,"Menos de 50 anos","Entre 50 e 100 anos"))</f>
        <v>Entre 50 e 100 anos</v>
      </c>
    </row>
    <row r="3" spans="1:20" ht="12.75">
      <c r="A3" s="5" t="s">
        <v>13</v>
      </c>
      <c r="B3" s="6">
        <v>45317</v>
      </c>
      <c r="C3" s="19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  <c r="L3" s="27">
        <f t="shared" ref="L3:L66" si="0">D3/100</f>
        <v>2.4E-2</v>
      </c>
      <c r="M3" s="28">
        <f t="shared" ref="M3:M66" si="1">C3/(1+L3)</f>
        <v>6.66015625</v>
      </c>
      <c r="N3" s="29">
        <f>VLOOKUP(A3,Total_de_acoes!A:B,2,0)</f>
        <v>1110559345</v>
      </c>
      <c r="O3" s="31">
        <f t="shared" ref="O3:Q66" si="2">(C3-M3)*N3</f>
        <v>177515970.30234405</v>
      </c>
      <c r="P3" s="33" t="str">
        <f t="shared" ref="P3:P66" si="3">IF(O3&gt;0,"Subiu",IF(O3&lt;0,"Desceu","Estavel"))</f>
        <v>Subiu</v>
      </c>
      <c r="Q3" s="33" t="str">
        <f>VLOOKUP(A3,Ticker!A:B,2,0)</f>
        <v>CSN Mineração</v>
      </c>
      <c r="R3" s="33" t="str">
        <f>VLOOKUP(Q3,ChatGPT!B:D,2,0)</f>
        <v>Mineração</v>
      </c>
      <c r="S3" s="46">
        <f>VLOOKUP(Q3,ChatGPT!B:D,3,0)</f>
        <v>18</v>
      </c>
      <c r="T3" s="33" t="str">
        <f t="shared" ref="T3:T66" si="4">IF(S3&gt;100,"Mais de 100 Anos",IF(S3&lt;50,"Menos de 50 anos","Entre 50 e 100 anos"))</f>
        <v>Menos de 50 anos</v>
      </c>
    </row>
    <row r="4" spans="1:20" ht="12.75">
      <c r="A4" s="2" t="s">
        <v>15</v>
      </c>
      <c r="B4" s="3">
        <v>45317</v>
      </c>
      <c r="C4" s="18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  <c r="L4" s="24">
        <f t="shared" si="0"/>
        <v>2.1899999999999999E-2</v>
      </c>
      <c r="M4" s="25">
        <f t="shared" si="1"/>
        <v>41.060769155494668</v>
      </c>
      <c r="N4" s="26">
        <f>VLOOKUP(A4,Total_de_acoes!A:B,2,0)</f>
        <v>2379877655</v>
      </c>
      <c r="O4" s="30">
        <f t="shared" si="2"/>
        <v>2140059393.5250204</v>
      </c>
      <c r="P4" s="33" t="str">
        <f t="shared" si="3"/>
        <v>Subiu</v>
      </c>
      <c r="Q4" s="33" t="str">
        <f>VLOOKUP(A4,Ticker!A:B,2,0)</f>
        <v>Petrobras</v>
      </c>
      <c r="R4" s="33" t="str">
        <f>VLOOKUP(Q4,ChatGPT!B:D,2,0)</f>
        <v>Energia/Petróleo</v>
      </c>
      <c r="S4" s="46">
        <f>VLOOKUP(Q4,ChatGPT!B:D,3,0)</f>
        <v>68</v>
      </c>
      <c r="T4" s="33" t="str">
        <f t="shared" si="4"/>
        <v>Entre 50 e 100 anos</v>
      </c>
    </row>
    <row r="5" spans="1:20" ht="12.75">
      <c r="A5" s="5" t="s">
        <v>17</v>
      </c>
      <c r="B5" s="6">
        <v>45317</v>
      </c>
      <c r="C5" s="19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  <c r="L5" s="27">
        <f t="shared" si="0"/>
        <v>2.0400000000000001E-2</v>
      </c>
      <c r="M5" s="28">
        <f t="shared" si="1"/>
        <v>51.85221481771854</v>
      </c>
      <c r="N5" s="29">
        <f>VLOOKUP(A5,Total_de_acoes!A:B,2,0)</f>
        <v>683452836</v>
      </c>
      <c r="O5" s="31">
        <f t="shared" si="2"/>
        <v>722946282.7090385</v>
      </c>
      <c r="P5" s="33" t="str">
        <f t="shared" si="3"/>
        <v>Subiu</v>
      </c>
      <c r="Q5" s="33" t="str">
        <f>VLOOKUP(A5,Ticker!A:B,2,0)</f>
        <v>Suzano</v>
      </c>
      <c r="R5" s="33" t="str">
        <f>VLOOKUP(Q5,ChatGPT!B:D,2,0)</f>
        <v>Papel e Celulose</v>
      </c>
      <c r="S5" s="46">
        <f>VLOOKUP(Q5,ChatGPT!B:D,3,0)</f>
        <v>98</v>
      </c>
      <c r="T5" s="33" t="str">
        <f t="shared" si="4"/>
        <v>Entre 50 e 100 anos</v>
      </c>
    </row>
    <row r="6" spans="1:20" ht="12.75">
      <c r="A6" s="2" t="s">
        <v>19</v>
      </c>
      <c r="B6" s="3">
        <v>45317</v>
      </c>
      <c r="C6" s="18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  <c r="L6" s="24">
        <f t="shared" si="0"/>
        <v>2.0299999999999999E-2</v>
      </c>
      <c r="M6" s="25">
        <f t="shared" si="1"/>
        <v>36.3618543565618</v>
      </c>
      <c r="N6" s="26">
        <f>VLOOKUP(A6,Total_de_acoes!A:B,2,0)</f>
        <v>187732538</v>
      </c>
      <c r="O6" s="30">
        <f t="shared" si="2"/>
        <v>138573955.05629665</v>
      </c>
      <c r="P6" s="33" t="str">
        <f t="shared" si="3"/>
        <v>Subiu</v>
      </c>
      <c r="Q6" s="33" t="str">
        <f>VLOOKUP(A6,Ticker!A:B,2,0)</f>
        <v>CPFL Energia</v>
      </c>
      <c r="R6" s="33" t="str">
        <f>VLOOKUP(Q6,ChatGPT!B:D,2,0)</f>
        <v>Energia Elétrica</v>
      </c>
      <c r="S6" s="46">
        <f>VLOOKUP(Q6,ChatGPT!B:D,3,0)</f>
        <v>106</v>
      </c>
      <c r="T6" s="33" t="str">
        <f t="shared" si="4"/>
        <v>Mais de 100 Anos</v>
      </c>
    </row>
    <row r="7" spans="1:20" ht="12.75">
      <c r="A7" s="5" t="s">
        <v>21</v>
      </c>
      <c r="B7" s="6">
        <v>45317</v>
      </c>
      <c r="C7" s="19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  <c r="L7" s="27">
        <f t="shared" si="0"/>
        <v>1.9799999999999998E-2</v>
      </c>
      <c r="M7" s="28">
        <f t="shared" si="1"/>
        <v>44.802902529907819</v>
      </c>
      <c r="N7" s="29">
        <f>VLOOKUP(A7,Total_de_acoes!A:B,2,0)</f>
        <v>800010734</v>
      </c>
      <c r="O7" s="31">
        <f t="shared" si="2"/>
        <v>709687498.17798734</v>
      </c>
      <c r="P7" s="33" t="str">
        <f t="shared" si="3"/>
        <v>Subiu</v>
      </c>
      <c r="Q7" s="33" t="str">
        <f>VLOOKUP(A7,Ticker!A:B,2,0)</f>
        <v>PetroRio</v>
      </c>
      <c r="R7" s="33" t="str">
        <f>VLOOKUP(Q7,ChatGPT!B:D,2,0)</f>
        <v>Energia/Petróleo</v>
      </c>
      <c r="S7" s="46">
        <f>VLOOKUP(Q7,ChatGPT!B:D,3,0)</f>
        <v>9</v>
      </c>
      <c r="T7" s="33" t="str">
        <f t="shared" si="4"/>
        <v>Menos de 50 anos</v>
      </c>
    </row>
    <row r="8" spans="1:20" ht="12.75">
      <c r="A8" s="2" t="s">
        <v>23</v>
      </c>
      <c r="B8" s="3">
        <v>45317</v>
      </c>
      <c r="C8" s="18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  <c r="L8" s="24">
        <f t="shared" si="0"/>
        <v>1.7299999999999999E-2</v>
      </c>
      <c r="M8" s="25">
        <f t="shared" si="1"/>
        <v>39.280448245355352</v>
      </c>
      <c r="N8" s="26">
        <f>VLOOKUP(A8,Total_de_acoes!A:B,2,0)</f>
        <v>4566445852</v>
      </c>
      <c r="O8" s="30">
        <f t="shared" si="2"/>
        <v>3103136291.2163792</v>
      </c>
      <c r="P8" s="33" t="str">
        <f t="shared" si="3"/>
        <v>Subiu</v>
      </c>
      <c r="Q8" s="33" t="str">
        <f>VLOOKUP(A8,Ticker!A:B,2,0)</f>
        <v>Petrobras</v>
      </c>
      <c r="R8" s="33" t="str">
        <f>VLOOKUP(Q8,ChatGPT!B:D,2,0)</f>
        <v>Energia/Petróleo</v>
      </c>
      <c r="S8" s="46">
        <f>VLOOKUP(Q8,ChatGPT!B:D,3,0)</f>
        <v>68</v>
      </c>
      <c r="T8" s="33" t="str">
        <f t="shared" si="4"/>
        <v>Entre 50 e 100 anos</v>
      </c>
    </row>
    <row r="9" spans="1:20" ht="12.75">
      <c r="A9" s="5" t="s">
        <v>25</v>
      </c>
      <c r="B9" s="6">
        <v>45317</v>
      </c>
      <c r="C9" s="19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  <c r="L9" s="27">
        <f t="shared" si="0"/>
        <v>1.66E-2</v>
      </c>
      <c r="M9" s="28">
        <f t="shared" si="1"/>
        <v>68.365138697619514</v>
      </c>
      <c r="N9" s="29">
        <f>VLOOKUP(A9,Total_de_acoes!A:B,2,0)</f>
        <v>4196924316</v>
      </c>
      <c r="O9" s="31">
        <f t="shared" si="2"/>
        <v>4762926995.2480898</v>
      </c>
      <c r="P9" s="33" t="str">
        <f t="shared" si="3"/>
        <v>Subiu</v>
      </c>
      <c r="Q9" s="33" t="str">
        <f>VLOOKUP(A9,Ticker!A:B,2,0)</f>
        <v>Vale</v>
      </c>
      <c r="R9" s="33" t="str">
        <f>VLOOKUP(Q9,ChatGPT!B:D,2,0)</f>
        <v>Mineração</v>
      </c>
      <c r="S9" s="46">
        <f>VLOOKUP(Q9,ChatGPT!B:D,3,0)</f>
        <v>80</v>
      </c>
      <c r="T9" s="33" t="str">
        <f t="shared" si="4"/>
        <v>Entre 50 e 100 anos</v>
      </c>
    </row>
    <row r="10" spans="1:20" ht="12.75">
      <c r="A10" s="2" t="s">
        <v>27</v>
      </c>
      <c r="B10" s="3">
        <v>45317</v>
      </c>
      <c r="C10" s="18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  <c r="L10" s="24">
        <f t="shared" si="0"/>
        <v>1.5800000000000002E-2</v>
      </c>
      <c r="M10" s="25">
        <f t="shared" si="1"/>
        <v>27.751525890923411</v>
      </c>
      <c r="N10" s="26">
        <f>VLOOKUP(A10,Total_de_acoes!A:B,2,0)</f>
        <v>268505432</v>
      </c>
      <c r="O10" s="30">
        <f t="shared" si="2"/>
        <v>117732680.07842509</v>
      </c>
      <c r="P10" s="33" t="str">
        <f t="shared" si="3"/>
        <v>Subiu</v>
      </c>
      <c r="Q10" s="33" t="str">
        <f>VLOOKUP(A10,Ticker!A:B,2,0)</f>
        <v>Multiplan</v>
      </c>
      <c r="R10" s="33" t="str">
        <f>VLOOKUP(Q10,ChatGPT!B:D,2,0)</f>
        <v>Imobiliário/Shopping</v>
      </c>
      <c r="S10" s="46">
        <f>VLOOKUP(Q10,ChatGPT!B:D,3,0)</f>
        <v>52</v>
      </c>
      <c r="T10" s="33" t="str">
        <f t="shared" si="4"/>
        <v>Entre 50 e 100 anos</v>
      </c>
    </row>
    <row r="11" spans="1:20" ht="12.75">
      <c r="A11" s="5" t="s">
        <v>29</v>
      </c>
      <c r="B11" s="6">
        <v>45317</v>
      </c>
      <c r="C11" s="19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  <c r="L11" s="27">
        <f t="shared" si="0"/>
        <v>1.4800000000000001E-2</v>
      </c>
      <c r="M11" s="28">
        <f t="shared" si="1"/>
        <v>32.331493890421761</v>
      </c>
      <c r="N11" s="29">
        <f>VLOOKUP(A11,Total_de_acoes!A:B,2,0)</f>
        <v>4801593832</v>
      </c>
      <c r="O11" s="31">
        <f t="shared" si="2"/>
        <v>2297591984.3251982</v>
      </c>
      <c r="P11" s="33" t="str">
        <f t="shared" si="3"/>
        <v>Subiu</v>
      </c>
      <c r="Q11" s="33" t="str">
        <f>VLOOKUP(A11,Ticker!A:B,2,0)</f>
        <v>Itaú Unibanco</v>
      </c>
      <c r="R11" s="33" t="str">
        <f>VLOOKUP(Q11,ChatGPT!B:D,2,0)</f>
        <v>Finanças</v>
      </c>
      <c r="S11" s="46">
        <f>VLOOKUP(Q11,ChatGPT!B:D,3,0)</f>
        <v>13</v>
      </c>
      <c r="T11" s="33" t="str">
        <f t="shared" si="4"/>
        <v>Menos de 50 anos</v>
      </c>
    </row>
    <row r="12" spans="1:20" ht="12.75">
      <c r="A12" s="2" t="s">
        <v>31</v>
      </c>
      <c r="B12" s="3">
        <v>45317</v>
      </c>
      <c r="C12" s="18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  <c r="L12" s="24">
        <f t="shared" si="0"/>
        <v>1.43E-2</v>
      </c>
      <c r="M12" s="25">
        <f t="shared" si="1"/>
        <v>27.171448289460709</v>
      </c>
      <c r="N12" s="26">
        <f>VLOOKUP(A12,Total_de_acoes!A:B,2,0)</f>
        <v>1168230366</v>
      </c>
      <c r="O12" s="30">
        <f t="shared" si="2"/>
        <v>453917907.01323998</v>
      </c>
      <c r="P12" s="33" t="str">
        <f t="shared" si="3"/>
        <v>Subiu</v>
      </c>
      <c r="Q12" s="33" t="str">
        <f>VLOOKUP(A12,Ticker!A:B,2,0)</f>
        <v>Rede D'Or</v>
      </c>
      <c r="R12" s="33" t="str">
        <f>VLOOKUP(Q12,ChatGPT!B:D,2,0)</f>
        <v>Saúde</v>
      </c>
      <c r="S12" s="46">
        <f>VLOOKUP(Q12,ChatGPT!B:D,3,0)</f>
        <v>11</v>
      </c>
      <c r="T12" s="33" t="str">
        <f t="shared" si="4"/>
        <v>Menos de 50 anos</v>
      </c>
    </row>
    <row r="13" spans="1:20" ht="12.75">
      <c r="A13" s="5" t="s">
        <v>33</v>
      </c>
      <c r="B13" s="6">
        <v>45317</v>
      </c>
      <c r="C13" s="19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  <c r="L13" s="27">
        <f t="shared" si="0"/>
        <v>1.4199999999999999E-2</v>
      </c>
      <c r="M13" s="28">
        <f t="shared" si="1"/>
        <v>18.290278051666338</v>
      </c>
      <c r="N13" s="29">
        <f>VLOOKUP(A13,Total_de_acoes!A:B,2,0)</f>
        <v>265877867</v>
      </c>
      <c r="O13" s="31">
        <f t="shared" si="2"/>
        <v>69054317.636038527</v>
      </c>
      <c r="P13" s="33" t="str">
        <f t="shared" si="3"/>
        <v>Subiu</v>
      </c>
      <c r="Q13" s="33" t="str">
        <f>VLOOKUP(A13,Ticker!A:B,2,0)</f>
        <v>Braskem</v>
      </c>
      <c r="R13" s="33" t="str">
        <f>VLOOKUP(Q13,ChatGPT!B:D,2,0)</f>
        <v>Petroquímica</v>
      </c>
      <c r="S13" s="46">
        <f>VLOOKUP(Q13,ChatGPT!B:D,3,0)</f>
        <v>18</v>
      </c>
      <c r="T13" s="33" t="str">
        <f t="shared" si="4"/>
        <v>Menos de 50 anos</v>
      </c>
    </row>
    <row r="14" spans="1:20" ht="12.75">
      <c r="A14" s="2" t="s">
        <v>35</v>
      </c>
      <c r="B14" s="3">
        <v>45317</v>
      </c>
      <c r="C14" s="18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  <c r="L14" s="24">
        <f t="shared" si="0"/>
        <v>1.4199999999999999E-2</v>
      </c>
      <c r="M14" s="25">
        <f t="shared" si="1"/>
        <v>14.070203115756261</v>
      </c>
      <c r="N14" s="26">
        <f>VLOOKUP(A14,Total_de_acoes!A:B,2,0)</f>
        <v>327593725</v>
      </c>
      <c r="O14" s="30">
        <f t="shared" si="2"/>
        <v>65452205.552800186</v>
      </c>
      <c r="P14" s="33" t="str">
        <f t="shared" si="3"/>
        <v>Subiu</v>
      </c>
      <c r="Q14" s="33" t="str">
        <f>VLOOKUP(A14,Ticker!A:B,2,0)</f>
        <v>Azul</v>
      </c>
      <c r="R14" s="33" t="str">
        <f>VLOOKUP(Q14,ChatGPT!B:D,2,0)</f>
        <v>Transporte Aéreo</v>
      </c>
      <c r="S14" s="46">
        <f>VLOOKUP(Q14,ChatGPT!B:D,3,0)</f>
        <v>13</v>
      </c>
      <c r="T14" s="33" t="str">
        <f t="shared" si="4"/>
        <v>Menos de 50 anos</v>
      </c>
    </row>
    <row r="15" spans="1:20" ht="12.75">
      <c r="A15" s="5" t="s">
        <v>37</v>
      </c>
      <c r="B15" s="6">
        <v>45317</v>
      </c>
      <c r="C15" s="19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  <c r="L15" s="27">
        <f t="shared" si="0"/>
        <v>1.41E-2</v>
      </c>
      <c r="M15" s="28">
        <f t="shared" si="1"/>
        <v>28.350261315452126</v>
      </c>
      <c r="N15" s="29">
        <f>VLOOKUP(A15,Total_de_acoes!A:B,2,0)</f>
        <v>235665566</v>
      </c>
      <c r="O15" s="31">
        <f t="shared" si="2"/>
        <v>94204643.346070096</v>
      </c>
      <c r="P15" s="33" t="str">
        <f t="shared" si="3"/>
        <v>Subiu</v>
      </c>
      <c r="Q15" s="33" t="str">
        <f>VLOOKUP(A15,Ticker!A:B,2,0)</f>
        <v>3R Petroleum</v>
      </c>
      <c r="R15" s="33" t="str">
        <f>VLOOKUP(Q15,ChatGPT!B:D,2,0)</f>
        <v>Energia/Petróleo</v>
      </c>
      <c r="S15" s="46">
        <f>VLOOKUP(Q15,ChatGPT!B:D,3,0)</f>
        <v>5</v>
      </c>
      <c r="T15" s="33" t="str">
        <f t="shared" si="4"/>
        <v>Menos de 50 anos</v>
      </c>
    </row>
    <row r="16" spans="1:20" ht="12.75">
      <c r="A16" s="2" t="s">
        <v>39</v>
      </c>
      <c r="B16" s="3">
        <v>45317</v>
      </c>
      <c r="C16" s="18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  <c r="L16" s="24">
        <f t="shared" si="0"/>
        <v>1.34E-2</v>
      </c>
      <c r="M16" s="25">
        <f t="shared" si="1"/>
        <v>34.852970199328986</v>
      </c>
      <c r="N16" s="26">
        <f>VLOOKUP(A16,Total_de_acoes!A:B,2,0)</f>
        <v>1095587251</v>
      </c>
      <c r="O16" s="30">
        <f t="shared" si="2"/>
        <v>511671895.45223427</v>
      </c>
      <c r="P16" s="33" t="str">
        <f t="shared" si="3"/>
        <v>Subiu</v>
      </c>
      <c r="Q16" s="33" t="str">
        <f>VLOOKUP(A16,Ticker!A:B,2,0)</f>
        <v>Equatorial Energia</v>
      </c>
      <c r="R16" s="33" t="str">
        <f>VLOOKUP(Q16,ChatGPT!B:D,2,0)</f>
        <v>Energia Elétrica</v>
      </c>
      <c r="S16" s="46">
        <f>VLOOKUP(Q16,ChatGPT!B:D,3,0)</f>
        <v>24</v>
      </c>
      <c r="T16" s="33" t="str">
        <f t="shared" si="4"/>
        <v>Menos de 50 anos</v>
      </c>
    </row>
    <row r="17" spans="1:20" ht="12.75">
      <c r="A17" s="5" t="s">
        <v>41</v>
      </c>
      <c r="B17" s="6">
        <v>45317</v>
      </c>
      <c r="C17" s="19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  <c r="L17" s="27">
        <f t="shared" si="0"/>
        <v>1.3300000000000001E-2</v>
      </c>
      <c r="M17" s="28">
        <f t="shared" si="1"/>
        <v>17.921642159281554</v>
      </c>
      <c r="N17" s="29">
        <f>VLOOKUP(A17,Total_de_acoes!A:B,2,0)</f>
        <v>600865451</v>
      </c>
      <c r="O17" s="31">
        <f t="shared" si="2"/>
        <v>143220991.46267557</v>
      </c>
      <c r="P17" s="33" t="str">
        <f t="shared" si="3"/>
        <v>Subiu</v>
      </c>
      <c r="Q17" s="33" t="str">
        <f>VLOOKUP(A17,Ticker!A:B,2,0)</f>
        <v>Siderúrgica Nacional</v>
      </c>
      <c r="R17" s="33" t="str">
        <f>VLOOKUP(Q17,ChatGPT!B:D,2,0)</f>
        <v>Siderurgia</v>
      </c>
      <c r="S17" s="46">
        <f>VLOOKUP(Q17,ChatGPT!B:D,3,0)</f>
        <v>80</v>
      </c>
      <c r="T17" s="33" t="str">
        <f t="shared" si="4"/>
        <v>Entre 50 e 100 anos</v>
      </c>
    </row>
    <row r="18" spans="1:20" ht="12.75">
      <c r="A18" s="2" t="s">
        <v>43</v>
      </c>
      <c r="B18" s="3">
        <v>45317</v>
      </c>
      <c r="C18" s="18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  <c r="L18" s="24">
        <f t="shared" si="0"/>
        <v>1.2800000000000001E-2</v>
      </c>
      <c r="M18" s="25">
        <f t="shared" si="1"/>
        <v>19.520142180094787</v>
      </c>
      <c r="N18" s="26">
        <f>VLOOKUP(A18,Total_de_acoes!A:B,2,0)</f>
        <v>289347914</v>
      </c>
      <c r="O18" s="30">
        <f t="shared" si="2"/>
        <v>72295838.986160949</v>
      </c>
      <c r="P18" s="33" t="str">
        <f t="shared" si="3"/>
        <v>Subiu</v>
      </c>
      <c r="Q18" s="33" t="str">
        <f>VLOOKUP(A18,Ticker!A:B,2,0)</f>
        <v>YDUQS</v>
      </c>
      <c r="R18" s="33" t="str">
        <f>VLOOKUP(Q18,ChatGPT!B:D,2,0)</f>
        <v>Educação</v>
      </c>
      <c r="S18" s="46">
        <f>VLOOKUP(Q18,ChatGPT!B:D,3,0)</f>
        <v>60</v>
      </c>
      <c r="T18" s="33" t="str">
        <f t="shared" si="4"/>
        <v>Entre 50 e 100 anos</v>
      </c>
    </row>
    <row r="19" spans="1:20" ht="12.75">
      <c r="A19" s="5" t="s">
        <v>45</v>
      </c>
      <c r="B19" s="6">
        <v>45317</v>
      </c>
      <c r="C19" s="19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  <c r="L19" s="27">
        <f t="shared" si="0"/>
        <v>1.2800000000000001E-2</v>
      </c>
      <c r="M19" s="28">
        <f t="shared" si="1"/>
        <v>27.952211690363349</v>
      </c>
      <c r="N19" s="29">
        <f>VLOOKUP(A19,Total_de_acoes!A:B,2,0)</f>
        <v>1086411192</v>
      </c>
      <c r="O19" s="31">
        <f t="shared" si="2"/>
        <v>388705223.95601785</v>
      </c>
      <c r="P19" s="33" t="str">
        <f t="shared" si="3"/>
        <v>Subiu</v>
      </c>
      <c r="Q19" s="33" t="str">
        <f>VLOOKUP(A19,Ticker!A:B,2,0)</f>
        <v>Ultrapar</v>
      </c>
      <c r="R19" s="33" t="str">
        <f>VLOOKUP(Q19,ChatGPT!B:D,2,0)</f>
        <v>Petróleo</v>
      </c>
      <c r="S19" s="46">
        <f>VLOOKUP(Q19,ChatGPT!B:D,3,0)</f>
        <v>83</v>
      </c>
      <c r="T19" s="33" t="str">
        <f t="shared" si="4"/>
        <v>Entre 50 e 100 anos</v>
      </c>
    </row>
    <row r="20" spans="1:20" ht="12.75">
      <c r="A20" s="2" t="s">
        <v>47</v>
      </c>
      <c r="B20" s="3">
        <v>45317</v>
      </c>
      <c r="C20" s="18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  <c r="L20" s="24">
        <f t="shared" si="0"/>
        <v>1.2500000000000001E-2</v>
      </c>
      <c r="M20" s="25">
        <f t="shared" si="1"/>
        <v>7.9802469135802472</v>
      </c>
      <c r="N20" s="26">
        <f>VLOOKUP(A20,Total_de_acoes!A:B,2,0)</f>
        <v>376187582</v>
      </c>
      <c r="O20" s="30">
        <f t="shared" si="2"/>
        <v>37525872.377283879</v>
      </c>
      <c r="P20" s="33" t="str">
        <f t="shared" si="3"/>
        <v>Subiu</v>
      </c>
      <c r="Q20" s="33" t="str">
        <f>VLOOKUP(A20,Ticker!A:B,2,0)</f>
        <v>MRV</v>
      </c>
      <c r="R20" s="33" t="str">
        <f>VLOOKUP(Q20,ChatGPT!B:D,2,0)</f>
        <v>Construção Civil</v>
      </c>
      <c r="S20" s="46">
        <f>VLOOKUP(Q20,ChatGPT!B:D,3,0)</f>
        <v>42</v>
      </c>
      <c r="T20" s="33" t="str">
        <f t="shared" si="4"/>
        <v>Menos de 50 anos</v>
      </c>
    </row>
    <row r="21" spans="1:20" ht="12.75">
      <c r="A21" s="5" t="s">
        <v>49</v>
      </c>
      <c r="B21" s="6">
        <v>45317</v>
      </c>
      <c r="C21" s="19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  <c r="L21" s="27">
        <f t="shared" si="0"/>
        <v>1.15E-2</v>
      </c>
      <c r="M21" s="28">
        <f t="shared" si="1"/>
        <v>57.251606524962916</v>
      </c>
      <c r="N21" s="29">
        <f>VLOOKUP(A21,Total_de_acoes!A:B,2,0)</f>
        <v>62305891</v>
      </c>
      <c r="O21" s="31">
        <f t="shared" si="2"/>
        <v>41021792.090771534</v>
      </c>
      <c r="P21" s="33" t="str">
        <f t="shared" si="3"/>
        <v>Subiu</v>
      </c>
      <c r="Q21" s="33" t="str">
        <f>VLOOKUP(A21,Ticker!A:B,2,0)</f>
        <v>Arezzo</v>
      </c>
      <c r="R21" s="33" t="str">
        <f>VLOOKUP(Q21,ChatGPT!B:D,2,0)</f>
        <v>Varejo/Calçados</v>
      </c>
      <c r="S21" s="46">
        <f>VLOOKUP(Q21,ChatGPT!B:D,3,0)</f>
        <v>49</v>
      </c>
      <c r="T21" s="33" t="str">
        <f t="shared" si="4"/>
        <v>Menos de 50 anos</v>
      </c>
    </row>
    <row r="22" spans="1:20" ht="12.75">
      <c r="A22" s="2" t="s">
        <v>51</v>
      </c>
      <c r="B22" s="3">
        <v>45317</v>
      </c>
      <c r="C22" s="18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  <c r="L22" s="24">
        <f t="shared" si="0"/>
        <v>1.04E-2</v>
      </c>
      <c r="M22" s="25">
        <f t="shared" si="1"/>
        <v>15.36025336500396</v>
      </c>
      <c r="N22" s="26">
        <f>VLOOKUP(A22,Total_de_acoes!A:B,2,0)</f>
        <v>5146576868</v>
      </c>
      <c r="O22" s="30">
        <f t="shared" si="2"/>
        <v>822148336.41145825</v>
      </c>
      <c r="P22" s="33" t="str">
        <f t="shared" si="3"/>
        <v>Subiu</v>
      </c>
      <c r="Q22" s="33" t="str">
        <f>VLOOKUP(A22,Ticker!A:B,2,0)</f>
        <v>Banco Bradesco</v>
      </c>
      <c r="R22" s="33" t="str">
        <f>VLOOKUP(Q22,ChatGPT!B:D,2,0)</f>
        <v>Finanças</v>
      </c>
      <c r="S22" s="46">
        <f>VLOOKUP(Q22,ChatGPT!B:D,3,0)</f>
        <v>78</v>
      </c>
      <c r="T22" s="33" t="str">
        <f t="shared" si="4"/>
        <v>Entre 50 e 100 anos</v>
      </c>
    </row>
    <row r="23" spans="1:20" ht="12.75">
      <c r="A23" s="5" t="s">
        <v>53</v>
      </c>
      <c r="B23" s="6">
        <v>45317</v>
      </c>
      <c r="C23" s="19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  <c r="L23" s="27">
        <f t="shared" si="0"/>
        <v>9.7999999999999997E-3</v>
      </c>
      <c r="M23" s="28">
        <f t="shared" si="1"/>
        <v>7.1202218261041796</v>
      </c>
      <c r="N23" s="29">
        <f>VLOOKUP(A23,Total_de_acoes!A:B,2,0)</f>
        <v>261036182</v>
      </c>
      <c r="O23" s="31">
        <f t="shared" si="2"/>
        <v>18214628.100697115</v>
      </c>
      <c r="P23" s="33" t="str">
        <f t="shared" si="3"/>
        <v>Subiu</v>
      </c>
      <c r="Q23" s="33" t="str">
        <f>VLOOKUP(A23,Ticker!A:B,2,0)</f>
        <v>Minerva</v>
      </c>
      <c r="R23" s="33" t="str">
        <f>VLOOKUP(Q23,ChatGPT!B:D,2,0)</f>
        <v>Alimentos</v>
      </c>
      <c r="S23" s="46">
        <f>VLOOKUP(Q23,ChatGPT!B:D,3,0)</f>
        <v>26</v>
      </c>
      <c r="T23" s="33" t="str">
        <f t="shared" si="4"/>
        <v>Menos de 50 anos</v>
      </c>
    </row>
    <row r="24" spans="1:20" ht="12.75">
      <c r="A24" s="2" t="s">
        <v>55</v>
      </c>
      <c r="B24" s="3">
        <v>45317</v>
      </c>
      <c r="C24" s="18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  <c r="L24" s="24">
        <f t="shared" si="0"/>
        <v>9.7000000000000003E-3</v>
      </c>
      <c r="M24" s="25">
        <f t="shared" si="1"/>
        <v>4.1002277904328013</v>
      </c>
      <c r="N24" s="26">
        <f>VLOOKUP(A24,Total_de_acoes!A:B,2,0)</f>
        <v>159430826</v>
      </c>
      <c r="O24" s="30">
        <f t="shared" si="2"/>
        <v>6340916.223143544</v>
      </c>
      <c r="P24" s="33" t="str">
        <f t="shared" si="3"/>
        <v>Subiu</v>
      </c>
      <c r="Q24" s="33" t="str">
        <f>VLOOKUP(A24,Ticker!A:B,2,0)</f>
        <v>Grupo Pão de Açúcar</v>
      </c>
      <c r="R24" s="33" t="str">
        <f>VLOOKUP(Q24,ChatGPT!B:D,2,0)</f>
        <v>Varejo/Alimentos</v>
      </c>
      <c r="S24" s="46">
        <f>VLOOKUP(Q24,ChatGPT!B:D,3,0)</f>
        <v>73</v>
      </c>
      <c r="T24" s="33" t="str">
        <f t="shared" si="4"/>
        <v>Entre 50 e 100 anos</v>
      </c>
    </row>
    <row r="25" spans="1:20" ht="12.75">
      <c r="A25" s="5" t="s">
        <v>57</v>
      </c>
      <c r="B25" s="6">
        <v>45317</v>
      </c>
      <c r="C25" s="19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  <c r="L25" s="27">
        <f t="shared" si="0"/>
        <v>9.5999999999999992E-3</v>
      </c>
      <c r="M25" s="28">
        <f t="shared" si="1"/>
        <v>14.471077654516639</v>
      </c>
      <c r="N25" s="29">
        <f>VLOOKUP(A25,Total_de_acoes!A:B,2,0)</f>
        <v>1677525446</v>
      </c>
      <c r="O25" s="31">
        <f t="shared" si="2"/>
        <v>233045769.56633979</v>
      </c>
      <c r="P25" s="33" t="str">
        <f t="shared" si="3"/>
        <v>Subiu</v>
      </c>
      <c r="Q25" s="33" t="str">
        <f>VLOOKUP(A25,Ticker!A:B,2,0)</f>
        <v>BRF</v>
      </c>
      <c r="R25" s="33" t="str">
        <f>VLOOKUP(Q25,ChatGPT!B:D,2,0)</f>
        <v>Alimentos</v>
      </c>
      <c r="S25" s="46">
        <f>VLOOKUP(Q25,ChatGPT!B:D,3,0)</f>
        <v>37</v>
      </c>
      <c r="T25" s="33" t="str">
        <f t="shared" si="4"/>
        <v>Menos de 50 anos</v>
      </c>
    </row>
    <row r="26" spans="1:20" ht="12.75">
      <c r="A26" s="2" t="s">
        <v>59</v>
      </c>
      <c r="B26" s="3">
        <v>45317</v>
      </c>
      <c r="C26" s="18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  <c r="L26" s="24">
        <f t="shared" si="0"/>
        <v>8.8000000000000005E-3</v>
      </c>
      <c r="M26" s="25">
        <f t="shared" si="1"/>
        <v>50.753370340999211</v>
      </c>
      <c r="N26" s="26">
        <f>VLOOKUP(A26,Total_de_acoes!A:B,2,0)</f>
        <v>423091712</v>
      </c>
      <c r="O26" s="30">
        <f t="shared" si="2"/>
        <v>188965307.05662104</v>
      </c>
      <c r="P26" s="33" t="str">
        <f t="shared" si="3"/>
        <v>Subiu</v>
      </c>
      <c r="Q26" s="33" t="str">
        <f>VLOOKUP(A26,Ticker!A:B,2,0)</f>
        <v>Vivo</v>
      </c>
      <c r="R26" s="33" t="str">
        <f>VLOOKUP(Q26,ChatGPT!B:D,2,0)</f>
        <v>Telecomunicações</v>
      </c>
      <c r="S26" s="46">
        <f>VLOOKUP(Q26,ChatGPT!B:D,3,0)</f>
        <v>23</v>
      </c>
      <c r="T26" s="33" t="str">
        <f t="shared" si="4"/>
        <v>Menos de 50 anos</v>
      </c>
    </row>
    <row r="27" spans="1:20" ht="12.75">
      <c r="A27" s="5" t="s">
        <v>61</v>
      </c>
      <c r="B27" s="6">
        <v>45317</v>
      </c>
      <c r="C27" s="19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  <c r="L27" s="27">
        <f t="shared" si="0"/>
        <v>8.3999999999999995E-3</v>
      </c>
      <c r="M27" s="28">
        <f t="shared" si="1"/>
        <v>22.451408171360573</v>
      </c>
      <c r="N27" s="29">
        <f>VLOOKUP(A27,Total_de_acoes!A:B,2,0)</f>
        <v>1218352541</v>
      </c>
      <c r="O27" s="31">
        <f t="shared" si="2"/>
        <v>229771333.63468358</v>
      </c>
      <c r="P27" s="33" t="str">
        <f t="shared" si="3"/>
        <v>Subiu</v>
      </c>
      <c r="Q27" s="33" t="str">
        <f>VLOOKUP(A27,Ticker!A:B,2,0)</f>
        <v>Rumo</v>
      </c>
      <c r="R27" s="33" t="str">
        <f>VLOOKUP(Q27,ChatGPT!B:D,2,0)</f>
        <v>Logística/Ferrovia</v>
      </c>
      <c r="S27" s="46">
        <f>VLOOKUP(Q27,ChatGPT!B:D,3,0)</f>
        <v>11</v>
      </c>
      <c r="T27" s="33" t="str">
        <f t="shared" si="4"/>
        <v>Menos de 50 anos</v>
      </c>
    </row>
    <row r="28" spans="1:20" ht="12.75">
      <c r="A28" s="2" t="s">
        <v>63</v>
      </c>
      <c r="B28" s="3">
        <v>45317</v>
      </c>
      <c r="C28" s="18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  <c r="L28" s="24">
        <f t="shared" si="0"/>
        <v>8.199999999999999E-3</v>
      </c>
      <c r="M28" s="25">
        <f t="shared" si="1"/>
        <v>4.8601467962705813</v>
      </c>
      <c r="N28" s="26">
        <f>VLOOKUP(A28,Total_de_acoes!A:B,2,0)</f>
        <v>1095462329</v>
      </c>
      <c r="O28" s="30">
        <f t="shared" si="2"/>
        <v>43657683.375540853</v>
      </c>
      <c r="P28" s="33" t="str">
        <f t="shared" si="3"/>
        <v>Subiu</v>
      </c>
      <c r="Q28" s="33" t="str">
        <f>VLOOKUP(A28,Ticker!A:B,2,0)</f>
        <v>Cielo</v>
      </c>
      <c r="R28" s="33" t="str">
        <f>VLOOKUP(Q28,ChatGPT!B:D,2,0)</f>
        <v>Serviços Financeiros</v>
      </c>
      <c r="S28" s="46">
        <f>VLOOKUP(Q28,ChatGPT!B:D,3,0)</f>
        <v>11</v>
      </c>
      <c r="T28" s="33" t="str">
        <f t="shared" si="4"/>
        <v>Menos de 50 anos</v>
      </c>
    </row>
    <row r="29" spans="1:20" ht="12.75">
      <c r="A29" s="5" t="s">
        <v>65</v>
      </c>
      <c r="B29" s="6">
        <v>45317</v>
      </c>
      <c r="C29" s="19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  <c r="L29" s="27">
        <f t="shared" si="0"/>
        <v>7.7000000000000002E-3</v>
      </c>
      <c r="M29" s="28">
        <f t="shared" si="1"/>
        <v>7.7503225166220098</v>
      </c>
      <c r="N29" s="29">
        <f>VLOOKUP(A29,Total_de_acoes!A:B,2,0)</f>
        <v>302768240</v>
      </c>
      <c r="O29" s="31">
        <f t="shared" si="2"/>
        <v>18068446.609983239</v>
      </c>
      <c r="P29" s="33" t="str">
        <f t="shared" si="3"/>
        <v>Subiu</v>
      </c>
      <c r="Q29" s="33" t="str">
        <f>VLOOKUP(A29,Ticker!A:B,2,0)</f>
        <v>Dexco</v>
      </c>
      <c r="R29" s="33" t="str">
        <f>VLOOKUP(Q29,ChatGPT!B:D,2,0)</f>
        <v>Serviços</v>
      </c>
      <c r="S29" s="46">
        <f>VLOOKUP(Q29,ChatGPT!B:D,3,0)</f>
        <v>4</v>
      </c>
      <c r="T29" s="33" t="str">
        <f t="shared" si="4"/>
        <v>Menos de 50 anos</v>
      </c>
    </row>
    <row r="30" spans="1:20" ht="12.75">
      <c r="A30" s="2" t="s">
        <v>67</v>
      </c>
      <c r="B30" s="3">
        <v>45317</v>
      </c>
      <c r="C30" s="18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  <c r="L30" s="24">
        <f t="shared" si="0"/>
        <v>7.4000000000000003E-3</v>
      </c>
      <c r="M30" s="25">
        <f t="shared" si="1"/>
        <v>17.391304347826086</v>
      </c>
      <c r="N30" s="26">
        <f>VLOOKUP(A30,Total_de_acoes!A:B,2,0)</f>
        <v>807896814</v>
      </c>
      <c r="O30" s="30">
        <f t="shared" si="2"/>
        <v>103972807.36695692</v>
      </c>
      <c r="P30" s="33" t="str">
        <f t="shared" si="3"/>
        <v>Subiu</v>
      </c>
      <c r="Q30" s="33" t="str">
        <f>VLOOKUP(A30,Ticker!A:B,2,0)</f>
        <v>TIM</v>
      </c>
      <c r="R30" s="33" t="str">
        <f>VLOOKUP(Q30,ChatGPT!B:D,2,0)</f>
        <v>Telecomunicações</v>
      </c>
      <c r="S30" s="46">
        <f>VLOOKUP(Q30,ChatGPT!B:D,3,0)</f>
        <v>28</v>
      </c>
      <c r="T30" s="33" t="str">
        <f t="shared" si="4"/>
        <v>Menos de 50 anos</v>
      </c>
    </row>
    <row r="31" spans="1:20" ht="12.75">
      <c r="A31" s="5" t="s">
        <v>69</v>
      </c>
      <c r="B31" s="6">
        <v>45317</v>
      </c>
      <c r="C31" s="19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  <c r="L31" s="27">
        <f t="shared" si="0"/>
        <v>7.3000000000000001E-3</v>
      </c>
      <c r="M31" s="28">
        <f t="shared" si="1"/>
        <v>23.051722426288094</v>
      </c>
      <c r="N31" s="29">
        <f>VLOOKUP(A31,Total_de_acoes!A:B,2,0)</f>
        <v>251003438</v>
      </c>
      <c r="O31" s="31">
        <f t="shared" si="2"/>
        <v>42238249.539986439</v>
      </c>
      <c r="P31" s="33" t="str">
        <f t="shared" si="3"/>
        <v>Subiu</v>
      </c>
      <c r="Q31" s="33" t="str">
        <f>VLOOKUP(A31,Ticker!A:B,2,0)</f>
        <v>Bradespar</v>
      </c>
      <c r="R31" s="33" t="str">
        <f>VLOOKUP(Q31,ChatGPT!B:D,2,0)</f>
        <v>Holding/Investimentos</v>
      </c>
      <c r="S31" s="46">
        <f>VLOOKUP(Q31,ChatGPT!B:D,3,0)</f>
        <v>21</v>
      </c>
      <c r="T31" s="33" t="str">
        <f t="shared" si="4"/>
        <v>Menos de 50 anos</v>
      </c>
    </row>
    <row r="32" spans="1:20" ht="12.75">
      <c r="A32" s="2" t="s">
        <v>71</v>
      </c>
      <c r="B32" s="3">
        <v>45317</v>
      </c>
      <c r="C32" s="18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  <c r="L32" s="24">
        <f t="shared" si="0"/>
        <v>7.1999999999999998E-3</v>
      </c>
      <c r="M32" s="25">
        <f t="shared" si="1"/>
        <v>5.510325655281969</v>
      </c>
      <c r="N32" s="26">
        <f>VLOOKUP(A32,Total_de_acoes!A:B,2,0)</f>
        <v>393173139</v>
      </c>
      <c r="O32" s="30">
        <f t="shared" si="2"/>
        <v>15598886.650556229</v>
      </c>
      <c r="P32" s="33" t="str">
        <f t="shared" si="3"/>
        <v>Subiu</v>
      </c>
      <c r="Q32" s="33" t="str">
        <f>VLOOKUP(A32,Ticker!A:B,2,0)</f>
        <v>Locaweb</v>
      </c>
      <c r="R32" s="33" t="str">
        <f>VLOOKUP(Q32,ChatGPT!B:D,2,0)</f>
        <v>Tecnologia</v>
      </c>
      <c r="S32" s="46">
        <f>VLOOKUP(Q32,ChatGPT!B:D,3,0)</f>
        <v>23</v>
      </c>
      <c r="T32" s="33" t="str">
        <f t="shared" si="4"/>
        <v>Menos de 50 anos</v>
      </c>
    </row>
    <row r="33" spans="1:20" ht="12.75">
      <c r="A33" s="5" t="s">
        <v>73</v>
      </c>
      <c r="B33" s="6">
        <v>45317</v>
      </c>
      <c r="C33" s="19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  <c r="L33" s="27">
        <f t="shared" si="0"/>
        <v>7.0999999999999995E-3</v>
      </c>
      <c r="M33" s="28">
        <f t="shared" si="1"/>
        <v>23.661999801409983</v>
      </c>
      <c r="N33" s="29">
        <f>VLOOKUP(A33,Total_de_acoes!A:B,2,0)</f>
        <v>275005663</v>
      </c>
      <c r="O33" s="31">
        <f t="shared" si="2"/>
        <v>46201005.997378685</v>
      </c>
      <c r="P33" s="33" t="str">
        <f t="shared" si="3"/>
        <v>Subiu</v>
      </c>
      <c r="Q33" s="33" t="str">
        <f>VLOOKUP(A33,Ticker!A:B,2,0)</f>
        <v>PetroRecôncavo</v>
      </c>
      <c r="R33" s="33" t="str">
        <f>VLOOKUP(Q33,ChatGPT!B:D,2,0)</f>
        <v>Energia/Petróleo</v>
      </c>
      <c r="S33" s="46">
        <f>VLOOKUP(Q33,ChatGPT!B:D,3,0)</f>
        <v>6</v>
      </c>
      <c r="T33" s="33" t="str">
        <f t="shared" si="4"/>
        <v>Menos de 50 anos</v>
      </c>
    </row>
    <row r="34" spans="1:20" ht="12.75">
      <c r="A34" s="2" t="s">
        <v>75</v>
      </c>
      <c r="B34" s="3">
        <v>45317</v>
      </c>
      <c r="C34" s="18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  <c r="L34" s="24">
        <f t="shared" si="0"/>
        <v>6.9999999999999993E-3</v>
      </c>
      <c r="M34" s="25">
        <f t="shared" si="1"/>
        <v>9.9404170804369425</v>
      </c>
      <c r="N34" s="26">
        <f>VLOOKUP(A34,Total_de_acoes!A:B,2,0)</f>
        <v>5372783971</v>
      </c>
      <c r="O34" s="30">
        <f t="shared" si="2"/>
        <v>373853994.88377655</v>
      </c>
      <c r="P34" s="33" t="str">
        <f t="shared" si="3"/>
        <v>Subiu</v>
      </c>
      <c r="Q34" s="33" t="str">
        <f>VLOOKUP(A34,Ticker!A:B,2,0)</f>
        <v>Itaúsa</v>
      </c>
      <c r="R34" s="33" t="str">
        <f>VLOOKUP(Q34,ChatGPT!B:D,2,0)</f>
        <v>Holding/Investimentos</v>
      </c>
      <c r="S34" s="46">
        <f>VLOOKUP(Q34,ChatGPT!B:D,3,0)</f>
        <v>55</v>
      </c>
      <c r="T34" s="33" t="str">
        <f t="shared" si="4"/>
        <v>Entre 50 e 100 anos</v>
      </c>
    </row>
    <row r="35" spans="1:20" ht="12.75">
      <c r="A35" s="5" t="s">
        <v>77</v>
      </c>
      <c r="B35" s="6">
        <v>45317</v>
      </c>
      <c r="C35" s="19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  <c r="L35" s="27">
        <f t="shared" si="0"/>
        <v>6.8000000000000005E-3</v>
      </c>
      <c r="M35" s="28">
        <f t="shared" si="1"/>
        <v>56.585220500595952</v>
      </c>
      <c r="N35" s="29">
        <f>VLOOKUP(A35,Total_de_acoes!A:B,2,0)</f>
        <v>1420949112</v>
      </c>
      <c r="O35" s="31">
        <f t="shared" si="2"/>
        <v>546752087.99398506</v>
      </c>
      <c r="P35" s="33" t="str">
        <f t="shared" si="3"/>
        <v>Subiu</v>
      </c>
      <c r="Q35" s="33" t="str">
        <f>VLOOKUP(A35,Ticker!A:B,2,0)</f>
        <v>Banco do Brasil</v>
      </c>
      <c r="R35" s="33" t="str">
        <f>VLOOKUP(Q35,ChatGPT!B:D,2,0)</f>
        <v>Finanças</v>
      </c>
      <c r="S35" s="46">
        <f>VLOOKUP(Q35,ChatGPT!B:D,3,0)</f>
        <v>213</v>
      </c>
      <c r="T35" s="33" t="str">
        <f t="shared" si="4"/>
        <v>Mais de 100 Anos</v>
      </c>
    </row>
    <row r="36" spans="1:20" ht="12.75">
      <c r="A36" s="2" t="s">
        <v>79</v>
      </c>
      <c r="B36" s="3">
        <v>45317</v>
      </c>
      <c r="C36" s="18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  <c r="L36" s="24">
        <f t="shared" si="0"/>
        <v>6.0999999999999995E-3</v>
      </c>
      <c r="M36" s="25">
        <f t="shared" si="1"/>
        <v>26.001391511778152</v>
      </c>
      <c r="N36" s="26">
        <f>VLOOKUP(A36,Total_de_acoes!A:B,2,0)</f>
        <v>1275798515</v>
      </c>
      <c r="O36" s="30">
        <f t="shared" si="2"/>
        <v>202352473.73982856</v>
      </c>
      <c r="P36" s="33" t="str">
        <f t="shared" si="3"/>
        <v>Subiu</v>
      </c>
      <c r="Q36" s="33" t="str">
        <f>VLOOKUP(A36,Ticker!A:B,2,0)</f>
        <v>RaiaDrogasil</v>
      </c>
      <c r="R36" s="33" t="str">
        <f>VLOOKUP(Q36,ChatGPT!B:D,2,0)</f>
        <v>Varejo/Farmacêutico</v>
      </c>
      <c r="S36" s="46">
        <f>VLOOKUP(Q36,ChatGPT!B:D,3,0)</f>
        <v>26</v>
      </c>
      <c r="T36" s="33" t="str">
        <f t="shared" si="4"/>
        <v>Menos de 50 anos</v>
      </c>
    </row>
    <row r="37" spans="1:20" ht="12.75">
      <c r="A37" s="5" t="s">
        <v>81</v>
      </c>
      <c r="B37" s="6">
        <v>45317</v>
      </c>
      <c r="C37" s="19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  <c r="L37" s="27">
        <f t="shared" si="0"/>
        <v>5.8999999999999999E-3</v>
      </c>
      <c r="M37" s="28">
        <f t="shared" si="1"/>
        <v>10.020876826722338</v>
      </c>
      <c r="N37" s="29">
        <f>VLOOKUP(A37,Total_de_acoes!A:B,2,0)</f>
        <v>660411219</v>
      </c>
      <c r="O37" s="31">
        <f t="shared" si="2"/>
        <v>39045606.935449012</v>
      </c>
      <c r="P37" s="33" t="str">
        <f t="shared" si="3"/>
        <v>Subiu</v>
      </c>
      <c r="Q37" s="33" t="str">
        <f>VLOOKUP(A37,Ticker!A:B,2,0)</f>
        <v>Metalúrgica Gerdau</v>
      </c>
      <c r="R37" s="33" t="str">
        <f>VLOOKUP(Q37,ChatGPT!B:D,2,0)</f>
        <v>Siderurgia</v>
      </c>
      <c r="S37" s="46">
        <f>VLOOKUP(Q37,ChatGPT!B:D,3,0)</f>
        <v>120</v>
      </c>
      <c r="T37" s="33" t="str">
        <f t="shared" si="4"/>
        <v>Mais de 100 Anos</v>
      </c>
    </row>
    <row r="38" spans="1:20" ht="12.75">
      <c r="A38" s="2" t="s">
        <v>83</v>
      </c>
      <c r="B38" s="3">
        <v>45317</v>
      </c>
      <c r="C38" s="18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  <c r="L38" s="24">
        <f t="shared" si="0"/>
        <v>5.8999999999999999E-3</v>
      </c>
      <c r="M38" s="25">
        <f t="shared" si="1"/>
        <v>18.461079630181928</v>
      </c>
      <c r="N38" s="26">
        <f>VLOOKUP(A38,Total_de_acoes!A:B,2,0)</f>
        <v>1168097881</v>
      </c>
      <c r="O38" s="30">
        <f t="shared" si="2"/>
        <v>127229653.18222687</v>
      </c>
      <c r="P38" s="33" t="str">
        <f t="shared" si="3"/>
        <v>Subiu</v>
      </c>
      <c r="Q38" s="33" t="str">
        <f>VLOOKUP(A38,Ticker!A:B,2,0)</f>
        <v>Cosan</v>
      </c>
      <c r="R38" s="33" t="str">
        <f>VLOOKUP(Q38,ChatGPT!B:D,2,0)</f>
        <v>Energia</v>
      </c>
      <c r="S38" s="46">
        <f>VLOOKUP(Q38,ChatGPT!B:D,3,0)</f>
        <v>19</v>
      </c>
      <c r="T38" s="33" t="str">
        <f t="shared" si="4"/>
        <v>Menos de 50 anos</v>
      </c>
    </row>
    <row r="39" spans="1:20" ht="12.75">
      <c r="A39" s="5" t="s">
        <v>85</v>
      </c>
      <c r="B39" s="6">
        <v>45317</v>
      </c>
      <c r="C39" s="19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  <c r="L39" s="27">
        <f t="shared" si="0"/>
        <v>5.6999999999999993E-3</v>
      </c>
      <c r="M39" s="28">
        <f t="shared" si="1"/>
        <v>24.202048324550063</v>
      </c>
      <c r="N39" s="29">
        <f>VLOOKUP(A39,Total_de_acoes!A:B,2,0)</f>
        <v>1134986472</v>
      </c>
      <c r="O39" s="31">
        <f t="shared" si="2"/>
        <v>156573285.42541304</v>
      </c>
      <c r="P39" s="33" t="str">
        <f t="shared" si="3"/>
        <v>Subiu</v>
      </c>
      <c r="Q39" s="33" t="str">
        <f>VLOOKUP(A39,Ticker!A:B,2,0)</f>
        <v>JBS</v>
      </c>
      <c r="R39" s="33" t="str">
        <f>VLOOKUP(Q39,ChatGPT!B:D,2,0)</f>
        <v>Alimentos</v>
      </c>
      <c r="S39" s="46">
        <f>VLOOKUP(Q39,ChatGPT!B:D,3,0)</f>
        <v>68</v>
      </c>
      <c r="T39" s="33" t="str">
        <f t="shared" si="4"/>
        <v>Entre 50 e 100 anos</v>
      </c>
    </row>
    <row r="40" spans="1:20" ht="12.75">
      <c r="A40" s="2" t="s">
        <v>87</v>
      </c>
      <c r="B40" s="3">
        <v>45317</v>
      </c>
      <c r="C40" s="18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  <c r="L40" s="24">
        <f t="shared" si="0"/>
        <v>4.7999999999999996E-3</v>
      </c>
      <c r="M40" s="25">
        <f t="shared" si="1"/>
        <v>2.0700636942675161</v>
      </c>
      <c r="N40" s="26">
        <f>VLOOKUP(A40,Total_de_acoes!A:B,2,0)</f>
        <v>2867627068</v>
      </c>
      <c r="O40" s="30">
        <f t="shared" si="2"/>
        <v>28493619.274394516</v>
      </c>
      <c r="P40" s="33" t="str">
        <f t="shared" si="3"/>
        <v>Subiu</v>
      </c>
      <c r="Q40" s="33" t="str">
        <f>VLOOKUP(A40,Ticker!A:B,2,0)</f>
        <v>Magazine Luiza</v>
      </c>
      <c r="R40" s="33" t="str">
        <f>VLOOKUP(Q40,ChatGPT!B:D,2,0)</f>
        <v>Varejo/E-commerce</v>
      </c>
      <c r="S40" s="46">
        <f>VLOOKUP(Q40,ChatGPT!B:D,3,0)</f>
        <v>65</v>
      </c>
      <c r="T40" s="33" t="str">
        <f t="shared" si="4"/>
        <v>Entre 50 e 100 anos</v>
      </c>
    </row>
    <row r="41" spans="1:20" ht="12.75">
      <c r="A41" s="5" t="s">
        <v>89</v>
      </c>
      <c r="B41" s="6">
        <v>45317</v>
      </c>
      <c r="C41" s="19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  <c r="L41" s="27">
        <f t="shared" si="0"/>
        <v>3.5999999999999999E-3</v>
      </c>
      <c r="M41" s="28">
        <f t="shared" si="1"/>
        <v>13.700677560781187</v>
      </c>
      <c r="N41" s="29">
        <f>VLOOKUP(A41,Total_de_acoes!A:B,2,0)</f>
        <v>1500728902</v>
      </c>
      <c r="O41" s="31">
        <f t="shared" si="2"/>
        <v>74019610.052810252</v>
      </c>
      <c r="P41" s="33" t="str">
        <f t="shared" si="3"/>
        <v>Subiu</v>
      </c>
      <c r="Q41" s="33" t="str">
        <f>VLOOKUP(A41,Ticker!A:B,2,0)</f>
        <v>Banco Bradesco</v>
      </c>
      <c r="R41" s="33" t="str">
        <f>VLOOKUP(Q41,ChatGPT!B:D,2,0)</f>
        <v>Finanças</v>
      </c>
      <c r="S41" s="46">
        <f>VLOOKUP(Q41,ChatGPT!B:D,3,0)</f>
        <v>78</v>
      </c>
      <c r="T41" s="33" t="str">
        <f t="shared" si="4"/>
        <v>Entre 50 e 100 anos</v>
      </c>
    </row>
    <row r="42" spans="1:20" ht="12.75">
      <c r="A42" s="2" t="s">
        <v>91</v>
      </c>
      <c r="B42" s="3">
        <v>45317</v>
      </c>
      <c r="C42" s="18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  <c r="L42" s="24">
        <f t="shared" si="0"/>
        <v>2.7000000000000001E-3</v>
      </c>
      <c r="M42" s="25">
        <f t="shared" si="1"/>
        <v>21.781190784880824</v>
      </c>
      <c r="N42" s="26">
        <f>VLOOKUP(A42,Total_de_acoes!A:B,2,0)</f>
        <v>1118525506</v>
      </c>
      <c r="O42" s="30">
        <f t="shared" si="2"/>
        <v>65779607.098639093</v>
      </c>
      <c r="P42" s="33" t="str">
        <f t="shared" si="3"/>
        <v>Subiu</v>
      </c>
      <c r="Q42" s="33" t="str">
        <f>VLOOKUP(A42,Ticker!A:B,2,0)</f>
        <v>Gerdau</v>
      </c>
      <c r="R42" s="33" t="str">
        <f>VLOOKUP(Q42,ChatGPT!B:D,2,0)</f>
        <v>Siderurgia</v>
      </c>
      <c r="S42" s="46">
        <f>VLOOKUP(Q42,ChatGPT!B:D,3,0)</f>
        <v>120</v>
      </c>
      <c r="T42" s="33" t="str">
        <f t="shared" si="4"/>
        <v>Mais de 100 Anos</v>
      </c>
    </row>
    <row r="43" spans="1:20" ht="12.75">
      <c r="A43" s="5" t="s">
        <v>93</v>
      </c>
      <c r="B43" s="6">
        <v>45317</v>
      </c>
      <c r="C43" s="19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  <c r="L43" s="27">
        <f t="shared" si="0"/>
        <v>2.5999999999999999E-3</v>
      </c>
      <c r="M43" s="28">
        <f t="shared" si="1"/>
        <v>3.7303012168362262</v>
      </c>
      <c r="N43" s="29">
        <f>VLOOKUP(A43,Total_de_acoes!A:B,2,0)</f>
        <v>1193047233</v>
      </c>
      <c r="O43" s="31">
        <f t="shared" si="2"/>
        <v>11571106.417007603</v>
      </c>
      <c r="P43" s="33" t="str">
        <f t="shared" si="3"/>
        <v>Subiu</v>
      </c>
      <c r="Q43" s="33" t="str">
        <f>VLOOKUP(A43,Ticker!A:B,2,0)</f>
        <v>Raízen</v>
      </c>
      <c r="R43" s="33" t="str">
        <f>VLOOKUP(Q43,ChatGPT!B:D,2,0)</f>
        <v>Energia</v>
      </c>
      <c r="S43" s="46">
        <f>VLOOKUP(Q43,ChatGPT!B:D,3,0)</f>
        <v>10</v>
      </c>
      <c r="T43" s="33" t="str">
        <f t="shared" si="4"/>
        <v>Menos de 50 anos</v>
      </c>
    </row>
    <row r="44" spans="1:20" ht="12.75">
      <c r="A44" s="2" t="s">
        <v>95</v>
      </c>
      <c r="B44" s="3">
        <v>45317</v>
      </c>
      <c r="C44" s="18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  <c r="L44" s="24">
        <f t="shared" si="0"/>
        <v>1.9E-3</v>
      </c>
      <c r="M44" s="25">
        <f t="shared" si="1"/>
        <v>10.050903283760855</v>
      </c>
      <c r="N44" s="26">
        <f>VLOOKUP(A44,Total_de_acoes!A:B,2,0)</f>
        <v>1679335290</v>
      </c>
      <c r="O44" s="30">
        <f t="shared" si="2"/>
        <v>32069789.503513202</v>
      </c>
      <c r="P44" s="33" t="str">
        <f t="shared" si="3"/>
        <v>Subiu</v>
      </c>
      <c r="Q44" s="33" t="str">
        <f>VLOOKUP(A44,Ticker!A:B,2,0)</f>
        <v>Copel</v>
      </c>
      <c r="R44" s="33" t="str">
        <f>VLOOKUP(Q44,ChatGPT!B:D,2,0)</f>
        <v>Energia Elétrica</v>
      </c>
      <c r="S44" s="46">
        <f>VLOOKUP(Q44,ChatGPT!B:D,3,0)</f>
        <v>67</v>
      </c>
      <c r="T44" s="33" t="str">
        <f t="shared" si="4"/>
        <v>Entre 50 e 100 anos</v>
      </c>
    </row>
    <row r="45" spans="1:20" ht="12.75">
      <c r="A45" s="5" t="s">
        <v>97</v>
      </c>
      <c r="B45" s="6">
        <v>45317</v>
      </c>
      <c r="C45" s="19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  <c r="L45" s="27">
        <f t="shared" si="0"/>
        <v>1.1999999999999999E-3</v>
      </c>
      <c r="M45" s="28">
        <f t="shared" si="1"/>
        <v>8.1701957650819015</v>
      </c>
      <c r="N45" s="29">
        <f>VLOOKUP(A45,Total_de_acoes!A:B,2,0)</f>
        <v>421383330</v>
      </c>
      <c r="O45" s="31">
        <f t="shared" si="2"/>
        <v>4131341.1578905098</v>
      </c>
      <c r="P45" s="33" t="str">
        <f t="shared" si="3"/>
        <v>Subiu</v>
      </c>
      <c r="Q45" s="33" t="str">
        <f>VLOOKUP(A45,Ticker!A:B,2,0)</f>
        <v>Grupo Vamos</v>
      </c>
      <c r="R45" s="33" t="str">
        <f>VLOOKUP(Q45,ChatGPT!B:D,2,0)</f>
        <v>Logística</v>
      </c>
      <c r="S45" s="46">
        <f>VLOOKUP(Q45,ChatGPT!B:D,3,0)</f>
        <v>8</v>
      </c>
      <c r="T45" s="33" t="str">
        <f t="shared" si="4"/>
        <v>Menos de 50 anos</v>
      </c>
    </row>
    <row r="46" spans="1:20" ht="12.75">
      <c r="A46" s="2" t="s">
        <v>99</v>
      </c>
      <c r="B46" s="3">
        <v>45317</v>
      </c>
      <c r="C46" s="18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  <c r="L46" s="24">
        <f t="shared" si="0"/>
        <v>0</v>
      </c>
      <c r="M46" s="25">
        <f t="shared" si="1"/>
        <v>9.74</v>
      </c>
      <c r="N46" s="26">
        <f>VLOOKUP(A46,Total_de_acoes!A:B,2,0)</f>
        <v>331799687</v>
      </c>
      <c r="O46" s="30">
        <f t="shared" si="2"/>
        <v>0</v>
      </c>
      <c r="P46" s="33" t="str">
        <f t="shared" si="3"/>
        <v>Estavel</v>
      </c>
      <c r="Q46" s="33" t="str">
        <f>VLOOKUP(A46,Ticker!A:B,2,0)</f>
        <v>Marfrig</v>
      </c>
      <c r="R46" s="33" t="str">
        <f>VLOOKUP(Q46,ChatGPT!B:D,2,0)</f>
        <v>Alimentos</v>
      </c>
      <c r="S46" s="46">
        <f>VLOOKUP(Q46,ChatGPT!B:D,3,0)</f>
        <v>17</v>
      </c>
      <c r="T46" s="33" t="str">
        <f t="shared" si="4"/>
        <v>Menos de 50 anos</v>
      </c>
    </row>
    <row r="47" spans="1:20" ht="12.75">
      <c r="A47" s="5" t="s">
        <v>101</v>
      </c>
      <c r="B47" s="6">
        <v>45317</v>
      </c>
      <c r="C47" s="19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  <c r="L47" s="27">
        <f t="shared" si="0"/>
        <v>0</v>
      </c>
      <c r="M47" s="28">
        <f t="shared" si="1"/>
        <v>13.2</v>
      </c>
      <c r="N47" s="29">
        <f>VLOOKUP(A47,Total_de_acoes!A:B,2,0)</f>
        <v>4394245879</v>
      </c>
      <c r="O47" s="31">
        <f t="shared" si="2"/>
        <v>0</v>
      </c>
      <c r="P47" s="33" t="str">
        <f t="shared" si="3"/>
        <v>Estavel</v>
      </c>
      <c r="Q47" s="33" t="str">
        <f>VLOOKUP(A47,Ticker!A:B,2,0)</f>
        <v>Ambev</v>
      </c>
      <c r="R47" s="33" t="str">
        <f>VLOOKUP(Q47,ChatGPT!B:D,2,0)</f>
        <v>Bebidas</v>
      </c>
      <c r="S47" s="46">
        <f>VLOOKUP(Q47,ChatGPT!B:D,3,0)</f>
        <v>28</v>
      </c>
      <c r="T47" s="33" t="str">
        <f t="shared" si="4"/>
        <v>Menos de 50 anos</v>
      </c>
    </row>
    <row r="48" spans="1:20" ht="12.75">
      <c r="A48" s="2" t="s">
        <v>103</v>
      </c>
      <c r="B48" s="3">
        <v>45317</v>
      </c>
      <c r="C48" s="18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  <c r="L48" s="24">
        <f t="shared" si="0"/>
        <v>-2.0000000000000001E-4</v>
      </c>
      <c r="M48" s="25">
        <f t="shared" si="1"/>
        <v>33.736747349469887</v>
      </c>
      <c r="N48" s="26">
        <f>VLOOKUP(A48,Total_de_acoes!A:B,2,0)</f>
        <v>671750768</v>
      </c>
      <c r="O48" s="30">
        <f t="shared" si="2"/>
        <v>-4532537.1883631321</v>
      </c>
      <c r="P48" s="33" t="str">
        <f t="shared" si="3"/>
        <v>Desceu</v>
      </c>
      <c r="Q48" s="33" t="str">
        <f>VLOOKUP(A48,Ticker!A:B,2,0)</f>
        <v>BB Seguridade</v>
      </c>
      <c r="R48" s="33" t="str">
        <f>VLOOKUP(Q48,ChatGPT!B:D,2,0)</f>
        <v>Seguros</v>
      </c>
      <c r="S48" s="46">
        <f>VLOOKUP(Q48,ChatGPT!B:D,3,0)</f>
        <v>9</v>
      </c>
      <c r="T48" s="33" t="str">
        <f t="shared" si="4"/>
        <v>Menos de 50 anos</v>
      </c>
    </row>
    <row r="49" spans="1:20" ht="12.75">
      <c r="A49" s="5" t="s">
        <v>105</v>
      </c>
      <c r="B49" s="6">
        <v>45317</v>
      </c>
      <c r="C49" s="19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  <c r="L49" s="27">
        <f t="shared" si="0"/>
        <v>-5.9999999999999995E-4</v>
      </c>
      <c r="M49" s="28">
        <f t="shared" si="1"/>
        <v>77.086251751050639</v>
      </c>
      <c r="N49" s="29">
        <f>VLOOKUP(A49,Total_de_acoes!A:B,2,0)</f>
        <v>340001799</v>
      </c>
      <c r="O49" s="31">
        <f t="shared" si="2"/>
        <v>-15725678.564115381</v>
      </c>
      <c r="P49" s="33" t="str">
        <f t="shared" si="3"/>
        <v>Desceu</v>
      </c>
      <c r="Q49" s="33" t="str">
        <f>VLOOKUP(A49,Ticker!A:B,2,0)</f>
        <v>Sabesp</v>
      </c>
      <c r="R49" s="33" t="str">
        <f>VLOOKUP(Q49,ChatGPT!B:D,2,0)</f>
        <v>Saneamento</v>
      </c>
      <c r="S49" s="46">
        <f>VLOOKUP(Q49,ChatGPT!B:D,3,0)</f>
        <v>48</v>
      </c>
      <c r="T49" s="33" t="str">
        <f t="shared" si="4"/>
        <v>Menos de 50 anos</v>
      </c>
    </row>
    <row r="50" spans="1:20" ht="12.75">
      <c r="A50" s="2" t="s">
        <v>107</v>
      </c>
      <c r="B50" s="3">
        <v>45317</v>
      </c>
      <c r="C50" s="18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  <c r="L50" s="24">
        <f t="shared" si="0"/>
        <v>-5.9999999999999995E-4</v>
      </c>
      <c r="M50" s="25">
        <f t="shared" si="1"/>
        <v>30.898539123474084</v>
      </c>
      <c r="N50" s="26">
        <f>VLOOKUP(A50,Total_de_acoes!A:B,2,0)</f>
        <v>514122351</v>
      </c>
      <c r="O50" s="30">
        <f t="shared" si="2"/>
        <v>-9531377.7459757738</v>
      </c>
      <c r="P50" s="33" t="str">
        <f t="shared" si="3"/>
        <v>Desceu</v>
      </c>
      <c r="Q50" s="33" t="str">
        <f>VLOOKUP(A50,Ticker!A:B,2,0)</f>
        <v>Totvs</v>
      </c>
      <c r="R50" s="33" t="str">
        <f>VLOOKUP(Q50,ChatGPT!B:D,2,0)</f>
        <v>Tecnologia</v>
      </c>
      <c r="S50" s="46">
        <f>VLOOKUP(Q50,ChatGPT!B:D,3,0)</f>
        <v>36</v>
      </c>
      <c r="T50" s="33" t="str">
        <f t="shared" si="4"/>
        <v>Menos de 50 anos</v>
      </c>
    </row>
    <row r="51" spans="1:20" ht="12.75">
      <c r="A51" s="5" t="s">
        <v>109</v>
      </c>
      <c r="B51" s="6">
        <v>45317</v>
      </c>
      <c r="C51" s="19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  <c r="L51" s="27">
        <f t="shared" si="0"/>
        <v>-1.7000000000000001E-3</v>
      </c>
      <c r="M51" s="28">
        <f t="shared" si="1"/>
        <v>11.659821696884705</v>
      </c>
      <c r="N51" s="29">
        <f>VLOOKUP(A51,Total_de_acoes!A:B,2,0)</f>
        <v>1437415777</v>
      </c>
      <c r="O51" s="31">
        <f t="shared" si="2"/>
        <v>-28492019.828986604</v>
      </c>
      <c r="P51" s="33" t="str">
        <f t="shared" si="3"/>
        <v>Desceu</v>
      </c>
      <c r="Q51" s="33" t="str">
        <f>VLOOKUP(A51,Ticker!A:B,2,0)</f>
        <v>CEMIG</v>
      </c>
      <c r="R51" s="33" t="str">
        <f>VLOOKUP(Q51,ChatGPT!B:D,2,0)</f>
        <v>Energia Elétrica</v>
      </c>
      <c r="S51" s="46">
        <f>VLOOKUP(Q51,ChatGPT!B:D,3,0)</f>
        <v>69</v>
      </c>
      <c r="T51" s="33" t="str">
        <f t="shared" si="4"/>
        <v>Entre 50 e 100 anos</v>
      </c>
    </row>
    <row r="52" spans="1:20" ht="12.75">
      <c r="A52" s="2" t="s">
        <v>111</v>
      </c>
      <c r="B52" s="3">
        <v>45317</v>
      </c>
      <c r="C52" s="18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  <c r="L52" s="24">
        <f t="shared" si="0"/>
        <v>-1.9E-3</v>
      </c>
      <c r="M52" s="25">
        <f t="shared" si="1"/>
        <v>46.1276425207895</v>
      </c>
      <c r="N52" s="26">
        <f>VLOOKUP(A52,Total_de_acoes!A:B,2,0)</f>
        <v>268544014</v>
      </c>
      <c r="O52" s="30">
        <f t="shared" si="2"/>
        <v>-23535874.329891067</v>
      </c>
      <c r="P52" s="33" t="str">
        <f t="shared" si="3"/>
        <v>Desceu</v>
      </c>
      <c r="Q52" s="33" t="str">
        <f>VLOOKUP(A52,Ticker!A:B,2,0)</f>
        <v>Eletrobras</v>
      </c>
      <c r="R52" s="33" t="str">
        <f>VLOOKUP(Q52,ChatGPT!B:D,2,0)</f>
        <v>Energia Elétrica</v>
      </c>
      <c r="S52" s="46">
        <f>VLOOKUP(Q52,ChatGPT!B:D,3,0)</f>
        <v>59</v>
      </c>
      <c r="T52" s="33" t="str">
        <f t="shared" si="4"/>
        <v>Entre 50 e 100 anos</v>
      </c>
    </row>
    <row r="53" spans="1:20" ht="12.75">
      <c r="A53" s="5" t="s">
        <v>113</v>
      </c>
      <c r="B53" s="6">
        <v>45317</v>
      </c>
      <c r="C53" s="19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  <c r="L53" s="27">
        <f t="shared" si="0"/>
        <v>-2.3E-3</v>
      </c>
      <c r="M53" s="28">
        <f t="shared" si="1"/>
        <v>12.899669239250274</v>
      </c>
      <c r="N53" s="29">
        <f>VLOOKUP(A53,Total_de_acoes!A:B,2,0)</f>
        <v>1579130168</v>
      </c>
      <c r="O53" s="31">
        <f t="shared" si="2"/>
        <v>-46851590.76171875</v>
      </c>
      <c r="P53" s="33" t="str">
        <f t="shared" si="3"/>
        <v>Desceu</v>
      </c>
      <c r="Q53" s="33" t="str">
        <f>VLOOKUP(A53,Ticker!A:B,2,0)</f>
        <v>Eneva</v>
      </c>
      <c r="R53" s="33" t="str">
        <f>VLOOKUP(Q53,ChatGPT!B:D,2,0)</f>
        <v>Energia</v>
      </c>
      <c r="S53" s="46">
        <f>VLOOKUP(Q53,ChatGPT!B:D,3,0)</f>
        <v>9</v>
      </c>
      <c r="T53" s="33" t="str">
        <f t="shared" si="4"/>
        <v>Menos de 50 anos</v>
      </c>
    </row>
    <row r="54" spans="1:20" ht="12.75">
      <c r="A54" s="2" t="s">
        <v>115</v>
      </c>
      <c r="B54" s="3">
        <v>45317</v>
      </c>
      <c r="C54" s="18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  <c r="L54" s="24">
        <f t="shared" si="0"/>
        <v>-2.3999999999999998E-3</v>
      </c>
      <c r="M54" s="25">
        <f t="shared" si="1"/>
        <v>33.249799518845229</v>
      </c>
      <c r="N54" s="26">
        <f>VLOOKUP(A54,Total_de_acoes!A:B,2,0)</f>
        <v>1481593024</v>
      </c>
      <c r="O54" s="30">
        <f t="shared" si="2"/>
        <v>-118230410.43964578</v>
      </c>
      <c r="P54" s="33" t="str">
        <f t="shared" si="3"/>
        <v>Desceu</v>
      </c>
      <c r="Q54" s="33" t="str">
        <f>VLOOKUP(A54,Ticker!A:B,2,0)</f>
        <v>WEG</v>
      </c>
      <c r="R54" s="33" t="str">
        <f>VLOOKUP(Q54,ChatGPT!B:D,2,0)</f>
        <v>Equipamentos Elétricos</v>
      </c>
      <c r="S54" s="46">
        <f>VLOOKUP(Q54,ChatGPT!B:D,3,0)</f>
        <v>57</v>
      </c>
      <c r="T54" s="33" t="str">
        <f t="shared" si="4"/>
        <v>Entre 50 e 100 anos</v>
      </c>
    </row>
    <row r="55" spans="1:20" ht="12.75">
      <c r="A55" s="5" t="s">
        <v>117</v>
      </c>
      <c r="B55" s="6">
        <v>45317</v>
      </c>
      <c r="C55" s="19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  <c r="L55" s="27">
        <f t="shared" si="0"/>
        <v>-2.5000000000000001E-3</v>
      </c>
      <c r="M55" s="28">
        <f t="shared" si="1"/>
        <v>19.348370927318296</v>
      </c>
      <c r="N55" s="29">
        <f>VLOOKUP(A55,Total_de_acoes!A:B,2,0)</f>
        <v>195751130</v>
      </c>
      <c r="O55" s="31">
        <f t="shared" si="2"/>
        <v>-9468663.6817041729</v>
      </c>
      <c r="P55" s="33" t="str">
        <f t="shared" si="3"/>
        <v>Desceu</v>
      </c>
      <c r="Q55" s="33" t="str">
        <f>VLOOKUP(A55,Ticker!A:B,2,0)</f>
        <v>SLC Agrícola</v>
      </c>
      <c r="R55" s="33" t="str">
        <f>VLOOKUP(Q55,ChatGPT!B:D,2,0)</f>
        <v>Agronegócio</v>
      </c>
      <c r="S55" s="46">
        <f>VLOOKUP(Q55,ChatGPT!B:D,3,0)</f>
        <v>44</v>
      </c>
      <c r="T55" s="33" t="str">
        <f t="shared" si="4"/>
        <v>Menos de 50 anos</v>
      </c>
    </row>
    <row r="56" spans="1:20" ht="12.75">
      <c r="A56" s="2" t="s">
        <v>119</v>
      </c>
      <c r="B56" s="3">
        <v>45317</v>
      </c>
      <c r="C56" s="18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  <c r="L56" s="24">
        <f t="shared" si="0"/>
        <v>-2.8000000000000004E-3</v>
      </c>
      <c r="M56" s="25">
        <f t="shared" si="1"/>
        <v>24.689129562775772</v>
      </c>
      <c r="N56" s="26">
        <f>VLOOKUP(A56,Total_de_acoes!A:B,2,0)</f>
        <v>532616595</v>
      </c>
      <c r="O56" s="30">
        <f t="shared" si="2"/>
        <v>-36819552.339469947</v>
      </c>
      <c r="P56" s="33" t="str">
        <f t="shared" si="3"/>
        <v>Desceu</v>
      </c>
      <c r="Q56" s="33" t="str">
        <f>VLOOKUP(A56,Ticker!A:B,2,0)</f>
        <v>ALOS3</v>
      </c>
      <c r="R56" s="33" t="str">
        <f>VLOOKUP(Q56,ChatGPT!B:D,2,0)</f>
        <v>Telecomunicações</v>
      </c>
      <c r="S56" s="46">
        <f>VLOOKUP(Q56,ChatGPT!B:D,3,0)</f>
        <v>14</v>
      </c>
      <c r="T56" s="33" t="str">
        <f t="shared" si="4"/>
        <v>Menos de 50 anos</v>
      </c>
    </row>
    <row r="57" spans="1:20" ht="12.75">
      <c r="A57" s="5" t="s">
        <v>121</v>
      </c>
      <c r="B57" s="6">
        <v>45317</v>
      </c>
      <c r="C57" s="19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  <c r="L57" s="27">
        <f t="shared" si="0"/>
        <v>-3.0000000000000001E-3</v>
      </c>
      <c r="M57" s="28">
        <f t="shared" si="1"/>
        <v>13.309929789368104</v>
      </c>
      <c r="N57" s="29">
        <f>VLOOKUP(A57,Total_de_acoes!A:B,2,0)</f>
        <v>995335937</v>
      </c>
      <c r="O57" s="31">
        <f t="shared" si="2"/>
        <v>-39743554.314914532</v>
      </c>
      <c r="P57" s="33" t="str">
        <f t="shared" si="3"/>
        <v>Desceu</v>
      </c>
      <c r="Q57" s="33" t="str">
        <f>VLOOKUP(A57,Ticker!A:B,2,0)</f>
        <v>Grupo CCR</v>
      </c>
      <c r="R57" s="33" t="str">
        <f>VLOOKUP(Q57,ChatGPT!B:D,2,0)</f>
        <v>Infraestrutura</v>
      </c>
      <c r="S57" s="46">
        <f>VLOOKUP(Q57,ChatGPT!B:D,3,0)</f>
        <v>24</v>
      </c>
      <c r="T57" s="33" t="str">
        <f t="shared" si="4"/>
        <v>Menos de 50 anos</v>
      </c>
    </row>
    <row r="58" spans="1:20" ht="12.75">
      <c r="A58" s="2" t="s">
        <v>123</v>
      </c>
      <c r="B58" s="3">
        <v>45317</v>
      </c>
      <c r="C58" s="18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  <c r="L58" s="24">
        <f t="shared" si="0"/>
        <v>-3.2000000000000002E-3</v>
      </c>
      <c r="M58" s="25">
        <f t="shared" si="1"/>
        <v>3.0397271268057784</v>
      </c>
      <c r="N58" s="26">
        <f>VLOOKUP(A58,Total_de_acoes!A:B,2,0)</f>
        <v>1814920980</v>
      </c>
      <c r="O58" s="30">
        <f t="shared" si="2"/>
        <v>-17653966.514927939</v>
      </c>
      <c r="P58" s="33" t="str">
        <f t="shared" si="3"/>
        <v>Desceu</v>
      </c>
      <c r="Q58" s="33" t="str">
        <f>VLOOKUP(A58,Ticker!A:B,2,0)</f>
        <v>Cogna</v>
      </c>
      <c r="R58" s="33" t="str">
        <f>VLOOKUP(Q58,ChatGPT!B:D,2,0)</f>
        <v>Educação</v>
      </c>
      <c r="S58" s="46">
        <f>VLOOKUP(Q58,ChatGPT!B:D,3,0)</f>
        <v>9</v>
      </c>
      <c r="T58" s="33" t="str">
        <f t="shared" si="4"/>
        <v>Menos de 50 anos</v>
      </c>
    </row>
    <row r="59" spans="1:20" ht="12.75">
      <c r="A59" s="5" t="s">
        <v>125</v>
      </c>
      <c r="B59" s="6">
        <v>45317</v>
      </c>
      <c r="C59" s="19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  <c r="L59" s="27">
        <f t="shared" si="0"/>
        <v>-4.0999999999999995E-3</v>
      </c>
      <c r="M59" s="28">
        <f t="shared" si="1"/>
        <v>26.227532884827795</v>
      </c>
      <c r="N59" s="29">
        <f>VLOOKUP(A59,Total_de_acoes!A:B,2,0)</f>
        <v>395801044</v>
      </c>
      <c r="O59" s="31">
        <f t="shared" si="2"/>
        <v>-42561628.079172671</v>
      </c>
      <c r="P59" s="33" t="str">
        <f t="shared" si="3"/>
        <v>Desceu</v>
      </c>
      <c r="Q59" s="33" t="str">
        <f>VLOOKUP(A59,Ticker!A:B,2,0)</f>
        <v>Transmissão Paulista</v>
      </c>
      <c r="R59" s="33" t="str">
        <f>VLOOKUP(Q59,ChatGPT!B:D,2,0)</f>
        <v>Energia Elétrica</v>
      </c>
      <c r="S59" s="46">
        <f>VLOOKUP(Q59,ChatGPT!B:D,3,0)</f>
        <v>22</v>
      </c>
      <c r="T59" s="33" t="str">
        <f t="shared" si="4"/>
        <v>Menos de 50 anos</v>
      </c>
    </row>
    <row r="60" spans="1:20" ht="12.75">
      <c r="A60" s="2" t="s">
        <v>127</v>
      </c>
      <c r="B60" s="3">
        <v>45317</v>
      </c>
      <c r="C60" s="18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  <c r="L60" s="24">
        <f t="shared" si="0"/>
        <v>-4.5999999999999999E-3</v>
      </c>
      <c r="M60" s="25">
        <f t="shared" si="1"/>
        <v>41.229656419529839</v>
      </c>
      <c r="N60" s="26">
        <f>VLOOKUP(A60,Total_de_acoes!A:B,2,0)</f>
        <v>255236961</v>
      </c>
      <c r="O60" s="30">
        <f t="shared" si="2"/>
        <v>-48407328.154937305</v>
      </c>
      <c r="P60" s="33" t="str">
        <f t="shared" si="3"/>
        <v>Desceu</v>
      </c>
      <c r="Q60" s="33" t="str">
        <f>VLOOKUP(A60,Ticker!A:B,2,0)</f>
        <v>Engie</v>
      </c>
      <c r="R60" s="33" t="str">
        <f>VLOOKUP(Q60,ChatGPT!B:D,2,0)</f>
        <v>Energia</v>
      </c>
      <c r="S60" s="46">
        <f>VLOOKUP(Q60,ChatGPT!B:D,3,0)</f>
        <v>25</v>
      </c>
      <c r="T60" s="33" t="str">
        <f t="shared" si="4"/>
        <v>Menos de 50 anos</v>
      </c>
    </row>
    <row r="61" spans="1:20" ht="12.75">
      <c r="A61" s="5" t="s">
        <v>129</v>
      </c>
      <c r="B61" s="6">
        <v>45317</v>
      </c>
      <c r="C61" s="19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  <c r="L61" s="27">
        <f t="shared" si="0"/>
        <v>-4.6999999999999993E-3</v>
      </c>
      <c r="M61" s="28">
        <f t="shared" si="1"/>
        <v>23.339696573897317</v>
      </c>
      <c r="N61" s="29">
        <f>VLOOKUP(A61,Total_de_acoes!A:B,2,0)</f>
        <v>1114412532</v>
      </c>
      <c r="O61" s="31">
        <f t="shared" si="2"/>
        <v>-122247236.66863392</v>
      </c>
      <c r="P61" s="33" t="str">
        <f t="shared" si="3"/>
        <v>Desceu</v>
      </c>
      <c r="Q61" s="33" t="str">
        <f>VLOOKUP(A61,Ticker!A:B,2,0)</f>
        <v>Vibra Energia</v>
      </c>
      <c r="R61" s="33" t="str">
        <f>VLOOKUP(Q61,ChatGPT!B:D,2,0)</f>
        <v>Energia</v>
      </c>
      <c r="S61" s="46">
        <f>VLOOKUP(Q61,ChatGPT!B:D,3,0)</f>
        <v>8</v>
      </c>
      <c r="T61" s="33" t="str">
        <f t="shared" si="4"/>
        <v>Menos de 50 anos</v>
      </c>
    </row>
    <row r="62" spans="1:20" ht="12.75">
      <c r="A62" s="2" t="s">
        <v>131</v>
      </c>
      <c r="B62" s="3">
        <v>45317</v>
      </c>
      <c r="C62" s="18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  <c r="L62" s="24">
        <f t="shared" si="0"/>
        <v>-6.5000000000000006E-3</v>
      </c>
      <c r="M62" s="25">
        <f t="shared" si="1"/>
        <v>40.915953699043783</v>
      </c>
      <c r="N62" s="26">
        <f>VLOOKUP(A62,Total_de_acoes!A:B,2,0)</f>
        <v>81838843</v>
      </c>
      <c r="O62" s="30">
        <f t="shared" si="2"/>
        <v>-21765343.021313515</v>
      </c>
      <c r="P62" s="33" t="str">
        <f t="shared" si="3"/>
        <v>Desceu</v>
      </c>
      <c r="Q62" s="33" t="str">
        <f>VLOOKUP(A62,Ticker!A:B,2,0)</f>
        <v>IRB Brasil RE</v>
      </c>
      <c r="R62" s="33" t="str">
        <f>VLOOKUP(Q62,ChatGPT!B:D,2,0)</f>
        <v>Seguros/Resseguros</v>
      </c>
      <c r="S62" s="46">
        <f>VLOOKUP(Q62,ChatGPT!B:D,3,0)</f>
        <v>83</v>
      </c>
      <c r="T62" s="33" t="str">
        <f t="shared" si="4"/>
        <v>Entre 50 e 100 anos</v>
      </c>
    </row>
    <row r="63" spans="1:20" ht="12.75">
      <c r="A63" s="5" t="s">
        <v>133</v>
      </c>
      <c r="B63" s="6">
        <v>45317</v>
      </c>
      <c r="C63" s="19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  <c r="L63" s="27">
        <f t="shared" si="0"/>
        <v>-6.5000000000000006E-3</v>
      </c>
      <c r="M63" s="28">
        <f t="shared" si="1"/>
        <v>41.127327629592351</v>
      </c>
      <c r="N63" s="29">
        <f>VLOOKUP(A63,Total_de_acoes!A:B,2,0)</f>
        <v>1980568384</v>
      </c>
      <c r="O63" s="31">
        <f t="shared" si="2"/>
        <v>-529460651.3402741</v>
      </c>
      <c r="P63" s="33" t="str">
        <f t="shared" si="3"/>
        <v>Desceu</v>
      </c>
      <c r="Q63" s="33" t="str">
        <f>VLOOKUP(A63,Ticker!A:B,2,0)</f>
        <v>Eletrobras</v>
      </c>
      <c r="R63" s="33" t="str">
        <f>VLOOKUP(Q63,ChatGPT!B:D,2,0)</f>
        <v>Energia Elétrica</v>
      </c>
      <c r="S63" s="46">
        <f>VLOOKUP(Q63,ChatGPT!B:D,3,0)</f>
        <v>59</v>
      </c>
      <c r="T63" s="33" t="str">
        <f t="shared" si="4"/>
        <v>Entre 50 e 100 anos</v>
      </c>
    </row>
    <row r="64" spans="1:20" ht="12.75">
      <c r="A64" s="2" t="s">
        <v>135</v>
      </c>
      <c r="B64" s="3">
        <v>45317</v>
      </c>
      <c r="C64" s="18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  <c r="L64" s="24">
        <f t="shared" si="0"/>
        <v>-8.6999999999999994E-3</v>
      </c>
      <c r="M64" s="25">
        <f t="shared" si="1"/>
        <v>3.4298396045596693</v>
      </c>
      <c r="N64" s="26">
        <f>VLOOKUP(A64,Total_de_acoes!A:B,2,0)</f>
        <v>309729428</v>
      </c>
      <c r="O64" s="30">
        <f t="shared" si="2"/>
        <v>-9242203.6520125903</v>
      </c>
      <c r="P64" s="33" t="str">
        <f t="shared" si="3"/>
        <v>Desceu</v>
      </c>
      <c r="Q64" s="33" t="str">
        <f>VLOOKUP(A64,Ticker!A:B,2,0)</f>
        <v>Petz</v>
      </c>
      <c r="R64" s="33" t="str">
        <f>VLOOKUP(Q64,ChatGPT!B:D,2,0)</f>
        <v>Varejo/Animais</v>
      </c>
      <c r="S64" s="46">
        <f>VLOOKUP(Q64,ChatGPT!B:D,3,0)</f>
        <v>9</v>
      </c>
      <c r="T64" s="33" t="str">
        <f t="shared" si="4"/>
        <v>Menos de 50 anos</v>
      </c>
    </row>
    <row r="65" spans="1:20" ht="12.75">
      <c r="A65" s="5" t="s">
        <v>137</v>
      </c>
      <c r="B65" s="6">
        <v>45317</v>
      </c>
      <c r="C65" s="19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  <c r="L65" s="27">
        <f t="shared" si="0"/>
        <v>-9.300000000000001E-3</v>
      </c>
      <c r="M65" s="28">
        <f t="shared" si="1"/>
        <v>16.059351973352175</v>
      </c>
      <c r="N65" s="29">
        <f>VLOOKUP(A65,Total_de_acoes!A:B,2,0)</f>
        <v>91514307</v>
      </c>
      <c r="O65" s="31">
        <f t="shared" si="2"/>
        <v>-13667842.34040677</v>
      </c>
      <c r="P65" s="33" t="str">
        <f t="shared" si="3"/>
        <v>Desceu</v>
      </c>
      <c r="Q65" s="33" t="str">
        <f>VLOOKUP(A65,Ticker!A:B,2,0)</f>
        <v>EZTEC</v>
      </c>
      <c r="R65" s="33" t="str">
        <f>VLOOKUP(Q65,ChatGPT!B:D,2,0)</f>
        <v>Construção Civil</v>
      </c>
      <c r="S65" s="46">
        <f>VLOOKUP(Q65,ChatGPT!B:D,3,0)</f>
        <v>42</v>
      </c>
      <c r="T65" s="33" t="str">
        <f t="shared" si="4"/>
        <v>Menos de 50 anos</v>
      </c>
    </row>
    <row r="66" spans="1:20" ht="12.75">
      <c r="A66" s="2" t="s">
        <v>139</v>
      </c>
      <c r="B66" s="3">
        <v>45317</v>
      </c>
      <c r="C66" s="18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  <c r="L66" s="24">
        <f t="shared" si="0"/>
        <v>-1.0700000000000001E-2</v>
      </c>
      <c r="M66" s="25">
        <f t="shared" si="1"/>
        <v>16.668351359547152</v>
      </c>
      <c r="N66" s="26">
        <f>VLOOKUP(A66,Total_de_acoes!A:B,2,0)</f>
        <v>240822651</v>
      </c>
      <c r="O66" s="30">
        <f t="shared" si="2"/>
        <v>-42951047.215599783</v>
      </c>
      <c r="P66" s="33" t="str">
        <f t="shared" si="3"/>
        <v>Desceu</v>
      </c>
      <c r="Q66" s="33" t="str">
        <f>VLOOKUP(A66,Ticker!A:B,2,0)</f>
        <v>Fleury</v>
      </c>
      <c r="R66" s="33" t="str">
        <f>VLOOKUP(Q66,ChatGPT!B:D,2,0)</f>
        <v>Saúde</v>
      </c>
      <c r="S66" s="46">
        <f>VLOOKUP(Q66,ChatGPT!B:D,3,0)</f>
        <v>54</v>
      </c>
      <c r="T66" s="33" t="str">
        <f t="shared" si="4"/>
        <v>Entre 50 e 100 anos</v>
      </c>
    </row>
    <row r="67" spans="1:20" ht="12.75">
      <c r="A67" s="5" t="s">
        <v>140</v>
      </c>
      <c r="B67" s="6">
        <v>45317</v>
      </c>
      <c r="C67" s="19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  <c r="L67" s="27">
        <f t="shared" ref="L67:L82" si="5">D67/100</f>
        <v>-1.2699999999999999E-2</v>
      </c>
      <c r="M67" s="28">
        <f t="shared" ref="M67:M82" si="6">C67/(1+L67)</f>
        <v>7.0394003848880793</v>
      </c>
      <c r="N67" s="29">
        <f>VLOOKUP(A67,Total_de_acoes!A:B,2,0)</f>
        <v>496029967</v>
      </c>
      <c r="O67" s="31">
        <f t="shared" ref="O67:Q82" si="7">(C67-M67)*N67</f>
        <v>-44345269.965821177</v>
      </c>
      <c r="P67" s="33" t="str">
        <f t="shared" ref="P67:P82" si="8">IF(O67&gt;0,"Subiu",IF(O67&lt;0,"Desceu","Estavel"))</f>
        <v>Desceu</v>
      </c>
      <c r="Q67" s="33" t="str">
        <f>VLOOKUP(A67,Ticker!A:B,2,0)</f>
        <v>Grupo Soma</v>
      </c>
      <c r="R67" s="33" t="str">
        <f>VLOOKUP(Q67,ChatGPT!B:D,2,0)</f>
        <v>Varejo/Moda</v>
      </c>
      <c r="S67" s="46">
        <f>VLOOKUP(Q67,ChatGPT!B:D,3,0)</f>
        <v>15</v>
      </c>
      <c r="T67" s="33" t="str">
        <f t="shared" ref="T67:T82" si="9">IF(S67&gt;100,"Mais de 100 Anos",IF(S67&lt;50,"Menos de 50 anos","Entre 50 e 100 anos"))</f>
        <v>Menos de 50 anos</v>
      </c>
    </row>
    <row r="68" spans="1:20" ht="12.75">
      <c r="A68" s="2" t="s">
        <v>142</v>
      </c>
      <c r="B68" s="3">
        <v>45317</v>
      </c>
      <c r="C68" s="18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  <c r="L68" s="24">
        <f t="shared" si="5"/>
        <v>-1.3600000000000001E-2</v>
      </c>
      <c r="M68" s="25">
        <f t="shared" si="6"/>
        <v>8.7895377128953776</v>
      </c>
      <c r="N68" s="26">
        <f>VLOOKUP(A68,Total_de_acoes!A:B,2,0)</f>
        <v>176733968</v>
      </c>
      <c r="O68" s="30">
        <f t="shared" si="7"/>
        <v>-21126374.325644854</v>
      </c>
      <c r="P68" s="33" t="str">
        <f t="shared" si="8"/>
        <v>Desceu</v>
      </c>
      <c r="Q68" s="33" t="str">
        <f>VLOOKUP(A68,Ticker!A:B,2,0)</f>
        <v>Alpargatas</v>
      </c>
      <c r="R68" s="33" t="str">
        <f>VLOOKUP(Q68,ChatGPT!B:D,2,0)</f>
        <v>Varejo/Calçados</v>
      </c>
      <c r="S68" s="46">
        <f>VLOOKUP(Q68,ChatGPT!B:D,3,0)</f>
        <v>113</v>
      </c>
      <c r="T68" s="33" t="str">
        <f t="shared" si="9"/>
        <v>Mais de 100 Anos</v>
      </c>
    </row>
    <row r="69" spans="1:20" ht="12.75">
      <c r="A69" s="5" t="s">
        <v>144</v>
      </c>
      <c r="B69" s="6">
        <v>45317</v>
      </c>
      <c r="C69" s="19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  <c r="L69" s="27">
        <f t="shared" si="5"/>
        <v>-1.38E-2</v>
      </c>
      <c r="M69" s="28">
        <f t="shared" si="6"/>
        <v>23.1596025147029</v>
      </c>
      <c r="N69" s="29">
        <f>VLOOKUP(A69,Total_de_acoes!A:B,2,0)</f>
        <v>265784616</v>
      </c>
      <c r="O69" s="31">
        <f t="shared" si="7"/>
        <v>-84945431.642944753</v>
      </c>
      <c r="P69" s="33" t="str">
        <f t="shared" si="8"/>
        <v>Desceu</v>
      </c>
      <c r="Q69" s="33" t="str">
        <f>VLOOKUP(A69,Ticker!A:B,2,0)</f>
        <v>Cyrela</v>
      </c>
      <c r="R69" s="33" t="str">
        <f>VLOOKUP(Q69,ChatGPT!B:D,2,0)</f>
        <v>Construção Civil</v>
      </c>
      <c r="S69" s="46">
        <f>VLOOKUP(Q69,ChatGPT!B:D,3,0)</f>
        <v>57</v>
      </c>
      <c r="T69" s="33" t="str">
        <f t="shared" si="9"/>
        <v>Entre 50 e 100 anos</v>
      </c>
    </row>
    <row r="70" spans="1:20" ht="12.75">
      <c r="A70" s="2" t="s">
        <v>146</v>
      </c>
      <c r="B70" s="3">
        <v>45317</v>
      </c>
      <c r="C70" s="18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  <c r="L70" s="24">
        <f t="shared" si="5"/>
        <v>-1.3999999999999999E-2</v>
      </c>
      <c r="M70" s="25">
        <f t="shared" si="6"/>
        <v>22.718052738336713</v>
      </c>
      <c r="N70" s="26">
        <f>VLOOKUP(A70,Total_de_acoes!A:B,2,0)</f>
        <v>734632705</v>
      </c>
      <c r="O70" s="30">
        <f t="shared" si="7"/>
        <v>-233651943.49695757</v>
      </c>
      <c r="P70" s="33" t="str">
        <f t="shared" si="8"/>
        <v>Desceu</v>
      </c>
      <c r="Q70" s="33" t="str">
        <f>VLOOKUP(A70,Ticker!A:B,2,0)</f>
        <v>Embraer</v>
      </c>
      <c r="R70" s="33" t="str">
        <f>VLOOKUP(Q70,ChatGPT!B:D,2,0)</f>
        <v>Aeroespacial</v>
      </c>
      <c r="S70" s="46">
        <f>VLOOKUP(Q70,ChatGPT!B:D,3,0)</f>
        <v>53</v>
      </c>
      <c r="T70" s="33" t="str">
        <f t="shared" si="9"/>
        <v>Entre 50 e 100 anos</v>
      </c>
    </row>
    <row r="71" spans="1:20" ht="12.75">
      <c r="A71" s="5" t="s">
        <v>148</v>
      </c>
      <c r="B71" s="6">
        <v>45317</v>
      </c>
      <c r="C71" s="19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  <c r="L71" s="27">
        <f t="shared" si="5"/>
        <v>-1.41E-2</v>
      </c>
      <c r="M71" s="28">
        <f t="shared" si="6"/>
        <v>16.198397403387769</v>
      </c>
      <c r="N71" s="29">
        <f>VLOOKUP(A71,Total_de_acoes!A:B,2,0)</f>
        <v>846244302</v>
      </c>
      <c r="O71" s="31">
        <f t="shared" si="7"/>
        <v>-193280001.20849475</v>
      </c>
      <c r="P71" s="33" t="str">
        <f t="shared" si="8"/>
        <v>Desceu</v>
      </c>
      <c r="Q71" s="33" t="str">
        <f>VLOOKUP(A71,Ticker!A:B,2,0)</f>
        <v>Natura</v>
      </c>
      <c r="R71" s="33" t="str">
        <f>VLOOKUP(Q71,ChatGPT!B:D,2,0)</f>
        <v>Cosméticos</v>
      </c>
      <c r="S71" s="46">
        <f>VLOOKUP(Q71,ChatGPT!B:D,3,0)</f>
        <v>54</v>
      </c>
      <c r="T71" s="33" t="str">
        <f t="shared" si="9"/>
        <v>Entre 50 e 100 anos</v>
      </c>
    </row>
    <row r="72" spans="1:20" ht="12.75">
      <c r="A72" s="2" t="s">
        <v>150</v>
      </c>
      <c r="B72" s="3">
        <v>45317</v>
      </c>
      <c r="C72" s="18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  <c r="L72" s="24">
        <f t="shared" si="5"/>
        <v>-1.4199999999999999E-2</v>
      </c>
      <c r="M72" s="25">
        <f t="shared" si="6"/>
        <v>13.998782714546561</v>
      </c>
      <c r="N72" s="26">
        <f>VLOOKUP(A72,Total_de_acoes!A:B,2,0)</f>
        <v>1349217892</v>
      </c>
      <c r="O72" s="30">
        <f t="shared" si="7"/>
        <v>-268201195.08654764</v>
      </c>
      <c r="P72" s="33" t="str">
        <f t="shared" si="8"/>
        <v>Desceu</v>
      </c>
      <c r="Q72" s="33" t="str">
        <f>VLOOKUP(A72,Ticker!A:B,2,0)</f>
        <v>Assaí</v>
      </c>
      <c r="R72" s="33" t="str">
        <f>VLOOKUP(Q72,ChatGPT!B:D,2,0)</f>
        <v>Varejo/Alimentos</v>
      </c>
      <c r="S72" s="46">
        <f>VLOOKUP(Q72,ChatGPT!B:D,3,0)</f>
        <v>12</v>
      </c>
      <c r="T72" s="33" t="str">
        <f t="shared" si="9"/>
        <v>Menos de 50 anos</v>
      </c>
    </row>
    <row r="73" spans="1:20" ht="12.75">
      <c r="A73" s="5" t="s">
        <v>152</v>
      </c>
      <c r="B73" s="6">
        <v>45317</v>
      </c>
      <c r="C73" s="19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  <c r="L73" s="27">
        <f t="shared" si="5"/>
        <v>-1.5600000000000001E-2</v>
      </c>
      <c r="M73" s="28">
        <f t="shared" si="6"/>
        <v>13.429500203169443</v>
      </c>
      <c r="N73" s="29">
        <f>VLOOKUP(A73,Total_de_acoes!A:B,2,0)</f>
        <v>5602790110</v>
      </c>
      <c r="O73" s="31">
        <f t="shared" si="7"/>
        <v>-1173785666.3607426</v>
      </c>
      <c r="P73" s="33" t="str">
        <f t="shared" si="8"/>
        <v>Desceu</v>
      </c>
      <c r="Q73" s="33" t="str">
        <f>VLOOKUP(A73,Ticker!A:B,2,0)</f>
        <v>B3</v>
      </c>
      <c r="R73" s="33" t="str">
        <f>VLOOKUP(Q73,ChatGPT!B:D,2,0)</f>
        <v>Serviços Financeiros</v>
      </c>
      <c r="S73" s="46">
        <f>VLOOKUP(Q73,ChatGPT!B:D,3,0)</f>
        <v>9</v>
      </c>
      <c r="T73" s="33" t="str">
        <f t="shared" si="9"/>
        <v>Menos de 50 anos</v>
      </c>
    </row>
    <row r="74" spans="1:20" ht="12.75">
      <c r="A74" s="2" t="s">
        <v>154</v>
      </c>
      <c r="B74" s="3">
        <v>45317</v>
      </c>
      <c r="C74" s="18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  <c r="L74" s="24">
        <f t="shared" si="5"/>
        <v>-1.61E-2</v>
      </c>
      <c r="M74" s="25">
        <f t="shared" si="6"/>
        <v>31.588576074804347</v>
      </c>
      <c r="N74" s="26">
        <f>VLOOKUP(A74,Total_de_acoes!A:B,2,0)</f>
        <v>409490388</v>
      </c>
      <c r="O74" s="30">
        <f t="shared" si="7"/>
        <v>-208257014.19914994</v>
      </c>
      <c r="P74" s="33" t="str">
        <f t="shared" si="8"/>
        <v>Desceu</v>
      </c>
      <c r="Q74" s="33" t="str">
        <f>VLOOKUP(A74,Ticker!A:B,2,0)</f>
        <v>Hypera</v>
      </c>
      <c r="R74" s="33" t="str">
        <f>VLOOKUP(Q74,ChatGPT!B:D,2,0)</f>
        <v>Farmacêutico</v>
      </c>
      <c r="S74" s="46">
        <f>VLOOKUP(Q74,ChatGPT!B:D,3,0)</f>
        <v>20</v>
      </c>
      <c r="T74" s="33" t="str">
        <f t="shared" si="9"/>
        <v>Menos de 50 anos</v>
      </c>
    </row>
    <row r="75" spans="1:20" ht="12.75">
      <c r="A75" s="5" t="s">
        <v>156</v>
      </c>
      <c r="B75" s="6">
        <v>45317</v>
      </c>
      <c r="C75" s="19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  <c r="L75" s="27">
        <f t="shared" si="5"/>
        <v>-1.9400000000000001E-2</v>
      </c>
      <c r="M75" s="28">
        <f t="shared" si="6"/>
        <v>28.757903324495206</v>
      </c>
      <c r="N75" s="29">
        <f>VLOOKUP(A75,Total_de_acoes!A:B,2,0)</f>
        <v>142377330</v>
      </c>
      <c r="O75" s="31">
        <f t="shared" si="7"/>
        <v>-79432785.73975119</v>
      </c>
      <c r="P75" s="33" t="str">
        <f t="shared" si="8"/>
        <v>Desceu</v>
      </c>
      <c r="Q75" s="33" t="str">
        <f>VLOOKUP(A75,Ticker!A:B,2,0)</f>
        <v>São Martinho</v>
      </c>
      <c r="R75" s="33" t="str">
        <f>VLOOKUP(Q75,ChatGPT!B:D,2,0)</f>
        <v>Agronegócio</v>
      </c>
      <c r="S75" s="46">
        <f>VLOOKUP(Q75,ChatGPT!B:D,3,0)</f>
        <v>82</v>
      </c>
      <c r="T75" s="33" t="str">
        <f t="shared" si="9"/>
        <v>Entre 50 e 100 anos</v>
      </c>
    </row>
    <row r="76" spans="1:20" ht="12.75">
      <c r="A76" s="2" t="s">
        <v>158</v>
      </c>
      <c r="B76" s="3">
        <v>45317</v>
      </c>
      <c r="C76" s="18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  <c r="L76" s="24">
        <f t="shared" si="5"/>
        <v>-1.9900000000000001E-2</v>
      </c>
      <c r="M76" s="25">
        <f t="shared" si="6"/>
        <v>4.0097949188858282</v>
      </c>
      <c r="N76" s="26">
        <f>VLOOKUP(A76,Total_de_acoes!A:B,2,0)</f>
        <v>4394332306</v>
      </c>
      <c r="O76" s="30">
        <f t="shared" si="7"/>
        <v>-350645389.91464359</v>
      </c>
      <c r="P76" s="33" t="str">
        <f t="shared" si="8"/>
        <v>Desceu</v>
      </c>
      <c r="Q76" s="33" t="str">
        <f>VLOOKUP(A76,Ticker!A:B,2,0)</f>
        <v>Hapvida</v>
      </c>
      <c r="R76" s="33" t="str">
        <f>VLOOKUP(Q76,ChatGPT!B:D,2,0)</f>
        <v>Saúde</v>
      </c>
      <c r="S76" s="46">
        <f>VLOOKUP(Q76,ChatGPT!B:D,3,0)</f>
        <v>42</v>
      </c>
      <c r="T76" s="33" t="str">
        <f t="shared" si="9"/>
        <v>Menos de 50 anos</v>
      </c>
    </row>
    <row r="77" spans="1:20" ht="12.75">
      <c r="A77" s="5" t="s">
        <v>160</v>
      </c>
      <c r="B77" s="6">
        <v>45317</v>
      </c>
      <c r="C77" s="19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  <c r="L77" s="27">
        <f t="shared" si="5"/>
        <v>-2.29E-2</v>
      </c>
      <c r="M77" s="28">
        <f t="shared" si="6"/>
        <v>16.149831132944428</v>
      </c>
      <c r="N77" s="29">
        <f>VLOOKUP(A77,Total_de_acoes!A:B,2,0)</f>
        <v>951329770</v>
      </c>
      <c r="O77" s="31">
        <f t="shared" si="7"/>
        <v>-351831366.6428625</v>
      </c>
      <c r="P77" s="33" t="str">
        <f t="shared" si="8"/>
        <v>Desceu</v>
      </c>
      <c r="Q77" s="33" t="str">
        <f>VLOOKUP(A77,Ticker!A:B,2,0)</f>
        <v>Lojas Renner</v>
      </c>
      <c r="R77" s="33" t="str">
        <f>VLOOKUP(Q77,ChatGPT!B:D,2,0)</f>
        <v>Varejo/Moda</v>
      </c>
      <c r="S77" s="46">
        <f>VLOOKUP(Q77,ChatGPT!B:D,3,0)</f>
        <v>58</v>
      </c>
      <c r="T77" s="33" t="str">
        <f t="shared" si="9"/>
        <v>Entre 50 e 100 anos</v>
      </c>
    </row>
    <row r="78" spans="1:20" ht="12.75">
      <c r="A78" s="2" t="s">
        <v>162</v>
      </c>
      <c r="B78" s="3">
        <v>45317</v>
      </c>
      <c r="C78" s="18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  <c r="L78" s="24">
        <f t="shared" si="5"/>
        <v>-2.4500000000000001E-2</v>
      </c>
      <c r="M78" s="25">
        <f t="shared" si="6"/>
        <v>10.978985135827781</v>
      </c>
      <c r="N78" s="26">
        <f>VLOOKUP(A78,Total_de_acoes!A:B,2,0)</f>
        <v>533990587</v>
      </c>
      <c r="O78" s="30">
        <f t="shared" si="7"/>
        <v>-143635530.57495093</v>
      </c>
      <c r="P78" s="33" t="str">
        <f t="shared" si="8"/>
        <v>Desceu</v>
      </c>
      <c r="Q78" s="33" t="str">
        <f>VLOOKUP(A78,Ticker!A:B,2,0)</f>
        <v>Carrefour Brasil</v>
      </c>
      <c r="R78" s="33" t="str">
        <f>VLOOKUP(Q78,ChatGPT!B:D,2,0)</f>
        <v>Varejo/Supermercados</v>
      </c>
      <c r="S78" s="46">
        <f>VLOOKUP(Q78,ChatGPT!B:D,3,0)</f>
        <v>46</v>
      </c>
      <c r="T78" s="33" t="str">
        <f t="shared" si="9"/>
        <v>Menos de 50 anos</v>
      </c>
    </row>
    <row r="79" spans="1:20" ht="12.75">
      <c r="A79" s="5" t="s">
        <v>164</v>
      </c>
      <c r="B79" s="6">
        <v>45317</v>
      </c>
      <c r="C79" s="19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  <c r="L79" s="27">
        <f t="shared" si="5"/>
        <v>-2.46E-2</v>
      </c>
      <c r="M79" s="28">
        <f t="shared" si="6"/>
        <v>8.9194176748000817</v>
      </c>
      <c r="N79" s="29">
        <f>VLOOKUP(A79,Total_de_acoes!A:B,2,0)</f>
        <v>94843047</v>
      </c>
      <c r="O79" s="31">
        <f t="shared" si="7"/>
        <v>-20810240.843694936</v>
      </c>
      <c r="P79" s="33" t="str">
        <f t="shared" si="8"/>
        <v>Desceu</v>
      </c>
      <c r="Q79" s="33" t="str">
        <f>VLOOKUP(A79,Ticker!A:B,2,0)</f>
        <v>Casas Bahia</v>
      </c>
      <c r="R79" s="33" t="str">
        <f>VLOOKUP(Q79,ChatGPT!B:D,2,0)</f>
        <v>Varejo/Eletrodomésticos</v>
      </c>
      <c r="S79" s="46">
        <f>VLOOKUP(Q79,ChatGPT!B:D,3,0)</f>
        <v>67</v>
      </c>
      <c r="T79" s="33" t="str">
        <f t="shared" si="9"/>
        <v>Entre 50 e 100 anos</v>
      </c>
    </row>
    <row r="80" spans="1:20" ht="12.75">
      <c r="A80" s="2" t="s">
        <v>166</v>
      </c>
      <c r="B80" s="3">
        <v>45317</v>
      </c>
      <c r="C80" s="18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  <c r="L80" s="24">
        <f t="shared" si="5"/>
        <v>-3.6299999999999999E-2</v>
      </c>
      <c r="M80" s="25">
        <f t="shared" si="6"/>
        <v>58.358410293659851</v>
      </c>
      <c r="N80" s="26">
        <f>VLOOKUP(A80,Total_de_acoes!A:B,2,0)</f>
        <v>853202347</v>
      </c>
      <c r="O80" s="30">
        <f t="shared" si="7"/>
        <v>-1807432634.4595425</v>
      </c>
      <c r="P80" s="33" t="str">
        <f t="shared" si="8"/>
        <v>Desceu</v>
      </c>
      <c r="Q80" s="33" t="str">
        <f>VLOOKUP(A80,Ticker!A:B,2,0)</f>
        <v>Localiza</v>
      </c>
      <c r="R80" s="33" t="str">
        <f>VLOOKUP(Q80,ChatGPT!B:D,2,0)</f>
        <v>Aluguel de Carros</v>
      </c>
      <c r="S80" s="46">
        <f>VLOOKUP(Q80,ChatGPT!B:D,3,0)</f>
        <v>48</v>
      </c>
      <c r="T80" s="33" t="str">
        <f t="shared" si="9"/>
        <v>Menos de 50 anos</v>
      </c>
    </row>
    <row r="81" spans="1:20" ht="12.75">
      <c r="A81" s="5" t="s">
        <v>168</v>
      </c>
      <c r="B81" s="6">
        <v>45317</v>
      </c>
      <c r="C81" s="19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  <c r="L81" s="27">
        <f t="shared" si="5"/>
        <v>-4.36E-2</v>
      </c>
      <c r="M81" s="28">
        <f t="shared" si="6"/>
        <v>3.2099539941447093</v>
      </c>
      <c r="N81" s="29">
        <f>VLOOKUP(A81,Total_de_acoes!A:B,2,0)</f>
        <v>525582771</v>
      </c>
      <c r="O81" s="31">
        <f t="shared" si="7"/>
        <v>-73557408.055094168</v>
      </c>
      <c r="P81" s="33" t="str">
        <f t="shared" si="8"/>
        <v>Desceu</v>
      </c>
      <c r="Q81" s="33" t="str">
        <f>VLOOKUP(A81,Ticker!A:B,2,0)</f>
        <v>CVC</v>
      </c>
      <c r="R81" s="33" t="str">
        <f>VLOOKUP(Q81,ChatGPT!B:D,2,0)</f>
        <v>Turismo</v>
      </c>
      <c r="S81" s="46">
        <f>VLOOKUP(Q81,ChatGPT!B:D,3,0)</f>
        <v>49</v>
      </c>
      <c r="T81" s="33" t="str">
        <f t="shared" si="9"/>
        <v>Menos de 50 anos</v>
      </c>
    </row>
    <row r="82" spans="1:20" ht="12.75">
      <c r="A82" s="2" t="s">
        <v>170</v>
      </c>
      <c r="B82" s="3">
        <v>45317</v>
      </c>
      <c r="C82" s="18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  <c r="L82" s="24">
        <f t="shared" si="5"/>
        <v>-8.0700000000000008E-2</v>
      </c>
      <c r="M82" s="25">
        <f t="shared" si="6"/>
        <v>6.4396823670183831</v>
      </c>
      <c r="N82" s="26">
        <f>VLOOKUP(A82,Total_de_acoes!A:B,2,0)</f>
        <v>198184909</v>
      </c>
      <c r="O82" s="30">
        <f t="shared" si="7"/>
        <v>-102993202.61644287</v>
      </c>
      <c r="P82" s="33" t="str">
        <f t="shared" si="8"/>
        <v>Desceu</v>
      </c>
      <c r="Q82" s="33" t="str">
        <f>VLOOKUP(A82,Ticker!A:B,2,0)</f>
        <v>GOL</v>
      </c>
      <c r="R82" s="33" t="str">
        <f>VLOOKUP(Q82,ChatGPT!B:D,2,0)</f>
        <v>Transporte Aéreo</v>
      </c>
      <c r="S82" s="46">
        <f>VLOOKUP(Q82,ChatGPT!B:D,3,0)</f>
        <v>21</v>
      </c>
      <c r="T82" s="33" t="str">
        <f t="shared" si="9"/>
        <v>Menos de 50 anos</v>
      </c>
    </row>
    <row r="83" spans="1:20" ht="14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20"/>
      <c r="N83" s="22"/>
      <c r="O83" s="22"/>
      <c r="P83" s="34"/>
      <c r="Q83" s="34"/>
      <c r="R83" s="34"/>
      <c r="S83" s="34"/>
      <c r="T83" s="34"/>
    </row>
    <row r="84" spans="1:20" ht="14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21"/>
      <c r="N84" s="23"/>
      <c r="O84" s="23"/>
      <c r="P84" s="35"/>
      <c r="Q84" s="35"/>
      <c r="R84" s="35"/>
      <c r="S84" s="35"/>
      <c r="T84" s="35"/>
    </row>
    <row r="85" spans="1:20" ht="14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20"/>
      <c r="N85" s="22"/>
      <c r="O85" s="22"/>
      <c r="P85" s="34"/>
      <c r="Q85" s="34"/>
      <c r="R85" s="34"/>
      <c r="S85" s="34"/>
      <c r="T85" s="34"/>
    </row>
    <row r="86" spans="1:20" ht="14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21"/>
      <c r="N86" s="23"/>
      <c r="O86" s="23"/>
      <c r="P86" s="35"/>
      <c r="Q86" s="35"/>
      <c r="R86" s="35"/>
      <c r="S86" s="35"/>
      <c r="T86" s="35"/>
    </row>
    <row r="87" spans="1:20" ht="14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20"/>
      <c r="N87" s="22"/>
      <c r="O87" s="22"/>
      <c r="P87" s="34"/>
      <c r="Q87" s="34"/>
      <c r="R87" s="34"/>
      <c r="S87" s="34"/>
      <c r="T87" s="34"/>
    </row>
    <row r="88" spans="1:20" ht="14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21"/>
      <c r="N88" s="23"/>
      <c r="O88" s="23"/>
      <c r="P88" s="35"/>
      <c r="Q88" s="35"/>
      <c r="R88" s="35"/>
      <c r="S88" s="35"/>
      <c r="T88" s="35"/>
    </row>
    <row r="89" spans="1:20" ht="14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20"/>
      <c r="N89" s="22"/>
      <c r="O89" s="22"/>
      <c r="P89" s="34"/>
      <c r="Q89" s="34"/>
      <c r="R89" s="34"/>
      <c r="S89" s="34"/>
      <c r="T89" s="34"/>
    </row>
    <row r="90" spans="1:20" ht="14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21"/>
      <c r="N90" s="23"/>
      <c r="O90" s="23"/>
      <c r="P90" s="35"/>
      <c r="Q90" s="35"/>
      <c r="R90" s="35"/>
      <c r="S90" s="35"/>
      <c r="T90" s="35"/>
    </row>
    <row r="91" spans="1:20" ht="14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20"/>
      <c r="N91" s="22"/>
      <c r="O91" s="22"/>
      <c r="P91" s="34"/>
      <c r="Q91" s="34"/>
      <c r="R91" s="34"/>
      <c r="S91" s="34"/>
      <c r="T91" s="34"/>
    </row>
    <row r="92" spans="1:20" ht="14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21"/>
      <c r="N92" s="23"/>
      <c r="O92" s="23"/>
      <c r="P92" s="35"/>
      <c r="Q92" s="35"/>
      <c r="R92" s="35"/>
      <c r="S92" s="35"/>
      <c r="T92" s="35"/>
    </row>
    <row r="93" spans="1:20" ht="14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20"/>
      <c r="N93" s="22"/>
      <c r="O93" s="22"/>
      <c r="P93" s="34"/>
      <c r="Q93" s="34"/>
      <c r="R93" s="34"/>
      <c r="S93" s="34"/>
      <c r="T93" s="34"/>
    </row>
    <row r="94" spans="1:20" ht="14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21"/>
      <c r="N94" s="23"/>
      <c r="O94" s="23"/>
      <c r="P94" s="35"/>
      <c r="Q94" s="35"/>
      <c r="R94" s="35"/>
      <c r="S94" s="35"/>
      <c r="T94" s="35"/>
    </row>
    <row r="95" spans="1:20" ht="14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20"/>
      <c r="N95" s="22"/>
      <c r="O95" s="22"/>
      <c r="P95" s="34"/>
      <c r="Q95" s="34"/>
      <c r="R95" s="34"/>
      <c r="S95" s="34"/>
      <c r="T95" s="34"/>
    </row>
    <row r="96" spans="1:20" ht="14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21"/>
      <c r="N96" s="23"/>
      <c r="O96" s="23"/>
      <c r="P96" s="35"/>
      <c r="Q96" s="35"/>
      <c r="R96" s="35"/>
      <c r="S96" s="35"/>
      <c r="T96" s="35"/>
    </row>
    <row r="97" spans="1:20" ht="14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20"/>
      <c r="N97" s="22"/>
      <c r="O97" s="22"/>
      <c r="P97" s="34"/>
      <c r="Q97" s="34"/>
      <c r="R97" s="34"/>
      <c r="S97" s="34"/>
      <c r="T97" s="34"/>
    </row>
    <row r="98" spans="1:20" ht="14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21"/>
      <c r="N98" s="23"/>
      <c r="O98" s="23"/>
      <c r="P98" s="35"/>
      <c r="Q98" s="35"/>
      <c r="R98" s="35"/>
      <c r="S98" s="35"/>
      <c r="T98" s="35"/>
    </row>
    <row r="99" spans="1:20" ht="14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20"/>
      <c r="N99" s="20"/>
      <c r="O99" s="20"/>
      <c r="P99" s="36"/>
      <c r="Q99" s="36"/>
      <c r="R99" s="36"/>
      <c r="S99" s="36"/>
      <c r="T99" s="36"/>
    </row>
    <row r="100" spans="1:20" ht="14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21"/>
      <c r="N100" s="21"/>
      <c r="O100" s="21"/>
      <c r="P100" s="37"/>
      <c r="Q100" s="37"/>
      <c r="R100" s="37"/>
      <c r="S100" s="37"/>
      <c r="T100" s="37"/>
    </row>
    <row r="101" spans="1:20" ht="14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20"/>
      <c r="N101" s="20"/>
      <c r="O101" s="20"/>
      <c r="P101" s="36"/>
      <c r="Q101" s="36"/>
      <c r="R101" s="36"/>
      <c r="S101" s="36"/>
      <c r="T101" s="36"/>
    </row>
    <row r="102" spans="1:20" ht="14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21"/>
      <c r="N102" s="21"/>
      <c r="O102" s="21"/>
      <c r="P102" s="37"/>
      <c r="Q102" s="37"/>
      <c r="R102" s="37"/>
      <c r="S102" s="37"/>
      <c r="T102" s="37"/>
    </row>
    <row r="103" spans="1:20" ht="14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20"/>
      <c r="N103" s="20"/>
      <c r="O103" s="20"/>
      <c r="P103" s="36"/>
      <c r="Q103" s="36"/>
      <c r="R103" s="36"/>
      <c r="S103" s="36"/>
      <c r="T103" s="36"/>
    </row>
    <row r="104" spans="1:20" ht="14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21"/>
      <c r="N104" s="21"/>
      <c r="O104" s="21"/>
      <c r="P104" s="37"/>
      <c r="Q104" s="37"/>
      <c r="R104" s="37"/>
      <c r="S104" s="37"/>
      <c r="T104" s="37"/>
    </row>
    <row r="105" spans="1:20" ht="14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20"/>
      <c r="N105" s="20"/>
      <c r="O105" s="20"/>
      <c r="P105" s="36"/>
      <c r="Q105" s="36"/>
      <c r="R105" s="36"/>
      <c r="S105" s="36"/>
      <c r="T105" s="36"/>
    </row>
    <row r="106" spans="1:20" ht="14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21"/>
      <c r="N106" s="21"/>
      <c r="O106" s="21"/>
      <c r="P106" s="37"/>
      <c r="Q106" s="37"/>
      <c r="R106" s="37"/>
      <c r="S106" s="37"/>
      <c r="T106" s="37"/>
    </row>
    <row r="107" spans="1:20" ht="14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20"/>
      <c r="N107" s="20"/>
      <c r="O107" s="20"/>
      <c r="P107" s="36"/>
      <c r="Q107" s="36"/>
      <c r="R107" s="36"/>
      <c r="S107" s="36"/>
      <c r="T107" s="36"/>
    </row>
    <row r="108" spans="1:20" ht="14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21"/>
      <c r="N108" s="21"/>
      <c r="O108" s="21"/>
      <c r="P108" s="37"/>
      <c r="Q108" s="37"/>
      <c r="R108" s="37"/>
      <c r="S108" s="37"/>
      <c r="T108" s="37"/>
    </row>
    <row r="109" spans="1:20" ht="14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20"/>
      <c r="N109" s="20"/>
      <c r="O109" s="20"/>
      <c r="P109" s="36"/>
      <c r="Q109" s="36"/>
      <c r="R109" s="36"/>
      <c r="S109" s="36"/>
      <c r="T109" s="36"/>
    </row>
    <row r="110" spans="1:20" ht="14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21"/>
      <c r="N110" s="21"/>
      <c r="O110" s="21"/>
      <c r="P110" s="37"/>
      <c r="Q110" s="37"/>
      <c r="R110" s="37"/>
      <c r="S110" s="37"/>
      <c r="T110" s="37"/>
    </row>
    <row r="111" spans="1:20" ht="14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20"/>
      <c r="N111" s="20"/>
      <c r="O111" s="20"/>
      <c r="P111" s="36"/>
      <c r="Q111" s="36"/>
      <c r="R111" s="36"/>
      <c r="S111" s="36"/>
      <c r="T111" s="36"/>
    </row>
    <row r="112" spans="1:20" ht="14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21"/>
      <c r="N112" s="21"/>
      <c r="O112" s="21"/>
      <c r="P112" s="37"/>
      <c r="Q112" s="37"/>
      <c r="R112" s="37"/>
      <c r="S112" s="37"/>
      <c r="T112" s="37"/>
    </row>
    <row r="113" spans="1:20" ht="14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20"/>
      <c r="N113" s="20"/>
      <c r="O113" s="20"/>
      <c r="P113" s="36"/>
      <c r="Q113" s="36"/>
      <c r="R113" s="36"/>
      <c r="S113" s="36"/>
      <c r="T113" s="36"/>
    </row>
    <row r="114" spans="1:20" ht="14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21"/>
      <c r="N114" s="21"/>
      <c r="O114" s="21"/>
      <c r="P114" s="37"/>
      <c r="Q114" s="37"/>
      <c r="R114" s="37"/>
      <c r="S114" s="37"/>
      <c r="T114" s="37"/>
    </row>
    <row r="115" spans="1:20" ht="14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20"/>
      <c r="N115" s="20"/>
      <c r="O115" s="20"/>
      <c r="P115" s="36"/>
      <c r="Q115" s="36"/>
      <c r="R115" s="36"/>
      <c r="S115" s="36"/>
      <c r="T115" s="36"/>
    </row>
    <row r="116" spans="1:20" ht="14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21"/>
      <c r="N116" s="21"/>
      <c r="O116" s="21"/>
      <c r="P116" s="37"/>
      <c r="Q116" s="37"/>
      <c r="R116" s="37"/>
      <c r="S116" s="37"/>
      <c r="T116" s="37"/>
    </row>
    <row r="117" spans="1:20" ht="14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20"/>
      <c r="N117" s="20"/>
      <c r="O117" s="20"/>
      <c r="P117" s="36"/>
      <c r="Q117" s="36"/>
      <c r="R117" s="36"/>
      <c r="S117" s="36"/>
      <c r="T117" s="36"/>
    </row>
    <row r="118" spans="1:20" ht="14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21"/>
      <c r="N118" s="21"/>
      <c r="O118" s="21"/>
      <c r="P118" s="37"/>
      <c r="Q118" s="37"/>
      <c r="R118" s="37"/>
      <c r="S118" s="37"/>
      <c r="T118" s="37"/>
    </row>
    <row r="119" spans="1:20" ht="14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20"/>
      <c r="N119" s="20"/>
      <c r="O119" s="20"/>
      <c r="P119" s="36"/>
      <c r="Q119" s="36"/>
      <c r="R119" s="36"/>
      <c r="S119" s="36"/>
      <c r="T119" s="36"/>
    </row>
    <row r="120" spans="1:20" ht="14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38"/>
      <c r="Q120" s="38"/>
      <c r="R120" s="38"/>
      <c r="S120" s="38"/>
      <c r="T120" s="38"/>
    </row>
    <row r="121" spans="1:20" ht="14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39"/>
      <c r="Q121" s="39"/>
      <c r="R121" s="39"/>
      <c r="S121" s="39"/>
      <c r="T121" s="39"/>
    </row>
    <row r="122" spans="1:20" ht="14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38"/>
      <c r="Q122" s="38"/>
      <c r="R122" s="38"/>
      <c r="S122" s="38"/>
      <c r="T122" s="38"/>
    </row>
    <row r="123" spans="1:20" ht="14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39"/>
      <c r="Q123" s="39"/>
      <c r="R123" s="39"/>
      <c r="S123" s="39"/>
      <c r="T123" s="39"/>
    </row>
    <row r="124" spans="1:20" ht="14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38"/>
      <c r="Q124" s="38"/>
      <c r="R124" s="38"/>
      <c r="S124" s="38"/>
      <c r="T124" s="38"/>
    </row>
    <row r="125" spans="1:20" ht="14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39"/>
      <c r="Q125" s="39"/>
      <c r="R125" s="39"/>
      <c r="S125" s="39"/>
      <c r="T125" s="39"/>
    </row>
    <row r="126" spans="1:20" ht="14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38"/>
      <c r="Q126" s="38"/>
      <c r="R126" s="38"/>
      <c r="S126" s="38"/>
      <c r="T126" s="38"/>
    </row>
    <row r="127" spans="1:20" ht="14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39"/>
      <c r="Q127" s="39"/>
      <c r="R127" s="39"/>
      <c r="S127" s="39"/>
      <c r="T127" s="39"/>
    </row>
    <row r="128" spans="1:20" ht="14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38"/>
      <c r="Q128" s="38"/>
      <c r="R128" s="38"/>
      <c r="S128" s="38"/>
      <c r="T128" s="38"/>
    </row>
    <row r="129" spans="1:20" ht="14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39"/>
      <c r="Q129" s="39"/>
      <c r="R129" s="39"/>
      <c r="S129" s="39"/>
      <c r="T129" s="39"/>
    </row>
    <row r="130" spans="1:20" ht="14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38"/>
      <c r="Q130" s="38"/>
      <c r="R130" s="38"/>
      <c r="S130" s="38"/>
      <c r="T130" s="38"/>
    </row>
    <row r="131" spans="1:20" ht="14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39"/>
      <c r="Q131" s="39"/>
      <c r="R131" s="39"/>
      <c r="S131" s="39"/>
      <c r="T131" s="39"/>
    </row>
    <row r="132" spans="1:20" ht="14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38"/>
      <c r="Q132" s="38"/>
      <c r="R132" s="38"/>
      <c r="S132" s="38"/>
      <c r="T132" s="38"/>
    </row>
    <row r="133" spans="1:20" ht="14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39"/>
      <c r="Q133" s="39"/>
      <c r="R133" s="39"/>
      <c r="S133" s="39"/>
      <c r="T133" s="39"/>
    </row>
    <row r="134" spans="1:20" ht="14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38"/>
      <c r="Q134" s="38"/>
      <c r="R134" s="38"/>
      <c r="S134" s="38"/>
      <c r="T134" s="38"/>
    </row>
    <row r="135" spans="1:20" ht="14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39"/>
      <c r="Q135" s="39"/>
      <c r="R135" s="39"/>
      <c r="S135" s="39"/>
      <c r="T135" s="39"/>
    </row>
    <row r="136" spans="1:20" ht="14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38"/>
      <c r="Q136" s="38"/>
      <c r="R136" s="38"/>
      <c r="S136" s="38"/>
      <c r="T136" s="38"/>
    </row>
    <row r="137" spans="1:20" ht="14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39"/>
      <c r="Q137" s="39"/>
      <c r="R137" s="39"/>
      <c r="S137" s="39"/>
      <c r="T137" s="39"/>
    </row>
    <row r="138" spans="1:20" ht="14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38"/>
      <c r="Q138" s="38"/>
      <c r="R138" s="38"/>
      <c r="S138" s="38"/>
      <c r="T138" s="38"/>
    </row>
    <row r="139" spans="1:20" ht="14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39"/>
      <c r="Q139" s="39"/>
      <c r="R139" s="39"/>
      <c r="S139" s="39"/>
      <c r="T139" s="39"/>
    </row>
    <row r="140" spans="1:20" ht="14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38"/>
      <c r="Q140" s="38"/>
      <c r="R140" s="38"/>
      <c r="S140" s="38"/>
      <c r="T140" s="38"/>
    </row>
    <row r="141" spans="1:20" ht="14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39"/>
      <c r="Q141" s="39"/>
      <c r="R141" s="39"/>
      <c r="S141" s="39"/>
      <c r="T141" s="39"/>
    </row>
    <row r="142" spans="1:20" ht="14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38"/>
      <c r="Q142" s="38"/>
      <c r="R142" s="38"/>
      <c r="S142" s="38"/>
      <c r="T142" s="38"/>
    </row>
    <row r="143" spans="1:20" ht="14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39"/>
      <c r="Q143" s="39"/>
      <c r="R143" s="39"/>
      <c r="S143" s="39"/>
      <c r="T143" s="39"/>
    </row>
    <row r="144" spans="1:20" ht="14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38"/>
      <c r="Q144" s="38"/>
      <c r="R144" s="38"/>
      <c r="S144" s="38"/>
      <c r="T144" s="38"/>
    </row>
    <row r="145" spans="1:20" ht="14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39"/>
      <c r="Q145" s="39"/>
      <c r="R145" s="39"/>
      <c r="S145" s="39"/>
      <c r="T145" s="39"/>
    </row>
    <row r="146" spans="1:20" ht="14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38"/>
      <c r="Q146" s="38"/>
      <c r="R146" s="38"/>
      <c r="S146" s="38"/>
      <c r="T146" s="38"/>
    </row>
    <row r="147" spans="1:20" ht="14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39"/>
      <c r="Q147" s="39"/>
      <c r="R147" s="39"/>
      <c r="S147" s="39"/>
      <c r="T147" s="39"/>
    </row>
    <row r="148" spans="1:20" ht="14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38"/>
      <c r="Q148" s="38"/>
      <c r="R148" s="38"/>
      <c r="S148" s="38"/>
      <c r="T148" s="38"/>
    </row>
    <row r="149" spans="1:20" ht="14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39"/>
      <c r="Q149" s="39"/>
      <c r="R149" s="39"/>
      <c r="S149" s="39"/>
      <c r="T149" s="39"/>
    </row>
    <row r="150" spans="1:20" ht="14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38"/>
      <c r="Q150" s="38"/>
      <c r="R150" s="38"/>
      <c r="S150" s="38"/>
      <c r="T150" s="38"/>
    </row>
    <row r="151" spans="1:20" ht="14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39"/>
      <c r="Q151" s="39"/>
      <c r="R151" s="39"/>
      <c r="S151" s="39"/>
      <c r="T151" s="39"/>
    </row>
    <row r="152" spans="1:20" ht="14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38"/>
      <c r="Q152" s="38"/>
      <c r="R152" s="38"/>
      <c r="S152" s="38"/>
      <c r="T152" s="38"/>
    </row>
    <row r="153" spans="1:20" ht="14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39"/>
      <c r="Q153" s="39"/>
      <c r="R153" s="39"/>
      <c r="S153" s="39"/>
      <c r="T153" s="39"/>
    </row>
    <row r="154" spans="1:20" ht="14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38"/>
      <c r="Q154" s="38"/>
      <c r="R154" s="38"/>
      <c r="S154" s="38"/>
      <c r="T154" s="38"/>
    </row>
    <row r="155" spans="1:20" ht="14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39"/>
      <c r="Q155" s="39"/>
      <c r="R155" s="39"/>
      <c r="S155" s="39"/>
      <c r="T155" s="39"/>
    </row>
    <row r="156" spans="1:20" ht="14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38"/>
      <c r="Q156" s="38"/>
      <c r="R156" s="38"/>
      <c r="S156" s="38"/>
      <c r="T156" s="38"/>
    </row>
    <row r="157" spans="1:20" ht="14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39"/>
      <c r="Q157" s="39"/>
      <c r="R157" s="39"/>
      <c r="S157" s="39"/>
      <c r="T157" s="39"/>
    </row>
    <row r="158" spans="1:20" ht="14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38"/>
      <c r="Q158" s="38"/>
      <c r="R158" s="38"/>
      <c r="S158" s="38"/>
      <c r="T158" s="38"/>
    </row>
    <row r="159" spans="1:20" ht="14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39"/>
      <c r="Q159" s="39"/>
      <c r="R159" s="39"/>
      <c r="S159" s="39"/>
      <c r="T159" s="39"/>
    </row>
    <row r="160" spans="1:20" ht="14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38"/>
      <c r="Q160" s="38"/>
      <c r="R160" s="38"/>
      <c r="S160" s="38"/>
      <c r="T160" s="38"/>
    </row>
    <row r="161" spans="1:20" ht="14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39"/>
      <c r="Q161" s="39"/>
      <c r="R161" s="39"/>
      <c r="S161" s="39"/>
      <c r="T161" s="39"/>
    </row>
    <row r="162" spans="1:20" ht="14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38"/>
      <c r="Q162" s="38"/>
      <c r="R162" s="38"/>
      <c r="S162" s="38"/>
      <c r="T162" s="38"/>
    </row>
    <row r="163" spans="1:20" ht="14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39"/>
      <c r="Q163" s="39"/>
      <c r="R163" s="39"/>
      <c r="S163" s="39"/>
      <c r="T163" s="39"/>
    </row>
    <row r="164" spans="1:20" ht="14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38"/>
      <c r="Q164" s="38"/>
      <c r="R164" s="38"/>
      <c r="S164" s="38"/>
      <c r="T164" s="38"/>
    </row>
    <row r="165" spans="1:20" ht="14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39"/>
      <c r="Q165" s="39"/>
      <c r="R165" s="39"/>
      <c r="S165" s="39"/>
      <c r="T165" s="39"/>
    </row>
    <row r="166" spans="1:20" ht="14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38"/>
      <c r="Q166" s="38"/>
      <c r="R166" s="38"/>
      <c r="S166" s="38"/>
      <c r="T166" s="38"/>
    </row>
    <row r="167" spans="1:20" ht="14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39"/>
      <c r="Q167" s="39"/>
      <c r="R167" s="39"/>
      <c r="S167" s="39"/>
      <c r="T167" s="39"/>
    </row>
    <row r="168" spans="1:20" ht="14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38"/>
      <c r="Q168" s="38"/>
      <c r="R168" s="38"/>
      <c r="S168" s="38"/>
      <c r="T168" s="38"/>
    </row>
    <row r="169" spans="1:20" ht="14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39"/>
      <c r="Q169" s="39"/>
      <c r="R169" s="39"/>
      <c r="S169" s="39"/>
      <c r="T169" s="39"/>
    </row>
    <row r="170" spans="1:20" ht="14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38"/>
      <c r="Q170" s="38"/>
      <c r="R170" s="38"/>
      <c r="S170" s="38"/>
      <c r="T170" s="38"/>
    </row>
    <row r="171" spans="1:20" ht="14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39"/>
      <c r="Q171" s="39"/>
      <c r="R171" s="39"/>
      <c r="S171" s="39"/>
      <c r="T171" s="39"/>
    </row>
    <row r="172" spans="1:20" ht="14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38"/>
      <c r="Q172" s="38"/>
      <c r="R172" s="38"/>
      <c r="S172" s="38"/>
      <c r="T172" s="38"/>
    </row>
    <row r="173" spans="1:20" ht="14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39"/>
      <c r="Q173" s="39"/>
      <c r="R173" s="39"/>
      <c r="S173" s="39"/>
      <c r="T173" s="39"/>
    </row>
    <row r="174" spans="1:20" ht="14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38"/>
      <c r="Q174" s="38"/>
      <c r="R174" s="38"/>
      <c r="S174" s="38"/>
      <c r="T174" s="38"/>
    </row>
    <row r="175" spans="1:20" ht="14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39"/>
      <c r="Q175" s="39"/>
      <c r="R175" s="39"/>
      <c r="S175" s="39"/>
      <c r="T175" s="39"/>
    </row>
    <row r="176" spans="1:20" ht="14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38"/>
      <c r="Q176" s="38"/>
      <c r="R176" s="38"/>
      <c r="S176" s="38"/>
      <c r="T176" s="38"/>
    </row>
    <row r="177" spans="1:20" ht="14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39"/>
      <c r="Q177" s="39"/>
      <c r="R177" s="39"/>
      <c r="S177" s="39"/>
      <c r="T177" s="39"/>
    </row>
    <row r="178" spans="1:20" ht="14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38"/>
      <c r="Q178" s="38"/>
      <c r="R178" s="38"/>
      <c r="S178" s="38"/>
      <c r="T178" s="38"/>
    </row>
    <row r="179" spans="1:20" ht="14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39"/>
      <c r="Q179" s="39"/>
      <c r="R179" s="39"/>
      <c r="S179" s="39"/>
      <c r="T179" s="39"/>
    </row>
    <row r="180" spans="1:20" ht="14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38"/>
      <c r="Q180" s="38"/>
      <c r="R180" s="38"/>
      <c r="S180" s="38"/>
      <c r="T180" s="38"/>
    </row>
    <row r="181" spans="1:20" ht="14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39"/>
      <c r="Q181" s="39"/>
      <c r="R181" s="39"/>
      <c r="S181" s="39"/>
      <c r="T181" s="39"/>
    </row>
    <row r="182" spans="1:20" ht="14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38"/>
      <c r="Q182" s="38"/>
      <c r="R182" s="38"/>
      <c r="S182" s="38"/>
      <c r="T182" s="38"/>
    </row>
    <row r="183" spans="1:20" ht="14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39"/>
      <c r="Q183" s="39"/>
      <c r="R183" s="39"/>
      <c r="S183" s="39"/>
      <c r="T183" s="39"/>
    </row>
    <row r="184" spans="1:20" ht="14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38"/>
      <c r="Q184" s="38"/>
      <c r="R184" s="38"/>
      <c r="S184" s="38"/>
      <c r="T184" s="38"/>
    </row>
    <row r="185" spans="1:20" ht="14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39"/>
      <c r="Q185" s="39"/>
      <c r="R185" s="39"/>
      <c r="S185" s="39"/>
      <c r="T185" s="39"/>
    </row>
    <row r="186" spans="1:20" ht="14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38"/>
      <c r="Q186" s="38"/>
      <c r="R186" s="38"/>
      <c r="S186" s="38"/>
      <c r="T186" s="38"/>
    </row>
    <row r="187" spans="1:20" ht="14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39"/>
      <c r="Q187" s="39"/>
      <c r="R187" s="39"/>
      <c r="S187" s="39"/>
      <c r="T187" s="39"/>
    </row>
    <row r="188" spans="1:20" ht="14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38"/>
      <c r="Q188" s="38"/>
      <c r="R188" s="38"/>
      <c r="S188" s="38"/>
      <c r="T188" s="38"/>
    </row>
    <row r="189" spans="1:20" ht="14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39"/>
      <c r="Q189" s="39"/>
      <c r="R189" s="39"/>
      <c r="S189" s="39"/>
      <c r="T189" s="39"/>
    </row>
    <row r="190" spans="1:20" ht="14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38"/>
      <c r="Q190" s="38"/>
      <c r="R190" s="38"/>
      <c r="S190" s="38"/>
      <c r="T190" s="38"/>
    </row>
    <row r="191" spans="1:20" ht="14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39"/>
      <c r="Q191" s="39"/>
      <c r="R191" s="39"/>
      <c r="S191" s="39"/>
      <c r="T191" s="39"/>
    </row>
    <row r="192" spans="1:20" ht="14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38"/>
      <c r="Q192" s="38"/>
      <c r="R192" s="38"/>
      <c r="S192" s="38"/>
      <c r="T192" s="38"/>
    </row>
    <row r="193" spans="1:20" ht="14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39"/>
      <c r="Q193" s="39"/>
      <c r="R193" s="39"/>
      <c r="S193" s="39"/>
      <c r="T193" s="39"/>
    </row>
    <row r="194" spans="1:20" ht="14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38"/>
      <c r="Q194" s="38"/>
      <c r="R194" s="38"/>
      <c r="S194" s="38"/>
      <c r="T194" s="38"/>
    </row>
    <row r="195" spans="1:20" ht="14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39"/>
      <c r="Q195" s="39"/>
      <c r="R195" s="39"/>
      <c r="S195" s="39"/>
      <c r="T195" s="39"/>
    </row>
    <row r="196" spans="1:20" ht="14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38"/>
      <c r="Q196" s="38"/>
      <c r="R196" s="38"/>
      <c r="S196" s="38"/>
      <c r="T196" s="38"/>
    </row>
    <row r="197" spans="1:20" ht="14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39"/>
      <c r="Q197" s="39"/>
      <c r="R197" s="39"/>
      <c r="S197" s="39"/>
      <c r="T197" s="39"/>
    </row>
    <row r="198" spans="1:20" ht="14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38"/>
      <c r="Q198" s="38"/>
      <c r="R198" s="38"/>
      <c r="S198" s="38"/>
      <c r="T198" s="38"/>
    </row>
    <row r="199" spans="1:20" ht="14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39"/>
      <c r="Q199" s="39"/>
      <c r="R199" s="39"/>
      <c r="S199" s="39"/>
      <c r="T199" s="39"/>
    </row>
    <row r="200" spans="1:20" ht="14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38"/>
      <c r="Q200" s="38"/>
      <c r="R200" s="38"/>
      <c r="S200" s="38"/>
      <c r="T200" s="38"/>
    </row>
    <row r="201" spans="1:20" ht="14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39"/>
      <c r="Q201" s="39"/>
      <c r="R201" s="39"/>
      <c r="S201" s="39"/>
      <c r="T201" s="39"/>
    </row>
    <row r="202" spans="1:20" ht="14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38"/>
      <c r="Q202" s="38"/>
      <c r="R202" s="38"/>
      <c r="S202" s="38"/>
      <c r="T202" s="38"/>
    </row>
    <row r="203" spans="1:20" ht="14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39"/>
      <c r="Q203" s="39"/>
      <c r="R203" s="39"/>
      <c r="S203" s="39"/>
      <c r="T203" s="39"/>
    </row>
    <row r="204" spans="1:20" ht="14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38"/>
      <c r="Q204" s="38"/>
      <c r="R204" s="38"/>
      <c r="S204" s="38"/>
      <c r="T204" s="38"/>
    </row>
    <row r="205" spans="1:20" ht="14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39"/>
      <c r="Q205" s="39"/>
      <c r="R205" s="39"/>
      <c r="S205" s="39"/>
      <c r="T205" s="39"/>
    </row>
    <row r="206" spans="1:20" ht="14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38"/>
      <c r="Q206" s="38"/>
      <c r="R206" s="38"/>
      <c r="S206" s="38"/>
      <c r="T206" s="38"/>
    </row>
    <row r="207" spans="1:20" ht="14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39"/>
      <c r="Q207" s="39"/>
      <c r="R207" s="39"/>
      <c r="S207" s="39"/>
      <c r="T207" s="39"/>
    </row>
    <row r="208" spans="1:20" ht="14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38"/>
      <c r="Q208" s="38"/>
      <c r="R208" s="38"/>
      <c r="S208" s="38"/>
      <c r="T208" s="38"/>
    </row>
    <row r="209" spans="1:20" ht="14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39"/>
      <c r="Q209" s="39"/>
      <c r="R209" s="39"/>
      <c r="S209" s="39"/>
      <c r="T209" s="39"/>
    </row>
    <row r="210" spans="1:20" ht="14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38"/>
      <c r="Q210" s="38"/>
      <c r="R210" s="38"/>
      <c r="S210" s="38"/>
      <c r="T210" s="38"/>
    </row>
    <row r="211" spans="1:20" ht="14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39"/>
      <c r="Q211" s="39"/>
      <c r="R211" s="39"/>
      <c r="S211" s="39"/>
      <c r="T211" s="39"/>
    </row>
    <row r="212" spans="1:20" ht="14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38"/>
      <c r="Q212" s="38"/>
      <c r="R212" s="38"/>
      <c r="S212" s="38"/>
      <c r="T212" s="38"/>
    </row>
    <row r="213" spans="1:20" ht="14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39"/>
      <c r="Q213" s="39"/>
      <c r="R213" s="39"/>
      <c r="S213" s="39"/>
      <c r="T213" s="39"/>
    </row>
    <row r="214" spans="1:20" ht="14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38"/>
      <c r="Q214" s="38"/>
      <c r="R214" s="38"/>
      <c r="S214" s="38"/>
      <c r="T214" s="38"/>
    </row>
    <row r="215" spans="1:20" ht="14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39"/>
      <c r="Q215" s="39"/>
      <c r="R215" s="39"/>
      <c r="S215" s="39"/>
      <c r="T215" s="39"/>
    </row>
    <row r="216" spans="1:20" ht="14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38"/>
      <c r="Q216" s="38"/>
      <c r="R216" s="38"/>
      <c r="S216" s="38"/>
      <c r="T216" s="38"/>
    </row>
    <row r="217" spans="1:20" ht="14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39"/>
      <c r="Q217" s="39"/>
      <c r="R217" s="39"/>
      <c r="S217" s="39"/>
      <c r="T217" s="39"/>
    </row>
    <row r="218" spans="1:20" ht="14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38"/>
      <c r="Q218" s="38"/>
      <c r="R218" s="38"/>
      <c r="S218" s="38"/>
      <c r="T218" s="38"/>
    </row>
    <row r="219" spans="1:20" ht="14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39"/>
      <c r="Q219" s="39"/>
      <c r="R219" s="39"/>
      <c r="S219" s="39"/>
      <c r="T219" s="39"/>
    </row>
    <row r="220" spans="1:20" ht="14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38"/>
      <c r="Q220" s="38"/>
      <c r="R220" s="38"/>
      <c r="S220" s="38"/>
      <c r="T220" s="38"/>
    </row>
    <row r="221" spans="1:20" ht="14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39"/>
      <c r="Q221" s="39"/>
      <c r="R221" s="39"/>
      <c r="S221" s="39"/>
      <c r="T221" s="39"/>
    </row>
    <row r="222" spans="1:20" ht="14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38"/>
      <c r="Q222" s="38"/>
      <c r="R222" s="38"/>
      <c r="S222" s="38"/>
      <c r="T222" s="38"/>
    </row>
    <row r="223" spans="1:20" ht="14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39"/>
      <c r="Q223" s="39"/>
      <c r="R223" s="39"/>
      <c r="S223" s="39"/>
      <c r="T223" s="39"/>
    </row>
    <row r="224" spans="1:20" ht="14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38"/>
      <c r="Q224" s="38"/>
      <c r="R224" s="38"/>
      <c r="S224" s="38"/>
      <c r="T224" s="38"/>
    </row>
    <row r="225" spans="1:20" ht="14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39"/>
      <c r="Q225" s="39"/>
      <c r="R225" s="39"/>
      <c r="S225" s="39"/>
      <c r="T225" s="39"/>
    </row>
    <row r="226" spans="1:20" ht="14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38"/>
      <c r="Q226" s="38"/>
      <c r="R226" s="38"/>
      <c r="S226" s="38"/>
      <c r="T226" s="38"/>
    </row>
    <row r="227" spans="1:20" ht="14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39"/>
      <c r="Q227" s="39"/>
      <c r="R227" s="39"/>
      <c r="S227" s="39"/>
      <c r="T227" s="39"/>
    </row>
    <row r="228" spans="1:20" ht="14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38"/>
      <c r="Q228" s="38"/>
      <c r="R228" s="38"/>
      <c r="S228" s="38"/>
      <c r="T228" s="38"/>
    </row>
    <row r="229" spans="1:20" ht="14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39"/>
      <c r="Q229" s="39"/>
      <c r="R229" s="39"/>
      <c r="S229" s="39"/>
      <c r="T229" s="39"/>
    </row>
    <row r="230" spans="1:20" ht="14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38"/>
      <c r="Q230" s="38"/>
      <c r="R230" s="38"/>
      <c r="S230" s="38"/>
      <c r="T230" s="38"/>
    </row>
    <row r="231" spans="1:20" ht="14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39"/>
      <c r="Q231" s="39"/>
      <c r="R231" s="39"/>
      <c r="S231" s="39"/>
      <c r="T231" s="39"/>
    </row>
    <row r="232" spans="1:20" ht="14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38"/>
      <c r="Q232" s="38"/>
      <c r="R232" s="38"/>
      <c r="S232" s="38"/>
      <c r="T232" s="38"/>
    </row>
    <row r="233" spans="1:20" ht="14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39"/>
      <c r="Q233" s="39"/>
      <c r="R233" s="39"/>
      <c r="S233" s="39"/>
      <c r="T233" s="39"/>
    </row>
    <row r="234" spans="1:20" ht="14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38"/>
      <c r="Q234" s="38"/>
      <c r="R234" s="38"/>
      <c r="S234" s="38"/>
      <c r="T234" s="38"/>
    </row>
    <row r="235" spans="1:20" ht="14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39"/>
      <c r="Q235" s="39"/>
      <c r="R235" s="39"/>
      <c r="S235" s="39"/>
      <c r="T235" s="39"/>
    </row>
    <row r="236" spans="1:20" ht="14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38"/>
      <c r="Q236" s="38"/>
      <c r="R236" s="38"/>
      <c r="S236" s="38"/>
      <c r="T236" s="38"/>
    </row>
    <row r="237" spans="1:20" ht="14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39"/>
      <c r="Q237" s="39"/>
      <c r="R237" s="39"/>
      <c r="S237" s="39"/>
      <c r="T237" s="39"/>
    </row>
    <row r="238" spans="1:20" ht="14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38"/>
      <c r="Q238" s="38"/>
      <c r="R238" s="38"/>
      <c r="S238" s="38"/>
      <c r="T238" s="38"/>
    </row>
    <row r="239" spans="1:20" ht="14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39"/>
      <c r="Q239" s="39"/>
      <c r="R239" s="39"/>
      <c r="S239" s="39"/>
      <c r="T239" s="39"/>
    </row>
    <row r="240" spans="1:20" ht="14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38"/>
      <c r="Q240" s="38"/>
      <c r="R240" s="38"/>
      <c r="S240" s="38"/>
      <c r="T240" s="38"/>
    </row>
    <row r="241" spans="1:20" ht="14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39"/>
      <c r="Q241" s="39"/>
      <c r="R241" s="39"/>
      <c r="S241" s="39"/>
      <c r="T241" s="39"/>
    </row>
    <row r="242" spans="1:20" ht="14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38"/>
      <c r="Q242" s="38"/>
      <c r="R242" s="38"/>
      <c r="S242" s="38"/>
      <c r="T242" s="38"/>
    </row>
    <row r="243" spans="1:20" ht="14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39"/>
      <c r="Q243" s="39"/>
      <c r="R243" s="39"/>
      <c r="S243" s="39"/>
      <c r="T243" s="39"/>
    </row>
    <row r="244" spans="1:20" ht="14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38"/>
      <c r="Q244" s="38"/>
      <c r="R244" s="38"/>
      <c r="S244" s="38"/>
      <c r="T244" s="38"/>
    </row>
    <row r="245" spans="1:20" ht="14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39"/>
      <c r="Q245" s="39"/>
      <c r="R245" s="39"/>
      <c r="S245" s="39"/>
      <c r="T245" s="39"/>
    </row>
    <row r="246" spans="1:20" ht="14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38"/>
      <c r="Q246" s="38"/>
      <c r="R246" s="38"/>
      <c r="S246" s="38"/>
      <c r="T246" s="38"/>
    </row>
    <row r="247" spans="1:20" ht="14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39"/>
      <c r="Q247" s="39"/>
      <c r="R247" s="39"/>
      <c r="S247" s="39"/>
      <c r="T247" s="39"/>
    </row>
    <row r="248" spans="1:20" ht="14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38"/>
      <c r="Q248" s="38"/>
      <c r="R248" s="38"/>
      <c r="S248" s="38"/>
      <c r="T248" s="38"/>
    </row>
    <row r="249" spans="1:20" ht="14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39"/>
      <c r="Q249" s="39"/>
      <c r="R249" s="39"/>
      <c r="S249" s="39"/>
      <c r="T249" s="39"/>
    </row>
    <row r="250" spans="1:20" ht="14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38"/>
      <c r="Q250" s="38"/>
      <c r="R250" s="38"/>
      <c r="S250" s="38"/>
      <c r="T250" s="38"/>
    </row>
    <row r="251" spans="1:20" ht="14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39"/>
      <c r="Q251" s="39"/>
      <c r="R251" s="39"/>
      <c r="S251" s="39"/>
      <c r="T251" s="39"/>
    </row>
    <row r="252" spans="1:20" ht="14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38"/>
      <c r="Q252" s="38"/>
      <c r="R252" s="38"/>
      <c r="S252" s="38"/>
      <c r="T252" s="38"/>
    </row>
    <row r="253" spans="1:20" ht="14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39"/>
      <c r="Q253" s="39"/>
      <c r="R253" s="39"/>
      <c r="S253" s="39"/>
      <c r="T253" s="39"/>
    </row>
    <row r="254" spans="1:20" ht="14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38"/>
      <c r="Q254" s="38"/>
      <c r="R254" s="38"/>
      <c r="S254" s="38"/>
      <c r="T254" s="38"/>
    </row>
    <row r="255" spans="1:20" ht="14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39"/>
      <c r="Q255" s="39"/>
      <c r="R255" s="39"/>
      <c r="S255" s="39"/>
      <c r="T255" s="39"/>
    </row>
    <row r="256" spans="1:20" ht="14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38"/>
      <c r="Q256" s="38"/>
      <c r="R256" s="38"/>
      <c r="S256" s="38"/>
      <c r="T256" s="38"/>
    </row>
    <row r="257" spans="1:20" ht="14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39"/>
      <c r="Q257" s="39"/>
      <c r="R257" s="39"/>
      <c r="S257" s="39"/>
      <c r="T257" s="39"/>
    </row>
    <row r="258" spans="1:20" ht="14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38"/>
      <c r="Q258" s="38"/>
      <c r="R258" s="38"/>
      <c r="S258" s="38"/>
      <c r="T258" s="38"/>
    </row>
    <row r="259" spans="1:20" ht="14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39"/>
      <c r="Q259" s="39"/>
      <c r="R259" s="39"/>
      <c r="S259" s="39"/>
      <c r="T259" s="39"/>
    </row>
    <row r="260" spans="1:20" ht="14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38"/>
      <c r="Q260" s="38"/>
      <c r="R260" s="38"/>
      <c r="S260" s="38"/>
      <c r="T260" s="38"/>
    </row>
    <row r="261" spans="1:20" ht="14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39"/>
      <c r="Q261" s="39"/>
      <c r="R261" s="39"/>
      <c r="S261" s="39"/>
      <c r="T261" s="39"/>
    </row>
    <row r="262" spans="1:20" ht="14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38"/>
      <c r="Q262" s="38"/>
      <c r="R262" s="38"/>
      <c r="S262" s="38"/>
      <c r="T262" s="38"/>
    </row>
    <row r="263" spans="1:20" ht="14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39"/>
      <c r="Q263" s="39"/>
      <c r="R263" s="39"/>
      <c r="S263" s="39"/>
      <c r="T263" s="39"/>
    </row>
    <row r="264" spans="1:20" ht="14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38"/>
      <c r="Q264" s="38"/>
      <c r="R264" s="38"/>
      <c r="S264" s="38"/>
      <c r="T264" s="38"/>
    </row>
    <row r="265" spans="1:20" ht="14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39"/>
      <c r="Q265" s="39"/>
      <c r="R265" s="39"/>
      <c r="S265" s="39"/>
      <c r="T265" s="39"/>
    </row>
    <row r="266" spans="1:20" ht="14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38"/>
      <c r="Q266" s="38"/>
      <c r="R266" s="38"/>
      <c r="S266" s="38"/>
      <c r="T266" s="38"/>
    </row>
    <row r="267" spans="1:20" ht="14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39"/>
      <c r="Q267" s="39"/>
      <c r="R267" s="39"/>
      <c r="S267" s="39"/>
      <c r="T267" s="39"/>
    </row>
    <row r="268" spans="1:20" ht="14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38"/>
      <c r="Q268" s="38"/>
      <c r="R268" s="38"/>
      <c r="S268" s="38"/>
      <c r="T268" s="38"/>
    </row>
    <row r="269" spans="1:20" ht="14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39"/>
      <c r="Q269" s="39"/>
      <c r="R269" s="39"/>
      <c r="S269" s="39"/>
      <c r="T269" s="39"/>
    </row>
    <row r="270" spans="1:20" ht="14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38"/>
      <c r="Q270" s="38"/>
      <c r="R270" s="38"/>
      <c r="S270" s="38"/>
      <c r="T270" s="38"/>
    </row>
    <row r="271" spans="1:20" ht="14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39"/>
      <c r="Q271" s="39"/>
      <c r="R271" s="39"/>
      <c r="S271" s="39"/>
      <c r="T271" s="39"/>
    </row>
    <row r="272" spans="1:20" ht="14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38"/>
      <c r="Q272" s="38"/>
      <c r="R272" s="38"/>
      <c r="S272" s="38"/>
      <c r="T272" s="38"/>
    </row>
    <row r="273" spans="1:20" ht="14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39"/>
      <c r="Q273" s="39"/>
      <c r="R273" s="39"/>
      <c r="S273" s="39"/>
      <c r="T273" s="39"/>
    </row>
    <row r="274" spans="1:20" ht="14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38"/>
      <c r="Q274" s="38"/>
      <c r="R274" s="38"/>
      <c r="S274" s="38"/>
      <c r="T274" s="38"/>
    </row>
    <row r="275" spans="1:20" ht="14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39"/>
      <c r="Q275" s="39"/>
      <c r="R275" s="39"/>
      <c r="S275" s="39"/>
      <c r="T275" s="39"/>
    </row>
    <row r="276" spans="1:20" ht="14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38"/>
      <c r="Q276" s="38"/>
      <c r="R276" s="38"/>
      <c r="S276" s="38"/>
      <c r="T276" s="38"/>
    </row>
    <row r="277" spans="1:20" ht="14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39"/>
      <c r="Q277" s="39"/>
      <c r="R277" s="39"/>
      <c r="S277" s="39"/>
      <c r="T277" s="39"/>
    </row>
    <row r="278" spans="1:20" ht="14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38"/>
      <c r="Q278" s="38"/>
      <c r="R278" s="38"/>
      <c r="S278" s="38"/>
      <c r="T278" s="38"/>
    </row>
    <row r="279" spans="1:20" ht="14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39"/>
      <c r="Q279" s="39"/>
      <c r="R279" s="39"/>
      <c r="S279" s="39"/>
      <c r="T279" s="39"/>
    </row>
    <row r="280" spans="1:20" ht="14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38"/>
      <c r="Q280" s="38"/>
      <c r="R280" s="38"/>
      <c r="S280" s="38"/>
      <c r="T280" s="38"/>
    </row>
    <row r="281" spans="1:20" ht="14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39"/>
      <c r="Q281" s="39"/>
      <c r="R281" s="39"/>
      <c r="S281" s="39"/>
      <c r="T281" s="39"/>
    </row>
    <row r="282" spans="1:20" ht="14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38"/>
      <c r="Q282" s="38"/>
      <c r="R282" s="38"/>
      <c r="S282" s="38"/>
      <c r="T282" s="38"/>
    </row>
    <row r="283" spans="1:20" ht="14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39"/>
      <c r="Q283" s="39"/>
      <c r="R283" s="39"/>
      <c r="S283" s="39"/>
      <c r="T283" s="39"/>
    </row>
    <row r="284" spans="1:20" ht="14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38"/>
      <c r="Q284" s="38"/>
      <c r="R284" s="38"/>
      <c r="S284" s="38"/>
      <c r="T284" s="38"/>
    </row>
    <row r="285" spans="1:20" ht="14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39"/>
      <c r="Q285" s="39"/>
      <c r="R285" s="39"/>
      <c r="S285" s="39"/>
      <c r="T285" s="39"/>
    </row>
    <row r="286" spans="1:20" ht="14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38"/>
      <c r="Q286" s="38"/>
      <c r="R286" s="38"/>
      <c r="S286" s="38"/>
      <c r="T286" s="38"/>
    </row>
    <row r="287" spans="1:20" ht="14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39"/>
      <c r="Q287" s="39"/>
      <c r="R287" s="39"/>
      <c r="S287" s="39"/>
      <c r="T287" s="39"/>
    </row>
    <row r="288" spans="1:20" ht="14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38"/>
      <c r="Q288" s="38"/>
      <c r="R288" s="38"/>
      <c r="S288" s="38"/>
      <c r="T288" s="38"/>
    </row>
    <row r="289" spans="1:20" ht="14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39"/>
      <c r="Q289" s="39"/>
      <c r="R289" s="39"/>
      <c r="S289" s="39"/>
      <c r="T289" s="39"/>
    </row>
    <row r="290" spans="1:20" ht="14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38"/>
      <c r="Q290" s="38"/>
      <c r="R290" s="38"/>
      <c r="S290" s="38"/>
      <c r="T290" s="38"/>
    </row>
    <row r="291" spans="1:20" ht="14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39"/>
      <c r="Q291" s="39"/>
      <c r="R291" s="39"/>
      <c r="S291" s="39"/>
      <c r="T291" s="39"/>
    </row>
    <row r="292" spans="1:20" ht="14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38"/>
      <c r="Q292" s="38"/>
      <c r="R292" s="38"/>
      <c r="S292" s="38"/>
      <c r="T292" s="38"/>
    </row>
    <row r="293" spans="1:20" ht="14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39"/>
      <c r="Q293" s="39"/>
      <c r="R293" s="39"/>
      <c r="S293" s="39"/>
      <c r="T293" s="39"/>
    </row>
    <row r="294" spans="1:20" ht="14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38"/>
      <c r="Q294" s="38"/>
      <c r="R294" s="38"/>
      <c r="S294" s="38"/>
      <c r="T294" s="38"/>
    </row>
    <row r="295" spans="1:20" ht="14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39"/>
      <c r="Q295" s="39"/>
      <c r="R295" s="39"/>
      <c r="S295" s="39"/>
      <c r="T295" s="39"/>
    </row>
    <row r="296" spans="1:20" ht="14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38"/>
      <c r="Q296" s="38"/>
      <c r="R296" s="38"/>
      <c r="S296" s="38"/>
      <c r="T296" s="38"/>
    </row>
    <row r="297" spans="1:20" ht="14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39"/>
      <c r="Q297" s="39"/>
      <c r="R297" s="39"/>
      <c r="S297" s="39"/>
      <c r="T297" s="39"/>
    </row>
    <row r="298" spans="1:20" ht="14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38"/>
      <c r="Q298" s="38"/>
      <c r="R298" s="38"/>
      <c r="S298" s="38"/>
      <c r="T298" s="38"/>
    </row>
    <row r="299" spans="1:20" ht="14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39"/>
      <c r="Q299" s="39"/>
      <c r="R299" s="39"/>
      <c r="S299" s="39"/>
      <c r="T299" s="39"/>
    </row>
    <row r="300" spans="1:20" ht="14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38"/>
      <c r="Q300" s="38"/>
      <c r="R300" s="38"/>
      <c r="S300" s="38"/>
      <c r="T300" s="38"/>
    </row>
    <row r="301" spans="1:20" ht="14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39"/>
      <c r="Q301" s="39"/>
      <c r="R301" s="39"/>
      <c r="S301" s="39"/>
      <c r="T301" s="39"/>
    </row>
    <row r="302" spans="1:20" ht="14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38"/>
      <c r="Q302" s="38"/>
      <c r="R302" s="38"/>
      <c r="S302" s="38"/>
      <c r="T302" s="38"/>
    </row>
    <row r="303" spans="1:20" ht="14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39"/>
      <c r="Q303" s="39"/>
      <c r="R303" s="39"/>
      <c r="S303" s="39"/>
      <c r="T303" s="39"/>
    </row>
    <row r="304" spans="1:20" ht="14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38"/>
      <c r="Q304" s="38"/>
      <c r="R304" s="38"/>
      <c r="S304" s="38"/>
      <c r="T304" s="38"/>
    </row>
    <row r="305" spans="1:20" ht="14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39"/>
      <c r="Q305" s="39"/>
      <c r="R305" s="39"/>
      <c r="S305" s="39"/>
      <c r="T305" s="39"/>
    </row>
    <row r="306" spans="1:20" ht="14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38"/>
      <c r="Q306" s="38"/>
      <c r="R306" s="38"/>
      <c r="S306" s="38"/>
      <c r="T306" s="38"/>
    </row>
    <row r="307" spans="1:20" ht="14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39"/>
      <c r="Q307" s="39"/>
      <c r="R307" s="39"/>
      <c r="S307" s="39"/>
      <c r="T307" s="39"/>
    </row>
    <row r="308" spans="1:20" ht="14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38"/>
      <c r="Q308" s="38"/>
      <c r="R308" s="38"/>
      <c r="S308" s="38"/>
      <c r="T308" s="38"/>
    </row>
    <row r="309" spans="1:20" ht="14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39"/>
      <c r="Q309" s="39"/>
      <c r="R309" s="39"/>
      <c r="S309" s="39"/>
      <c r="T309" s="39"/>
    </row>
    <row r="310" spans="1:20" ht="14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38"/>
      <c r="Q310" s="38"/>
      <c r="R310" s="38"/>
      <c r="S310" s="38"/>
      <c r="T310" s="38"/>
    </row>
    <row r="311" spans="1:20" ht="14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39"/>
      <c r="Q311" s="39"/>
      <c r="R311" s="39"/>
      <c r="S311" s="39"/>
      <c r="T311" s="39"/>
    </row>
    <row r="312" spans="1:20" ht="14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38"/>
      <c r="Q312" s="38"/>
      <c r="R312" s="38"/>
      <c r="S312" s="38"/>
      <c r="T312" s="38"/>
    </row>
    <row r="313" spans="1:20" ht="14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39"/>
      <c r="Q313" s="39"/>
      <c r="R313" s="39"/>
      <c r="S313" s="39"/>
      <c r="T313" s="39"/>
    </row>
    <row r="314" spans="1:20" ht="14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38"/>
      <c r="Q314" s="38"/>
      <c r="R314" s="38"/>
      <c r="S314" s="38"/>
      <c r="T314" s="38"/>
    </row>
    <row r="315" spans="1:20" ht="14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39"/>
      <c r="Q315" s="39"/>
      <c r="R315" s="39"/>
      <c r="S315" s="39"/>
      <c r="T315" s="39"/>
    </row>
    <row r="316" spans="1:20" ht="14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38"/>
      <c r="Q316" s="38"/>
      <c r="R316" s="38"/>
      <c r="S316" s="38"/>
      <c r="T316" s="38"/>
    </row>
    <row r="317" spans="1:20" ht="14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39"/>
      <c r="Q317" s="39"/>
      <c r="R317" s="39"/>
      <c r="S317" s="39"/>
      <c r="T317" s="39"/>
    </row>
    <row r="318" spans="1:20" ht="14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38"/>
      <c r="Q318" s="38"/>
      <c r="R318" s="38"/>
      <c r="S318" s="38"/>
      <c r="T318" s="38"/>
    </row>
    <row r="319" spans="1:20" ht="14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39"/>
      <c r="Q319" s="39"/>
      <c r="R319" s="39"/>
      <c r="S319" s="39"/>
      <c r="T319" s="39"/>
    </row>
    <row r="320" spans="1:20" ht="14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38"/>
      <c r="Q320" s="38"/>
      <c r="R320" s="38"/>
      <c r="S320" s="38"/>
      <c r="T320" s="38"/>
    </row>
    <row r="321" spans="1:20" ht="14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39"/>
      <c r="Q321" s="39"/>
      <c r="R321" s="39"/>
      <c r="S321" s="39"/>
      <c r="T321" s="39"/>
    </row>
    <row r="322" spans="1:20" ht="14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38"/>
      <c r="Q322" s="38"/>
      <c r="R322" s="38"/>
      <c r="S322" s="38"/>
      <c r="T322" s="38"/>
    </row>
    <row r="323" spans="1:20" ht="14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39"/>
      <c r="Q323" s="39"/>
      <c r="R323" s="39"/>
      <c r="S323" s="39"/>
      <c r="T323" s="39"/>
    </row>
    <row r="324" spans="1:20" ht="14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38"/>
      <c r="Q324" s="38"/>
      <c r="R324" s="38"/>
      <c r="S324" s="38"/>
      <c r="T324" s="38"/>
    </row>
    <row r="325" spans="1:20" ht="14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39"/>
      <c r="Q325" s="39"/>
      <c r="R325" s="39"/>
      <c r="S325" s="39"/>
      <c r="T325" s="39"/>
    </row>
    <row r="326" spans="1:20" ht="14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38"/>
      <c r="Q326" s="38"/>
      <c r="R326" s="38"/>
      <c r="S326" s="38"/>
      <c r="T326" s="38"/>
    </row>
    <row r="327" spans="1:20" ht="14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39"/>
      <c r="Q327" s="39"/>
      <c r="R327" s="39"/>
      <c r="S327" s="39"/>
      <c r="T327" s="39"/>
    </row>
    <row r="328" spans="1:20" ht="14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38"/>
      <c r="Q328" s="38"/>
      <c r="R328" s="38"/>
      <c r="S328" s="38"/>
      <c r="T328" s="38"/>
    </row>
    <row r="329" spans="1:20" ht="14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39"/>
      <c r="Q329" s="39"/>
      <c r="R329" s="39"/>
      <c r="S329" s="39"/>
      <c r="T329" s="39"/>
    </row>
    <row r="330" spans="1:20" ht="14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38"/>
      <c r="Q330" s="38"/>
      <c r="R330" s="38"/>
      <c r="S330" s="38"/>
      <c r="T330" s="38"/>
    </row>
    <row r="331" spans="1:20" ht="14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39"/>
      <c r="Q331" s="39"/>
      <c r="R331" s="39"/>
      <c r="S331" s="39"/>
      <c r="T331" s="39"/>
    </row>
    <row r="332" spans="1:20" ht="14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38"/>
      <c r="Q332" s="38"/>
      <c r="R332" s="38"/>
      <c r="S332" s="38"/>
      <c r="T332" s="38"/>
    </row>
    <row r="333" spans="1:20" ht="14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39"/>
      <c r="Q333" s="39"/>
      <c r="R333" s="39"/>
      <c r="S333" s="39"/>
      <c r="T333" s="39"/>
    </row>
    <row r="334" spans="1:20" ht="14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38"/>
      <c r="Q334" s="38"/>
      <c r="R334" s="38"/>
      <c r="S334" s="38"/>
      <c r="T334" s="38"/>
    </row>
    <row r="335" spans="1:20" ht="14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39"/>
      <c r="Q335" s="39"/>
      <c r="R335" s="39"/>
      <c r="S335" s="39"/>
      <c r="T335" s="39"/>
    </row>
    <row r="336" spans="1:20" ht="14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38"/>
      <c r="Q336" s="38"/>
      <c r="R336" s="38"/>
      <c r="S336" s="38"/>
      <c r="T336" s="38"/>
    </row>
    <row r="337" spans="1:20" ht="14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39"/>
      <c r="Q337" s="39"/>
      <c r="R337" s="39"/>
      <c r="S337" s="39"/>
      <c r="T337" s="39"/>
    </row>
    <row r="338" spans="1:20" ht="14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38"/>
      <c r="Q338" s="38"/>
      <c r="R338" s="38"/>
      <c r="S338" s="38"/>
      <c r="T338" s="38"/>
    </row>
    <row r="339" spans="1:20" ht="14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39"/>
      <c r="Q339" s="39"/>
      <c r="R339" s="39"/>
      <c r="S339" s="39"/>
      <c r="T339" s="39"/>
    </row>
    <row r="340" spans="1:20" ht="14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38"/>
      <c r="Q340" s="38"/>
      <c r="R340" s="38"/>
      <c r="S340" s="38"/>
      <c r="T340" s="38"/>
    </row>
    <row r="341" spans="1:20" ht="14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39"/>
      <c r="Q341" s="39"/>
      <c r="R341" s="39"/>
      <c r="S341" s="39"/>
      <c r="T341" s="39"/>
    </row>
    <row r="342" spans="1:20" ht="14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38"/>
      <c r="Q342" s="38"/>
      <c r="R342" s="38"/>
      <c r="S342" s="38"/>
      <c r="T342" s="38"/>
    </row>
    <row r="343" spans="1:20" ht="14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39"/>
      <c r="Q343" s="39"/>
      <c r="R343" s="39"/>
      <c r="S343" s="39"/>
      <c r="T343" s="39"/>
    </row>
    <row r="344" spans="1:20" ht="14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38"/>
      <c r="Q344" s="38"/>
      <c r="R344" s="38"/>
      <c r="S344" s="38"/>
      <c r="T344" s="38"/>
    </row>
    <row r="345" spans="1:20" ht="14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39"/>
      <c r="Q345" s="39"/>
      <c r="R345" s="39"/>
      <c r="S345" s="39"/>
      <c r="T345" s="39"/>
    </row>
    <row r="346" spans="1:20" ht="14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38"/>
      <c r="Q346" s="38"/>
      <c r="R346" s="38"/>
      <c r="S346" s="38"/>
      <c r="T346" s="38"/>
    </row>
    <row r="347" spans="1:20" ht="14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39"/>
      <c r="Q347" s="39"/>
      <c r="R347" s="39"/>
      <c r="S347" s="39"/>
      <c r="T347" s="39"/>
    </row>
    <row r="348" spans="1:20" ht="14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38"/>
      <c r="Q348" s="38"/>
      <c r="R348" s="38"/>
      <c r="S348" s="38"/>
      <c r="T348" s="38"/>
    </row>
    <row r="349" spans="1:20" ht="14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39"/>
      <c r="Q349" s="39"/>
      <c r="R349" s="39"/>
      <c r="S349" s="39"/>
      <c r="T349" s="39"/>
    </row>
    <row r="350" spans="1:20" ht="14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38"/>
      <c r="Q350" s="38"/>
      <c r="R350" s="38"/>
      <c r="S350" s="38"/>
      <c r="T350" s="38"/>
    </row>
    <row r="351" spans="1:20" ht="14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39"/>
      <c r="Q351" s="39"/>
      <c r="R351" s="39"/>
      <c r="S351" s="39"/>
      <c r="T351" s="39"/>
    </row>
    <row r="352" spans="1:20" ht="14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38"/>
      <c r="Q352" s="38"/>
      <c r="R352" s="38"/>
      <c r="S352" s="38"/>
      <c r="T352" s="38"/>
    </row>
    <row r="353" spans="1:20" ht="14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39"/>
      <c r="Q353" s="39"/>
      <c r="R353" s="39"/>
      <c r="S353" s="39"/>
      <c r="T353" s="39"/>
    </row>
    <row r="354" spans="1:20" ht="14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38"/>
      <c r="Q354" s="38"/>
      <c r="R354" s="38"/>
      <c r="S354" s="38"/>
      <c r="T354" s="38"/>
    </row>
    <row r="355" spans="1:20" ht="14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39"/>
      <c r="Q355" s="39"/>
      <c r="R355" s="39"/>
      <c r="S355" s="39"/>
      <c r="T355" s="39"/>
    </row>
    <row r="356" spans="1:20" ht="14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38"/>
      <c r="Q356" s="38"/>
      <c r="R356" s="38"/>
      <c r="S356" s="38"/>
      <c r="T356" s="38"/>
    </row>
    <row r="357" spans="1:20" ht="14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39"/>
      <c r="Q357" s="39"/>
      <c r="R357" s="39"/>
      <c r="S357" s="39"/>
      <c r="T357" s="39"/>
    </row>
    <row r="358" spans="1:20" ht="14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38"/>
      <c r="Q358" s="38"/>
      <c r="R358" s="38"/>
      <c r="S358" s="38"/>
      <c r="T358" s="38"/>
    </row>
    <row r="359" spans="1:20" ht="14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39"/>
      <c r="Q359" s="39"/>
      <c r="R359" s="39"/>
      <c r="S359" s="39"/>
      <c r="T359" s="39"/>
    </row>
    <row r="360" spans="1:20" ht="14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38"/>
      <c r="Q360" s="38"/>
      <c r="R360" s="38"/>
      <c r="S360" s="38"/>
      <c r="T360" s="38"/>
    </row>
    <row r="361" spans="1:20" ht="14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39"/>
      <c r="Q361" s="39"/>
      <c r="R361" s="39"/>
      <c r="S361" s="39"/>
      <c r="T361" s="39"/>
    </row>
    <row r="362" spans="1:20" ht="14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38"/>
      <c r="Q362" s="38"/>
      <c r="R362" s="38"/>
      <c r="S362" s="38"/>
      <c r="T362" s="38"/>
    </row>
    <row r="363" spans="1:20" ht="14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39"/>
      <c r="Q363" s="39"/>
      <c r="R363" s="39"/>
      <c r="S363" s="39"/>
      <c r="T363" s="39"/>
    </row>
    <row r="364" spans="1:20" ht="14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38"/>
      <c r="Q364" s="38"/>
      <c r="R364" s="38"/>
      <c r="S364" s="38"/>
      <c r="T364" s="38"/>
    </row>
    <row r="365" spans="1:20" ht="14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39"/>
      <c r="Q365" s="39"/>
      <c r="R365" s="39"/>
      <c r="S365" s="39"/>
      <c r="T365" s="39"/>
    </row>
    <row r="366" spans="1:20" ht="14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38"/>
      <c r="Q366" s="38"/>
      <c r="R366" s="38"/>
      <c r="S366" s="38"/>
      <c r="T366" s="38"/>
    </row>
    <row r="367" spans="1:20" ht="14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39"/>
      <c r="Q367" s="39"/>
      <c r="R367" s="39"/>
      <c r="S367" s="39"/>
      <c r="T367" s="39"/>
    </row>
    <row r="368" spans="1:20" ht="14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38"/>
      <c r="Q368" s="38"/>
      <c r="R368" s="38"/>
      <c r="S368" s="38"/>
      <c r="T368" s="38"/>
    </row>
    <row r="369" spans="1:20" ht="14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39"/>
      <c r="Q369" s="39"/>
      <c r="R369" s="39"/>
      <c r="S369" s="39"/>
      <c r="T369" s="39"/>
    </row>
    <row r="370" spans="1:20" ht="14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38"/>
      <c r="Q370" s="38"/>
      <c r="R370" s="38"/>
      <c r="S370" s="38"/>
      <c r="T370" s="38"/>
    </row>
    <row r="371" spans="1:20" ht="14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39"/>
      <c r="Q371" s="39"/>
      <c r="R371" s="39"/>
      <c r="S371" s="39"/>
      <c r="T371" s="39"/>
    </row>
    <row r="372" spans="1:20" ht="14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38"/>
      <c r="Q372" s="38"/>
      <c r="R372" s="38"/>
      <c r="S372" s="38"/>
      <c r="T372" s="38"/>
    </row>
    <row r="373" spans="1:20" ht="14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39"/>
      <c r="Q373" s="39"/>
      <c r="R373" s="39"/>
      <c r="S373" s="39"/>
      <c r="T373" s="39"/>
    </row>
    <row r="374" spans="1:20" ht="14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38"/>
      <c r="Q374" s="38"/>
      <c r="R374" s="38"/>
      <c r="S374" s="38"/>
      <c r="T374" s="38"/>
    </row>
    <row r="375" spans="1:20" ht="14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39"/>
      <c r="Q375" s="39"/>
      <c r="R375" s="39"/>
      <c r="S375" s="39"/>
      <c r="T375" s="39"/>
    </row>
    <row r="376" spans="1:20" ht="14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38"/>
      <c r="Q376" s="38"/>
      <c r="R376" s="38"/>
      <c r="S376" s="38"/>
      <c r="T376" s="38"/>
    </row>
    <row r="377" spans="1:20" ht="14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39"/>
      <c r="Q377" s="39"/>
      <c r="R377" s="39"/>
      <c r="S377" s="39"/>
      <c r="T377" s="39"/>
    </row>
    <row r="378" spans="1:20" ht="14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38"/>
      <c r="Q378" s="38"/>
      <c r="R378" s="38"/>
      <c r="S378" s="38"/>
      <c r="T378" s="38"/>
    </row>
    <row r="379" spans="1:20" ht="14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39"/>
      <c r="Q379" s="39"/>
      <c r="R379" s="39"/>
      <c r="S379" s="39"/>
      <c r="T379" s="39"/>
    </row>
    <row r="380" spans="1:20" ht="14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38"/>
      <c r="Q380" s="38"/>
      <c r="R380" s="38"/>
      <c r="S380" s="38"/>
      <c r="T380" s="38"/>
    </row>
    <row r="381" spans="1:20" ht="14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39"/>
      <c r="Q381" s="39"/>
      <c r="R381" s="39"/>
      <c r="S381" s="39"/>
      <c r="T381" s="39"/>
    </row>
    <row r="382" spans="1:20" ht="14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38"/>
      <c r="Q382" s="38"/>
      <c r="R382" s="38"/>
      <c r="S382" s="38"/>
      <c r="T382" s="38"/>
    </row>
    <row r="383" spans="1:20" ht="14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39"/>
      <c r="Q383" s="39"/>
      <c r="R383" s="39"/>
      <c r="S383" s="39"/>
      <c r="T383" s="39"/>
    </row>
    <row r="384" spans="1:20" ht="14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38"/>
      <c r="Q384" s="38"/>
      <c r="R384" s="38"/>
      <c r="S384" s="38"/>
      <c r="T384" s="38"/>
    </row>
    <row r="385" spans="1:20" ht="14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39"/>
      <c r="Q385" s="39"/>
      <c r="R385" s="39"/>
      <c r="S385" s="39"/>
      <c r="T385" s="39"/>
    </row>
    <row r="386" spans="1:20" ht="14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38"/>
      <c r="Q386" s="38"/>
      <c r="R386" s="38"/>
      <c r="S386" s="38"/>
      <c r="T386" s="38"/>
    </row>
    <row r="387" spans="1:20" ht="14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39"/>
      <c r="Q387" s="39"/>
      <c r="R387" s="39"/>
      <c r="S387" s="39"/>
      <c r="T387" s="39"/>
    </row>
    <row r="388" spans="1:20" ht="14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38"/>
      <c r="Q388" s="38"/>
      <c r="R388" s="38"/>
      <c r="S388" s="38"/>
      <c r="T388" s="38"/>
    </row>
    <row r="389" spans="1:20" ht="14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39"/>
      <c r="Q389" s="39"/>
      <c r="R389" s="39"/>
      <c r="S389" s="39"/>
      <c r="T389" s="39"/>
    </row>
    <row r="390" spans="1:20" ht="14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38"/>
      <c r="Q390" s="38"/>
      <c r="R390" s="38"/>
      <c r="S390" s="38"/>
      <c r="T390" s="38"/>
    </row>
    <row r="391" spans="1:20" ht="14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39"/>
      <c r="Q391" s="39"/>
      <c r="R391" s="39"/>
      <c r="S391" s="39"/>
      <c r="T391" s="39"/>
    </row>
    <row r="392" spans="1:20" ht="14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38"/>
      <c r="Q392" s="38"/>
      <c r="R392" s="38"/>
      <c r="S392" s="38"/>
      <c r="T392" s="38"/>
    </row>
    <row r="393" spans="1:20" ht="14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39"/>
      <c r="Q393" s="39"/>
      <c r="R393" s="39"/>
      <c r="S393" s="39"/>
      <c r="T393" s="39"/>
    </row>
    <row r="394" spans="1:20" ht="14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38"/>
      <c r="Q394" s="38"/>
      <c r="R394" s="38"/>
      <c r="S394" s="38"/>
      <c r="T394" s="38"/>
    </row>
    <row r="395" spans="1:20" ht="14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39"/>
      <c r="Q395" s="39"/>
      <c r="R395" s="39"/>
      <c r="S395" s="39"/>
      <c r="T395" s="39"/>
    </row>
    <row r="396" spans="1:20" ht="14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38"/>
      <c r="Q396" s="38"/>
      <c r="R396" s="38"/>
      <c r="S396" s="38"/>
      <c r="T396" s="38"/>
    </row>
    <row r="397" spans="1:20" ht="14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39"/>
      <c r="Q397" s="39"/>
      <c r="R397" s="39"/>
      <c r="S397" s="39"/>
      <c r="T397" s="39"/>
    </row>
    <row r="398" spans="1:20" ht="14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38"/>
      <c r="Q398" s="38"/>
      <c r="R398" s="38"/>
      <c r="S398" s="38"/>
      <c r="T398" s="38"/>
    </row>
    <row r="399" spans="1:20" ht="14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39"/>
      <c r="Q399" s="39"/>
      <c r="R399" s="39"/>
      <c r="S399" s="39"/>
      <c r="T399" s="39"/>
    </row>
    <row r="400" spans="1:20" ht="14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38"/>
      <c r="Q400" s="38"/>
      <c r="R400" s="38"/>
      <c r="S400" s="38"/>
      <c r="T400" s="38"/>
    </row>
    <row r="401" spans="1:20" ht="14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39"/>
      <c r="Q401" s="39"/>
      <c r="R401" s="39"/>
      <c r="S401" s="39"/>
      <c r="T401" s="39"/>
    </row>
    <row r="402" spans="1:20" ht="14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38"/>
      <c r="Q402" s="38"/>
      <c r="R402" s="38"/>
      <c r="S402" s="38"/>
      <c r="T402" s="38"/>
    </row>
    <row r="403" spans="1:20" ht="14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39"/>
      <c r="Q403" s="39"/>
      <c r="R403" s="39"/>
      <c r="S403" s="39"/>
      <c r="T403" s="39"/>
    </row>
    <row r="404" spans="1:20" ht="14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38"/>
      <c r="Q404" s="38"/>
      <c r="R404" s="38"/>
      <c r="S404" s="38"/>
      <c r="T404" s="38"/>
    </row>
    <row r="405" spans="1:20" ht="14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39"/>
      <c r="Q405" s="39"/>
      <c r="R405" s="39"/>
      <c r="S405" s="39"/>
      <c r="T405" s="39"/>
    </row>
    <row r="406" spans="1:20" ht="14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38"/>
      <c r="Q406" s="38"/>
      <c r="R406" s="38"/>
      <c r="S406" s="38"/>
      <c r="T406" s="38"/>
    </row>
    <row r="407" spans="1:20" ht="14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39"/>
      <c r="Q407" s="39"/>
      <c r="R407" s="39"/>
      <c r="S407" s="39"/>
      <c r="T407" s="39"/>
    </row>
    <row r="408" spans="1:20" ht="14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38"/>
      <c r="Q408" s="38"/>
      <c r="R408" s="38"/>
      <c r="S408" s="38"/>
      <c r="T408" s="38"/>
    </row>
    <row r="409" spans="1:20" ht="14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39"/>
      <c r="Q409" s="39"/>
      <c r="R409" s="39"/>
      <c r="S409" s="39"/>
      <c r="T409" s="39"/>
    </row>
    <row r="410" spans="1:20" ht="14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38"/>
      <c r="Q410" s="38"/>
      <c r="R410" s="38"/>
      <c r="S410" s="38"/>
      <c r="T410" s="38"/>
    </row>
    <row r="411" spans="1:20" ht="14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39"/>
      <c r="Q411" s="39"/>
      <c r="R411" s="39"/>
      <c r="S411" s="39"/>
      <c r="T411" s="39"/>
    </row>
    <row r="412" spans="1:20" ht="14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38"/>
      <c r="Q412" s="38"/>
      <c r="R412" s="38"/>
      <c r="S412" s="38"/>
      <c r="T412" s="38"/>
    </row>
    <row r="413" spans="1:20" ht="14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39"/>
      <c r="Q413" s="39"/>
      <c r="R413" s="39"/>
      <c r="S413" s="39"/>
      <c r="T413" s="39"/>
    </row>
    <row r="414" spans="1:20" ht="14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38"/>
      <c r="Q414" s="38"/>
      <c r="R414" s="38"/>
      <c r="S414" s="38"/>
      <c r="T414" s="38"/>
    </row>
    <row r="415" spans="1:20" ht="14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39"/>
      <c r="Q415" s="39"/>
      <c r="R415" s="39"/>
      <c r="S415" s="39"/>
      <c r="T415" s="39"/>
    </row>
    <row r="416" spans="1:20" ht="14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38"/>
      <c r="Q416" s="38"/>
      <c r="R416" s="38"/>
      <c r="S416" s="38"/>
      <c r="T416" s="38"/>
    </row>
    <row r="417" spans="1:20" ht="14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39"/>
      <c r="Q417" s="39"/>
      <c r="R417" s="39"/>
      <c r="S417" s="39"/>
      <c r="T417" s="39"/>
    </row>
    <row r="418" spans="1:20" ht="14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38"/>
      <c r="Q418" s="38"/>
      <c r="R418" s="38"/>
      <c r="S418" s="38"/>
      <c r="T418" s="38"/>
    </row>
    <row r="419" spans="1:20" ht="14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39"/>
      <c r="Q419" s="39"/>
      <c r="R419" s="39"/>
      <c r="S419" s="39"/>
      <c r="T419" s="39"/>
    </row>
    <row r="420" spans="1:20" ht="14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38"/>
      <c r="Q420" s="38"/>
      <c r="R420" s="38"/>
      <c r="S420" s="38"/>
      <c r="T420" s="38"/>
    </row>
    <row r="421" spans="1:20" ht="14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39"/>
      <c r="Q421" s="39"/>
      <c r="R421" s="39"/>
      <c r="S421" s="39"/>
      <c r="T421" s="39"/>
    </row>
    <row r="422" spans="1:20" ht="14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38"/>
      <c r="Q422" s="38"/>
      <c r="R422" s="38"/>
      <c r="S422" s="38"/>
      <c r="T422" s="38"/>
    </row>
    <row r="423" spans="1:20" ht="14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39"/>
      <c r="Q423" s="39"/>
      <c r="R423" s="39"/>
      <c r="S423" s="39"/>
      <c r="T423" s="39"/>
    </row>
    <row r="424" spans="1:20" ht="14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38"/>
      <c r="Q424" s="38"/>
      <c r="R424" s="38"/>
      <c r="S424" s="38"/>
      <c r="T424" s="38"/>
    </row>
    <row r="425" spans="1:20" ht="14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39"/>
      <c r="Q425" s="39"/>
      <c r="R425" s="39"/>
      <c r="S425" s="39"/>
      <c r="T425" s="39"/>
    </row>
    <row r="426" spans="1:20" ht="14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38"/>
      <c r="Q426" s="38"/>
      <c r="R426" s="38"/>
      <c r="S426" s="38"/>
      <c r="T426" s="38"/>
    </row>
    <row r="427" spans="1:20" ht="14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39"/>
      <c r="Q427" s="39"/>
      <c r="R427" s="39"/>
      <c r="S427" s="39"/>
      <c r="T427" s="39"/>
    </row>
    <row r="428" spans="1:20" ht="14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38"/>
      <c r="Q428" s="38"/>
      <c r="R428" s="38"/>
      <c r="S428" s="38"/>
      <c r="T428" s="38"/>
    </row>
    <row r="429" spans="1:20" ht="14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39"/>
      <c r="Q429" s="39"/>
      <c r="R429" s="39"/>
      <c r="S429" s="39"/>
      <c r="T429" s="39"/>
    </row>
    <row r="430" spans="1:20" ht="14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38"/>
      <c r="Q430" s="38"/>
      <c r="R430" s="38"/>
      <c r="S430" s="38"/>
      <c r="T430" s="38"/>
    </row>
    <row r="431" spans="1:20" ht="14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39"/>
      <c r="Q431" s="39"/>
      <c r="R431" s="39"/>
      <c r="S431" s="39"/>
      <c r="T431" s="39"/>
    </row>
    <row r="432" spans="1:20" ht="14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38"/>
      <c r="Q432" s="38"/>
      <c r="R432" s="38"/>
      <c r="S432" s="38"/>
      <c r="T432" s="38"/>
    </row>
    <row r="433" spans="1:20" ht="14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39"/>
      <c r="Q433" s="39"/>
      <c r="R433" s="39"/>
      <c r="S433" s="39"/>
      <c r="T433" s="39"/>
    </row>
    <row r="434" spans="1:20" ht="14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38"/>
      <c r="Q434" s="38"/>
      <c r="R434" s="38"/>
      <c r="S434" s="38"/>
      <c r="T434" s="38"/>
    </row>
    <row r="435" spans="1:20" ht="14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39"/>
      <c r="Q435" s="39"/>
      <c r="R435" s="39"/>
      <c r="S435" s="39"/>
      <c r="T435" s="39"/>
    </row>
    <row r="436" spans="1:20" ht="14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38"/>
      <c r="Q436" s="38"/>
      <c r="R436" s="38"/>
      <c r="S436" s="38"/>
      <c r="T436" s="38"/>
    </row>
    <row r="437" spans="1:20" ht="14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39"/>
      <c r="Q437" s="39"/>
      <c r="R437" s="39"/>
      <c r="S437" s="39"/>
      <c r="T437" s="39"/>
    </row>
    <row r="438" spans="1:20" ht="14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38"/>
      <c r="Q438" s="38"/>
      <c r="R438" s="38"/>
      <c r="S438" s="38"/>
      <c r="T438" s="38"/>
    </row>
    <row r="439" spans="1:20" ht="14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39"/>
      <c r="Q439" s="39"/>
      <c r="R439" s="39"/>
      <c r="S439" s="39"/>
      <c r="T439" s="39"/>
    </row>
    <row r="440" spans="1:20" ht="14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38"/>
      <c r="Q440" s="38"/>
      <c r="R440" s="38"/>
      <c r="S440" s="38"/>
      <c r="T440" s="38"/>
    </row>
    <row r="441" spans="1:20" ht="14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39"/>
      <c r="Q441" s="39"/>
      <c r="R441" s="39"/>
      <c r="S441" s="39"/>
      <c r="T441" s="39"/>
    </row>
    <row r="442" spans="1:20" ht="14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38"/>
      <c r="Q442" s="38"/>
      <c r="R442" s="38"/>
      <c r="S442" s="38"/>
      <c r="T442" s="38"/>
    </row>
    <row r="443" spans="1:20" ht="14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39"/>
      <c r="Q443" s="39"/>
      <c r="R443" s="39"/>
      <c r="S443" s="39"/>
      <c r="T443" s="39"/>
    </row>
    <row r="444" spans="1:20" ht="14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38"/>
      <c r="Q444" s="38"/>
      <c r="R444" s="38"/>
      <c r="S444" s="38"/>
      <c r="T444" s="38"/>
    </row>
    <row r="445" spans="1:20" ht="14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39"/>
      <c r="Q445" s="39"/>
      <c r="R445" s="39"/>
      <c r="S445" s="39"/>
      <c r="T445" s="39"/>
    </row>
    <row r="446" spans="1:20" ht="14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38"/>
      <c r="Q446" s="38"/>
      <c r="R446" s="38"/>
      <c r="S446" s="38"/>
      <c r="T446" s="38"/>
    </row>
    <row r="447" spans="1:20" ht="14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39"/>
      <c r="Q447" s="39"/>
      <c r="R447" s="39"/>
      <c r="S447" s="39"/>
      <c r="T447" s="39"/>
    </row>
    <row r="448" spans="1:20" ht="14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38"/>
      <c r="Q448" s="38"/>
      <c r="R448" s="38"/>
      <c r="S448" s="38"/>
      <c r="T448" s="38"/>
    </row>
    <row r="449" spans="1:20" ht="14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39"/>
      <c r="Q449" s="39"/>
      <c r="R449" s="39"/>
      <c r="S449" s="39"/>
      <c r="T449" s="39"/>
    </row>
    <row r="450" spans="1:20" ht="14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38"/>
      <c r="Q450" s="38"/>
      <c r="R450" s="38"/>
      <c r="S450" s="38"/>
      <c r="T450" s="38"/>
    </row>
    <row r="451" spans="1:20" ht="14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39"/>
      <c r="Q451" s="39"/>
      <c r="R451" s="39"/>
      <c r="S451" s="39"/>
      <c r="T451" s="39"/>
    </row>
    <row r="452" spans="1:20" ht="14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38"/>
      <c r="Q452" s="38"/>
      <c r="R452" s="38"/>
      <c r="S452" s="38"/>
      <c r="T452" s="38"/>
    </row>
    <row r="453" spans="1:20" ht="14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39"/>
      <c r="Q453" s="39"/>
      <c r="R453" s="39"/>
      <c r="S453" s="39"/>
      <c r="T453" s="39"/>
    </row>
    <row r="454" spans="1:20" ht="14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38"/>
      <c r="Q454" s="38"/>
      <c r="R454" s="38"/>
      <c r="S454" s="38"/>
      <c r="T454" s="38"/>
    </row>
    <row r="455" spans="1:20" ht="14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39"/>
      <c r="Q455" s="39"/>
      <c r="R455" s="39"/>
      <c r="S455" s="39"/>
      <c r="T455" s="39"/>
    </row>
    <row r="456" spans="1:20" ht="14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38"/>
      <c r="Q456" s="38"/>
      <c r="R456" s="38"/>
      <c r="S456" s="38"/>
      <c r="T456" s="38"/>
    </row>
    <row r="457" spans="1:20" ht="14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39"/>
      <c r="Q457" s="39"/>
      <c r="R457" s="39"/>
      <c r="S457" s="39"/>
      <c r="T457" s="39"/>
    </row>
    <row r="458" spans="1:20" ht="14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38"/>
      <c r="Q458" s="38"/>
      <c r="R458" s="38"/>
      <c r="S458" s="38"/>
      <c r="T458" s="38"/>
    </row>
    <row r="459" spans="1:20" ht="14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39"/>
      <c r="Q459" s="39"/>
      <c r="R459" s="39"/>
      <c r="S459" s="39"/>
      <c r="T459" s="39"/>
    </row>
    <row r="460" spans="1:20" ht="14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38"/>
      <c r="Q460" s="38"/>
      <c r="R460" s="38"/>
      <c r="S460" s="38"/>
      <c r="T460" s="38"/>
    </row>
    <row r="461" spans="1:20" ht="14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39"/>
      <c r="Q461" s="39"/>
      <c r="R461" s="39"/>
      <c r="S461" s="39"/>
      <c r="T461" s="39"/>
    </row>
    <row r="462" spans="1:20" ht="14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38"/>
      <c r="Q462" s="38"/>
      <c r="R462" s="38"/>
      <c r="S462" s="38"/>
      <c r="T462" s="38"/>
    </row>
    <row r="463" spans="1:20" ht="14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39"/>
      <c r="Q463" s="39"/>
      <c r="R463" s="39"/>
      <c r="S463" s="39"/>
      <c r="T463" s="39"/>
    </row>
    <row r="464" spans="1:20" ht="14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38"/>
      <c r="Q464" s="38"/>
      <c r="R464" s="38"/>
      <c r="S464" s="38"/>
      <c r="T464" s="38"/>
    </row>
    <row r="465" spans="1:20" ht="14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39"/>
      <c r="Q465" s="39"/>
      <c r="R465" s="39"/>
      <c r="S465" s="39"/>
      <c r="T465" s="39"/>
    </row>
    <row r="466" spans="1:20" ht="14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38"/>
      <c r="Q466" s="38"/>
      <c r="R466" s="38"/>
      <c r="S466" s="38"/>
      <c r="T466" s="38"/>
    </row>
    <row r="467" spans="1:20" ht="14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39"/>
      <c r="Q467" s="39"/>
      <c r="R467" s="39"/>
      <c r="S467" s="39"/>
      <c r="T467" s="39"/>
    </row>
    <row r="468" spans="1:20" ht="14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38"/>
      <c r="Q468" s="38"/>
      <c r="R468" s="38"/>
      <c r="S468" s="38"/>
      <c r="T468" s="38"/>
    </row>
    <row r="469" spans="1:20" ht="14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39"/>
      <c r="Q469" s="39"/>
      <c r="R469" s="39"/>
      <c r="S469" s="39"/>
      <c r="T469" s="39"/>
    </row>
    <row r="470" spans="1:20" ht="14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38"/>
      <c r="Q470" s="38"/>
      <c r="R470" s="38"/>
      <c r="S470" s="38"/>
      <c r="T470" s="38"/>
    </row>
    <row r="471" spans="1:20" ht="14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39"/>
      <c r="Q471" s="39"/>
      <c r="R471" s="39"/>
      <c r="S471" s="39"/>
      <c r="T471" s="39"/>
    </row>
    <row r="472" spans="1:20" ht="14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38"/>
      <c r="Q472" s="38"/>
      <c r="R472" s="38"/>
      <c r="S472" s="38"/>
      <c r="T472" s="38"/>
    </row>
    <row r="473" spans="1:20" ht="14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39"/>
      <c r="Q473" s="39"/>
      <c r="R473" s="39"/>
      <c r="S473" s="39"/>
      <c r="T473" s="39"/>
    </row>
    <row r="474" spans="1:20" ht="14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38"/>
      <c r="Q474" s="38"/>
      <c r="R474" s="38"/>
      <c r="S474" s="38"/>
      <c r="T474" s="38"/>
    </row>
    <row r="475" spans="1:20" ht="14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39"/>
      <c r="Q475" s="39"/>
      <c r="R475" s="39"/>
      <c r="S475" s="39"/>
      <c r="T475" s="39"/>
    </row>
    <row r="476" spans="1:20" ht="14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38"/>
      <c r="Q476" s="38"/>
      <c r="R476" s="38"/>
      <c r="S476" s="38"/>
      <c r="T476" s="38"/>
    </row>
    <row r="477" spans="1:20" ht="14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39"/>
      <c r="Q477" s="39"/>
      <c r="R477" s="39"/>
      <c r="S477" s="39"/>
      <c r="T477" s="39"/>
    </row>
    <row r="478" spans="1:20" ht="14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38"/>
      <c r="Q478" s="38"/>
      <c r="R478" s="38"/>
      <c r="S478" s="38"/>
      <c r="T478" s="38"/>
    </row>
    <row r="479" spans="1:20" ht="14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39"/>
      <c r="Q479" s="39"/>
      <c r="R479" s="39"/>
      <c r="S479" s="39"/>
      <c r="T479" s="39"/>
    </row>
    <row r="480" spans="1:20" ht="14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38"/>
      <c r="Q480" s="38"/>
      <c r="R480" s="38"/>
      <c r="S480" s="38"/>
      <c r="T480" s="38"/>
    </row>
    <row r="481" spans="1:20" ht="14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39"/>
      <c r="Q481" s="39"/>
      <c r="R481" s="39"/>
      <c r="S481" s="39"/>
      <c r="T481" s="39"/>
    </row>
    <row r="482" spans="1:20" ht="14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38"/>
      <c r="Q482" s="38"/>
      <c r="R482" s="38"/>
      <c r="S482" s="38"/>
      <c r="T482" s="38"/>
    </row>
    <row r="483" spans="1:20" ht="14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39"/>
      <c r="Q483" s="39"/>
      <c r="R483" s="39"/>
      <c r="S483" s="39"/>
      <c r="T483" s="39"/>
    </row>
    <row r="484" spans="1:20" ht="14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38"/>
      <c r="Q484" s="38"/>
      <c r="R484" s="38"/>
      <c r="S484" s="38"/>
      <c r="T484" s="38"/>
    </row>
    <row r="485" spans="1:20" ht="14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39"/>
      <c r="Q485" s="39"/>
      <c r="R485" s="39"/>
      <c r="S485" s="39"/>
      <c r="T485" s="39"/>
    </row>
    <row r="486" spans="1:20" ht="14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38"/>
      <c r="Q486" s="38"/>
      <c r="R486" s="38"/>
      <c r="S486" s="38"/>
      <c r="T486" s="38"/>
    </row>
    <row r="487" spans="1:20" ht="14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39"/>
      <c r="Q487" s="39"/>
      <c r="R487" s="39"/>
      <c r="S487" s="39"/>
      <c r="T487" s="39"/>
    </row>
    <row r="488" spans="1:20" ht="14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38"/>
      <c r="Q488" s="38"/>
      <c r="R488" s="38"/>
      <c r="S488" s="38"/>
      <c r="T488" s="38"/>
    </row>
    <row r="489" spans="1:20" ht="14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39"/>
      <c r="Q489" s="39"/>
      <c r="R489" s="39"/>
      <c r="S489" s="39"/>
      <c r="T489" s="39"/>
    </row>
    <row r="490" spans="1:20" ht="14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38"/>
      <c r="Q490" s="38"/>
      <c r="R490" s="38"/>
      <c r="S490" s="38"/>
      <c r="T490" s="38"/>
    </row>
    <row r="491" spans="1:20" ht="14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39"/>
      <c r="Q491" s="39"/>
      <c r="R491" s="39"/>
      <c r="S491" s="39"/>
      <c r="T491" s="39"/>
    </row>
    <row r="492" spans="1:20" ht="14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38"/>
      <c r="Q492" s="38"/>
      <c r="R492" s="38"/>
      <c r="S492" s="38"/>
      <c r="T492" s="38"/>
    </row>
    <row r="493" spans="1:20" ht="14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39"/>
      <c r="Q493" s="39"/>
      <c r="R493" s="39"/>
      <c r="S493" s="39"/>
      <c r="T493" s="39"/>
    </row>
    <row r="494" spans="1:20" ht="14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38"/>
      <c r="Q494" s="38"/>
      <c r="R494" s="38"/>
      <c r="S494" s="38"/>
      <c r="T494" s="38"/>
    </row>
    <row r="495" spans="1:20" ht="14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39"/>
      <c r="Q495" s="39"/>
      <c r="R495" s="39"/>
      <c r="S495" s="39"/>
      <c r="T495" s="39"/>
    </row>
    <row r="496" spans="1:20" ht="14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38"/>
      <c r="Q496" s="38"/>
      <c r="R496" s="38"/>
      <c r="S496" s="38"/>
      <c r="T496" s="38"/>
    </row>
    <row r="497" spans="1:20" ht="14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39"/>
      <c r="Q497" s="39"/>
      <c r="R497" s="39"/>
      <c r="S497" s="39"/>
      <c r="T497" s="39"/>
    </row>
    <row r="498" spans="1:20" ht="14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38"/>
      <c r="Q498" s="38"/>
      <c r="R498" s="38"/>
      <c r="S498" s="38"/>
      <c r="T498" s="38"/>
    </row>
    <row r="499" spans="1:20" ht="14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39"/>
      <c r="Q499" s="39"/>
      <c r="R499" s="39"/>
      <c r="S499" s="39"/>
      <c r="T499" s="39"/>
    </row>
    <row r="500" spans="1:20" ht="14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38"/>
      <c r="Q500" s="38"/>
      <c r="R500" s="38"/>
      <c r="S500" s="38"/>
      <c r="T500" s="38"/>
    </row>
    <row r="501" spans="1:20" ht="14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39"/>
      <c r="Q501" s="39"/>
      <c r="R501" s="39"/>
      <c r="S501" s="39"/>
      <c r="T501" s="39"/>
    </row>
    <row r="502" spans="1:20" ht="14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38"/>
      <c r="Q502" s="38"/>
      <c r="R502" s="38"/>
      <c r="S502" s="38"/>
      <c r="T502" s="38"/>
    </row>
    <row r="503" spans="1:20" ht="14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39"/>
      <c r="Q503" s="39"/>
      <c r="R503" s="39"/>
      <c r="S503" s="39"/>
      <c r="T503" s="39"/>
    </row>
    <row r="504" spans="1:20" ht="14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38"/>
      <c r="Q504" s="38"/>
      <c r="R504" s="38"/>
      <c r="S504" s="38"/>
      <c r="T504" s="38"/>
    </row>
    <row r="505" spans="1:20" ht="14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39"/>
      <c r="Q505" s="39"/>
      <c r="R505" s="39"/>
      <c r="S505" s="39"/>
      <c r="T505" s="39"/>
    </row>
    <row r="506" spans="1:20" ht="14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38"/>
      <c r="Q506" s="38"/>
      <c r="R506" s="38"/>
      <c r="S506" s="38"/>
      <c r="T506" s="38"/>
    </row>
    <row r="507" spans="1:20" ht="14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39"/>
      <c r="Q507" s="39"/>
      <c r="R507" s="39"/>
      <c r="S507" s="39"/>
      <c r="T507" s="39"/>
    </row>
    <row r="508" spans="1:20" ht="14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38"/>
      <c r="Q508" s="38"/>
      <c r="R508" s="38"/>
      <c r="S508" s="38"/>
      <c r="T508" s="38"/>
    </row>
    <row r="509" spans="1:20" ht="14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39"/>
      <c r="Q509" s="39"/>
      <c r="R509" s="39"/>
      <c r="S509" s="39"/>
      <c r="T509" s="39"/>
    </row>
    <row r="510" spans="1:20" ht="14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38"/>
      <c r="Q510" s="38"/>
      <c r="R510" s="38"/>
      <c r="S510" s="38"/>
      <c r="T510" s="38"/>
    </row>
    <row r="511" spans="1:20" ht="14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39"/>
      <c r="Q511" s="39"/>
      <c r="R511" s="39"/>
      <c r="S511" s="39"/>
      <c r="T511" s="39"/>
    </row>
    <row r="512" spans="1:20" ht="14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38"/>
      <c r="Q512" s="38"/>
      <c r="R512" s="38"/>
      <c r="S512" s="38"/>
      <c r="T512" s="38"/>
    </row>
    <row r="513" spans="1:20" ht="14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39"/>
      <c r="Q513" s="39"/>
      <c r="R513" s="39"/>
      <c r="S513" s="39"/>
      <c r="T513" s="39"/>
    </row>
    <row r="514" spans="1:20" ht="14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38"/>
      <c r="Q514" s="38"/>
      <c r="R514" s="38"/>
      <c r="S514" s="38"/>
      <c r="T514" s="38"/>
    </row>
    <row r="515" spans="1:20" ht="14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39"/>
      <c r="Q515" s="39"/>
      <c r="R515" s="39"/>
      <c r="S515" s="39"/>
      <c r="T515" s="39"/>
    </row>
    <row r="516" spans="1:20" ht="14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38"/>
      <c r="Q516" s="38"/>
      <c r="R516" s="38"/>
      <c r="S516" s="38"/>
      <c r="T516" s="38"/>
    </row>
    <row r="517" spans="1:20" ht="14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39"/>
      <c r="Q517" s="39"/>
      <c r="R517" s="39"/>
      <c r="S517" s="39"/>
      <c r="T517" s="39"/>
    </row>
    <row r="518" spans="1:20" ht="14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38"/>
      <c r="Q518" s="38"/>
      <c r="R518" s="38"/>
      <c r="S518" s="38"/>
      <c r="T518" s="38"/>
    </row>
    <row r="519" spans="1:20" ht="14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39"/>
      <c r="Q519" s="39"/>
      <c r="R519" s="39"/>
      <c r="S519" s="39"/>
      <c r="T519" s="39"/>
    </row>
    <row r="520" spans="1:20" ht="14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38"/>
      <c r="Q520" s="38"/>
      <c r="R520" s="38"/>
      <c r="S520" s="38"/>
      <c r="T520" s="38"/>
    </row>
    <row r="521" spans="1:20" ht="14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39"/>
      <c r="Q521" s="39"/>
      <c r="R521" s="39"/>
      <c r="S521" s="39"/>
      <c r="T521" s="39"/>
    </row>
    <row r="522" spans="1:20" ht="14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38"/>
      <c r="Q522" s="38"/>
      <c r="R522" s="38"/>
      <c r="S522" s="38"/>
      <c r="T522" s="38"/>
    </row>
    <row r="523" spans="1:20" ht="14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39"/>
      <c r="Q523" s="39"/>
      <c r="R523" s="39"/>
      <c r="S523" s="39"/>
      <c r="T523" s="39"/>
    </row>
    <row r="524" spans="1:20" ht="14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38"/>
      <c r="Q524" s="38"/>
      <c r="R524" s="38"/>
      <c r="S524" s="38"/>
      <c r="T524" s="38"/>
    </row>
    <row r="525" spans="1:20" ht="14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39"/>
      <c r="Q525" s="39"/>
      <c r="R525" s="39"/>
      <c r="S525" s="39"/>
      <c r="T525" s="39"/>
    </row>
    <row r="526" spans="1:20" ht="14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38"/>
      <c r="Q526" s="38"/>
      <c r="R526" s="38"/>
      <c r="S526" s="38"/>
      <c r="T526" s="38"/>
    </row>
    <row r="527" spans="1:20" ht="14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39"/>
      <c r="Q527" s="39"/>
      <c r="R527" s="39"/>
      <c r="S527" s="39"/>
      <c r="T527" s="39"/>
    </row>
    <row r="528" spans="1:20" ht="14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38"/>
      <c r="Q528" s="38"/>
      <c r="R528" s="38"/>
      <c r="S528" s="38"/>
      <c r="T528" s="38"/>
    </row>
    <row r="529" spans="1:20" ht="14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39"/>
      <c r="Q529" s="39"/>
      <c r="R529" s="39"/>
      <c r="S529" s="39"/>
      <c r="T529" s="39"/>
    </row>
    <row r="530" spans="1:20" ht="14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38"/>
      <c r="Q530" s="38"/>
      <c r="R530" s="38"/>
      <c r="S530" s="38"/>
      <c r="T530" s="38"/>
    </row>
    <row r="531" spans="1:20" ht="14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39"/>
      <c r="Q531" s="39"/>
      <c r="R531" s="39"/>
      <c r="S531" s="39"/>
      <c r="T531" s="39"/>
    </row>
    <row r="532" spans="1:20" ht="14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38"/>
      <c r="Q532" s="38"/>
      <c r="R532" s="38"/>
      <c r="S532" s="38"/>
      <c r="T532" s="38"/>
    </row>
    <row r="533" spans="1:20" ht="14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39"/>
      <c r="Q533" s="39"/>
      <c r="R533" s="39"/>
      <c r="S533" s="39"/>
      <c r="T533" s="39"/>
    </row>
    <row r="534" spans="1:20" ht="14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38"/>
      <c r="Q534" s="38"/>
      <c r="R534" s="38"/>
      <c r="S534" s="38"/>
      <c r="T534" s="38"/>
    </row>
    <row r="535" spans="1:20" ht="14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39"/>
      <c r="Q535" s="39"/>
      <c r="R535" s="39"/>
      <c r="S535" s="39"/>
      <c r="T535" s="39"/>
    </row>
    <row r="536" spans="1:20" ht="14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38"/>
      <c r="Q536" s="38"/>
      <c r="R536" s="38"/>
      <c r="S536" s="38"/>
      <c r="T536" s="38"/>
    </row>
    <row r="537" spans="1:20" ht="14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39"/>
      <c r="Q537" s="39"/>
      <c r="R537" s="39"/>
      <c r="S537" s="39"/>
      <c r="T537" s="39"/>
    </row>
    <row r="538" spans="1:20" ht="14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38"/>
      <c r="Q538" s="38"/>
      <c r="R538" s="38"/>
      <c r="S538" s="38"/>
      <c r="T538" s="38"/>
    </row>
    <row r="539" spans="1:20" ht="14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39"/>
      <c r="Q539" s="39"/>
      <c r="R539" s="39"/>
      <c r="S539" s="39"/>
      <c r="T539" s="39"/>
    </row>
    <row r="540" spans="1:20" ht="14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38"/>
      <c r="Q540" s="38"/>
      <c r="R540" s="38"/>
      <c r="S540" s="38"/>
      <c r="T540" s="38"/>
    </row>
    <row r="541" spans="1:20" ht="14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39"/>
      <c r="Q541" s="39"/>
      <c r="R541" s="39"/>
      <c r="S541" s="39"/>
      <c r="T541" s="39"/>
    </row>
    <row r="542" spans="1:20" ht="14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38"/>
      <c r="Q542" s="38"/>
      <c r="R542" s="38"/>
      <c r="S542" s="38"/>
      <c r="T542" s="38"/>
    </row>
    <row r="543" spans="1:20" ht="14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39"/>
      <c r="Q543" s="39"/>
      <c r="R543" s="39"/>
      <c r="S543" s="39"/>
      <c r="T543" s="39"/>
    </row>
    <row r="544" spans="1:20" ht="14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38"/>
      <c r="Q544" s="38"/>
      <c r="R544" s="38"/>
      <c r="S544" s="38"/>
      <c r="T544" s="38"/>
    </row>
    <row r="545" spans="1:20" ht="14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39"/>
      <c r="Q545" s="39"/>
      <c r="R545" s="39"/>
      <c r="S545" s="39"/>
      <c r="T545" s="39"/>
    </row>
    <row r="546" spans="1:20" ht="14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38"/>
      <c r="Q546" s="38"/>
      <c r="R546" s="38"/>
      <c r="S546" s="38"/>
      <c r="T546" s="38"/>
    </row>
    <row r="547" spans="1:20" ht="14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39"/>
      <c r="Q547" s="39"/>
      <c r="R547" s="39"/>
      <c r="S547" s="39"/>
      <c r="T547" s="39"/>
    </row>
    <row r="548" spans="1:20" ht="14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38"/>
      <c r="Q548" s="38"/>
      <c r="R548" s="38"/>
      <c r="S548" s="38"/>
      <c r="T548" s="38"/>
    </row>
    <row r="549" spans="1:20" ht="14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39"/>
      <c r="Q549" s="39"/>
      <c r="R549" s="39"/>
      <c r="S549" s="39"/>
      <c r="T549" s="39"/>
    </row>
    <row r="550" spans="1:20" ht="14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38"/>
      <c r="Q550" s="38"/>
      <c r="R550" s="38"/>
      <c r="S550" s="38"/>
      <c r="T550" s="38"/>
    </row>
    <row r="551" spans="1:20" ht="14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39"/>
      <c r="Q551" s="39"/>
      <c r="R551" s="39"/>
      <c r="S551" s="39"/>
      <c r="T551" s="39"/>
    </row>
    <row r="552" spans="1:20" ht="14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38"/>
      <c r="Q552" s="38"/>
      <c r="R552" s="38"/>
      <c r="S552" s="38"/>
      <c r="T552" s="38"/>
    </row>
    <row r="553" spans="1:20" ht="14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39"/>
      <c r="Q553" s="39"/>
      <c r="R553" s="39"/>
      <c r="S553" s="39"/>
      <c r="T553" s="39"/>
    </row>
    <row r="554" spans="1:20" ht="14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38"/>
      <c r="Q554" s="38"/>
      <c r="R554" s="38"/>
      <c r="S554" s="38"/>
      <c r="T554" s="38"/>
    </row>
    <row r="555" spans="1:20" ht="14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39"/>
      <c r="Q555" s="39"/>
      <c r="R555" s="39"/>
      <c r="S555" s="39"/>
      <c r="T555" s="39"/>
    </row>
    <row r="556" spans="1:20" ht="14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38"/>
      <c r="Q556" s="38"/>
      <c r="R556" s="38"/>
      <c r="S556" s="38"/>
      <c r="T556" s="38"/>
    </row>
    <row r="557" spans="1:20" ht="14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39"/>
      <c r="Q557" s="39"/>
      <c r="R557" s="39"/>
      <c r="S557" s="39"/>
      <c r="T557" s="39"/>
    </row>
    <row r="558" spans="1:20" ht="14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38"/>
      <c r="Q558" s="38"/>
      <c r="R558" s="38"/>
      <c r="S558" s="38"/>
      <c r="T558" s="38"/>
    </row>
    <row r="559" spans="1:20" ht="14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39"/>
      <c r="Q559" s="39"/>
      <c r="R559" s="39"/>
      <c r="S559" s="39"/>
      <c r="T559" s="39"/>
    </row>
    <row r="560" spans="1:20" ht="14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38"/>
      <c r="Q560" s="38"/>
      <c r="R560" s="38"/>
      <c r="S560" s="38"/>
      <c r="T560" s="38"/>
    </row>
    <row r="561" spans="1:20" ht="14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39"/>
      <c r="Q561" s="39"/>
      <c r="R561" s="39"/>
      <c r="S561" s="39"/>
      <c r="T561" s="39"/>
    </row>
    <row r="562" spans="1:20" ht="14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38"/>
      <c r="Q562" s="38"/>
      <c r="R562" s="38"/>
      <c r="S562" s="38"/>
      <c r="T562" s="38"/>
    </row>
    <row r="563" spans="1:20" ht="14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39"/>
      <c r="Q563" s="39"/>
      <c r="R563" s="39"/>
      <c r="S563" s="39"/>
      <c r="T563" s="39"/>
    </row>
    <row r="564" spans="1:20" ht="14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38"/>
      <c r="Q564" s="38"/>
      <c r="R564" s="38"/>
      <c r="S564" s="38"/>
      <c r="T564" s="38"/>
    </row>
    <row r="565" spans="1:20" ht="14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39"/>
      <c r="Q565" s="39"/>
      <c r="R565" s="39"/>
      <c r="S565" s="39"/>
      <c r="T565" s="39"/>
    </row>
    <row r="566" spans="1:20" ht="14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38"/>
      <c r="Q566" s="38"/>
      <c r="R566" s="38"/>
      <c r="S566" s="38"/>
      <c r="T566" s="38"/>
    </row>
    <row r="567" spans="1:20" ht="14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39"/>
      <c r="Q567" s="39"/>
      <c r="R567" s="39"/>
      <c r="S567" s="39"/>
      <c r="T567" s="39"/>
    </row>
    <row r="568" spans="1:20" ht="14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38"/>
      <c r="Q568" s="38"/>
      <c r="R568" s="38"/>
      <c r="S568" s="38"/>
      <c r="T568" s="38"/>
    </row>
    <row r="569" spans="1:20" ht="14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39"/>
      <c r="Q569" s="39"/>
      <c r="R569" s="39"/>
      <c r="S569" s="39"/>
      <c r="T569" s="39"/>
    </row>
    <row r="570" spans="1:20" ht="14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38"/>
      <c r="Q570" s="38"/>
      <c r="R570" s="38"/>
      <c r="S570" s="38"/>
      <c r="T570" s="38"/>
    </row>
    <row r="571" spans="1:20" ht="14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39"/>
      <c r="Q571" s="39"/>
      <c r="R571" s="39"/>
      <c r="S571" s="39"/>
      <c r="T571" s="39"/>
    </row>
    <row r="572" spans="1:20" ht="14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38"/>
      <c r="Q572" s="38"/>
      <c r="R572" s="38"/>
      <c r="S572" s="38"/>
      <c r="T572" s="38"/>
    </row>
    <row r="573" spans="1:20" ht="14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39"/>
      <c r="Q573" s="39"/>
      <c r="R573" s="39"/>
      <c r="S573" s="39"/>
      <c r="T573" s="39"/>
    </row>
    <row r="574" spans="1:20" ht="14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38"/>
      <c r="Q574" s="38"/>
      <c r="R574" s="38"/>
      <c r="S574" s="38"/>
      <c r="T574" s="38"/>
    </row>
    <row r="575" spans="1:20" ht="14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39"/>
      <c r="Q575" s="39"/>
      <c r="R575" s="39"/>
      <c r="S575" s="39"/>
      <c r="T575" s="39"/>
    </row>
    <row r="576" spans="1:20" ht="14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38"/>
      <c r="Q576" s="38"/>
      <c r="R576" s="38"/>
      <c r="S576" s="38"/>
      <c r="T576" s="38"/>
    </row>
    <row r="577" spans="1:20" ht="14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39"/>
      <c r="Q577" s="39"/>
      <c r="R577" s="39"/>
      <c r="S577" s="39"/>
      <c r="T577" s="39"/>
    </row>
    <row r="578" spans="1:20" ht="14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38"/>
      <c r="Q578" s="38"/>
      <c r="R578" s="38"/>
      <c r="S578" s="38"/>
      <c r="T578" s="38"/>
    </row>
    <row r="579" spans="1:20" ht="14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39"/>
      <c r="Q579" s="39"/>
      <c r="R579" s="39"/>
      <c r="S579" s="39"/>
      <c r="T579" s="39"/>
    </row>
    <row r="580" spans="1:20" ht="14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38"/>
      <c r="Q580" s="38"/>
      <c r="R580" s="38"/>
      <c r="S580" s="38"/>
      <c r="T580" s="38"/>
    </row>
    <row r="581" spans="1:20" ht="14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39"/>
      <c r="Q581" s="39"/>
      <c r="R581" s="39"/>
      <c r="S581" s="39"/>
      <c r="T581" s="39"/>
    </row>
    <row r="582" spans="1:20" ht="14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38"/>
      <c r="Q582" s="38"/>
      <c r="R582" s="38"/>
      <c r="S582" s="38"/>
      <c r="T582" s="38"/>
    </row>
    <row r="583" spans="1:20" ht="14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39"/>
      <c r="Q583" s="39"/>
      <c r="R583" s="39"/>
      <c r="S583" s="39"/>
      <c r="T583" s="39"/>
    </row>
    <row r="584" spans="1:20" ht="14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38"/>
      <c r="Q584" s="38"/>
      <c r="R584" s="38"/>
      <c r="S584" s="38"/>
      <c r="T584" s="38"/>
    </row>
    <row r="585" spans="1:20" ht="14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39"/>
      <c r="Q585" s="39"/>
      <c r="R585" s="39"/>
      <c r="S585" s="39"/>
      <c r="T585" s="39"/>
    </row>
    <row r="586" spans="1:20" ht="14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38"/>
      <c r="Q586" s="38"/>
      <c r="R586" s="38"/>
      <c r="S586" s="38"/>
      <c r="T586" s="38"/>
    </row>
    <row r="587" spans="1:20" ht="14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39"/>
      <c r="Q587" s="39"/>
      <c r="R587" s="39"/>
      <c r="S587" s="39"/>
      <c r="T587" s="39"/>
    </row>
    <row r="588" spans="1:20" ht="14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38"/>
      <c r="Q588" s="38"/>
      <c r="R588" s="38"/>
      <c r="S588" s="38"/>
      <c r="T588" s="38"/>
    </row>
    <row r="589" spans="1:20" ht="14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39"/>
      <c r="Q589" s="39"/>
      <c r="R589" s="39"/>
      <c r="S589" s="39"/>
      <c r="T589" s="39"/>
    </row>
    <row r="590" spans="1:20" ht="14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38"/>
      <c r="Q590" s="38"/>
      <c r="R590" s="38"/>
      <c r="S590" s="38"/>
      <c r="T590" s="38"/>
    </row>
    <row r="591" spans="1:20" ht="14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39"/>
      <c r="Q591" s="39"/>
      <c r="R591" s="39"/>
      <c r="S591" s="39"/>
      <c r="T591" s="39"/>
    </row>
    <row r="592" spans="1:20" ht="14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38"/>
      <c r="Q592" s="38"/>
      <c r="R592" s="38"/>
      <c r="S592" s="38"/>
      <c r="T592" s="38"/>
    </row>
    <row r="593" spans="1:20" ht="14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39"/>
      <c r="Q593" s="39"/>
      <c r="R593" s="39"/>
      <c r="S593" s="39"/>
      <c r="T593" s="39"/>
    </row>
    <row r="594" spans="1:20" ht="14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38"/>
      <c r="Q594" s="38"/>
      <c r="R594" s="38"/>
      <c r="S594" s="38"/>
      <c r="T594" s="38"/>
    </row>
    <row r="595" spans="1:20" ht="14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39"/>
      <c r="Q595" s="39"/>
      <c r="R595" s="39"/>
      <c r="S595" s="39"/>
      <c r="T595" s="39"/>
    </row>
    <row r="596" spans="1:20" ht="14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38"/>
      <c r="Q596" s="38"/>
      <c r="R596" s="38"/>
      <c r="S596" s="38"/>
      <c r="T596" s="38"/>
    </row>
    <row r="597" spans="1:20" ht="14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39"/>
      <c r="Q597" s="39"/>
      <c r="R597" s="39"/>
      <c r="S597" s="39"/>
      <c r="T597" s="39"/>
    </row>
    <row r="598" spans="1:20" ht="14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38"/>
      <c r="Q598" s="38"/>
      <c r="R598" s="38"/>
      <c r="S598" s="38"/>
      <c r="T598" s="38"/>
    </row>
    <row r="599" spans="1:20" ht="14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39"/>
      <c r="Q599" s="39"/>
      <c r="R599" s="39"/>
      <c r="S599" s="39"/>
      <c r="T599" s="39"/>
    </row>
    <row r="600" spans="1:20" ht="14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38"/>
      <c r="Q600" s="38"/>
      <c r="R600" s="38"/>
      <c r="S600" s="38"/>
      <c r="T600" s="38"/>
    </row>
    <row r="601" spans="1:20" ht="14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39"/>
      <c r="Q601" s="39"/>
      <c r="R601" s="39"/>
      <c r="S601" s="39"/>
      <c r="T601" s="39"/>
    </row>
    <row r="602" spans="1:20" ht="14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38"/>
      <c r="Q602" s="38"/>
      <c r="R602" s="38"/>
      <c r="S602" s="38"/>
      <c r="T602" s="38"/>
    </row>
    <row r="603" spans="1:20" ht="14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39"/>
      <c r="Q603" s="39"/>
      <c r="R603" s="39"/>
      <c r="S603" s="39"/>
      <c r="T603" s="39"/>
    </row>
    <row r="604" spans="1:20" ht="14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38"/>
      <c r="Q604" s="38"/>
      <c r="R604" s="38"/>
      <c r="S604" s="38"/>
      <c r="T604" s="38"/>
    </row>
    <row r="605" spans="1:20" ht="14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39"/>
      <c r="Q605" s="39"/>
      <c r="R605" s="39"/>
      <c r="S605" s="39"/>
      <c r="T605" s="39"/>
    </row>
    <row r="606" spans="1:20" ht="14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38"/>
      <c r="Q606" s="38"/>
      <c r="R606" s="38"/>
      <c r="S606" s="38"/>
      <c r="T606" s="38"/>
    </row>
    <row r="607" spans="1:20" ht="14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39"/>
      <c r="Q607" s="39"/>
      <c r="R607" s="39"/>
      <c r="S607" s="39"/>
      <c r="T607" s="39"/>
    </row>
    <row r="608" spans="1:20" ht="14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38"/>
      <c r="Q608" s="38"/>
      <c r="R608" s="38"/>
      <c r="S608" s="38"/>
      <c r="T608" s="38"/>
    </row>
    <row r="609" spans="1:20" ht="14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39"/>
      <c r="Q609" s="39"/>
      <c r="R609" s="39"/>
      <c r="S609" s="39"/>
      <c r="T609" s="39"/>
    </row>
    <row r="610" spans="1:20" ht="14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38"/>
      <c r="Q610" s="38"/>
      <c r="R610" s="38"/>
      <c r="S610" s="38"/>
      <c r="T610" s="38"/>
    </row>
    <row r="611" spans="1:20" ht="14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39"/>
      <c r="Q611" s="39"/>
      <c r="R611" s="39"/>
      <c r="S611" s="39"/>
      <c r="T611" s="39"/>
    </row>
    <row r="612" spans="1:20" ht="14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38"/>
      <c r="Q612" s="38"/>
      <c r="R612" s="38"/>
      <c r="S612" s="38"/>
      <c r="T612" s="38"/>
    </row>
    <row r="613" spans="1:20" ht="14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39"/>
      <c r="Q613" s="39"/>
      <c r="R613" s="39"/>
      <c r="S613" s="39"/>
      <c r="T613" s="39"/>
    </row>
    <row r="614" spans="1:20" ht="14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38"/>
      <c r="Q614" s="38"/>
      <c r="R614" s="38"/>
      <c r="S614" s="38"/>
      <c r="T614" s="38"/>
    </row>
    <row r="615" spans="1:20" ht="14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39"/>
      <c r="Q615" s="39"/>
      <c r="R615" s="39"/>
      <c r="S615" s="39"/>
      <c r="T615" s="39"/>
    </row>
    <row r="616" spans="1:20" ht="14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38"/>
      <c r="Q616" s="38"/>
      <c r="R616" s="38"/>
      <c r="S616" s="38"/>
      <c r="T616" s="38"/>
    </row>
    <row r="617" spans="1:20" ht="14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39"/>
      <c r="Q617" s="39"/>
      <c r="R617" s="39"/>
      <c r="S617" s="39"/>
      <c r="T617" s="39"/>
    </row>
    <row r="618" spans="1:20" ht="14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38"/>
      <c r="Q618" s="38"/>
      <c r="R618" s="38"/>
      <c r="S618" s="38"/>
      <c r="T618" s="38"/>
    </row>
    <row r="619" spans="1:20" ht="14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39"/>
      <c r="Q619" s="39"/>
      <c r="R619" s="39"/>
      <c r="S619" s="39"/>
      <c r="T619" s="39"/>
    </row>
    <row r="620" spans="1:20" ht="14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38"/>
      <c r="Q620" s="38"/>
      <c r="R620" s="38"/>
      <c r="S620" s="38"/>
      <c r="T620" s="38"/>
    </row>
    <row r="621" spans="1:20" ht="14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39"/>
      <c r="Q621" s="39"/>
      <c r="R621" s="39"/>
      <c r="S621" s="39"/>
      <c r="T621" s="39"/>
    </row>
    <row r="622" spans="1:20" ht="14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38"/>
      <c r="Q622" s="38"/>
      <c r="R622" s="38"/>
      <c r="S622" s="38"/>
      <c r="T622" s="38"/>
    </row>
    <row r="623" spans="1:20" ht="14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39"/>
      <c r="Q623" s="39"/>
      <c r="R623" s="39"/>
      <c r="S623" s="39"/>
      <c r="T623" s="39"/>
    </row>
    <row r="624" spans="1:20" ht="14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38"/>
      <c r="Q624" s="38"/>
      <c r="R624" s="38"/>
      <c r="S624" s="38"/>
      <c r="T624" s="38"/>
    </row>
    <row r="625" spans="1:20" ht="14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39"/>
      <c r="Q625" s="39"/>
      <c r="R625" s="39"/>
      <c r="S625" s="39"/>
      <c r="T625" s="39"/>
    </row>
    <row r="626" spans="1:20" ht="14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38"/>
      <c r="Q626" s="38"/>
      <c r="R626" s="38"/>
      <c r="S626" s="38"/>
      <c r="T626" s="38"/>
    </row>
    <row r="627" spans="1:20" ht="14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39"/>
      <c r="Q627" s="39"/>
      <c r="R627" s="39"/>
      <c r="S627" s="39"/>
      <c r="T627" s="39"/>
    </row>
    <row r="628" spans="1:20" ht="14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38"/>
      <c r="Q628" s="38"/>
      <c r="R628" s="38"/>
      <c r="S628" s="38"/>
      <c r="T628" s="38"/>
    </row>
    <row r="629" spans="1:20" ht="14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39"/>
      <c r="Q629" s="39"/>
      <c r="R629" s="39"/>
      <c r="S629" s="39"/>
      <c r="T629" s="39"/>
    </row>
    <row r="630" spans="1:20" ht="14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38"/>
      <c r="Q630" s="38"/>
      <c r="R630" s="38"/>
      <c r="S630" s="38"/>
      <c r="T630" s="38"/>
    </row>
    <row r="631" spans="1:20" ht="14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39"/>
      <c r="Q631" s="39"/>
      <c r="R631" s="39"/>
      <c r="S631" s="39"/>
      <c r="T631" s="39"/>
    </row>
    <row r="632" spans="1:20" ht="14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38"/>
      <c r="Q632" s="38"/>
      <c r="R632" s="38"/>
      <c r="S632" s="38"/>
      <c r="T632" s="38"/>
    </row>
    <row r="633" spans="1:20" ht="14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39"/>
      <c r="Q633" s="39"/>
      <c r="R633" s="39"/>
      <c r="S633" s="39"/>
      <c r="T633" s="39"/>
    </row>
    <row r="634" spans="1:20" ht="14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38"/>
      <c r="Q634" s="38"/>
      <c r="R634" s="38"/>
      <c r="S634" s="38"/>
      <c r="T634" s="38"/>
    </row>
    <row r="635" spans="1:20" ht="14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39"/>
      <c r="Q635" s="39"/>
      <c r="R635" s="39"/>
      <c r="S635" s="39"/>
      <c r="T635" s="39"/>
    </row>
    <row r="636" spans="1:20" ht="14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38"/>
      <c r="Q636" s="38"/>
      <c r="R636" s="38"/>
      <c r="S636" s="38"/>
      <c r="T636" s="38"/>
    </row>
    <row r="637" spans="1:20" ht="14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39"/>
      <c r="Q637" s="39"/>
      <c r="R637" s="39"/>
      <c r="S637" s="39"/>
      <c r="T637" s="39"/>
    </row>
    <row r="638" spans="1:20" ht="14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38"/>
      <c r="Q638" s="38"/>
      <c r="R638" s="38"/>
      <c r="S638" s="38"/>
      <c r="T638" s="38"/>
    </row>
    <row r="639" spans="1:20" ht="14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39"/>
      <c r="Q639" s="39"/>
      <c r="R639" s="39"/>
      <c r="S639" s="39"/>
      <c r="T639" s="39"/>
    </row>
    <row r="640" spans="1:20" ht="14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38"/>
      <c r="Q640" s="38"/>
      <c r="R640" s="38"/>
      <c r="S640" s="38"/>
      <c r="T640" s="38"/>
    </row>
    <row r="641" spans="1:20" ht="14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39"/>
      <c r="Q641" s="39"/>
      <c r="R641" s="39"/>
      <c r="S641" s="39"/>
      <c r="T641" s="39"/>
    </row>
    <row r="642" spans="1:20" ht="14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38"/>
      <c r="Q642" s="38"/>
      <c r="R642" s="38"/>
      <c r="S642" s="38"/>
      <c r="T642" s="38"/>
    </row>
    <row r="643" spans="1:20" ht="14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39"/>
      <c r="Q643" s="39"/>
      <c r="R643" s="39"/>
      <c r="S643" s="39"/>
      <c r="T643" s="39"/>
    </row>
    <row r="644" spans="1:20" ht="14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38"/>
      <c r="Q644" s="38"/>
      <c r="R644" s="38"/>
      <c r="S644" s="38"/>
      <c r="T644" s="38"/>
    </row>
    <row r="645" spans="1:20" ht="14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39"/>
      <c r="Q645" s="39"/>
      <c r="R645" s="39"/>
      <c r="S645" s="39"/>
      <c r="T645" s="39"/>
    </row>
    <row r="646" spans="1:20" ht="14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38"/>
      <c r="Q646" s="38"/>
      <c r="R646" s="38"/>
      <c r="S646" s="38"/>
      <c r="T646" s="38"/>
    </row>
    <row r="647" spans="1:20" ht="14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39"/>
      <c r="Q647" s="39"/>
      <c r="R647" s="39"/>
      <c r="S647" s="39"/>
      <c r="T647" s="39"/>
    </row>
    <row r="648" spans="1:20" ht="14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38"/>
      <c r="Q648" s="38"/>
      <c r="R648" s="38"/>
      <c r="S648" s="38"/>
      <c r="T648" s="38"/>
    </row>
    <row r="649" spans="1:20" ht="14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39"/>
      <c r="Q649" s="39"/>
      <c r="R649" s="39"/>
      <c r="S649" s="39"/>
      <c r="T649" s="39"/>
    </row>
    <row r="650" spans="1:20" ht="14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38"/>
      <c r="Q650" s="38"/>
      <c r="R650" s="38"/>
      <c r="S650" s="38"/>
      <c r="T650" s="38"/>
    </row>
    <row r="651" spans="1:20" ht="14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39"/>
      <c r="Q651" s="39"/>
      <c r="R651" s="39"/>
      <c r="S651" s="39"/>
      <c r="T651" s="39"/>
    </row>
    <row r="652" spans="1:20" ht="14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38"/>
      <c r="Q652" s="38"/>
      <c r="R652" s="38"/>
      <c r="S652" s="38"/>
      <c r="T652" s="38"/>
    </row>
    <row r="653" spans="1:20" ht="14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39"/>
      <c r="Q653" s="39"/>
      <c r="R653" s="39"/>
      <c r="S653" s="39"/>
      <c r="T653" s="39"/>
    </row>
    <row r="654" spans="1:20" ht="14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38"/>
      <c r="Q654" s="38"/>
      <c r="R654" s="38"/>
      <c r="S654" s="38"/>
      <c r="T654" s="38"/>
    </row>
    <row r="655" spans="1:20" ht="14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39"/>
      <c r="Q655" s="39"/>
      <c r="R655" s="39"/>
      <c r="S655" s="39"/>
      <c r="T655" s="39"/>
    </row>
    <row r="656" spans="1:20" ht="14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38"/>
      <c r="Q656" s="38"/>
      <c r="R656" s="38"/>
      <c r="S656" s="38"/>
      <c r="T656" s="38"/>
    </row>
    <row r="657" spans="1:20" ht="14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39"/>
      <c r="Q657" s="39"/>
      <c r="R657" s="39"/>
      <c r="S657" s="39"/>
      <c r="T657" s="39"/>
    </row>
    <row r="658" spans="1:20" ht="14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38"/>
      <c r="Q658" s="38"/>
      <c r="R658" s="38"/>
      <c r="S658" s="38"/>
      <c r="T658" s="38"/>
    </row>
    <row r="659" spans="1:20" ht="14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39"/>
      <c r="Q659" s="39"/>
      <c r="R659" s="39"/>
      <c r="S659" s="39"/>
      <c r="T659" s="39"/>
    </row>
    <row r="660" spans="1:20" ht="14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38"/>
      <c r="Q660" s="38"/>
      <c r="R660" s="38"/>
      <c r="S660" s="38"/>
      <c r="T660" s="38"/>
    </row>
    <row r="661" spans="1:20" ht="14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39"/>
      <c r="Q661" s="39"/>
      <c r="R661" s="39"/>
      <c r="S661" s="39"/>
      <c r="T661" s="39"/>
    </row>
    <row r="662" spans="1:20" ht="14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38"/>
      <c r="Q662" s="38"/>
      <c r="R662" s="38"/>
      <c r="S662" s="38"/>
      <c r="T662" s="38"/>
    </row>
    <row r="663" spans="1:20" ht="14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39"/>
      <c r="Q663" s="39"/>
      <c r="R663" s="39"/>
      <c r="S663" s="39"/>
      <c r="T663" s="39"/>
    </row>
    <row r="664" spans="1:20" ht="14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38"/>
      <c r="Q664" s="38"/>
      <c r="R664" s="38"/>
      <c r="S664" s="38"/>
      <c r="T664" s="38"/>
    </row>
    <row r="665" spans="1:20" ht="14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39"/>
      <c r="Q665" s="39"/>
      <c r="R665" s="39"/>
      <c r="S665" s="39"/>
      <c r="T665" s="39"/>
    </row>
    <row r="666" spans="1:20" ht="14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38"/>
      <c r="Q666" s="38"/>
      <c r="R666" s="38"/>
      <c r="S666" s="38"/>
      <c r="T666" s="38"/>
    </row>
    <row r="667" spans="1:20" ht="14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39"/>
      <c r="Q667" s="39"/>
      <c r="R667" s="39"/>
      <c r="S667" s="39"/>
      <c r="T667" s="39"/>
    </row>
    <row r="668" spans="1:20" ht="14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38"/>
      <c r="Q668" s="38"/>
      <c r="R668" s="38"/>
      <c r="S668" s="38"/>
      <c r="T668" s="38"/>
    </row>
    <row r="669" spans="1:20" ht="14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39"/>
      <c r="Q669" s="39"/>
      <c r="R669" s="39"/>
      <c r="S669" s="39"/>
      <c r="T669" s="39"/>
    </row>
    <row r="670" spans="1:20" ht="14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38"/>
      <c r="Q670" s="38"/>
      <c r="R670" s="38"/>
      <c r="S670" s="38"/>
      <c r="T670" s="38"/>
    </row>
    <row r="671" spans="1:20" ht="14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39"/>
      <c r="Q671" s="39"/>
      <c r="R671" s="39"/>
      <c r="S671" s="39"/>
      <c r="T671" s="39"/>
    </row>
    <row r="672" spans="1:20" ht="14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38"/>
      <c r="Q672" s="38"/>
      <c r="R672" s="38"/>
      <c r="S672" s="38"/>
      <c r="T672" s="38"/>
    </row>
    <row r="673" spans="1:20" ht="14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39"/>
      <c r="Q673" s="39"/>
      <c r="R673" s="39"/>
      <c r="S673" s="39"/>
      <c r="T673" s="39"/>
    </row>
    <row r="674" spans="1:20" ht="14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38"/>
      <c r="Q674" s="38"/>
      <c r="R674" s="38"/>
      <c r="S674" s="38"/>
      <c r="T674" s="38"/>
    </row>
    <row r="675" spans="1:20" ht="14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39"/>
      <c r="Q675" s="39"/>
      <c r="R675" s="39"/>
      <c r="S675" s="39"/>
      <c r="T675" s="39"/>
    </row>
    <row r="676" spans="1:20" ht="14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38"/>
      <c r="Q676" s="38"/>
      <c r="R676" s="38"/>
      <c r="S676" s="38"/>
      <c r="T676" s="38"/>
    </row>
    <row r="677" spans="1:20" ht="14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39"/>
      <c r="Q677" s="39"/>
      <c r="R677" s="39"/>
      <c r="S677" s="39"/>
      <c r="T677" s="39"/>
    </row>
    <row r="678" spans="1:20" ht="14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38"/>
      <c r="Q678" s="38"/>
      <c r="R678" s="38"/>
      <c r="S678" s="38"/>
      <c r="T678" s="38"/>
    </row>
    <row r="679" spans="1:20" ht="14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39"/>
      <c r="Q679" s="39"/>
      <c r="R679" s="39"/>
      <c r="S679" s="39"/>
      <c r="T679" s="39"/>
    </row>
    <row r="680" spans="1:20" ht="14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38"/>
      <c r="Q680" s="38"/>
      <c r="R680" s="38"/>
      <c r="S680" s="38"/>
      <c r="T680" s="38"/>
    </row>
    <row r="681" spans="1:20" ht="14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39"/>
      <c r="Q681" s="39"/>
      <c r="R681" s="39"/>
      <c r="S681" s="39"/>
      <c r="T681" s="39"/>
    </row>
    <row r="682" spans="1:20" ht="14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38"/>
      <c r="Q682" s="38"/>
      <c r="R682" s="38"/>
      <c r="S682" s="38"/>
      <c r="T682" s="38"/>
    </row>
    <row r="683" spans="1:20" ht="14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39"/>
      <c r="Q683" s="39"/>
      <c r="R683" s="39"/>
      <c r="S683" s="39"/>
      <c r="T683" s="39"/>
    </row>
    <row r="684" spans="1:20" ht="14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38"/>
      <c r="Q684" s="38"/>
      <c r="R684" s="38"/>
      <c r="S684" s="38"/>
      <c r="T684" s="38"/>
    </row>
    <row r="685" spans="1:20" ht="14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39"/>
      <c r="Q685" s="39"/>
      <c r="R685" s="39"/>
      <c r="S685" s="39"/>
      <c r="T685" s="39"/>
    </row>
    <row r="686" spans="1:20" ht="14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38"/>
      <c r="Q686" s="38"/>
      <c r="R686" s="38"/>
      <c r="S686" s="38"/>
      <c r="T686" s="38"/>
    </row>
    <row r="687" spans="1:20" ht="14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39"/>
      <c r="Q687" s="39"/>
      <c r="R687" s="39"/>
      <c r="S687" s="39"/>
      <c r="T687" s="39"/>
    </row>
    <row r="688" spans="1:20" ht="14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38"/>
      <c r="Q688" s="38"/>
      <c r="R688" s="38"/>
      <c r="S688" s="38"/>
      <c r="T688" s="38"/>
    </row>
    <row r="689" spans="1:20" ht="14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39"/>
      <c r="Q689" s="39"/>
      <c r="R689" s="39"/>
      <c r="S689" s="39"/>
      <c r="T689" s="39"/>
    </row>
    <row r="690" spans="1:20" ht="14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38"/>
      <c r="Q690" s="38"/>
      <c r="R690" s="38"/>
      <c r="S690" s="38"/>
      <c r="T690" s="38"/>
    </row>
    <row r="691" spans="1:20" ht="14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39"/>
      <c r="Q691" s="39"/>
      <c r="R691" s="39"/>
      <c r="S691" s="39"/>
      <c r="T691" s="39"/>
    </row>
    <row r="692" spans="1:20" ht="14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38"/>
      <c r="Q692" s="38"/>
      <c r="R692" s="38"/>
      <c r="S692" s="38"/>
      <c r="T692" s="38"/>
    </row>
    <row r="693" spans="1:20" ht="14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39"/>
      <c r="Q693" s="39"/>
      <c r="R693" s="39"/>
      <c r="S693" s="39"/>
      <c r="T693" s="39"/>
    </row>
    <row r="694" spans="1:20" ht="14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38"/>
      <c r="Q694" s="38"/>
      <c r="R694" s="38"/>
      <c r="S694" s="38"/>
      <c r="T694" s="38"/>
    </row>
    <row r="695" spans="1:20" ht="14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39"/>
      <c r="Q695" s="39"/>
      <c r="R695" s="39"/>
      <c r="S695" s="39"/>
      <c r="T695" s="39"/>
    </row>
    <row r="696" spans="1:20" ht="14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38"/>
      <c r="Q696" s="38"/>
      <c r="R696" s="38"/>
      <c r="S696" s="38"/>
      <c r="T696" s="38"/>
    </row>
    <row r="697" spans="1:20" ht="14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39"/>
      <c r="Q697" s="39"/>
      <c r="R697" s="39"/>
      <c r="S697" s="39"/>
      <c r="T697" s="39"/>
    </row>
    <row r="698" spans="1:20" ht="14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38"/>
      <c r="Q698" s="38"/>
      <c r="R698" s="38"/>
      <c r="S698" s="38"/>
      <c r="T698" s="38"/>
    </row>
    <row r="699" spans="1:20" ht="14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39"/>
      <c r="Q699" s="39"/>
      <c r="R699" s="39"/>
      <c r="S699" s="39"/>
      <c r="T699" s="39"/>
    </row>
    <row r="700" spans="1:20" ht="14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38"/>
      <c r="Q700" s="38"/>
      <c r="R700" s="38"/>
      <c r="S700" s="38"/>
      <c r="T700" s="38"/>
    </row>
    <row r="701" spans="1:20" ht="14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39"/>
      <c r="Q701" s="39"/>
      <c r="R701" s="39"/>
      <c r="S701" s="39"/>
      <c r="T701" s="39"/>
    </row>
    <row r="702" spans="1:20" ht="14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38"/>
      <c r="Q702" s="38"/>
      <c r="R702" s="38"/>
      <c r="S702" s="38"/>
      <c r="T702" s="38"/>
    </row>
    <row r="703" spans="1:20" ht="14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39"/>
      <c r="Q703" s="39"/>
      <c r="R703" s="39"/>
      <c r="S703" s="39"/>
      <c r="T703" s="39"/>
    </row>
    <row r="704" spans="1:20" ht="14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38"/>
      <c r="Q704" s="38"/>
      <c r="R704" s="38"/>
      <c r="S704" s="38"/>
      <c r="T704" s="38"/>
    </row>
    <row r="705" spans="1:20" ht="14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39"/>
      <c r="Q705" s="39"/>
      <c r="R705" s="39"/>
      <c r="S705" s="39"/>
      <c r="T705" s="39"/>
    </row>
    <row r="706" spans="1:20" ht="14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38"/>
      <c r="Q706" s="38"/>
      <c r="R706" s="38"/>
      <c r="S706" s="38"/>
      <c r="T706" s="38"/>
    </row>
    <row r="707" spans="1:20" ht="14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39"/>
      <c r="Q707" s="39"/>
      <c r="R707" s="39"/>
      <c r="S707" s="39"/>
      <c r="T707" s="39"/>
    </row>
    <row r="708" spans="1:20" ht="14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38"/>
      <c r="Q708" s="38"/>
      <c r="R708" s="38"/>
      <c r="S708" s="38"/>
      <c r="T708" s="38"/>
    </row>
    <row r="709" spans="1:20" ht="14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39"/>
      <c r="Q709" s="39"/>
      <c r="R709" s="39"/>
      <c r="S709" s="39"/>
      <c r="T709" s="39"/>
    </row>
    <row r="710" spans="1:20" ht="14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38"/>
      <c r="Q710" s="38"/>
      <c r="R710" s="38"/>
      <c r="S710" s="38"/>
      <c r="T710" s="38"/>
    </row>
    <row r="711" spans="1:20" ht="14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39"/>
      <c r="Q711" s="39"/>
      <c r="R711" s="39"/>
      <c r="S711" s="39"/>
      <c r="T711" s="39"/>
    </row>
    <row r="712" spans="1:20" ht="14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38"/>
      <c r="Q712" s="38"/>
      <c r="R712" s="38"/>
      <c r="S712" s="38"/>
      <c r="T712" s="38"/>
    </row>
    <row r="713" spans="1:20" ht="14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39"/>
      <c r="Q713" s="39"/>
      <c r="R713" s="39"/>
      <c r="S713" s="39"/>
      <c r="T713" s="39"/>
    </row>
    <row r="714" spans="1:20" ht="14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38"/>
      <c r="Q714" s="38"/>
      <c r="R714" s="38"/>
      <c r="S714" s="38"/>
      <c r="T714" s="38"/>
    </row>
    <row r="715" spans="1:20" ht="14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39"/>
      <c r="Q715" s="39"/>
      <c r="R715" s="39"/>
      <c r="S715" s="39"/>
      <c r="T715" s="39"/>
    </row>
    <row r="716" spans="1:20" ht="14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38"/>
      <c r="Q716" s="38"/>
      <c r="R716" s="38"/>
      <c r="S716" s="38"/>
      <c r="T716" s="38"/>
    </row>
    <row r="717" spans="1:20" ht="14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39"/>
      <c r="Q717" s="39"/>
      <c r="R717" s="39"/>
      <c r="S717" s="39"/>
      <c r="T717" s="39"/>
    </row>
    <row r="718" spans="1:20" ht="14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38"/>
      <c r="Q718" s="38"/>
      <c r="R718" s="38"/>
      <c r="S718" s="38"/>
      <c r="T718" s="38"/>
    </row>
    <row r="719" spans="1:20" ht="14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39"/>
      <c r="Q719" s="39"/>
      <c r="R719" s="39"/>
      <c r="S719" s="39"/>
      <c r="T719" s="39"/>
    </row>
    <row r="720" spans="1:20" ht="14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38"/>
      <c r="Q720" s="38"/>
      <c r="R720" s="38"/>
      <c r="S720" s="38"/>
      <c r="T720" s="38"/>
    </row>
    <row r="721" spans="1:20" ht="14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39"/>
      <c r="Q721" s="39"/>
      <c r="R721" s="39"/>
      <c r="S721" s="39"/>
      <c r="T721" s="39"/>
    </row>
    <row r="722" spans="1:20" ht="14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38"/>
      <c r="Q722" s="38"/>
      <c r="R722" s="38"/>
      <c r="S722" s="38"/>
      <c r="T722" s="38"/>
    </row>
    <row r="723" spans="1:20" ht="14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39"/>
      <c r="Q723" s="39"/>
      <c r="R723" s="39"/>
      <c r="S723" s="39"/>
      <c r="T723" s="39"/>
    </row>
    <row r="724" spans="1:20" ht="14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38"/>
      <c r="Q724" s="38"/>
      <c r="R724" s="38"/>
      <c r="S724" s="38"/>
      <c r="T724" s="38"/>
    </row>
    <row r="725" spans="1:20" ht="14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39"/>
      <c r="Q725" s="39"/>
      <c r="R725" s="39"/>
      <c r="S725" s="39"/>
      <c r="T725" s="39"/>
    </row>
    <row r="726" spans="1:20" ht="14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38"/>
      <c r="Q726" s="38"/>
      <c r="R726" s="38"/>
      <c r="S726" s="38"/>
      <c r="T726" s="38"/>
    </row>
    <row r="727" spans="1:20" ht="14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39"/>
      <c r="Q727" s="39"/>
      <c r="R727" s="39"/>
      <c r="S727" s="39"/>
      <c r="T727" s="39"/>
    </row>
    <row r="728" spans="1:20" ht="14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38"/>
      <c r="Q728" s="38"/>
      <c r="R728" s="38"/>
      <c r="S728" s="38"/>
      <c r="T728" s="38"/>
    </row>
    <row r="729" spans="1:20" ht="14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39"/>
      <c r="Q729" s="39"/>
      <c r="R729" s="39"/>
      <c r="S729" s="39"/>
      <c r="T729" s="39"/>
    </row>
    <row r="730" spans="1:20" ht="14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38"/>
      <c r="Q730" s="38"/>
      <c r="R730" s="38"/>
      <c r="S730" s="38"/>
      <c r="T730" s="38"/>
    </row>
    <row r="731" spans="1:20" ht="14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39"/>
      <c r="Q731" s="39"/>
      <c r="R731" s="39"/>
      <c r="S731" s="39"/>
      <c r="T731" s="39"/>
    </row>
    <row r="732" spans="1:20" ht="14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38"/>
      <c r="Q732" s="38"/>
      <c r="R732" s="38"/>
      <c r="S732" s="38"/>
      <c r="T732" s="38"/>
    </row>
    <row r="733" spans="1:20" ht="14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39"/>
      <c r="Q733" s="39"/>
      <c r="R733" s="39"/>
      <c r="S733" s="39"/>
      <c r="T733" s="39"/>
    </row>
    <row r="734" spans="1:20" ht="14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38"/>
      <c r="Q734" s="38"/>
      <c r="R734" s="38"/>
      <c r="S734" s="38"/>
      <c r="T734" s="38"/>
    </row>
    <row r="735" spans="1:20" ht="14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39"/>
      <c r="Q735" s="39"/>
      <c r="R735" s="39"/>
      <c r="S735" s="39"/>
      <c r="T735" s="39"/>
    </row>
    <row r="736" spans="1:20" ht="14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38"/>
      <c r="Q736" s="38"/>
      <c r="R736" s="38"/>
      <c r="S736" s="38"/>
      <c r="T736" s="38"/>
    </row>
    <row r="737" spans="1:20" ht="14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39"/>
      <c r="Q737" s="39"/>
      <c r="R737" s="39"/>
      <c r="S737" s="39"/>
      <c r="T737" s="39"/>
    </row>
    <row r="738" spans="1:20" ht="14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38"/>
      <c r="Q738" s="38"/>
      <c r="R738" s="38"/>
      <c r="S738" s="38"/>
      <c r="T738" s="38"/>
    </row>
    <row r="739" spans="1:20" ht="14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39"/>
      <c r="Q739" s="39"/>
      <c r="R739" s="39"/>
      <c r="S739" s="39"/>
      <c r="T739" s="39"/>
    </row>
    <row r="740" spans="1:20" ht="14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38"/>
      <c r="Q740" s="38"/>
      <c r="R740" s="38"/>
      <c r="S740" s="38"/>
      <c r="T740" s="38"/>
    </row>
    <row r="741" spans="1:20" ht="14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39"/>
      <c r="Q741" s="39"/>
      <c r="R741" s="39"/>
      <c r="S741" s="39"/>
      <c r="T741" s="39"/>
    </row>
    <row r="742" spans="1:20" ht="14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38"/>
      <c r="Q742" s="38"/>
      <c r="R742" s="38"/>
      <c r="S742" s="38"/>
      <c r="T742" s="38"/>
    </row>
    <row r="743" spans="1:20" ht="14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39"/>
      <c r="Q743" s="39"/>
      <c r="R743" s="39"/>
      <c r="S743" s="39"/>
      <c r="T743" s="39"/>
    </row>
    <row r="744" spans="1:20" ht="14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38"/>
      <c r="Q744" s="38"/>
      <c r="R744" s="38"/>
      <c r="S744" s="38"/>
      <c r="T744" s="38"/>
    </row>
    <row r="745" spans="1:20" ht="14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39"/>
      <c r="Q745" s="39"/>
      <c r="R745" s="39"/>
      <c r="S745" s="39"/>
      <c r="T745" s="39"/>
    </row>
    <row r="746" spans="1:20" ht="14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38"/>
      <c r="Q746" s="38"/>
      <c r="R746" s="38"/>
      <c r="S746" s="38"/>
      <c r="T746" s="38"/>
    </row>
    <row r="747" spans="1:20" ht="14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39"/>
      <c r="Q747" s="39"/>
      <c r="R747" s="39"/>
      <c r="S747" s="39"/>
      <c r="T747" s="39"/>
    </row>
    <row r="748" spans="1:20" ht="14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38"/>
      <c r="Q748" s="38"/>
      <c r="R748" s="38"/>
      <c r="S748" s="38"/>
      <c r="T748" s="38"/>
    </row>
    <row r="749" spans="1:20" ht="14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39"/>
      <c r="Q749" s="39"/>
      <c r="R749" s="39"/>
      <c r="S749" s="39"/>
      <c r="T749" s="39"/>
    </row>
    <row r="750" spans="1:20" ht="14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38"/>
      <c r="Q750" s="38"/>
      <c r="R750" s="38"/>
      <c r="S750" s="38"/>
      <c r="T750" s="38"/>
    </row>
    <row r="751" spans="1:20" ht="14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39"/>
      <c r="Q751" s="39"/>
      <c r="R751" s="39"/>
      <c r="S751" s="39"/>
      <c r="T751" s="39"/>
    </row>
    <row r="752" spans="1:20" ht="14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38"/>
      <c r="Q752" s="38"/>
      <c r="R752" s="38"/>
      <c r="S752" s="38"/>
      <c r="T752" s="38"/>
    </row>
    <row r="753" spans="1:20" ht="14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39"/>
      <c r="Q753" s="39"/>
      <c r="R753" s="39"/>
      <c r="S753" s="39"/>
      <c r="T753" s="39"/>
    </row>
    <row r="754" spans="1:20" ht="14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38"/>
      <c r="Q754" s="38"/>
      <c r="R754" s="38"/>
      <c r="S754" s="38"/>
      <c r="T754" s="38"/>
    </row>
    <row r="755" spans="1:20" ht="14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39"/>
      <c r="Q755" s="39"/>
      <c r="R755" s="39"/>
      <c r="S755" s="39"/>
      <c r="T755" s="39"/>
    </row>
    <row r="756" spans="1:20" ht="14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38"/>
      <c r="Q756" s="38"/>
      <c r="R756" s="38"/>
      <c r="S756" s="38"/>
      <c r="T756" s="38"/>
    </row>
    <row r="757" spans="1:20" ht="14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39"/>
      <c r="Q757" s="39"/>
      <c r="R757" s="39"/>
      <c r="S757" s="39"/>
      <c r="T757" s="39"/>
    </row>
    <row r="758" spans="1:20" ht="14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38"/>
      <c r="Q758" s="38"/>
      <c r="R758" s="38"/>
      <c r="S758" s="38"/>
      <c r="T758" s="38"/>
    </row>
    <row r="759" spans="1:20" ht="14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39"/>
      <c r="Q759" s="39"/>
      <c r="R759" s="39"/>
      <c r="S759" s="39"/>
      <c r="T759" s="39"/>
    </row>
    <row r="760" spans="1:20" ht="14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38"/>
      <c r="Q760" s="38"/>
      <c r="R760" s="38"/>
      <c r="S760" s="38"/>
      <c r="T760" s="38"/>
    </row>
    <row r="761" spans="1:20" ht="14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39"/>
      <c r="Q761" s="39"/>
      <c r="R761" s="39"/>
      <c r="S761" s="39"/>
      <c r="T761" s="39"/>
    </row>
    <row r="762" spans="1:20" ht="14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38"/>
      <c r="Q762" s="38"/>
      <c r="R762" s="38"/>
      <c r="S762" s="38"/>
      <c r="T762" s="38"/>
    </row>
    <row r="763" spans="1:20" ht="14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39"/>
      <c r="Q763" s="39"/>
      <c r="R763" s="39"/>
      <c r="S763" s="39"/>
      <c r="T763" s="39"/>
    </row>
    <row r="764" spans="1:20" ht="14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38"/>
      <c r="Q764" s="38"/>
      <c r="R764" s="38"/>
      <c r="S764" s="38"/>
      <c r="T764" s="38"/>
    </row>
    <row r="765" spans="1:20" ht="14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39"/>
      <c r="Q765" s="39"/>
      <c r="R765" s="39"/>
      <c r="S765" s="39"/>
      <c r="T765" s="39"/>
    </row>
    <row r="766" spans="1:20" ht="14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38"/>
      <c r="Q766" s="38"/>
      <c r="R766" s="38"/>
      <c r="S766" s="38"/>
      <c r="T766" s="38"/>
    </row>
    <row r="767" spans="1:20" ht="14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39"/>
      <c r="Q767" s="39"/>
      <c r="R767" s="39"/>
      <c r="S767" s="39"/>
      <c r="T767" s="39"/>
    </row>
    <row r="768" spans="1:20" ht="14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38"/>
      <c r="Q768" s="38"/>
      <c r="R768" s="38"/>
      <c r="S768" s="38"/>
      <c r="T768" s="38"/>
    </row>
    <row r="769" spans="1:20" ht="14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39"/>
      <c r="Q769" s="39"/>
      <c r="R769" s="39"/>
      <c r="S769" s="39"/>
      <c r="T769" s="39"/>
    </row>
    <row r="770" spans="1:20" ht="14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38"/>
      <c r="Q770" s="38"/>
      <c r="R770" s="38"/>
      <c r="S770" s="38"/>
      <c r="T770" s="38"/>
    </row>
    <row r="771" spans="1:20" ht="14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39"/>
      <c r="Q771" s="39"/>
      <c r="R771" s="39"/>
      <c r="S771" s="39"/>
      <c r="T771" s="39"/>
    </row>
    <row r="772" spans="1:20" ht="14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38"/>
      <c r="Q772" s="38"/>
      <c r="R772" s="38"/>
      <c r="S772" s="38"/>
      <c r="T772" s="38"/>
    </row>
    <row r="773" spans="1:20" ht="14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39"/>
      <c r="Q773" s="39"/>
      <c r="R773" s="39"/>
      <c r="S773" s="39"/>
      <c r="T773" s="39"/>
    </row>
    <row r="774" spans="1:20" ht="14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38"/>
      <c r="Q774" s="38"/>
      <c r="R774" s="38"/>
      <c r="S774" s="38"/>
      <c r="T774" s="38"/>
    </row>
    <row r="775" spans="1:20" ht="14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39"/>
      <c r="Q775" s="39"/>
      <c r="R775" s="39"/>
      <c r="S775" s="39"/>
      <c r="T775" s="39"/>
    </row>
    <row r="776" spans="1:20" ht="14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38"/>
      <c r="Q776" s="38"/>
      <c r="R776" s="38"/>
      <c r="S776" s="38"/>
      <c r="T776" s="38"/>
    </row>
    <row r="777" spans="1:20" ht="14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39"/>
      <c r="Q777" s="39"/>
      <c r="R777" s="39"/>
      <c r="S777" s="39"/>
      <c r="T777" s="39"/>
    </row>
    <row r="778" spans="1:20" ht="14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38"/>
      <c r="Q778" s="38"/>
      <c r="R778" s="38"/>
      <c r="S778" s="38"/>
      <c r="T778" s="38"/>
    </row>
    <row r="779" spans="1:20" ht="14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39"/>
      <c r="Q779" s="39"/>
      <c r="R779" s="39"/>
      <c r="S779" s="39"/>
      <c r="T779" s="39"/>
    </row>
    <row r="780" spans="1:20" ht="14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38"/>
      <c r="Q780" s="38"/>
      <c r="R780" s="38"/>
      <c r="S780" s="38"/>
      <c r="T780" s="38"/>
    </row>
    <row r="781" spans="1:20" ht="14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39"/>
      <c r="Q781" s="39"/>
      <c r="R781" s="39"/>
      <c r="S781" s="39"/>
      <c r="T781" s="39"/>
    </row>
    <row r="782" spans="1:20" ht="14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38"/>
      <c r="Q782" s="38"/>
      <c r="R782" s="38"/>
      <c r="S782" s="38"/>
      <c r="T782" s="38"/>
    </row>
    <row r="783" spans="1:20" ht="14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39"/>
      <c r="Q783" s="39"/>
      <c r="R783" s="39"/>
      <c r="S783" s="39"/>
      <c r="T783" s="39"/>
    </row>
    <row r="784" spans="1:20" ht="14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38"/>
      <c r="Q784" s="38"/>
      <c r="R784" s="38"/>
      <c r="S784" s="38"/>
      <c r="T784" s="38"/>
    </row>
    <row r="785" spans="1:20" ht="14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39"/>
      <c r="Q785" s="39"/>
      <c r="R785" s="39"/>
      <c r="S785" s="39"/>
      <c r="T785" s="39"/>
    </row>
    <row r="786" spans="1:20" ht="14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38"/>
      <c r="Q786" s="38"/>
      <c r="R786" s="38"/>
      <c r="S786" s="38"/>
      <c r="T786" s="38"/>
    </row>
    <row r="787" spans="1:20" ht="14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39"/>
      <c r="Q787" s="39"/>
      <c r="R787" s="39"/>
      <c r="S787" s="39"/>
      <c r="T787" s="39"/>
    </row>
    <row r="788" spans="1:20" ht="14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38"/>
      <c r="Q788" s="38"/>
      <c r="R788" s="38"/>
      <c r="S788" s="38"/>
      <c r="T788" s="38"/>
    </row>
    <row r="789" spans="1:20" ht="14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39"/>
      <c r="Q789" s="39"/>
      <c r="R789" s="39"/>
      <c r="S789" s="39"/>
      <c r="T789" s="39"/>
    </row>
    <row r="790" spans="1:20" ht="14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38"/>
      <c r="Q790" s="38"/>
      <c r="R790" s="38"/>
      <c r="S790" s="38"/>
      <c r="T790" s="38"/>
    </row>
    <row r="791" spans="1:20" ht="14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39"/>
      <c r="Q791" s="39"/>
      <c r="R791" s="39"/>
      <c r="S791" s="39"/>
      <c r="T791" s="39"/>
    </row>
    <row r="792" spans="1:20" ht="14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38"/>
      <c r="Q792" s="38"/>
      <c r="R792" s="38"/>
      <c r="S792" s="38"/>
      <c r="T792" s="38"/>
    </row>
    <row r="793" spans="1:20" ht="14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39"/>
      <c r="Q793" s="39"/>
      <c r="R793" s="39"/>
      <c r="S793" s="39"/>
      <c r="T793" s="39"/>
    </row>
    <row r="794" spans="1:20" ht="14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38"/>
      <c r="Q794" s="38"/>
      <c r="R794" s="38"/>
      <c r="S794" s="38"/>
      <c r="T794" s="38"/>
    </row>
    <row r="795" spans="1:20" ht="14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39"/>
      <c r="Q795" s="39"/>
      <c r="R795" s="39"/>
      <c r="S795" s="39"/>
      <c r="T795" s="39"/>
    </row>
    <row r="796" spans="1:20" ht="14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38"/>
      <c r="Q796" s="38"/>
      <c r="R796" s="38"/>
      <c r="S796" s="38"/>
      <c r="T796" s="38"/>
    </row>
    <row r="797" spans="1:20" ht="14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39"/>
      <c r="Q797" s="39"/>
      <c r="R797" s="39"/>
      <c r="S797" s="39"/>
      <c r="T797" s="39"/>
    </row>
    <row r="798" spans="1:20" ht="14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38"/>
      <c r="Q798" s="38"/>
      <c r="R798" s="38"/>
      <c r="S798" s="38"/>
      <c r="T798" s="38"/>
    </row>
    <row r="799" spans="1:20" ht="14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39"/>
      <c r="Q799" s="39"/>
      <c r="R799" s="39"/>
      <c r="S799" s="39"/>
      <c r="T799" s="39"/>
    </row>
    <row r="800" spans="1:20" ht="14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38"/>
      <c r="Q800" s="38"/>
      <c r="R800" s="38"/>
      <c r="S800" s="38"/>
      <c r="T800" s="38"/>
    </row>
    <row r="801" spans="1:20" ht="14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39"/>
      <c r="Q801" s="39"/>
      <c r="R801" s="39"/>
      <c r="S801" s="39"/>
      <c r="T801" s="39"/>
    </row>
    <row r="802" spans="1:20" ht="14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38"/>
      <c r="Q802" s="38"/>
      <c r="R802" s="38"/>
      <c r="S802" s="38"/>
      <c r="T802" s="38"/>
    </row>
    <row r="803" spans="1:20" ht="14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39"/>
      <c r="Q803" s="39"/>
      <c r="R803" s="39"/>
      <c r="S803" s="39"/>
      <c r="T803" s="39"/>
    </row>
    <row r="804" spans="1:20" ht="14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38"/>
      <c r="Q804" s="38"/>
      <c r="R804" s="38"/>
      <c r="S804" s="38"/>
      <c r="T804" s="38"/>
    </row>
    <row r="805" spans="1:20" ht="14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39"/>
      <c r="Q805" s="39"/>
      <c r="R805" s="39"/>
      <c r="S805" s="39"/>
      <c r="T805" s="39"/>
    </row>
    <row r="806" spans="1:20" ht="14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38"/>
      <c r="Q806" s="38"/>
      <c r="R806" s="38"/>
      <c r="S806" s="38"/>
      <c r="T806" s="38"/>
    </row>
    <row r="807" spans="1:20" ht="14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39"/>
      <c r="Q807" s="39"/>
      <c r="R807" s="39"/>
      <c r="S807" s="39"/>
      <c r="T807" s="39"/>
    </row>
    <row r="808" spans="1:20" ht="14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38"/>
      <c r="Q808" s="38"/>
      <c r="R808" s="38"/>
      <c r="S808" s="38"/>
      <c r="T808" s="38"/>
    </row>
    <row r="809" spans="1:20" ht="14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39"/>
      <c r="Q809" s="39"/>
      <c r="R809" s="39"/>
      <c r="S809" s="39"/>
      <c r="T809" s="39"/>
    </row>
    <row r="810" spans="1:20" ht="14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38"/>
      <c r="Q810" s="38"/>
      <c r="R810" s="38"/>
      <c r="S810" s="38"/>
      <c r="T810" s="38"/>
    </row>
    <row r="811" spans="1:20" ht="14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39"/>
      <c r="Q811" s="39"/>
      <c r="R811" s="39"/>
      <c r="S811" s="39"/>
      <c r="T811" s="39"/>
    </row>
    <row r="812" spans="1:20" ht="14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38"/>
      <c r="Q812" s="38"/>
      <c r="R812" s="38"/>
      <c r="S812" s="38"/>
      <c r="T812" s="38"/>
    </row>
    <row r="813" spans="1:20" ht="14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39"/>
      <c r="Q813" s="39"/>
      <c r="R813" s="39"/>
      <c r="S813" s="39"/>
      <c r="T813" s="39"/>
    </row>
    <row r="814" spans="1:20" ht="14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38"/>
      <c r="Q814" s="38"/>
      <c r="R814" s="38"/>
      <c r="S814" s="38"/>
      <c r="T814" s="38"/>
    </row>
    <row r="815" spans="1:20" ht="14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39"/>
      <c r="Q815" s="39"/>
      <c r="R815" s="39"/>
      <c r="S815" s="39"/>
      <c r="T815" s="39"/>
    </row>
    <row r="816" spans="1:20" ht="14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38"/>
      <c r="Q816" s="38"/>
      <c r="R816" s="38"/>
      <c r="S816" s="38"/>
      <c r="T816" s="38"/>
    </row>
    <row r="817" spans="1:20" ht="14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39"/>
      <c r="Q817" s="39"/>
      <c r="R817" s="39"/>
      <c r="S817" s="39"/>
      <c r="T817" s="39"/>
    </row>
    <row r="818" spans="1:20" ht="14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38"/>
      <c r="Q818" s="38"/>
      <c r="R818" s="38"/>
      <c r="S818" s="38"/>
      <c r="T818" s="38"/>
    </row>
    <row r="819" spans="1:20" ht="14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39"/>
      <c r="Q819" s="39"/>
      <c r="R819" s="39"/>
      <c r="S819" s="39"/>
      <c r="T819" s="39"/>
    </row>
    <row r="820" spans="1:20" ht="14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38"/>
      <c r="Q820" s="38"/>
      <c r="R820" s="38"/>
      <c r="S820" s="38"/>
      <c r="T820" s="38"/>
    </row>
    <row r="821" spans="1:20" ht="14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39"/>
      <c r="Q821" s="39"/>
      <c r="R821" s="39"/>
      <c r="S821" s="39"/>
      <c r="T821" s="39"/>
    </row>
    <row r="822" spans="1:20" ht="14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38"/>
      <c r="Q822" s="38"/>
      <c r="R822" s="38"/>
      <c r="S822" s="38"/>
      <c r="T822" s="38"/>
    </row>
    <row r="823" spans="1:20" ht="14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39"/>
      <c r="Q823" s="39"/>
      <c r="R823" s="39"/>
      <c r="S823" s="39"/>
      <c r="T823" s="39"/>
    </row>
    <row r="824" spans="1:20" ht="14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38"/>
      <c r="Q824" s="38"/>
      <c r="R824" s="38"/>
      <c r="S824" s="38"/>
      <c r="T824" s="38"/>
    </row>
    <row r="825" spans="1:20" ht="14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39"/>
      <c r="Q825" s="39"/>
      <c r="R825" s="39"/>
      <c r="S825" s="39"/>
      <c r="T825" s="39"/>
    </row>
    <row r="826" spans="1:20" ht="14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38"/>
      <c r="Q826" s="38"/>
      <c r="R826" s="38"/>
      <c r="S826" s="38"/>
      <c r="T826" s="38"/>
    </row>
    <row r="827" spans="1:20" ht="14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39"/>
      <c r="Q827" s="39"/>
      <c r="R827" s="39"/>
      <c r="S827" s="39"/>
      <c r="T827" s="39"/>
    </row>
    <row r="828" spans="1:20" ht="14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38"/>
      <c r="Q828" s="38"/>
      <c r="R828" s="38"/>
      <c r="S828" s="38"/>
      <c r="T828" s="38"/>
    </row>
    <row r="829" spans="1:20" ht="14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39"/>
      <c r="Q829" s="39"/>
      <c r="R829" s="39"/>
      <c r="S829" s="39"/>
      <c r="T829" s="39"/>
    </row>
    <row r="830" spans="1:20" ht="14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38"/>
      <c r="Q830" s="38"/>
      <c r="R830" s="38"/>
      <c r="S830" s="38"/>
      <c r="T830" s="38"/>
    </row>
    <row r="831" spans="1:20" ht="14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39"/>
      <c r="Q831" s="39"/>
      <c r="R831" s="39"/>
      <c r="S831" s="39"/>
      <c r="T831" s="39"/>
    </row>
    <row r="832" spans="1:20" ht="14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38"/>
      <c r="Q832" s="38"/>
      <c r="R832" s="38"/>
      <c r="S832" s="38"/>
      <c r="T832" s="38"/>
    </row>
    <row r="833" spans="1:20" ht="14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39"/>
      <c r="Q833" s="39"/>
      <c r="R833" s="39"/>
      <c r="S833" s="39"/>
      <c r="T833" s="39"/>
    </row>
    <row r="834" spans="1:20" ht="14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38"/>
      <c r="Q834" s="38"/>
      <c r="R834" s="38"/>
      <c r="S834" s="38"/>
      <c r="T834" s="38"/>
    </row>
    <row r="835" spans="1:20" ht="14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39"/>
      <c r="Q835" s="39"/>
      <c r="R835" s="39"/>
      <c r="S835" s="39"/>
      <c r="T835" s="39"/>
    </row>
    <row r="836" spans="1:20" ht="14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38"/>
      <c r="Q836" s="38"/>
      <c r="R836" s="38"/>
      <c r="S836" s="38"/>
      <c r="T836" s="38"/>
    </row>
    <row r="837" spans="1:20" ht="14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39"/>
      <c r="Q837" s="39"/>
      <c r="R837" s="39"/>
      <c r="S837" s="39"/>
      <c r="T837" s="39"/>
    </row>
    <row r="838" spans="1:20" ht="14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38"/>
      <c r="Q838" s="38"/>
      <c r="R838" s="38"/>
      <c r="S838" s="38"/>
      <c r="T838" s="38"/>
    </row>
    <row r="839" spans="1:20" ht="14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39"/>
      <c r="Q839" s="39"/>
      <c r="R839" s="39"/>
      <c r="S839" s="39"/>
      <c r="T839" s="39"/>
    </row>
    <row r="840" spans="1:20" ht="14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38"/>
      <c r="Q840" s="38"/>
      <c r="R840" s="38"/>
      <c r="S840" s="38"/>
      <c r="T840" s="38"/>
    </row>
    <row r="841" spans="1:20" ht="14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39"/>
      <c r="Q841" s="39"/>
      <c r="R841" s="39"/>
      <c r="S841" s="39"/>
      <c r="T841" s="39"/>
    </row>
    <row r="842" spans="1:20" ht="14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38"/>
      <c r="Q842" s="38"/>
      <c r="R842" s="38"/>
      <c r="S842" s="38"/>
      <c r="T842" s="38"/>
    </row>
    <row r="843" spans="1:20" ht="14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39"/>
      <c r="Q843" s="39"/>
      <c r="R843" s="39"/>
      <c r="S843" s="39"/>
      <c r="T843" s="39"/>
    </row>
    <row r="844" spans="1:20" ht="14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38"/>
      <c r="Q844" s="38"/>
      <c r="R844" s="38"/>
      <c r="S844" s="38"/>
      <c r="T844" s="38"/>
    </row>
    <row r="845" spans="1:20" ht="14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39"/>
      <c r="Q845" s="39"/>
      <c r="R845" s="39"/>
      <c r="S845" s="39"/>
      <c r="T845" s="39"/>
    </row>
    <row r="846" spans="1:20" ht="14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38"/>
      <c r="Q846" s="38"/>
      <c r="R846" s="38"/>
      <c r="S846" s="38"/>
      <c r="T846" s="38"/>
    </row>
    <row r="847" spans="1:20" ht="14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39"/>
      <c r="Q847" s="39"/>
      <c r="R847" s="39"/>
      <c r="S847" s="39"/>
      <c r="T847" s="39"/>
    </row>
    <row r="848" spans="1:20" ht="14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38"/>
      <c r="Q848" s="38"/>
      <c r="R848" s="38"/>
      <c r="S848" s="38"/>
      <c r="T848" s="38"/>
    </row>
    <row r="849" spans="1:20" ht="14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39"/>
      <c r="Q849" s="39"/>
      <c r="R849" s="39"/>
      <c r="S849" s="39"/>
      <c r="T849" s="39"/>
    </row>
    <row r="850" spans="1:20" ht="14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38"/>
      <c r="Q850" s="38"/>
      <c r="R850" s="38"/>
      <c r="S850" s="38"/>
      <c r="T850" s="38"/>
    </row>
    <row r="851" spans="1:20" ht="14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39"/>
      <c r="Q851" s="39"/>
      <c r="R851" s="39"/>
      <c r="S851" s="39"/>
      <c r="T851" s="39"/>
    </row>
    <row r="852" spans="1:20" ht="14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38"/>
      <c r="Q852" s="38"/>
      <c r="R852" s="38"/>
      <c r="S852" s="38"/>
      <c r="T852" s="38"/>
    </row>
    <row r="853" spans="1:20" ht="14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39"/>
      <c r="Q853" s="39"/>
      <c r="R853" s="39"/>
      <c r="S853" s="39"/>
      <c r="T853" s="39"/>
    </row>
    <row r="854" spans="1:20" ht="14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38"/>
      <c r="Q854" s="38"/>
      <c r="R854" s="38"/>
      <c r="S854" s="38"/>
      <c r="T854" s="38"/>
    </row>
    <row r="855" spans="1:20" ht="14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39"/>
      <c r="Q855" s="39"/>
      <c r="R855" s="39"/>
      <c r="S855" s="39"/>
      <c r="T855" s="39"/>
    </row>
    <row r="856" spans="1:20" ht="14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38"/>
      <c r="Q856" s="38"/>
      <c r="R856" s="38"/>
      <c r="S856" s="38"/>
      <c r="T856" s="38"/>
    </row>
    <row r="857" spans="1:20" ht="14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39"/>
      <c r="Q857" s="39"/>
      <c r="R857" s="39"/>
      <c r="S857" s="39"/>
      <c r="T857" s="39"/>
    </row>
    <row r="858" spans="1:20" ht="14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38"/>
      <c r="Q858" s="38"/>
      <c r="R858" s="38"/>
      <c r="S858" s="38"/>
      <c r="T858" s="38"/>
    </row>
    <row r="859" spans="1:20" ht="14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39"/>
      <c r="Q859" s="39"/>
      <c r="R859" s="39"/>
      <c r="S859" s="39"/>
      <c r="T859" s="39"/>
    </row>
    <row r="860" spans="1:20" ht="14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38"/>
      <c r="Q860" s="38"/>
      <c r="R860" s="38"/>
      <c r="S860" s="38"/>
      <c r="T860" s="38"/>
    </row>
    <row r="861" spans="1:20" ht="14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39"/>
      <c r="Q861" s="39"/>
      <c r="R861" s="39"/>
      <c r="S861" s="39"/>
      <c r="T861" s="39"/>
    </row>
    <row r="862" spans="1:20" ht="14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38"/>
      <c r="Q862" s="38"/>
      <c r="R862" s="38"/>
      <c r="S862" s="38"/>
      <c r="T862" s="38"/>
    </row>
    <row r="863" spans="1:20" ht="14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39"/>
      <c r="Q863" s="39"/>
      <c r="R863" s="39"/>
      <c r="S863" s="39"/>
      <c r="T863" s="39"/>
    </row>
    <row r="864" spans="1:20" ht="14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38"/>
      <c r="Q864" s="38"/>
      <c r="R864" s="38"/>
      <c r="S864" s="38"/>
      <c r="T864" s="38"/>
    </row>
    <row r="865" spans="1:20" ht="14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39"/>
      <c r="Q865" s="39"/>
      <c r="R865" s="39"/>
      <c r="S865" s="39"/>
      <c r="T865" s="39"/>
    </row>
    <row r="866" spans="1:20" ht="14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38"/>
      <c r="Q866" s="38"/>
      <c r="R866" s="38"/>
      <c r="S866" s="38"/>
      <c r="T866" s="38"/>
    </row>
    <row r="867" spans="1:20" ht="14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39"/>
      <c r="Q867" s="39"/>
      <c r="R867" s="39"/>
      <c r="S867" s="39"/>
      <c r="T867" s="39"/>
    </row>
    <row r="868" spans="1:20" ht="14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38"/>
      <c r="Q868" s="38"/>
      <c r="R868" s="38"/>
      <c r="S868" s="38"/>
      <c r="T868" s="38"/>
    </row>
    <row r="869" spans="1:20" ht="14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39"/>
      <c r="Q869" s="39"/>
      <c r="R869" s="39"/>
      <c r="S869" s="39"/>
      <c r="T869" s="39"/>
    </row>
    <row r="870" spans="1:20" ht="14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38"/>
      <c r="Q870" s="38"/>
      <c r="R870" s="38"/>
      <c r="S870" s="38"/>
      <c r="T870" s="38"/>
    </row>
    <row r="871" spans="1:20" ht="14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39"/>
      <c r="Q871" s="39"/>
      <c r="R871" s="39"/>
      <c r="S871" s="39"/>
      <c r="T871" s="39"/>
    </row>
    <row r="872" spans="1:20" ht="14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38"/>
      <c r="Q872" s="38"/>
      <c r="R872" s="38"/>
      <c r="S872" s="38"/>
      <c r="T872" s="38"/>
    </row>
    <row r="873" spans="1:20" ht="14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39"/>
      <c r="Q873" s="39"/>
      <c r="R873" s="39"/>
      <c r="S873" s="39"/>
      <c r="T873" s="39"/>
    </row>
    <row r="874" spans="1:20" ht="14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38"/>
      <c r="Q874" s="38"/>
      <c r="R874" s="38"/>
      <c r="S874" s="38"/>
      <c r="T874" s="38"/>
    </row>
    <row r="875" spans="1:20" ht="14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39"/>
      <c r="Q875" s="39"/>
      <c r="R875" s="39"/>
      <c r="S875" s="39"/>
      <c r="T875" s="39"/>
    </row>
    <row r="876" spans="1:20" ht="14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38"/>
      <c r="Q876" s="38"/>
      <c r="R876" s="38"/>
      <c r="S876" s="38"/>
      <c r="T876" s="38"/>
    </row>
    <row r="877" spans="1:20" ht="14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39"/>
      <c r="Q877" s="39"/>
      <c r="R877" s="39"/>
      <c r="S877" s="39"/>
      <c r="T877" s="39"/>
    </row>
    <row r="878" spans="1:20" ht="14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38"/>
      <c r="Q878" s="38"/>
      <c r="R878" s="38"/>
      <c r="S878" s="38"/>
      <c r="T878" s="38"/>
    </row>
    <row r="879" spans="1:20" ht="14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39"/>
      <c r="Q879" s="39"/>
      <c r="R879" s="39"/>
      <c r="S879" s="39"/>
      <c r="T879" s="39"/>
    </row>
    <row r="880" spans="1:20" ht="14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38"/>
      <c r="Q880" s="38"/>
      <c r="R880" s="38"/>
      <c r="S880" s="38"/>
      <c r="T880" s="38"/>
    </row>
    <row r="881" spans="1:20" ht="14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39"/>
      <c r="Q881" s="39"/>
      <c r="R881" s="39"/>
      <c r="S881" s="39"/>
      <c r="T881" s="39"/>
    </row>
    <row r="882" spans="1:20" ht="14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38"/>
      <c r="Q882" s="38"/>
      <c r="R882" s="38"/>
      <c r="S882" s="38"/>
      <c r="T882" s="38"/>
    </row>
    <row r="883" spans="1:20" ht="14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39"/>
      <c r="Q883" s="39"/>
      <c r="R883" s="39"/>
      <c r="S883" s="39"/>
      <c r="T883" s="39"/>
    </row>
    <row r="884" spans="1:20" ht="14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38"/>
      <c r="Q884" s="38"/>
      <c r="R884" s="38"/>
      <c r="S884" s="38"/>
      <c r="T884" s="38"/>
    </row>
    <row r="885" spans="1:20" ht="14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39"/>
      <c r="Q885" s="39"/>
      <c r="R885" s="39"/>
      <c r="S885" s="39"/>
      <c r="T885" s="39"/>
    </row>
    <row r="886" spans="1:20" ht="14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38"/>
      <c r="Q886" s="38"/>
      <c r="R886" s="38"/>
      <c r="S886" s="38"/>
      <c r="T886" s="38"/>
    </row>
    <row r="887" spans="1:20" ht="14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39"/>
      <c r="Q887" s="39"/>
      <c r="R887" s="39"/>
      <c r="S887" s="39"/>
      <c r="T887" s="39"/>
    </row>
    <row r="888" spans="1:20" ht="14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38"/>
      <c r="Q888" s="38"/>
      <c r="R888" s="38"/>
      <c r="S888" s="38"/>
      <c r="T888" s="38"/>
    </row>
    <row r="889" spans="1:20" ht="14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39"/>
      <c r="Q889" s="39"/>
      <c r="R889" s="39"/>
      <c r="S889" s="39"/>
      <c r="T889" s="39"/>
    </row>
    <row r="890" spans="1:20" ht="14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38"/>
      <c r="Q890" s="38"/>
      <c r="R890" s="38"/>
      <c r="S890" s="38"/>
      <c r="T890" s="38"/>
    </row>
    <row r="891" spans="1:20" ht="14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39"/>
      <c r="Q891" s="39"/>
      <c r="R891" s="39"/>
      <c r="S891" s="39"/>
      <c r="T891" s="39"/>
    </row>
    <row r="892" spans="1:20" ht="14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38"/>
      <c r="Q892" s="38"/>
      <c r="R892" s="38"/>
      <c r="S892" s="38"/>
      <c r="T892" s="38"/>
    </row>
    <row r="893" spans="1:20" ht="14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39"/>
      <c r="Q893" s="39"/>
      <c r="R893" s="39"/>
      <c r="S893" s="39"/>
      <c r="T893" s="39"/>
    </row>
    <row r="894" spans="1:20" ht="14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38"/>
      <c r="Q894" s="38"/>
      <c r="R894" s="38"/>
      <c r="S894" s="38"/>
      <c r="T894" s="38"/>
    </row>
    <row r="895" spans="1:20" ht="14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39"/>
      <c r="Q895" s="39"/>
      <c r="R895" s="39"/>
      <c r="S895" s="39"/>
      <c r="T895" s="39"/>
    </row>
    <row r="896" spans="1:20" ht="14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38"/>
      <c r="Q896" s="38"/>
      <c r="R896" s="38"/>
      <c r="S896" s="38"/>
      <c r="T896" s="38"/>
    </row>
    <row r="897" spans="1:20" ht="14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39"/>
      <c r="Q897" s="39"/>
      <c r="R897" s="39"/>
      <c r="S897" s="39"/>
      <c r="T897" s="39"/>
    </row>
    <row r="898" spans="1:20" ht="14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38"/>
      <c r="Q898" s="38"/>
      <c r="R898" s="38"/>
      <c r="S898" s="38"/>
      <c r="T898" s="38"/>
    </row>
    <row r="899" spans="1:20" ht="14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39"/>
      <c r="Q899" s="39"/>
      <c r="R899" s="39"/>
      <c r="S899" s="39"/>
      <c r="T899" s="39"/>
    </row>
    <row r="900" spans="1:20" ht="14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38"/>
      <c r="Q900" s="38"/>
      <c r="R900" s="38"/>
      <c r="S900" s="38"/>
      <c r="T900" s="38"/>
    </row>
    <row r="901" spans="1:20" ht="14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39"/>
      <c r="Q901" s="39"/>
      <c r="R901" s="39"/>
      <c r="S901" s="39"/>
      <c r="T901" s="39"/>
    </row>
    <row r="902" spans="1:20" ht="14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38"/>
      <c r="Q902" s="38"/>
      <c r="R902" s="38"/>
      <c r="S902" s="38"/>
      <c r="T902" s="38"/>
    </row>
    <row r="903" spans="1:20" ht="14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39"/>
      <c r="Q903" s="39"/>
      <c r="R903" s="39"/>
      <c r="S903" s="39"/>
      <c r="T903" s="39"/>
    </row>
    <row r="904" spans="1:20" ht="14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38"/>
      <c r="Q904" s="38"/>
      <c r="R904" s="38"/>
      <c r="S904" s="38"/>
      <c r="T904" s="38"/>
    </row>
    <row r="905" spans="1:20" ht="14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39"/>
      <c r="Q905" s="39"/>
      <c r="R905" s="39"/>
      <c r="S905" s="39"/>
      <c r="T905" s="39"/>
    </row>
    <row r="906" spans="1:20" ht="14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38"/>
      <c r="Q906" s="38"/>
      <c r="R906" s="38"/>
      <c r="S906" s="38"/>
      <c r="T906" s="38"/>
    </row>
    <row r="907" spans="1:20" ht="14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39"/>
      <c r="Q907" s="39"/>
      <c r="R907" s="39"/>
      <c r="S907" s="39"/>
      <c r="T907" s="39"/>
    </row>
    <row r="908" spans="1:20" ht="14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38"/>
      <c r="Q908" s="38"/>
      <c r="R908" s="38"/>
      <c r="S908" s="38"/>
      <c r="T908" s="38"/>
    </row>
    <row r="909" spans="1:20" ht="14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39"/>
      <c r="Q909" s="39"/>
      <c r="R909" s="39"/>
      <c r="S909" s="39"/>
      <c r="T909" s="39"/>
    </row>
    <row r="910" spans="1:20" ht="14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38"/>
      <c r="Q910" s="38"/>
      <c r="R910" s="38"/>
      <c r="S910" s="38"/>
      <c r="T910" s="38"/>
    </row>
    <row r="911" spans="1:20" ht="14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39"/>
      <c r="Q911" s="39"/>
      <c r="R911" s="39"/>
      <c r="S911" s="39"/>
      <c r="T911" s="39"/>
    </row>
    <row r="912" spans="1:20" ht="14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38"/>
      <c r="Q912" s="38"/>
      <c r="R912" s="38"/>
      <c r="S912" s="38"/>
      <c r="T912" s="38"/>
    </row>
    <row r="913" spans="1:20" ht="14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39"/>
      <c r="Q913" s="39"/>
      <c r="R913" s="39"/>
      <c r="S913" s="39"/>
      <c r="T913" s="39"/>
    </row>
    <row r="914" spans="1:20" ht="14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38"/>
      <c r="Q914" s="38"/>
      <c r="R914" s="38"/>
      <c r="S914" s="38"/>
      <c r="T914" s="38"/>
    </row>
    <row r="915" spans="1:20" ht="14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39"/>
      <c r="Q915" s="39"/>
      <c r="R915" s="39"/>
      <c r="S915" s="39"/>
      <c r="T915" s="39"/>
    </row>
    <row r="916" spans="1:20" ht="14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38"/>
      <c r="Q916" s="38"/>
      <c r="R916" s="38"/>
      <c r="S916" s="38"/>
      <c r="T916" s="38"/>
    </row>
    <row r="917" spans="1:20" ht="14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39"/>
      <c r="Q917" s="39"/>
      <c r="R917" s="39"/>
      <c r="S917" s="39"/>
      <c r="T917" s="39"/>
    </row>
    <row r="918" spans="1:20" ht="14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38"/>
      <c r="Q918" s="38"/>
      <c r="R918" s="38"/>
      <c r="S918" s="38"/>
      <c r="T918" s="38"/>
    </row>
    <row r="919" spans="1:20" ht="14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39"/>
      <c r="Q919" s="39"/>
      <c r="R919" s="39"/>
      <c r="S919" s="39"/>
      <c r="T919" s="39"/>
    </row>
    <row r="920" spans="1:20" ht="14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38"/>
      <c r="Q920" s="38"/>
      <c r="R920" s="38"/>
      <c r="S920" s="38"/>
      <c r="T920" s="38"/>
    </row>
    <row r="921" spans="1:20" ht="14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39"/>
      <c r="Q921" s="39"/>
      <c r="R921" s="39"/>
      <c r="S921" s="39"/>
      <c r="T921" s="39"/>
    </row>
    <row r="922" spans="1:20" ht="14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38"/>
      <c r="Q922" s="38"/>
      <c r="R922" s="38"/>
      <c r="S922" s="38"/>
      <c r="T922" s="38"/>
    </row>
    <row r="923" spans="1:20" ht="14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39"/>
      <c r="Q923" s="39"/>
      <c r="R923" s="39"/>
      <c r="S923" s="39"/>
      <c r="T923" s="39"/>
    </row>
    <row r="924" spans="1:20" ht="14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38"/>
      <c r="Q924" s="38"/>
      <c r="R924" s="38"/>
      <c r="S924" s="38"/>
      <c r="T924" s="38"/>
    </row>
    <row r="925" spans="1:20" ht="14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39"/>
      <c r="Q925" s="39"/>
      <c r="R925" s="39"/>
      <c r="S925" s="39"/>
      <c r="T925" s="39"/>
    </row>
    <row r="926" spans="1:20" ht="14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38"/>
      <c r="Q926" s="38"/>
      <c r="R926" s="38"/>
      <c r="S926" s="38"/>
      <c r="T926" s="38"/>
    </row>
    <row r="927" spans="1:20" ht="14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39"/>
      <c r="Q927" s="39"/>
      <c r="R927" s="39"/>
      <c r="S927" s="39"/>
      <c r="T927" s="39"/>
    </row>
    <row r="928" spans="1:20" ht="14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38"/>
      <c r="Q928" s="38"/>
      <c r="R928" s="38"/>
      <c r="S928" s="38"/>
      <c r="T928" s="38"/>
    </row>
    <row r="929" spans="1:20" ht="14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39"/>
      <c r="Q929" s="39"/>
      <c r="R929" s="39"/>
      <c r="S929" s="39"/>
      <c r="T929" s="39"/>
    </row>
    <row r="930" spans="1:20" ht="14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38"/>
      <c r="Q930" s="38"/>
      <c r="R930" s="38"/>
      <c r="S930" s="38"/>
      <c r="T930" s="38"/>
    </row>
    <row r="931" spans="1:20" ht="14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39"/>
      <c r="Q931" s="39"/>
      <c r="R931" s="39"/>
      <c r="S931" s="39"/>
      <c r="T931" s="39"/>
    </row>
    <row r="932" spans="1:20" ht="14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38"/>
      <c r="Q932" s="38"/>
      <c r="R932" s="38"/>
      <c r="S932" s="38"/>
      <c r="T932" s="38"/>
    </row>
    <row r="933" spans="1:20" ht="14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39"/>
      <c r="Q933" s="39"/>
      <c r="R933" s="39"/>
      <c r="S933" s="39"/>
      <c r="T933" s="39"/>
    </row>
    <row r="934" spans="1:20" ht="14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38"/>
      <c r="Q934" s="38"/>
      <c r="R934" s="38"/>
      <c r="S934" s="38"/>
      <c r="T934" s="38"/>
    </row>
    <row r="935" spans="1:20" ht="14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39"/>
      <c r="Q935" s="39"/>
      <c r="R935" s="39"/>
      <c r="S935" s="39"/>
      <c r="T935" s="39"/>
    </row>
    <row r="936" spans="1:20" ht="14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38"/>
      <c r="Q936" s="38"/>
      <c r="R936" s="38"/>
      <c r="S936" s="38"/>
      <c r="T936" s="38"/>
    </row>
    <row r="937" spans="1:20" ht="14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39"/>
      <c r="Q937" s="39"/>
      <c r="R937" s="39"/>
      <c r="S937" s="39"/>
      <c r="T937" s="39"/>
    </row>
    <row r="938" spans="1:20" ht="14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38"/>
      <c r="Q938" s="38"/>
      <c r="R938" s="38"/>
      <c r="S938" s="38"/>
      <c r="T938" s="38"/>
    </row>
    <row r="939" spans="1:20" ht="14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39"/>
      <c r="Q939" s="39"/>
      <c r="R939" s="39"/>
      <c r="S939" s="39"/>
      <c r="T939" s="39"/>
    </row>
    <row r="940" spans="1:20" ht="14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38"/>
      <c r="Q940" s="38"/>
      <c r="R940" s="38"/>
      <c r="S940" s="38"/>
      <c r="T940" s="38"/>
    </row>
    <row r="941" spans="1:20" ht="14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39"/>
      <c r="Q941" s="39"/>
      <c r="R941" s="39"/>
      <c r="S941" s="39"/>
      <c r="T941" s="39"/>
    </row>
    <row r="942" spans="1:20" ht="14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38"/>
      <c r="Q942" s="38"/>
      <c r="R942" s="38"/>
      <c r="S942" s="38"/>
      <c r="T942" s="38"/>
    </row>
    <row r="943" spans="1:20" ht="14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39"/>
      <c r="Q943" s="39"/>
      <c r="R943" s="39"/>
      <c r="S943" s="39"/>
      <c r="T943" s="39"/>
    </row>
    <row r="944" spans="1:20" ht="14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38"/>
      <c r="Q944" s="38"/>
      <c r="R944" s="38"/>
      <c r="S944" s="38"/>
      <c r="T944" s="38"/>
    </row>
    <row r="945" spans="1:20" ht="14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39"/>
      <c r="Q945" s="39"/>
      <c r="R945" s="39"/>
      <c r="S945" s="39"/>
      <c r="T945" s="39"/>
    </row>
    <row r="946" spans="1:20" ht="14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38"/>
      <c r="Q946" s="38"/>
      <c r="R946" s="38"/>
      <c r="S946" s="38"/>
      <c r="T946" s="38"/>
    </row>
    <row r="947" spans="1:20" ht="14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39"/>
      <c r="Q947" s="39"/>
      <c r="R947" s="39"/>
      <c r="S947" s="39"/>
      <c r="T947" s="39"/>
    </row>
    <row r="948" spans="1:20" ht="14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38"/>
      <c r="Q948" s="38"/>
      <c r="R948" s="38"/>
      <c r="S948" s="38"/>
      <c r="T948" s="38"/>
    </row>
    <row r="949" spans="1:20" ht="14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39"/>
      <c r="Q949" s="39"/>
      <c r="R949" s="39"/>
      <c r="S949" s="39"/>
      <c r="T949" s="39"/>
    </row>
    <row r="950" spans="1:20" ht="14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38"/>
      <c r="Q950" s="38"/>
      <c r="R950" s="38"/>
      <c r="S950" s="38"/>
      <c r="T950" s="38"/>
    </row>
    <row r="951" spans="1:20" ht="14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39"/>
      <c r="Q951" s="39"/>
      <c r="R951" s="39"/>
      <c r="S951" s="39"/>
      <c r="T951" s="39"/>
    </row>
    <row r="952" spans="1:20" ht="14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38"/>
      <c r="Q952" s="38"/>
      <c r="R952" s="38"/>
      <c r="S952" s="38"/>
      <c r="T952" s="38"/>
    </row>
    <row r="953" spans="1:20" ht="14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39"/>
      <c r="Q953" s="39"/>
      <c r="R953" s="39"/>
      <c r="S953" s="39"/>
      <c r="T953" s="39"/>
    </row>
    <row r="954" spans="1:20" ht="14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38"/>
      <c r="Q954" s="38"/>
      <c r="R954" s="38"/>
      <c r="S954" s="38"/>
      <c r="T954" s="38"/>
    </row>
    <row r="955" spans="1:20" ht="14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39"/>
      <c r="Q955" s="39"/>
      <c r="R955" s="39"/>
      <c r="S955" s="39"/>
      <c r="T955" s="39"/>
    </row>
    <row r="956" spans="1:20" ht="14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38"/>
      <c r="Q956" s="38"/>
      <c r="R956" s="38"/>
      <c r="S956" s="38"/>
      <c r="T956" s="38"/>
    </row>
    <row r="957" spans="1:20" ht="14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39"/>
      <c r="Q957" s="39"/>
      <c r="R957" s="39"/>
      <c r="S957" s="39"/>
      <c r="T957" s="39"/>
    </row>
    <row r="958" spans="1:20" ht="14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38"/>
      <c r="Q958" s="38"/>
      <c r="R958" s="38"/>
      <c r="S958" s="38"/>
      <c r="T958" s="38"/>
    </row>
    <row r="959" spans="1:20" ht="14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39"/>
      <c r="Q959" s="39"/>
      <c r="R959" s="39"/>
      <c r="S959" s="39"/>
      <c r="T959" s="39"/>
    </row>
    <row r="960" spans="1:20" ht="14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38"/>
      <c r="Q960" s="38"/>
      <c r="R960" s="38"/>
      <c r="S960" s="38"/>
      <c r="T960" s="38"/>
    </row>
    <row r="961" spans="1:20" ht="14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39"/>
      <c r="Q961" s="39"/>
      <c r="R961" s="39"/>
      <c r="S961" s="39"/>
      <c r="T961" s="39"/>
    </row>
    <row r="962" spans="1:20" ht="14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38"/>
      <c r="Q962" s="38"/>
      <c r="R962" s="38"/>
      <c r="S962" s="38"/>
      <c r="T962" s="38"/>
    </row>
    <row r="963" spans="1:20" ht="14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39"/>
      <c r="Q963" s="39"/>
      <c r="R963" s="39"/>
      <c r="S963" s="39"/>
      <c r="T963" s="39"/>
    </row>
    <row r="964" spans="1:20" ht="14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38"/>
      <c r="Q964" s="38"/>
      <c r="R964" s="38"/>
      <c r="S964" s="38"/>
      <c r="T964" s="38"/>
    </row>
    <row r="965" spans="1:20" ht="14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39"/>
      <c r="Q965" s="39"/>
      <c r="R965" s="39"/>
      <c r="S965" s="39"/>
      <c r="T965" s="39"/>
    </row>
    <row r="966" spans="1:20" ht="14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38"/>
      <c r="Q966" s="38"/>
      <c r="R966" s="38"/>
      <c r="S966" s="38"/>
      <c r="T966" s="38"/>
    </row>
    <row r="967" spans="1:20" ht="14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39"/>
      <c r="Q967" s="39"/>
      <c r="R967" s="39"/>
      <c r="S967" s="39"/>
      <c r="T967" s="39"/>
    </row>
    <row r="968" spans="1:20" ht="14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38"/>
      <c r="Q968" s="38"/>
      <c r="R968" s="38"/>
      <c r="S968" s="38"/>
      <c r="T968" s="38"/>
    </row>
    <row r="969" spans="1:20" ht="14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39"/>
      <c r="Q969" s="39"/>
      <c r="R969" s="39"/>
      <c r="S969" s="39"/>
      <c r="T969" s="39"/>
    </row>
    <row r="970" spans="1:20" ht="14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38"/>
      <c r="Q970" s="38"/>
      <c r="R970" s="38"/>
      <c r="S970" s="38"/>
      <c r="T970" s="38"/>
    </row>
    <row r="971" spans="1:20" ht="14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39"/>
      <c r="Q971" s="39"/>
      <c r="R971" s="39"/>
      <c r="S971" s="39"/>
      <c r="T971" s="39"/>
    </row>
    <row r="972" spans="1:20" ht="14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38"/>
      <c r="Q972" s="38"/>
      <c r="R972" s="38"/>
      <c r="S972" s="38"/>
      <c r="T972" s="38"/>
    </row>
    <row r="973" spans="1:20" ht="14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39"/>
      <c r="Q973" s="39"/>
      <c r="R973" s="39"/>
      <c r="S973" s="39"/>
      <c r="T973" s="39"/>
    </row>
    <row r="974" spans="1:20" ht="14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38"/>
      <c r="Q974" s="38"/>
      <c r="R974" s="38"/>
      <c r="S974" s="38"/>
      <c r="T974" s="38"/>
    </row>
    <row r="975" spans="1:20" ht="14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39"/>
      <c r="Q975" s="39"/>
      <c r="R975" s="39"/>
      <c r="S975" s="39"/>
      <c r="T975" s="39"/>
    </row>
    <row r="976" spans="1:20" ht="14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38"/>
      <c r="Q976" s="38"/>
      <c r="R976" s="38"/>
      <c r="S976" s="38"/>
      <c r="T976" s="38"/>
    </row>
    <row r="977" spans="1:20" ht="14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39"/>
      <c r="Q977" s="39"/>
      <c r="R977" s="39"/>
      <c r="S977" s="39"/>
      <c r="T977" s="39"/>
    </row>
    <row r="978" spans="1:20" ht="14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38"/>
      <c r="Q978" s="38"/>
      <c r="R978" s="38"/>
      <c r="S978" s="38"/>
      <c r="T978" s="38"/>
    </row>
    <row r="979" spans="1:20" ht="14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39"/>
      <c r="Q979" s="39"/>
      <c r="R979" s="39"/>
      <c r="S979" s="39"/>
      <c r="T979" s="39"/>
    </row>
    <row r="980" spans="1:20" ht="14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38"/>
      <c r="Q980" s="38"/>
      <c r="R980" s="38"/>
      <c r="S980" s="38"/>
      <c r="T980" s="38"/>
    </row>
    <row r="981" spans="1:20" ht="14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39"/>
      <c r="Q981" s="39"/>
      <c r="R981" s="39"/>
      <c r="S981" s="39"/>
      <c r="T981" s="39"/>
    </row>
    <row r="982" spans="1:20" ht="14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38"/>
      <c r="Q982" s="38"/>
      <c r="R982" s="38"/>
      <c r="S982" s="38"/>
      <c r="T982" s="38"/>
    </row>
    <row r="983" spans="1:20" ht="14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39"/>
      <c r="Q983" s="39"/>
      <c r="R983" s="39"/>
      <c r="S983" s="39"/>
      <c r="T983" s="39"/>
    </row>
    <row r="984" spans="1:20" ht="14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38"/>
      <c r="Q984" s="38"/>
      <c r="R984" s="38"/>
      <c r="S984" s="38"/>
      <c r="T984" s="38"/>
    </row>
    <row r="985" spans="1:20" ht="14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39"/>
      <c r="Q985" s="39"/>
      <c r="R985" s="39"/>
      <c r="S985" s="39"/>
      <c r="T985" s="39"/>
    </row>
    <row r="986" spans="1:20" ht="14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38"/>
      <c r="Q986" s="38"/>
      <c r="R986" s="38"/>
      <c r="S986" s="38"/>
      <c r="T986" s="38"/>
    </row>
    <row r="987" spans="1:20" ht="14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39"/>
      <c r="Q987" s="39"/>
      <c r="R987" s="39"/>
      <c r="S987" s="39"/>
      <c r="T987" s="39"/>
    </row>
    <row r="988" spans="1:20" ht="14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38"/>
      <c r="Q988" s="38"/>
      <c r="R988" s="38"/>
      <c r="S988" s="38"/>
      <c r="T988" s="38"/>
    </row>
    <row r="989" spans="1:20" ht="14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39"/>
      <c r="Q989" s="39"/>
      <c r="R989" s="39"/>
      <c r="S989" s="39"/>
      <c r="T989" s="39"/>
    </row>
    <row r="990" spans="1:20" ht="14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38"/>
      <c r="Q990" s="38"/>
      <c r="R990" s="38"/>
      <c r="S990" s="38"/>
      <c r="T990" s="38"/>
    </row>
    <row r="991" spans="1:20" ht="14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39"/>
      <c r="Q991" s="39"/>
      <c r="R991" s="39"/>
      <c r="S991" s="39"/>
      <c r="T991" s="39"/>
    </row>
    <row r="992" spans="1:20" ht="14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38"/>
      <c r="Q992" s="38"/>
      <c r="R992" s="38"/>
      <c r="S992" s="38"/>
      <c r="T992" s="38"/>
    </row>
    <row r="993" spans="1:20" ht="14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39"/>
      <c r="Q993" s="39"/>
      <c r="R993" s="39"/>
      <c r="S993" s="39"/>
      <c r="T993" s="39"/>
    </row>
    <row r="994" spans="1:20" ht="14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38"/>
      <c r="Q994" s="38"/>
      <c r="R994" s="38"/>
      <c r="S994" s="38"/>
      <c r="T994" s="38"/>
    </row>
    <row r="995" spans="1:20" ht="14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39"/>
      <c r="Q995" s="39"/>
      <c r="R995" s="39"/>
      <c r="S995" s="39"/>
      <c r="T995" s="39"/>
    </row>
    <row r="996" spans="1:20" ht="14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38"/>
      <c r="Q996" s="38"/>
      <c r="R996" s="38"/>
      <c r="S996" s="38"/>
      <c r="T996" s="38"/>
    </row>
    <row r="997" spans="1:20" ht="14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39"/>
      <c r="Q997" s="39"/>
      <c r="R997" s="39"/>
      <c r="S997" s="39"/>
      <c r="T997" s="39"/>
    </row>
    <row r="998" spans="1:20" ht="14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38"/>
      <c r="Q998" s="38"/>
      <c r="R998" s="38"/>
      <c r="S998" s="38"/>
      <c r="T998" s="38"/>
    </row>
    <row r="999" spans="1:20" ht="14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39"/>
      <c r="Q999" s="39"/>
      <c r="R999" s="39"/>
      <c r="S999" s="39"/>
      <c r="T999" s="39"/>
    </row>
    <row r="1000" spans="1:20" ht="14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38"/>
      <c r="Q1000" s="38"/>
      <c r="R1000" s="38"/>
      <c r="S1000" s="38"/>
      <c r="T1000" s="3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topLeftCell="A55" workbookViewId="0">
      <selection activeCell="B83" sqref="B83"/>
    </sheetView>
  </sheetViews>
  <sheetFormatPr defaultColWidth="12.5703125" defaultRowHeight="15.75" customHeight="1"/>
  <cols>
    <col min="1" max="1" width="19.42578125" customWidth="1"/>
    <col min="2" max="2" width="13.85546875" bestFit="1" customWidth="1"/>
  </cols>
  <sheetData>
    <row r="1" spans="1:2">
      <c r="A1" s="10" t="s">
        <v>172</v>
      </c>
      <c r="B1" s="10" t="s">
        <v>173</v>
      </c>
    </row>
    <row r="2" spans="1:2">
      <c r="A2" s="11" t="s">
        <v>37</v>
      </c>
      <c r="B2" s="12">
        <v>235665566</v>
      </c>
    </row>
    <row r="3" spans="1:2">
      <c r="A3" s="11" t="s">
        <v>119</v>
      </c>
      <c r="B3" s="12">
        <v>532616595</v>
      </c>
    </row>
    <row r="4" spans="1:2">
      <c r="A4" s="11" t="s">
        <v>142</v>
      </c>
      <c r="B4" s="12">
        <v>176733968</v>
      </c>
    </row>
    <row r="5" spans="1:2">
      <c r="A5" s="11" t="s">
        <v>101</v>
      </c>
      <c r="B5" s="12">
        <v>4394245879</v>
      </c>
    </row>
    <row r="6" spans="1:2">
      <c r="A6" s="11" t="s">
        <v>49</v>
      </c>
      <c r="B6" s="12">
        <v>62305891</v>
      </c>
    </row>
    <row r="7" spans="1:2">
      <c r="A7" s="11" t="s">
        <v>150</v>
      </c>
      <c r="B7" s="12">
        <v>1349217892</v>
      </c>
    </row>
    <row r="8" spans="1:2">
      <c r="A8" s="11" t="s">
        <v>35</v>
      </c>
      <c r="B8" s="12">
        <v>327593725</v>
      </c>
    </row>
    <row r="9" spans="1:2">
      <c r="A9" s="11" t="s">
        <v>152</v>
      </c>
      <c r="B9" s="12">
        <v>5602790110</v>
      </c>
    </row>
    <row r="10" spans="1:2">
      <c r="A10" s="11" t="s">
        <v>103</v>
      </c>
      <c r="B10" s="12">
        <v>671750768</v>
      </c>
    </row>
    <row r="11" spans="1:2">
      <c r="A11" s="11" t="s">
        <v>89</v>
      </c>
      <c r="B11" s="12">
        <v>1500728902</v>
      </c>
    </row>
    <row r="12" spans="1:2">
      <c r="A12" s="11" t="s">
        <v>51</v>
      </c>
      <c r="B12" s="12">
        <v>5146576868</v>
      </c>
    </row>
    <row r="13" spans="1:2">
      <c r="A13" s="11" t="s">
        <v>69</v>
      </c>
      <c r="B13" s="12">
        <v>251003438</v>
      </c>
    </row>
    <row r="14" spans="1:2">
      <c r="A14" s="11" t="s">
        <v>77</v>
      </c>
      <c r="B14" s="12">
        <v>1420949112</v>
      </c>
    </row>
    <row r="15" spans="1:2">
      <c r="A15" s="11" t="s">
        <v>33</v>
      </c>
      <c r="B15" s="12">
        <v>265877867</v>
      </c>
    </row>
    <row r="16" spans="1:2">
      <c r="A16" s="11" t="s">
        <v>57</v>
      </c>
      <c r="B16" s="12">
        <v>1677525446</v>
      </c>
    </row>
    <row r="17" spans="1:2">
      <c r="A17" s="11" t="s">
        <v>174</v>
      </c>
      <c r="B17" s="12">
        <v>1150645866</v>
      </c>
    </row>
    <row r="18" spans="1:2">
      <c r="A18" s="11" t="s">
        <v>162</v>
      </c>
      <c r="B18" s="12">
        <v>533990587</v>
      </c>
    </row>
    <row r="19" spans="1:2">
      <c r="A19" s="11" t="s">
        <v>164</v>
      </c>
      <c r="B19" s="12">
        <v>94843047</v>
      </c>
    </row>
    <row r="20" spans="1:2">
      <c r="A20" s="11" t="s">
        <v>121</v>
      </c>
      <c r="B20" s="12">
        <v>995335937</v>
      </c>
    </row>
    <row r="21" spans="1:2">
      <c r="A21" s="11" t="s">
        <v>109</v>
      </c>
      <c r="B21" s="12">
        <v>1437415777</v>
      </c>
    </row>
    <row r="22" spans="1:2">
      <c r="A22" s="11" t="s">
        <v>63</v>
      </c>
      <c r="B22" s="12">
        <v>1095462329</v>
      </c>
    </row>
    <row r="23" spans="1:2">
      <c r="A23" s="11" t="s">
        <v>123</v>
      </c>
      <c r="B23" s="12">
        <v>1814920980</v>
      </c>
    </row>
    <row r="24" spans="1:2">
      <c r="A24" s="11" t="s">
        <v>95</v>
      </c>
      <c r="B24" s="12">
        <v>1679335290</v>
      </c>
    </row>
    <row r="25" spans="1:2">
      <c r="A25" s="11" t="s">
        <v>83</v>
      </c>
      <c r="B25" s="12">
        <v>1168097881</v>
      </c>
    </row>
    <row r="26" spans="1:2">
      <c r="A26" s="11" t="s">
        <v>19</v>
      </c>
      <c r="B26" s="12">
        <v>187732538</v>
      </c>
    </row>
    <row r="27" spans="1:2">
      <c r="A27" s="11" t="s">
        <v>13</v>
      </c>
      <c r="B27" s="12">
        <v>1110559345</v>
      </c>
    </row>
    <row r="28" spans="1:2">
      <c r="A28" s="11" t="s">
        <v>168</v>
      </c>
      <c r="B28" s="12">
        <v>525582771</v>
      </c>
    </row>
    <row r="29" spans="1:2">
      <c r="A29" s="11" t="s">
        <v>144</v>
      </c>
      <c r="B29" s="12">
        <v>265784616</v>
      </c>
    </row>
    <row r="30" spans="1:2">
      <c r="A30" s="11" t="s">
        <v>65</v>
      </c>
      <c r="B30" s="12">
        <v>302768240</v>
      </c>
    </row>
    <row r="31" spans="1:2">
      <c r="A31" s="11" t="s">
        <v>133</v>
      </c>
      <c r="B31" s="12">
        <v>1980568384</v>
      </c>
    </row>
    <row r="32" spans="1:2">
      <c r="A32" s="11" t="s">
        <v>111</v>
      </c>
      <c r="B32" s="12">
        <v>268544014</v>
      </c>
    </row>
    <row r="33" spans="1:2">
      <c r="A33" s="11" t="s">
        <v>146</v>
      </c>
      <c r="B33" s="12">
        <v>734632705</v>
      </c>
    </row>
    <row r="34" spans="1:2">
      <c r="A34" s="11" t="s">
        <v>175</v>
      </c>
      <c r="B34" s="12">
        <v>290386402</v>
      </c>
    </row>
    <row r="35" spans="1:2">
      <c r="A35" s="11" t="s">
        <v>113</v>
      </c>
      <c r="B35" s="12">
        <v>1579130168</v>
      </c>
    </row>
    <row r="36" spans="1:2">
      <c r="A36" s="11" t="s">
        <v>127</v>
      </c>
      <c r="B36" s="12">
        <v>255236961</v>
      </c>
    </row>
    <row r="37" spans="1:2">
      <c r="A37" s="11" t="s">
        <v>39</v>
      </c>
      <c r="B37" s="12">
        <v>1095587251</v>
      </c>
    </row>
    <row r="38" spans="1:2">
      <c r="A38" s="11" t="s">
        <v>137</v>
      </c>
      <c r="B38" s="12">
        <v>91514307</v>
      </c>
    </row>
    <row r="39" spans="1:2">
      <c r="A39" s="11" t="s">
        <v>139</v>
      </c>
      <c r="B39" s="12">
        <v>240822651</v>
      </c>
    </row>
    <row r="40" spans="1:2">
      <c r="A40" s="11" t="s">
        <v>91</v>
      </c>
      <c r="B40" s="12">
        <v>1118525506</v>
      </c>
    </row>
    <row r="41" spans="1:2">
      <c r="A41" s="11" t="s">
        <v>81</v>
      </c>
      <c r="B41" s="12">
        <v>660411219</v>
      </c>
    </row>
    <row r="42" spans="1:2">
      <c r="A42" s="11" t="s">
        <v>170</v>
      </c>
      <c r="B42" s="12">
        <v>198184909</v>
      </c>
    </row>
    <row r="43" spans="1:2">
      <c r="A43" s="11" t="s">
        <v>148</v>
      </c>
      <c r="B43" s="12">
        <v>846244302</v>
      </c>
    </row>
    <row r="44" spans="1:2">
      <c r="A44" s="11" t="s">
        <v>140</v>
      </c>
      <c r="B44" s="12">
        <v>496029967</v>
      </c>
    </row>
    <row r="45" spans="1:2">
      <c r="A45" s="11" t="s">
        <v>158</v>
      </c>
      <c r="B45" s="12">
        <v>4394332306</v>
      </c>
    </row>
    <row r="46" spans="1:2">
      <c r="A46" s="11" t="s">
        <v>154</v>
      </c>
      <c r="B46" s="12">
        <v>409490388</v>
      </c>
    </row>
    <row r="47" spans="1:2">
      <c r="A47" s="11" t="s">
        <v>176</v>
      </c>
      <c r="B47" s="12">
        <v>217622138</v>
      </c>
    </row>
    <row r="48" spans="1:2">
      <c r="A48" s="11" t="s">
        <v>131</v>
      </c>
      <c r="B48" s="12">
        <v>81838843</v>
      </c>
    </row>
    <row r="49" spans="1:2">
      <c r="A49" s="11" t="s">
        <v>75</v>
      </c>
      <c r="B49" s="12">
        <v>5372783971</v>
      </c>
    </row>
    <row r="50" spans="1:2">
      <c r="A50" s="11" t="s">
        <v>29</v>
      </c>
      <c r="B50" s="12">
        <v>4801593832</v>
      </c>
    </row>
    <row r="51" spans="1:2">
      <c r="A51" s="11" t="s">
        <v>85</v>
      </c>
      <c r="B51" s="12">
        <v>1134986472</v>
      </c>
    </row>
    <row r="52" spans="1:2">
      <c r="A52" s="11" t="s">
        <v>177</v>
      </c>
      <c r="B52" s="12">
        <v>706747385</v>
      </c>
    </row>
    <row r="53" spans="1:2">
      <c r="A53" s="11" t="s">
        <v>166</v>
      </c>
      <c r="B53" s="12">
        <v>853202347</v>
      </c>
    </row>
    <row r="54" spans="1:2">
      <c r="A54" s="11" t="s">
        <v>160</v>
      </c>
      <c r="B54" s="12">
        <v>951329770</v>
      </c>
    </row>
    <row r="55" spans="1:2">
      <c r="A55" s="11" t="s">
        <v>71</v>
      </c>
      <c r="B55" s="12">
        <v>393173139</v>
      </c>
    </row>
    <row r="56" spans="1:2">
      <c r="A56" s="11" t="s">
        <v>87</v>
      </c>
      <c r="B56" s="12">
        <v>2867627068</v>
      </c>
    </row>
    <row r="57" spans="1:2">
      <c r="A57" s="11" t="s">
        <v>99</v>
      </c>
      <c r="B57" s="12">
        <v>331799687</v>
      </c>
    </row>
    <row r="58" spans="1:2">
      <c r="A58" s="11" t="s">
        <v>53</v>
      </c>
      <c r="B58" s="12">
        <v>261036182</v>
      </c>
    </row>
    <row r="59" spans="1:2">
      <c r="A59" s="11" t="s">
        <v>47</v>
      </c>
      <c r="B59" s="12">
        <v>376187582</v>
      </c>
    </row>
    <row r="60" spans="1:2">
      <c r="A60" s="11" t="s">
        <v>27</v>
      </c>
      <c r="B60" s="12">
        <v>268505432</v>
      </c>
    </row>
    <row r="61" spans="1:2">
      <c r="A61" s="11" t="s">
        <v>55</v>
      </c>
      <c r="B61" s="12">
        <v>159430826</v>
      </c>
    </row>
    <row r="62" spans="1:2">
      <c r="A62" s="11" t="s">
        <v>15</v>
      </c>
      <c r="B62" s="12">
        <v>2379877655</v>
      </c>
    </row>
    <row r="63" spans="1:2">
      <c r="A63" s="11" t="s">
        <v>23</v>
      </c>
      <c r="B63" s="12">
        <v>4566445852</v>
      </c>
    </row>
    <row r="64" spans="1:2">
      <c r="A64" s="11" t="s">
        <v>73</v>
      </c>
      <c r="B64" s="12">
        <v>275005663</v>
      </c>
    </row>
    <row r="65" spans="1:2">
      <c r="A65" s="11" t="s">
        <v>21</v>
      </c>
      <c r="B65" s="12">
        <v>800010734</v>
      </c>
    </row>
    <row r="66" spans="1:2">
      <c r="A66" s="11" t="s">
        <v>135</v>
      </c>
      <c r="B66" s="12">
        <v>309729428</v>
      </c>
    </row>
    <row r="67" spans="1:2">
      <c r="A67" s="11" t="s">
        <v>79</v>
      </c>
      <c r="B67" s="12">
        <v>1275798515</v>
      </c>
    </row>
    <row r="68" spans="1:2">
      <c r="A68" s="11" t="s">
        <v>93</v>
      </c>
      <c r="B68" s="12">
        <v>1193047233</v>
      </c>
    </row>
    <row r="69" spans="1:2">
      <c r="A69" s="11" t="s">
        <v>31</v>
      </c>
      <c r="B69" s="12">
        <v>1168230366</v>
      </c>
    </row>
    <row r="70" spans="1:2">
      <c r="A70" s="11" t="s">
        <v>61</v>
      </c>
      <c r="B70" s="12">
        <v>1218352541</v>
      </c>
    </row>
    <row r="71" spans="1:2">
      <c r="A71" s="11" t="s">
        <v>105</v>
      </c>
      <c r="B71" s="12">
        <v>340001799</v>
      </c>
    </row>
    <row r="72" spans="1:2">
      <c r="A72" s="11" t="s">
        <v>178</v>
      </c>
      <c r="B72" s="12">
        <v>342918449</v>
      </c>
    </row>
    <row r="73" spans="1:2">
      <c r="A73" s="11" t="s">
        <v>156</v>
      </c>
      <c r="B73" s="12">
        <v>142377330</v>
      </c>
    </row>
    <row r="74" spans="1:2">
      <c r="A74" s="11" t="s">
        <v>41</v>
      </c>
      <c r="B74" s="12">
        <v>600865451</v>
      </c>
    </row>
    <row r="75" spans="1:2">
      <c r="A75" s="11" t="s">
        <v>117</v>
      </c>
      <c r="B75" s="12">
        <v>195751130</v>
      </c>
    </row>
    <row r="76" spans="1:2">
      <c r="A76" s="11" t="s">
        <v>17</v>
      </c>
      <c r="B76" s="12">
        <v>683452836</v>
      </c>
    </row>
    <row r="77" spans="1:2">
      <c r="A77" s="11" t="s">
        <v>179</v>
      </c>
      <c r="B77" s="12">
        <v>218568234</v>
      </c>
    </row>
    <row r="78" spans="1:2">
      <c r="A78" s="11" t="s">
        <v>59</v>
      </c>
      <c r="B78" s="12">
        <v>423091712</v>
      </c>
    </row>
    <row r="79" spans="1:2">
      <c r="A79" s="11" t="s">
        <v>67</v>
      </c>
      <c r="B79" s="12">
        <v>807896814</v>
      </c>
    </row>
    <row r="80" spans="1:2">
      <c r="A80" s="11" t="s">
        <v>107</v>
      </c>
      <c r="B80" s="12">
        <v>514122351</v>
      </c>
    </row>
    <row r="81" spans="1:2">
      <c r="A81" s="11" t="s">
        <v>125</v>
      </c>
      <c r="B81" s="12">
        <v>395801044</v>
      </c>
    </row>
    <row r="82" spans="1:2">
      <c r="A82" s="11" t="s">
        <v>45</v>
      </c>
      <c r="B82" s="12">
        <v>1086411192</v>
      </c>
    </row>
    <row r="83" spans="1:2">
      <c r="A83" s="11" t="s">
        <v>11</v>
      </c>
      <c r="B83" s="12">
        <v>515117391</v>
      </c>
    </row>
    <row r="84" spans="1:2">
      <c r="A84" s="11" t="s">
        <v>25</v>
      </c>
      <c r="B84" s="12">
        <v>4196924316</v>
      </c>
    </row>
    <row r="85" spans="1:2">
      <c r="A85" s="11" t="s">
        <v>97</v>
      </c>
      <c r="B85" s="12">
        <v>421383330</v>
      </c>
    </row>
    <row r="86" spans="1:2">
      <c r="A86" s="11" t="s">
        <v>129</v>
      </c>
      <c r="B86" s="12">
        <v>1114412532</v>
      </c>
    </row>
    <row r="87" spans="1:2">
      <c r="A87" s="11" t="s">
        <v>115</v>
      </c>
      <c r="B87" s="12">
        <v>1481593024</v>
      </c>
    </row>
    <row r="88" spans="1:2">
      <c r="A88" s="11" t="s">
        <v>43</v>
      </c>
      <c r="B88" s="12">
        <v>289347914</v>
      </c>
    </row>
    <row r="89" spans="1:2">
      <c r="A89" s="11" t="s">
        <v>180</v>
      </c>
      <c r="B89" s="12">
        <v>96372098181</v>
      </c>
    </row>
    <row r="90" spans="1:2">
      <c r="A90" s="11" t="s">
        <v>181</v>
      </c>
      <c r="B90" s="13">
        <v>17047850.7866643</v>
      </c>
    </row>
    <row r="91" spans="1:2">
      <c r="A91" s="14"/>
      <c r="B91" s="14"/>
    </row>
    <row r="92" spans="1:2">
      <c r="A92" s="14"/>
      <c r="B92" s="14"/>
    </row>
    <row r="93" spans="1:2">
      <c r="A93" s="14"/>
      <c r="B93" s="14"/>
    </row>
    <row r="94" spans="1:2">
      <c r="A94" s="14"/>
      <c r="B94" s="14"/>
    </row>
    <row r="95" spans="1:2">
      <c r="A95" s="14"/>
      <c r="B95" s="14"/>
    </row>
    <row r="96" spans="1:2">
      <c r="A96" s="14"/>
      <c r="B96" s="14"/>
    </row>
    <row r="97" spans="1:2">
      <c r="A97" s="14"/>
      <c r="B97" s="14"/>
    </row>
    <row r="98" spans="1:2">
      <c r="A98" s="14"/>
      <c r="B98" s="14"/>
    </row>
    <row r="99" spans="1:2">
      <c r="A99" s="14"/>
      <c r="B99" s="14"/>
    </row>
    <row r="100" spans="1:2">
      <c r="A100" s="14"/>
      <c r="B100" s="14"/>
    </row>
    <row r="101" spans="1:2">
      <c r="A101" s="14"/>
      <c r="B101" s="14"/>
    </row>
    <row r="102" spans="1:2">
      <c r="A102" s="14"/>
      <c r="B102" s="14"/>
    </row>
    <row r="103" spans="1:2">
      <c r="A103" s="14"/>
      <c r="B103" s="14"/>
    </row>
    <row r="104" spans="1:2">
      <c r="A104" s="14"/>
      <c r="B104" s="14"/>
    </row>
    <row r="105" spans="1:2">
      <c r="A105" s="14"/>
      <c r="B105" s="14"/>
    </row>
    <row r="106" spans="1:2">
      <c r="A106" s="14"/>
      <c r="B106" s="14"/>
    </row>
    <row r="107" spans="1:2">
      <c r="A107" s="14"/>
      <c r="B107" s="14"/>
    </row>
    <row r="108" spans="1:2">
      <c r="A108" s="14"/>
      <c r="B108" s="14"/>
    </row>
    <row r="109" spans="1:2">
      <c r="A109" s="14"/>
      <c r="B109" s="14"/>
    </row>
    <row r="110" spans="1:2">
      <c r="A110" s="14"/>
      <c r="B110" s="14"/>
    </row>
    <row r="111" spans="1:2">
      <c r="A111" s="14"/>
      <c r="B111" s="14"/>
    </row>
    <row r="112" spans="1:2">
      <c r="A112" s="14"/>
      <c r="B112" s="14"/>
    </row>
    <row r="113" spans="1:2">
      <c r="A113" s="14"/>
      <c r="B113" s="14"/>
    </row>
    <row r="114" spans="1:2">
      <c r="A114" s="14"/>
      <c r="B114" s="14"/>
    </row>
    <row r="115" spans="1:2">
      <c r="A115" s="14"/>
      <c r="B115" s="14"/>
    </row>
    <row r="116" spans="1:2">
      <c r="A116" s="14"/>
      <c r="B116" s="14"/>
    </row>
    <row r="117" spans="1:2">
      <c r="A117" s="14"/>
      <c r="B117" s="14"/>
    </row>
    <row r="118" spans="1:2">
      <c r="A118" s="14"/>
      <c r="B118" s="14"/>
    </row>
    <row r="119" spans="1:2">
      <c r="A119" s="14"/>
      <c r="B119" s="14"/>
    </row>
    <row r="120" spans="1:2">
      <c r="A120" s="14"/>
      <c r="B120" s="14"/>
    </row>
    <row r="121" spans="1:2">
      <c r="A121" s="14"/>
      <c r="B121" s="14"/>
    </row>
    <row r="122" spans="1:2">
      <c r="A122" s="14"/>
      <c r="B122" s="14"/>
    </row>
    <row r="123" spans="1:2">
      <c r="A123" s="14"/>
      <c r="B123" s="14"/>
    </row>
    <row r="124" spans="1:2">
      <c r="A124" s="14"/>
      <c r="B124" s="14"/>
    </row>
    <row r="125" spans="1:2">
      <c r="A125" s="14"/>
      <c r="B125" s="14"/>
    </row>
    <row r="126" spans="1:2">
      <c r="A126" s="14"/>
      <c r="B126" s="14"/>
    </row>
    <row r="127" spans="1:2">
      <c r="A127" s="14"/>
      <c r="B127" s="14"/>
    </row>
    <row r="128" spans="1:2">
      <c r="A128" s="14"/>
      <c r="B128" s="14"/>
    </row>
    <row r="129" spans="1:2">
      <c r="A129" s="14"/>
      <c r="B129" s="14"/>
    </row>
    <row r="130" spans="1:2">
      <c r="A130" s="14"/>
      <c r="B130" s="14"/>
    </row>
    <row r="131" spans="1:2">
      <c r="A131" s="14"/>
      <c r="B131" s="14"/>
    </row>
    <row r="132" spans="1:2">
      <c r="A132" s="14"/>
      <c r="B132" s="14"/>
    </row>
    <row r="133" spans="1:2">
      <c r="A133" s="14"/>
      <c r="B133" s="14"/>
    </row>
    <row r="134" spans="1:2">
      <c r="A134" s="14"/>
      <c r="B134" s="14"/>
    </row>
    <row r="135" spans="1:2">
      <c r="A135" s="14"/>
      <c r="B135" s="14"/>
    </row>
    <row r="136" spans="1:2">
      <c r="A136" s="14"/>
      <c r="B136" s="14"/>
    </row>
    <row r="137" spans="1:2">
      <c r="A137" s="14"/>
      <c r="B137" s="14"/>
    </row>
    <row r="138" spans="1:2">
      <c r="A138" s="14"/>
      <c r="B138" s="14"/>
    </row>
    <row r="139" spans="1:2">
      <c r="A139" s="14"/>
      <c r="B139" s="14"/>
    </row>
    <row r="140" spans="1:2">
      <c r="A140" s="14"/>
      <c r="B140" s="14"/>
    </row>
    <row r="141" spans="1:2">
      <c r="A141" s="14"/>
      <c r="B141" s="14"/>
    </row>
    <row r="142" spans="1:2">
      <c r="A142" s="14"/>
      <c r="B142" s="14"/>
    </row>
    <row r="143" spans="1:2">
      <c r="A143" s="14"/>
      <c r="B143" s="14"/>
    </row>
    <row r="144" spans="1:2">
      <c r="A144" s="14"/>
      <c r="B144" s="14"/>
    </row>
    <row r="145" spans="1:2">
      <c r="A145" s="14"/>
      <c r="B145" s="14"/>
    </row>
    <row r="146" spans="1:2">
      <c r="A146" s="14"/>
      <c r="B146" s="14"/>
    </row>
    <row r="147" spans="1:2">
      <c r="A147" s="14"/>
      <c r="B147" s="14"/>
    </row>
    <row r="148" spans="1:2">
      <c r="A148" s="14"/>
      <c r="B148" s="14"/>
    </row>
    <row r="149" spans="1:2">
      <c r="A149" s="14"/>
      <c r="B149" s="14"/>
    </row>
    <row r="150" spans="1:2">
      <c r="A150" s="14"/>
      <c r="B150" s="14"/>
    </row>
    <row r="151" spans="1:2">
      <c r="A151" s="14"/>
      <c r="B151" s="14"/>
    </row>
    <row r="152" spans="1:2">
      <c r="A152" s="14"/>
      <c r="B152" s="14"/>
    </row>
    <row r="153" spans="1:2">
      <c r="A153" s="14"/>
      <c r="B153" s="14"/>
    </row>
    <row r="154" spans="1:2">
      <c r="A154" s="14"/>
      <c r="B154" s="14"/>
    </row>
    <row r="155" spans="1:2">
      <c r="A155" s="14"/>
      <c r="B155" s="14"/>
    </row>
    <row r="156" spans="1:2">
      <c r="A156" s="14"/>
      <c r="B156" s="14"/>
    </row>
    <row r="157" spans="1:2">
      <c r="A157" s="14"/>
      <c r="B157" s="14"/>
    </row>
    <row r="158" spans="1:2">
      <c r="A158" s="14"/>
      <c r="B158" s="14"/>
    </row>
    <row r="159" spans="1:2">
      <c r="A159" s="14"/>
      <c r="B159" s="14"/>
    </row>
    <row r="160" spans="1:2">
      <c r="A160" s="14"/>
      <c r="B160" s="14"/>
    </row>
    <row r="161" spans="1:2">
      <c r="A161" s="14"/>
      <c r="B161" s="14"/>
    </row>
    <row r="162" spans="1:2">
      <c r="A162" s="14"/>
      <c r="B162" s="14"/>
    </row>
    <row r="163" spans="1:2">
      <c r="A163" s="14"/>
      <c r="B163" s="14"/>
    </row>
    <row r="164" spans="1:2">
      <c r="A164" s="14"/>
      <c r="B164" s="14"/>
    </row>
    <row r="165" spans="1:2">
      <c r="A165" s="14"/>
      <c r="B165" s="14"/>
    </row>
    <row r="166" spans="1:2">
      <c r="A166" s="14"/>
      <c r="B166" s="14"/>
    </row>
    <row r="167" spans="1:2">
      <c r="A167" s="14"/>
      <c r="B167" s="14"/>
    </row>
    <row r="168" spans="1:2">
      <c r="A168" s="14"/>
      <c r="B168" s="14"/>
    </row>
    <row r="169" spans="1:2">
      <c r="A169" s="14"/>
      <c r="B169" s="14"/>
    </row>
    <row r="170" spans="1:2">
      <c r="A170" s="14"/>
      <c r="B170" s="14"/>
    </row>
    <row r="171" spans="1:2">
      <c r="A171" s="14"/>
      <c r="B171" s="14"/>
    </row>
    <row r="172" spans="1:2">
      <c r="A172" s="14"/>
      <c r="B172" s="14"/>
    </row>
    <row r="173" spans="1:2">
      <c r="A173" s="14"/>
      <c r="B173" s="14"/>
    </row>
    <row r="174" spans="1:2">
      <c r="A174" s="14"/>
      <c r="B174" s="14"/>
    </row>
    <row r="175" spans="1:2">
      <c r="A175" s="14"/>
      <c r="B175" s="14"/>
    </row>
    <row r="176" spans="1:2">
      <c r="A176" s="14"/>
      <c r="B176" s="14"/>
    </row>
    <row r="177" spans="1:2">
      <c r="A177" s="14"/>
      <c r="B177" s="14"/>
    </row>
    <row r="178" spans="1:2">
      <c r="A178" s="14"/>
      <c r="B178" s="14"/>
    </row>
    <row r="179" spans="1:2">
      <c r="A179" s="14"/>
      <c r="B179" s="14"/>
    </row>
    <row r="180" spans="1:2">
      <c r="A180" s="14"/>
      <c r="B180" s="14"/>
    </row>
    <row r="181" spans="1:2">
      <c r="A181" s="14"/>
      <c r="B181" s="14"/>
    </row>
    <row r="182" spans="1:2">
      <c r="A182" s="14"/>
      <c r="B182" s="14"/>
    </row>
    <row r="183" spans="1:2">
      <c r="A183" s="14"/>
      <c r="B183" s="14"/>
    </row>
    <row r="184" spans="1:2">
      <c r="A184" s="14"/>
      <c r="B184" s="14"/>
    </row>
    <row r="185" spans="1:2">
      <c r="A185" s="14"/>
      <c r="B185" s="14"/>
    </row>
    <row r="186" spans="1:2">
      <c r="A186" s="14"/>
      <c r="B186" s="14"/>
    </row>
    <row r="187" spans="1:2">
      <c r="A187" s="14"/>
      <c r="B187" s="14"/>
    </row>
    <row r="188" spans="1:2">
      <c r="A188" s="14"/>
      <c r="B188" s="14"/>
    </row>
    <row r="189" spans="1:2">
      <c r="A189" s="14"/>
      <c r="B189" s="14"/>
    </row>
    <row r="190" spans="1:2">
      <c r="A190" s="14"/>
      <c r="B190" s="14"/>
    </row>
    <row r="191" spans="1:2">
      <c r="A191" s="14"/>
      <c r="B191" s="14"/>
    </row>
    <row r="192" spans="1:2">
      <c r="A192" s="14"/>
      <c r="B192" s="14"/>
    </row>
    <row r="193" spans="1:2">
      <c r="A193" s="14"/>
      <c r="B193" s="14"/>
    </row>
    <row r="194" spans="1:2">
      <c r="A194" s="14"/>
      <c r="B194" s="14"/>
    </row>
    <row r="195" spans="1:2">
      <c r="A195" s="14"/>
      <c r="B195" s="14"/>
    </row>
    <row r="196" spans="1:2">
      <c r="A196" s="14"/>
      <c r="B196" s="14"/>
    </row>
    <row r="197" spans="1:2">
      <c r="A197" s="14"/>
      <c r="B197" s="14"/>
    </row>
    <row r="198" spans="1:2">
      <c r="A198" s="14"/>
      <c r="B198" s="14"/>
    </row>
    <row r="199" spans="1:2">
      <c r="A199" s="14"/>
      <c r="B199" s="14"/>
    </row>
    <row r="200" spans="1:2">
      <c r="A200" s="14"/>
      <c r="B200" s="14"/>
    </row>
    <row r="201" spans="1:2">
      <c r="A201" s="14"/>
      <c r="B201" s="14"/>
    </row>
    <row r="202" spans="1:2">
      <c r="A202" s="14"/>
      <c r="B202" s="14"/>
    </row>
    <row r="203" spans="1:2">
      <c r="A203" s="14"/>
      <c r="B203" s="14"/>
    </row>
    <row r="204" spans="1:2">
      <c r="A204" s="14"/>
      <c r="B204" s="14"/>
    </row>
    <row r="205" spans="1:2">
      <c r="A205" s="14"/>
      <c r="B205" s="14"/>
    </row>
    <row r="206" spans="1:2">
      <c r="A206" s="14"/>
      <c r="B206" s="14"/>
    </row>
    <row r="207" spans="1:2">
      <c r="A207" s="14"/>
      <c r="B207" s="14"/>
    </row>
    <row r="208" spans="1:2">
      <c r="A208" s="14"/>
      <c r="B208" s="14"/>
    </row>
    <row r="209" spans="1:2">
      <c r="A209" s="14"/>
      <c r="B209" s="14"/>
    </row>
    <row r="210" spans="1:2">
      <c r="A210" s="14"/>
      <c r="B210" s="14"/>
    </row>
    <row r="211" spans="1:2">
      <c r="A211" s="14"/>
      <c r="B211" s="14"/>
    </row>
    <row r="212" spans="1:2">
      <c r="A212" s="14"/>
      <c r="B212" s="14"/>
    </row>
    <row r="213" spans="1:2">
      <c r="A213" s="14"/>
      <c r="B213" s="14"/>
    </row>
    <row r="214" spans="1:2">
      <c r="A214" s="14"/>
      <c r="B214" s="14"/>
    </row>
    <row r="215" spans="1:2">
      <c r="A215" s="14"/>
      <c r="B215" s="14"/>
    </row>
    <row r="216" spans="1:2">
      <c r="A216" s="14"/>
      <c r="B216" s="14"/>
    </row>
    <row r="217" spans="1:2">
      <c r="A217" s="14"/>
      <c r="B217" s="14"/>
    </row>
    <row r="218" spans="1:2">
      <c r="A218" s="14"/>
      <c r="B218" s="14"/>
    </row>
    <row r="219" spans="1:2">
      <c r="A219" s="14"/>
      <c r="B219" s="14"/>
    </row>
    <row r="220" spans="1:2">
      <c r="A220" s="14"/>
      <c r="B220" s="14"/>
    </row>
    <row r="221" spans="1:2">
      <c r="A221" s="14"/>
      <c r="B221" s="14"/>
    </row>
    <row r="222" spans="1:2">
      <c r="A222" s="14"/>
      <c r="B222" s="14"/>
    </row>
    <row r="223" spans="1:2">
      <c r="A223" s="14"/>
      <c r="B223" s="14"/>
    </row>
    <row r="224" spans="1:2">
      <c r="A224" s="14"/>
      <c r="B224" s="14"/>
    </row>
    <row r="225" spans="1:2">
      <c r="A225" s="14"/>
      <c r="B225" s="14"/>
    </row>
    <row r="226" spans="1:2">
      <c r="A226" s="14"/>
      <c r="B226" s="14"/>
    </row>
    <row r="227" spans="1:2">
      <c r="A227" s="14"/>
      <c r="B227" s="14"/>
    </row>
    <row r="228" spans="1:2">
      <c r="A228" s="14"/>
      <c r="B228" s="14"/>
    </row>
    <row r="229" spans="1:2">
      <c r="A229" s="14"/>
      <c r="B229" s="14"/>
    </row>
    <row r="230" spans="1:2">
      <c r="A230" s="14"/>
      <c r="B230" s="14"/>
    </row>
    <row r="231" spans="1:2">
      <c r="A231" s="14"/>
      <c r="B231" s="14"/>
    </row>
    <row r="232" spans="1:2">
      <c r="A232" s="14"/>
      <c r="B232" s="14"/>
    </row>
    <row r="233" spans="1:2">
      <c r="A233" s="14"/>
      <c r="B233" s="14"/>
    </row>
    <row r="234" spans="1:2">
      <c r="A234" s="14"/>
      <c r="B234" s="14"/>
    </row>
    <row r="235" spans="1:2">
      <c r="A235" s="14"/>
      <c r="B235" s="14"/>
    </row>
    <row r="236" spans="1:2">
      <c r="A236" s="14"/>
      <c r="B236" s="14"/>
    </row>
    <row r="237" spans="1:2">
      <c r="A237" s="14"/>
      <c r="B237" s="14"/>
    </row>
    <row r="238" spans="1:2">
      <c r="A238" s="14"/>
      <c r="B238" s="14"/>
    </row>
    <row r="239" spans="1:2">
      <c r="A239" s="14"/>
      <c r="B239" s="14"/>
    </row>
    <row r="240" spans="1:2">
      <c r="A240" s="14"/>
      <c r="B240" s="14"/>
    </row>
    <row r="241" spans="1:2">
      <c r="A241" s="14"/>
      <c r="B241" s="14"/>
    </row>
    <row r="242" spans="1:2">
      <c r="A242" s="14"/>
      <c r="B242" s="14"/>
    </row>
    <row r="243" spans="1:2">
      <c r="A243" s="14"/>
      <c r="B243" s="14"/>
    </row>
    <row r="244" spans="1:2">
      <c r="A244" s="14"/>
      <c r="B244" s="14"/>
    </row>
    <row r="245" spans="1:2">
      <c r="A245" s="14"/>
      <c r="B245" s="14"/>
    </row>
    <row r="246" spans="1:2">
      <c r="A246" s="14"/>
      <c r="B246" s="14"/>
    </row>
    <row r="247" spans="1:2">
      <c r="A247" s="14"/>
      <c r="B247" s="14"/>
    </row>
    <row r="248" spans="1:2">
      <c r="A248" s="14"/>
      <c r="B248" s="14"/>
    </row>
    <row r="249" spans="1:2">
      <c r="A249" s="14"/>
      <c r="B249" s="14"/>
    </row>
    <row r="250" spans="1:2">
      <c r="A250" s="14"/>
      <c r="B250" s="14"/>
    </row>
    <row r="251" spans="1:2">
      <c r="A251" s="14"/>
      <c r="B251" s="14"/>
    </row>
    <row r="252" spans="1:2">
      <c r="A252" s="14"/>
      <c r="B252" s="14"/>
    </row>
    <row r="253" spans="1:2">
      <c r="A253" s="14"/>
      <c r="B253" s="14"/>
    </row>
    <row r="254" spans="1:2">
      <c r="A254" s="14"/>
      <c r="B254" s="14"/>
    </row>
    <row r="255" spans="1:2">
      <c r="A255" s="14"/>
      <c r="B255" s="14"/>
    </row>
    <row r="256" spans="1:2">
      <c r="A256" s="14"/>
      <c r="B256" s="14"/>
    </row>
    <row r="257" spans="1:2">
      <c r="A257" s="14"/>
      <c r="B257" s="14"/>
    </row>
    <row r="258" spans="1:2">
      <c r="A258" s="14"/>
      <c r="B258" s="14"/>
    </row>
    <row r="259" spans="1:2">
      <c r="A259" s="14"/>
      <c r="B259" s="14"/>
    </row>
    <row r="260" spans="1:2">
      <c r="A260" s="14"/>
      <c r="B260" s="14"/>
    </row>
    <row r="261" spans="1:2">
      <c r="A261" s="14"/>
      <c r="B261" s="14"/>
    </row>
    <row r="262" spans="1:2">
      <c r="A262" s="14"/>
      <c r="B262" s="14"/>
    </row>
    <row r="263" spans="1:2">
      <c r="A263" s="14"/>
      <c r="B263" s="14"/>
    </row>
    <row r="264" spans="1:2">
      <c r="A264" s="14"/>
      <c r="B264" s="14"/>
    </row>
    <row r="265" spans="1:2">
      <c r="A265" s="14"/>
      <c r="B265" s="14"/>
    </row>
    <row r="266" spans="1:2">
      <c r="A266" s="14"/>
      <c r="B266" s="14"/>
    </row>
    <row r="267" spans="1:2">
      <c r="A267" s="14"/>
      <c r="B267" s="14"/>
    </row>
    <row r="268" spans="1:2">
      <c r="A268" s="14"/>
      <c r="B268" s="14"/>
    </row>
    <row r="269" spans="1:2">
      <c r="A269" s="14"/>
      <c r="B269" s="14"/>
    </row>
    <row r="270" spans="1:2">
      <c r="A270" s="14"/>
      <c r="B270" s="14"/>
    </row>
    <row r="271" spans="1:2">
      <c r="A271" s="14"/>
      <c r="B271" s="14"/>
    </row>
    <row r="272" spans="1:2">
      <c r="A272" s="14"/>
      <c r="B272" s="14"/>
    </row>
    <row r="273" spans="1:2">
      <c r="A273" s="14"/>
      <c r="B273" s="14"/>
    </row>
    <row r="274" spans="1:2">
      <c r="A274" s="14"/>
      <c r="B274" s="14"/>
    </row>
    <row r="275" spans="1:2">
      <c r="A275" s="14"/>
      <c r="B275" s="14"/>
    </row>
    <row r="276" spans="1:2">
      <c r="A276" s="14"/>
      <c r="B276" s="14"/>
    </row>
    <row r="277" spans="1:2">
      <c r="A277" s="14"/>
      <c r="B277" s="14"/>
    </row>
    <row r="278" spans="1:2">
      <c r="A278" s="14"/>
      <c r="B278" s="14"/>
    </row>
    <row r="279" spans="1:2">
      <c r="A279" s="14"/>
      <c r="B279" s="14"/>
    </row>
    <row r="280" spans="1:2">
      <c r="A280" s="14"/>
      <c r="B280" s="14"/>
    </row>
    <row r="281" spans="1:2">
      <c r="A281" s="14"/>
      <c r="B281" s="14"/>
    </row>
    <row r="282" spans="1:2">
      <c r="A282" s="14"/>
      <c r="B282" s="14"/>
    </row>
    <row r="283" spans="1:2">
      <c r="A283" s="14"/>
      <c r="B283" s="14"/>
    </row>
    <row r="284" spans="1:2">
      <c r="A284" s="14"/>
      <c r="B284" s="14"/>
    </row>
    <row r="285" spans="1:2">
      <c r="A285" s="14"/>
      <c r="B285" s="14"/>
    </row>
    <row r="286" spans="1:2">
      <c r="A286" s="14"/>
      <c r="B286" s="14"/>
    </row>
    <row r="287" spans="1:2">
      <c r="A287" s="14"/>
      <c r="B287" s="14"/>
    </row>
    <row r="288" spans="1:2">
      <c r="A288" s="14"/>
      <c r="B288" s="14"/>
    </row>
    <row r="289" spans="1:2">
      <c r="A289" s="14"/>
      <c r="B289" s="14"/>
    </row>
    <row r="290" spans="1:2">
      <c r="A290" s="14"/>
      <c r="B290" s="14"/>
    </row>
    <row r="291" spans="1:2">
      <c r="A291" s="14"/>
      <c r="B291" s="14"/>
    </row>
    <row r="292" spans="1:2">
      <c r="A292" s="14"/>
      <c r="B292" s="14"/>
    </row>
    <row r="293" spans="1:2">
      <c r="A293" s="14"/>
      <c r="B293" s="14"/>
    </row>
    <row r="294" spans="1:2">
      <c r="A294" s="14"/>
      <c r="B294" s="14"/>
    </row>
    <row r="295" spans="1:2">
      <c r="A295" s="14"/>
      <c r="B295" s="14"/>
    </row>
    <row r="296" spans="1:2">
      <c r="A296" s="14"/>
      <c r="B296" s="14"/>
    </row>
    <row r="297" spans="1:2">
      <c r="A297" s="14"/>
      <c r="B297" s="14"/>
    </row>
    <row r="298" spans="1:2">
      <c r="A298" s="14"/>
      <c r="B298" s="14"/>
    </row>
    <row r="299" spans="1:2">
      <c r="A299" s="14"/>
      <c r="B299" s="14"/>
    </row>
    <row r="300" spans="1:2">
      <c r="A300" s="14"/>
      <c r="B300" s="14"/>
    </row>
    <row r="301" spans="1:2">
      <c r="A301" s="14"/>
      <c r="B301" s="14"/>
    </row>
    <row r="302" spans="1:2">
      <c r="A302" s="14"/>
      <c r="B302" s="14"/>
    </row>
    <row r="303" spans="1:2">
      <c r="A303" s="14"/>
      <c r="B303" s="14"/>
    </row>
    <row r="304" spans="1:2">
      <c r="A304" s="14"/>
      <c r="B304" s="14"/>
    </row>
    <row r="305" spans="1:2">
      <c r="A305" s="14"/>
      <c r="B305" s="14"/>
    </row>
    <row r="306" spans="1:2">
      <c r="A306" s="14"/>
      <c r="B306" s="14"/>
    </row>
    <row r="307" spans="1:2">
      <c r="A307" s="14"/>
      <c r="B307" s="14"/>
    </row>
    <row r="308" spans="1:2">
      <c r="A308" s="14"/>
      <c r="B308" s="14"/>
    </row>
    <row r="309" spans="1:2">
      <c r="A309" s="14"/>
      <c r="B309" s="14"/>
    </row>
    <row r="310" spans="1:2">
      <c r="A310" s="14"/>
      <c r="B310" s="14"/>
    </row>
    <row r="311" spans="1:2">
      <c r="A311" s="14"/>
      <c r="B311" s="14"/>
    </row>
    <row r="312" spans="1:2">
      <c r="A312" s="14"/>
      <c r="B312" s="14"/>
    </row>
    <row r="313" spans="1:2">
      <c r="A313" s="14"/>
      <c r="B313" s="14"/>
    </row>
    <row r="314" spans="1:2">
      <c r="A314" s="14"/>
      <c r="B314" s="14"/>
    </row>
    <row r="315" spans="1:2">
      <c r="A315" s="14"/>
      <c r="B315" s="14"/>
    </row>
    <row r="316" spans="1:2">
      <c r="A316" s="14"/>
      <c r="B316" s="14"/>
    </row>
    <row r="317" spans="1:2">
      <c r="A317" s="14"/>
      <c r="B317" s="14"/>
    </row>
    <row r="318" spans="1:2">
      <c r="A318" s="14"/>
      <c r="B318" s="14"/>
    </row>
    <row r="319" spans="1:2">
      <c r="A319" s="14"/>
      <c r="B319" s="14"/>
    </row>
    <row r="320" spans="1:2">
      <c r="A320" s="14"/>
      <c r="B320" s="14"/>
    </row>
    <row r="321" spans="1:2">
      <c r="A321" s="14"/>
      <c r="B321" s="14"/>
    </row>
    <row r="322" spans="1:2">
      <c r="A322" s="14"/>
      <c r="B322" s="14"/>
    </row>
    <row r="323" spans="1:2">
      <c r="A323" s="14"/>
      <c r="B323" s="14"/>
    </row>
    <row r="324" spans="1:2">
      <c r="A324" s="14"/>
      <c r="B324" s="14"/>
    </row>
    <row r="325" spans="1:2">
      <c r="A325" s="14"/>
      <c r="B325" s="14"/>
    </row>
    <row r="326" spans="1:2">
      <c r="A326" s="14"/>
      <c r="B326" s="14"/>
    </row>
    <row r="327" spans="1:2">
      <c r="A327" s="14"/>
      <c r="B327" s="14"/>
    </row>
    <row r="328" spans="1:2">
      <c r="A328" s="14"/>
      <c r="B328" s="14"/>
    </row>
    <row r="329" spans="1:2">
      <c r="A329" s="14"/>
      <c r="B329" s="14"/>
    </row>
    <row r="330" spans="1:2">
      <c r="A330" s="14"/>
      <c r="B330" s="14"/>
    </row>
    <row r="331" spans="1:2">
      <c r="A331" s="14"/>
      <c r="B331" s="14"/>
    </row>
    <row r="332" spans="1:2">
      <c r="A332" s="14"/>
      <c r="B332" s="14"/>
    </row>
    <row r="333" spans="1:2">
      <c r="A333" s="14"/>
      <c r="B333" s="14"/>
    </row>
    <row r="334" spans="1:2">
      <c r="A334" s="14"/>
      <c r="B334" s="14"/>
    </row>
    <row r="335" spans="1:2">
      <c r="A335" s="14"/>
      <c r="B335" s="14"/>
    </row>
    <row r="336" spans="1:2">
      <c r="A336" s="14"/>
      <c r="B336" s="14"/>
    </row>
    <row r="337" spans="1:2">
      <c r="A337" s="14"/>
      <c r="B337" s="14"/>
    </row>
    <row r="338" spans="1:2">
      <c r="A338" s="14"/>
      <c r="B338" s="14"/>
    </row>
    <row r="339" spans="1:2">
      <c r="A339" s="14"/>
      <c r="B339" s="14"/>
    </row>
    <row r="340" spans="1:2">
      <c r="A340" s="14"/>
      <c r="B340" s="14"/>
    </row>
    <row r="341" spans="1:2">
      <c r="A341" s="14"/>
      <c r="B341" s="14"/>
    </row>
    <row r="342" spans="1:2">
      <c r="A342" s="14"/>
      <c r="B342" s="14"/>
    </row>
    <row r="343" spans="1:2">
      <c r="A343" s="14"/>
      <c r="B343" s="14"/>
    </row>
    <row r="344" spans="1:2">
      <c r="A344" s="14"/>
      <c r="B344" s="14"/>
    </row>
    <row r="345" spans="1:2">
      <c r="A345" s="14"/>
      <c r="B345" s="14"/>
    </row>
    <row r="346" spans="1:2">
      <c r="A346" s="14"/>
      <c r="B346" s="14"/>
    </row>
    <row r="347" spans="1:2">
      <c r="A347" s="14"/>
      <c r="B347" s="14"/>
    </row>
    <row r="348" spans="1:2">
      <c r="A348" s="14"/>
      <c r="B348" s="14"/>
    </row>
    <row r="349" spans="1:2">
      <c r="A349" s="14"/>
      <c r="B349" s="14"/>
    </row>
    <row r="350" spans="1:2">
      <c r="A350" s="14"/>
      <c r="B350" s="14"/>
    </row>
    <row r="351" spans="1:2">
      <c r="A351" s="14"/>
      <c r="B351" s="14"/>
    </row>
    <row r="352" spans="1:2">
      <c r="A352" s="14"/>
      <c r="B352" s="14"/>
    </row>
    <row r="353" spans="1:2">
      <c r="A353" s="14"/>
      <c r="B353" s="14"/>
    </row>
    <row r="354" spans="1:2">
      <c r="A354" s="14"/>
      <c r="B354" s="14"/>
    </row>
    <row r="355" spans="1:2">
      <c r="A355" s="14"/>
      <c r="B355" s="14"/>
    </row>
    <row r="356" spans="1:2">
      <c r="A356" s="14"/>
      <c r="B356" s="14"/>
    </row>
    <row r="357" spans="1:2">
      <c r="A357" s="14"/>
      <c r="B357" s="14"/>
    </row>
    <row r="358" spans="1:2">
      <c r="A358" s="14"/>
      <c r="B358" s="14"/>
    </row>
    <row r="359" spans="1:2">
      <c r="A359" s="14"/>
      <c r="B359" s="14"/>
    </row>
    <row r="360" spans="1:2">
      <c r="A360" s="14"/>
      <c r="B360" s="14"/>
    </row>
    <row r="361" spans="1:2">
      <c r="A361" s="14"/>
      <c r="B361" s="14"/>
    </row>
    <row r="362" spans="1:2">
      <c r="A362" s="14"/>
      <c r="B362" s="14"/>
    </row>
    <row r="363" spans="1:2">
      <c r="A363" s="14"/>
      <c r="B363" s="14"/>
    </row>
    <row r="364" spans="1:2">
      <c r="A364" s="14"/>
      <c r="B364" s="14"/>
    </row>
    <row r="365" spans="1:2">
      <c r="A365" s="14"/>
      <c r="B365" s="14"/>
    </row>
    <row r="366" spans="1:2">
      <c r="A366" s="14"/>
      <c r="B366" s="14"/>
    </row>
    <row r="367" spans="1:2">
      <c r="A367" s="14"/>
      <c r="B367" s="14"/>
    </row>
    <row r="368" spans="1:2">
      <c r="A368" s="14"/>
      <c r="B368" s="14"/>
    </row>
    <row r="369" spans="1:2">
      <c r="A369" s="14"/>
      <c r="B369" s="14"/>
    </row>
    <row r="370" spans="1:2">
      <c r="A370" s="14"/>
      <c r="B370" s="14"/>
    </row>
    <row r="371" spans="1:2">
      <c r="A371" s="14"/>
      <c r="B371" s="14"/>
    </row>
    <row r="372" spans="1:2">
      <c r="A372" s="14"/>
      <c r="B372" s="14"/>
    </row>
    <row r="373" spans="1:2">
      <c r="A373" s="14"/>
      <c r="B373" s="14"/>
    </row>
    <row r="374" spans="1:2">
      <c r="A374" s="14"/>
      <c r="B374" s="14"/>
    </row>
    <row r="375" spans="1:2">
      <c r="A375" s="14"/>
      <c r="B375" s="14"/>
    </row>
    <row r="376" spans="1:2">
      <c r="A376" s="14"/>
      <c r="B376" s="14"/>
    </row>
    <row r="377" spans="1:2">
      <c r="A377" s="14"/>
      <c r="B377" s="14"/>
    </row>
    <row r="378" spans="1:2">
      <c r="A378" s="14"/>
      <c r="B378" s="14"/>
    </row>
    <row r="379" spans="1:2">
      <c r="A379" s="14"/>
      <c r="B379" s="14"/>
    </row>
    <row r="380" spans="1:2">
      <c r="A380" s="14"/>
      <c r="B380" s="14"/>
    </row>
    <row r="381" spans="1:2">
      <c r="A381" s="14"/>
      <c r="B381" s="14"/>
    </row>
    <row r="382" spans="1:2">
      <c r="A382" s="14"/>
      <c r="B382" s="14"/>
    </row>
    <row r="383" spans="1:2">
      <c r="A383" s="14"/>
      <c r="B383" s="14"/>
    </row>
    <row r="384" spans="1:2">
      <c r="A384" s="14"/>
      <c r="B384" s="14"/>
    </row>
    <row r="385" spans="1:2">
      <c r="A385" s="14"/>
      <c r="B385" s="14"/>
    </row>
    <row r="386" spans="1:2">
      <c r="A386" s="14"/>
      <c r="B386" s="14"/>
    </row>
    <row r="387" spans="1:2">
      <c r="A387" s="14"/>
      <c r="B387" s="14"/>
    </row>
    <row r="388" spans="1:2">
      <c r="A388" s="14"/>
      <c r="B388" s="14"/>
    </row>
    <row r="389" spans="1:2">
      <c r="A389" s="14"/>
      <c r="B389" s="14"/>
    </row>
    <row r="390" spans="1:2">
      <c r="A390" s="14"/>
      <c r="B390" s="14"/>
    </row>
    <row r="391" spans="1:2">
      <c r="A391" s="14"/>
      <c r="B391" s="14"/>
    </row>
    <row r="392" spans="1:2">
      <c r="A392" s="14"/>
      <c r="B392" s="14"/>
    </row>
    <row r="393" spans="1:2">
      <c r="A393" s="14"/>
      <c r="B393" s="14"/>
    </row>
    <row r="394" spans="1:2">
      <c r="A394" s="14"/>
      <c r="B394" s="14"/>
    </row>
    <row r="395" spans="1:2">
      <c r="A395" s="14"/>
      <c r="B395" s="14"/>
    </row>
    <row r="396" spans="1:2">
      <c r="A396" s="14"/>
      <c r="B396" s="14"/>
    </row>
    <row r="397" spans="1:2">
      <c r="A397" s="14"/>
      <c r="B397" s="14"/>
    </row>
    <row r="398" spans="1:2">
      <c r="A398" s="14"/>
      <c r="B398" s="14"/>
    </row>
    <row r="399" spans="1:2">
      <c r="A399" s="14"/>
      <c r="B399" s="14"/>
    </row>
    <row r="400" spans="1:2">
      <c r="A400" s="14"/>
      <c r="B400" s="14"/>
    </row>
    <row r="401" spans="1:2">
      <c r="A401" s="14"/>
      <c r="B401" s="14"/>
    </row>
    <row r="402" spans="1:2">
      <c r="A402" s="14"/>
      <c r="B402" s="14"/>
    </row>
    <row r="403" spans="1:2">
      <c r="A403" s="14"/>
      <c r="B403" s="14"/>
    </row>
    <row r="404" spans="1:2">
      <c r="A404" s="14"/>
      <c r="B404" s="14"/>
    </row>
    <row r="405" spans="1:2">
      <c r="A405" s="14"/>
      <c r="B405" s="14"/>
    </row>
    <row r="406" spans="1:2">
      <c r="A406" s="14"/>
      <c r="B406" s="14"/>
    </row>
    <row r="407" spans="1:2">
      <c r="A407" s="14"/>
      <c r="B407" s="14"/>
    </row>
    <row r="408" spans="1:2">
      <c r="A408" s="14"/>
      <c r="B408" s="14"/>
    </row>
    <row r="409" spans="1:2">
      <c r="A409" s="14"/>
      <c r="B409" s="14"/>
    </row>
    <row r="410" spans="1:2">
      <c r="A410" s="14"/>
      <c r="B410" s="14"/>
    </row>
    <row r="411" spans="1:2">
      <c r="A411" s="14"/>
      <c r="B411" s="14"/>
    </row>
    <row r="412" spans="1:2">
      <c r="A412" s="14"/>
      <c r="B412" s="14"/>
    </row>
    <row r="413" spans="1:2">
      <c r="A413" s="14"/>
      <c r="B413" s="14"/>
    </row>
    <row r="414" spans="1:2">
      <c r="A414" s="14"/>
      <c r="B414" s="14"/>
    </row>
    <row r="415" spans="1:2">
      <c r="A415" s="14"/>
      <c r="B415" s="14"/>
    </row>
    <row r="416" spans="1:2">
      <c r="A416" s="14"/>
      <c r="B416" s="14"/>
    </row>
    <row r="417" spans="1:2">
      <c r="A417" s="14"/>
      <c r="B417" s="14"/>
    </row>
    <row r="418" spans="1:2">
      <c r="A418" s="14"/>
      <c r="B418" s="14"/>
    </row>
    <row r="419" spans="1:2">
      <c r="A419" s="14"/>
      <c r="B419" s="14"/>
    </row>
    <row r="420" spans="1:2">
      <c r="A420" s="14"/>
      <c r="B420" s="14"/>
    </row>
    <row r="421" spans="1:2">
      <c r="A421" s="14"/>
      <c r="B421" s="14"/>
    </row>
    <row r="422" spans="1:2">
      <c r="A422" s="14"/>
      <c r="B422" s="14"/>
    </row>
    <row r="423" spans="1:2">
      <c r="A423" s="14"/>
      <c r="B423" s="14"/>
    </row>
    <row r="424" spans="1:2">
      <c r="A424" s="14"/>
      <c r="B424" s="14"/>
    </row>
    <row r="425" spans="1:2">
      <c r="A425" s="14"/>
      <c r="B425" s="14"/>
    </row>
    <row r="426" spans="1:2">
      <c r="A426" s="14"/>
      <c r="B426" s="14"/>
    </row>
    <row r="427" spans="1:2">
      <c r="A427" s="14"/>
      <c r="B427" s="14"/>
    </row>
    <row r="428" spans="1:2">
      <c r="A428" s="14"/>
      <c r="B428" s="14"/>
    </row>
    <row r="429" spans="1:2">
      <c r="A429" s="14"/>
      <c r="B429" s="14"/>
    </row>
    <row r="430" spans="1:2">
      <c r="A430" s="14"/>
      <c r="B430" s="14"/>
    </row>
    <row r="431" spans="1:2">
      <c r="A431" s="14"/>
      <c r="B431" s="14"/>
    </row>
    <row r="432" spans="1:2">
      <c r="A432" s="14"/>
      <c r="B432" s="14"/>
    </row>
    <row r="433" spans="1:2">
      <c r="A433" s="14"/>
      <c r="B433" s="14"/>
    </row>
    <row r="434" spans="1:2">
      <c r="A434" s="14"/>
      <c r="B434" s="14"/>
    </row>
    <row r="435" spans="1:2">
      <c r="A435" s="14"/>
      <c r="B435" s="14"/>
    </row>
    <row r="436" spans="1:2">
      <c r="A436" s="14"/>
      <c r="B436" s="14"/>
    </row>
    <row r="437" spans="1:2">
      <c r="A437" s="14"/>
      <c r="B437" s="14"/>
    </row>
    <row r="438" spans="1:2">
      <c r="A438" s="14"/>
      <c r="B438" s="14"/>
    </row>
    <row r="439" spans="1:2">
      <c r="A439" s="14"/>
      <c r="B439" s="14"/>
    </row>
    <row r="440" spans="1:2">
      <c r="A440" s="14"/>
      <c r="B440" s="14"/>
    </row>
    <row r="441" spans="1:2">
      <c r="A441" s="14"/>
      <c r="B441" s="14"/>
    </row>
    <row r="442" spans="1:2">
      <c r="A442" s="14"/>
      <c r="B442" s="14"/>
    </row>
    <row r="443" spans="1:2">
      <c r="A443" s="14"/>
      <c r="B443" s="14"/>
    </row>
    <row r="444" spans="1:2">
      <c r="A444" s="14"/>
      <c r="B444" s="14"/>
    </row>
    <row r="445" spans="1:2">
      <c r="A445" s="14"/>
      <c r="B445" s="14"/>
    </row>
    <row r="446" spans="1:2">
      <c r="A446" s="14"/>
      <c r="B446" s="14"/>
    </row>
    <row r="447" spans="1:2">
      <c r="A447" s="14"/>
      <c r="B447" s="14"/>
    </row>
    <row r="448" spans="1:2">
      <c r="A448" s="14"/>
      <c r="B448" s="14"/>
    </row>
    <row r="449" spans="1:2">
      <c r="A449" s="14"/>
      <c r="B449" s="14"/>
    </row>
    <row r="450" spans="1:2">
      <c r="A450" s="14"/>
      <c r="B450" s="14"/>
    </row>
    <row r="451" spans="1:2">
      <c r="A451" s="14"/>
      <c r="B451" s="14"/>
    </row>
    <row r="452" spans="1:2">
      <c r="A452" s="14"/>
      <c r="B452" s="14"/>
    </row>
    <row r="453" spans="1:2">
      <c r="A453" s="14"/>
      <c r="B453" s="14"/>
    </row>
    <row r="454" spans="1:2">
      <c r="A454" s="14"/>
      <c r="B454" s="14"/>
    </row>
    <row r="455" spans="1:2">
      <c r="A455" s="14"/>
      <c r="B455" s="14"/>
    </row>
    <row r="456" spans="1:2">
      <c r="A456" s="14"/>
      <c r="B456" s="14"/>
    </row>
    <row r="457" spans="1:2">
      <c r="A457" s="14"/>
      <c r="B457" s="14"/>
    </row>
    <row r="458" spans="1:2">
      <c r="A458" s="14"/>
      <c r="B458" s="14"/>
    </row>
    <row r="459" spans="1:2">
      <c r="A459" s="14"/>
      <c r="B459" s="14"/>
    </row>
    <row r="460" spans="1:2">
      <c r="A460" s="14"/>
      <c r="B460" s="14"/>
    </row>
    <row r="461" spans="1:2">
      <c r="A461" s="14"/>
      <c r="B461" s="14"/>
    </row>
    <row r="462" spans="1:2">
      <c r="A462" s="14"/>
      <c r="B462" s="14"/>
    </row>
    <row r="463" spans="1:2">
      <c r="A463" s="14"/>
      <c r="B463" s="14"/>
    </row>
    <row r="464" spans="1:2">
      <c r="A464" s="14"/>
      <c r="B464" s="14"/>
    </row>
    <row r="465" spans="1:2">
      <c r="A465" s="14"/>
      <c r="B465" s="14"/>
    </row>
    <row r="466" spans="1:2">
      <c r="A466" s="14"/>
      <c r="B466" s="14"/>
    </row>
    <row r="467" spans="1:2">
      <c r="A467" s="14"/>
      <c r="B467" s="14"/>
    </row>
    <row r="468" spans="1:2">
      <c r="A468" s="14"/>
      <c r="B468" s="14"/>
    </row>
    <row r="469" spans="1:2">
      <c r="A469" s="14"/>
      <c r="B469" s="14"/>
    </row>
    <row r="470" spans="1:2">
      <c r="A470" s="14"/>
      <c r="B470" s="14"/>
    </row>
    <row r="471" spans="1:2">
      <c r="A471" s="14"/>
      <c r="B471" s="14"/>
    </row>
    <row r="472" spans="1:2">
      <c r="A472" s="14"/>
      <c r="B472" s="14"/>
    </row>
    <row r="473" spans="1:2">
      <c r="A473" s="14"/>
      <c r="B473" s="14"/>
    </row>
    <row r="474" spans="1:2">
      <c r="A474" s="14"/>
      <c r="B474" s="14"/>
    </row>
    <row r="475" spans="1:2">
      <c r="A475" s="14"/>
      <c r="B475" s="14"/>
    </row>
    <row r="476" spans="1:2">
      <c r="A476" s="14"/>
      <c r="B476" s="14"/>
    </row>
    <row r="477" spans="1:2">
      <c r="A477" s="14"/>
      <c r="B477" s="14"/>
    </row>
    <row r="478" spans="1:2">
      <c r="A478" s="14"/>
      <c r="B478" s="14"/>
    </row>
    <row r="479" spans="1:2">
      <c r="A479" s="14"/>
      <c r="B479" s="14"/>
    </row>
    <row r="480" spans="1:2">
      <c r="A480" s="14"/>
      <c r="B480" s="14"/>
    </row>
    <row r="481" spans="1:2">
      <c r="A481" s="14"/>
      <c r="B481" s="14"/>
    </row>
    <row r="482" spans="1:2">
      <c r="A482" s="14"/>
      <c r="B482" s="14"/>
    </row>
    <row r="483" spans="1:2">
      <c r="A483" s="14"/>
      <c r="B483" s="14"/>
    </row>
    <row r="484" spans="1:2">
      <c r="A484" s="14"/>
      <c r="B484" s="14"/>
    </row>
    <row r="485" spans="1:2">
      <c r="A485" s="14"/>
      <c r="B485" s="14"/>
    </row>
    <row r="486" spans="1:2">
      <c r="A486" s="14"/>
      <c r="B486" s="14"/>
    </row>
    <row r="487" spans="1:2">
      <c r="A487" s="14"/>
      <c r="B487" s="14"/>
    </row>
    <row r="488" spans="1:2">
      <c r="A488" s="14"/>
      <c r="B488" s="14"/>
    </row>
    <row r="489" spans="1:2">
      <c r="A489" s="14"/>
      <c r="B489" s="14"/>
    </row>
    <row r="490" spans="1:2">
      <c r="A490" s="14"/>
      <c r="B490" s="14"/>
    </row>
    <row r="491" spans="1:2">
      <c r="A491" s="14"/>
      <c r="B491" s="14"/>
    </row>
    <row r="492" spans="1:2">
      <c r="A492" s="14"/>
      <c r="B492" s="14"/>
    </row>
    <row r="493" spans="1:2">
      <c r="A493" s="14"/>
      <c r="B493" s="14"/>
    </row>
    <row r="494" spans="1:2">
      <c r="A494" s="14"/>
      <c r="B494" s="14"/>
    </row>
    <row r="495" spans="1:2">
      <c r="A495" s="14"/>
      <c r="B495" s="14"/>
    </row>
    <row r="496" spans="1:2">
      <c r="A496" s="14"/>
      <c r="B496" s="14"/>
    </row>
    <row r="497" spans="1:2">
      <c r="A497" s="14"/>
      <c r="B497" s="14"/>
    </row>
    <row r="498" spans="1:2">
      <c r="A498" s="14"/>
      <c r="B498" s="14"/>
    </row>
    <row r="499" spans="1:2">
      <c r="A499" s="14"/>
      <c r="B499" s="14"/>
    </row>
    <row r="500" spans="1:2">
      <c r="A500" s="14"/>
      <c r="B500" s="14"/>
    </row>
    <row r="501" spans="1:2">
      <c r="A501" s="14"/>
      <c r="B501" s="14"/>
    </row>
    <row r="502" spans="1:2">
      <c r="A502" s="14"/>
      <c r="B502" s="14"/>
    </row>
    <row r="503" spans="1:2">
      <c r="A503" s="14"/>
      <c r="B503" s="14"/>
    </row>
    <row r="504" spans="1:2">
      <c r="A504" s="14"/>
      <c r="B504" s="14"/>
    </row>
    <row r="505" spans="1:2">
      <c r="A505" s="14"/>
      <c r="B505" s="14"/>
    </row>
    <row r="506" spans="1:2">
      <c r="A506" s="14"/>
      <c r="B506" s="14"/>
    </row>
    <row r="507" spans="1:2">
      <c r="A507" s="14"/>
      <c r="B507" s="14"/>
    </row>
    <row r="508" spans="1:2">
      <c r="A508" s="14"/>
      <c r="B508" s="14"/>
    </row>
    <row r="509" spans="1:2">
      <c r="A509" s="14"/>
      <c r="B509" s="14"/>
    </row>
    <row r="510" spans="1:2">
      <c r="A510" s="14"/>
      <c r="B510" s="14"/>
    </row>
    <row r="511" spans="1:2">
      <c r="A511" s="14"/>
      <c r="B511" s="14"/>
    </row>
    <row r="512" spans="1:2">
      <c r="A512" s="14"/>
      <c r="B512" s="14"/>
    </row>
    <row r="513" spans="1:2">
      <c r="A513" s="14"/>
      <c r="B513" s="14"/>
    </row>
    <row r="514" spans="1:2">
      <c r="A514" s="14"/>
      <c r="B514" s="14"/>
    </row>
    <row r="515" spans="1:2">
      <c r="A515" s="14"/>
      <c r="B515" s="14"/>
    </row>
    <row r="516" spans="1:2">
      <c r="A516" s="14"/>
      <c r="B516" s="14"/>
    </row>
    <row r="517" spans="1:2">
      <c r="A517" s="14"/>
      <c r="B517" s="14"/>
    </row>
    <row r="518" spans="1:2">
      <c r="A518" s="14"/>
      <c r="B518" s="14"/>
    </row>
    <row r="519" spans="1:2">
      <c r="A519" s="14"/>
      <c r="B519" s="14"/>
    </row>
    <row r="520" spans="1:2">
      <c r="A520" s="14"/>
      <c r="B520" s="14"/>
    </row>
    <row r="521" spans="1:2">
      <c r="A521" s="14"/>
      <c r="B521" s="14"/>
    </row>
    <row r="522" spans="1:2">
      <c r="A522" s="14"/>
      <c r="B522" s="14"/>
    </row>
    <row r="523" spans="1:2">
      <c r="A523" s="14"/>
      <c r="B523" s="14"/>
    </row>
    <row r="524" spans="1:2">
      <c r="A524" s="14"/>
      <c r="B524" s="14"/>
    </row>
    <row r="525" spans="1:2">
      <c r="A525" s="14"/>
      <c r="B525" s="14"/>
    </row>
    <row r="526" spans="1:2">
      <c r="A526" s="14"/>
      <c r="B526" s="14"/>
    </row>
    <row r="527" spans="1:2">
      <c r="A527" s="14"/>
      <c r="B527" s="14"/>
    </row>
    <row r="528" spans="1:2">
      <c r="A528" s="14"/>
      <c r="B528" s="14"/>
    </row>
    <row r="529" spans="1:2">
      <c r="A529" s="14"/>
      <c r="B529" s="14"/>
    </row>
    <row r="530" spans="1:2">
      <c r="A530" s="14"/>
      <c r="B530" s="14"/>
    </row>
    <row r="531" spans="1:2">
      <c r="A531" s="14"/>
      <c r="B531" s="14"/>
    </row>
    <row r="532" spans="1:2">
      <c r="A532" s="14"/>
      <c r="B532" s="14"/>
    </row>
    <row r="533" spans="1:2">
      <c r="A533" s="14"/>
      <c r="B533" s="14"/>
    </row>
    <row r="534" spans="1:2">
      <c r="A534" s="14"/>
      <c r="B534" s="14"/>
    </row>
    <row r="535" spans="1:2">
      <c r="A535" s="14"/>
      <c r="B535" s="14"/>
    </row>
    <row r="536" spans="1:2">
      <c r="A536" s="14"/>
      <c r="B536" s="14"/>
    </row>
    <row r="537" spans="1:2">
      <c r="A537" s="14"/>
      <c r="B537" s="14"/>
    </row>
    <row r="538" spans="1:2">
      <c r="A538" s="14"/>
      <c r="B538" s="14"/>
    </row>
    <row r="539" spans="1:2">
      <c r="A539" s="14"/>
      <c r="B539" s="14"/>
    </row>
    <row r="540" spans="1:2">
      <c r="A540" s="14"/>
      <c r="B540" s="14"/>
    </row>
    <row r="541" spans="1:2">
      <c r="A541" s="14"/>
      <c r="B541" s="14"/>
    </row>
    <row r="542" spans="1:2">
      <c r="A542" s="14"/>
      <c r="B542" s="14"/>
    </row>
    <row r="543" spans="1:2">
      <c r="A543" s="14"/>
      <c r="B543" s="14"/>
    </row>
    <row r="544" spans="1:2">
      <c r="A544" s="14"/>
      <c r="B544" s="14"/>
    </row>
    <row r="545" spans="1:2">
      <c r="A545" s="14"/>
      <c r="B545" s="14"/>
    </row>
    <row r="546" spans="1:2">
      <c r="A546" s="14"/>
      <c r="B546" s="14"/>
    </row>
    <row r="547" spans="1:2">
      <c r="A547" s="14"/>
      <c r="B547" s="14"/>
    </row>
    <row r="548" spans="1:2">
      <c r="A548" s="14"/>
      <c r="B548" s="14"/>
    </row>
    <row r="549" spans="1:2">
      <c r="A549" s="14"/>
      <c r="B549" s="14"/>
    </row>
    <row r="550" spans="1:2">
      <c r="A550" s="14"/>
      <c r="B550" s="14"/>
    </row>
    <row r="551" spans="1:2">
      <c r="A551" s="14"/>
      <c r="B551" s="14"/>
    </row>
    <row r="552" spans="1:2">
      <c r="A552" s="14"/>
      <c r="B552" s="14"/>
    </row>
    <row r="553" spans="1:2">
      <c r="A553" s="14"/>
      <c r="B553" s="14"/>
    </row>
    <row r="554" spans="1:2">
      <c r="A554" s="14"/>
      <c r="B554" s="14"/>
    </row>
    <row r="555" spans="1:2">
      <c r="A555" s="14"/>
      <c r="B555" s="14"/>
    </row>
    <row r="556" spans="1:2">
      <c r="A556" s="14"/>
      <c r="B556" s="14"/>
    </row>
    <row r="557" spans="1:2">
      <c r="A557" s="14"/>
      <c r="B557" s="14"/>
    </row>
    <row r="558" spans="1:2">
      <c r="A558" s="14"/>
      <c r="B558" s="14"/>
    </row>
    <row r="559" spans="1:2">
      <c r="A559" s="14"/>
      <c r="B559" s="14"/>
    </row>
    <row r="560" spans="1:2">
      <c r="A560" s="14"/>
      <c r="B560" s="14"/>
    </row>
    <row r="561" spans="1:2">
      <c r="A561" s="14"/>
      <c r="B561" s="14"/>
    </row>
    <row r="562" spans="1:2">
      <c r="A562" s="14"/>
      <c r="B562" s="14"/>
    </row>
    <row r="563" spans="1:2">
      <c r="A563" s="14"/>
      <c r="B563" s="14"/>
    </row>
    <row r="564" spans="1:2">
      <c r="A564" s="14"/>
      <c r="B564" s="14"/>
    </row>
    <row r="565" spans="1:2">
      <c r="A565" s="14"/>
      <c r="B565" s="14"/>
    </row>
    <row r="566" spans="1:2">
      <c r="A566" s="14"/>
      <c r="B566" s="14"/>
    </row>
    <row r="567" spans="1:2">
      <c r="A567" s="14"/>
      <c r="B567" s="14"/>
    </row>
    <row r="568" spans="1:2">
      <c r="A568" s="14"/>
      <c r="B568" s="14"/>
    </row>
    <row r="569" spans="1:2">
      <c r="A569" s="14"/>
      <c r="B569" s="14"/>
    </row>
    <row r="570" spans="1:2">
      <c r="A570" s="14"/>
      <c r="B570" s="14"/>
    </row>
    <row r="571" spans="1:2">
      <c r="A571" s="14"/>
      <c r="B571" s="14"/>
    </row>
    <row r="572" spans="1:2">
      <c r="A572" s="14"/>
      <c r="B572" s="14"/>
    </row>
    <row r="573" spans="1:2">
      <c r="A573" s="14"/>
      <c r="B573" s="14"/>
    </row>
    <row r="574" spans="1:2">
      <c r="A574" s="14"/>
      <c r="B574" s="14"/>
    </row>
    <row r="575" spans="1:2">
      <c r="A575" s="14"/>
      <c r="B575" s="14"/>
    </row>
    <row r="576" spans="1:2">
      <c r="A576" s="14"/>
      <c r="B576" s="14"/>
    </row>
    <row r="577" spans="1:2">
      <c r="A577" s="14"/>
      <c r="B577" s="14"/>
    </row>
    <row r="578" spans="1:2">
      <c r="A578" s="14"/>
      <c r="B578" s="14"/>
    </row>
    <row r="579" spans="1:2">
      <c r="A579" s="14"/>
      <c r="B579" s="14"/>
    </row>
    <row r="580" spans="1:2">
      <c r="A580" s="14"/>
      <c r="B580" s="14"/>
    </row>
    <row r="581" spans="1:2">
      <c r="A581" s="14"/>
      <c r="B581" s="14"/>
    </row>
    <row r="582" spans="1:2">
      <c r="A582" s="14"/>
      <c r="B582" s="14"/>
    </row>
    <row r="583" spans="1:2">
      <c r="A583" s="14"/>
      <c r="B583" s="14"/>
    </row>
    <row r="584" spans="1:2">
      <c r="A584" s="14"/>
      <c r="B584" s="14"/>
    </row>
    <row r="585" spans="1:2">
      <c r="A585" s="14"/>
      <c r="B585" s="14"/>
    </row>
    <row r="586" spans="1:2">
      <c r="A586" s="14"/>
      <c r="B586" s="14"/>
    </row>
    <row r="587" spans="1:2">
      <c r="A587" s="14"/>
      <c r="B587" s="14"/>
    </row>
    <row r="588" spans="1:2">
      <c r="A588" s="14"/>
      <c r="B588" s="14"/>
    </row>
    <row r="589" spans="1:2">
      <c r="A589" s="14"/>
      <c r="B589" s="14"/>
    </row>
    <row r="590" spans="1:2">
      <c r="A590" s="14"/>
      <c r="B590" s="14"/>
    </row>
    <row r="591" spans="1:2">
      <c r="A591" s="14"/>
      <c r="B591" s="14"/>
    </row>
    <row r="592" spans="1:2">
      <c r="A592" s="14"/>
      <c r="B592" s="14"/>
    </row>
    <row r="593" spans="1:2">
      <c r="A593" s="14"/>
      <c r="B593" s="14"/>
    </row>
    <row r="594" spans="1:2">
      <c r="A594" s="14"/>
      <c r="B594" s="14"/>
    </row>
    <row r="595" spans="1:2">
      <c r="A595" s="14"/>
      <c r="B595" s="14"/>
    </row>
    <row r="596" spans="1:2">
      <c r="A596" s="14"/>
      <c r="B596" s="14"/>
    </row>
    <row r="597" spans="1:2">
      <c r="A597" s="14"/>
      <c r="B597" s="14"/>
    </row>
    <row r="598" spans="1:2">
      <c r="A598" s="14"/>
      <c r="B598" s="14"/>
    </row>
    <row r="599" spans="1:2">
      <c r="A599" s="14"/>
      <c r="B599" s="14"/>
    </row>
    <row r="600" spans="1:2">
      <c r="A600" s="14"/>
      <c r="B600" s="14"/>
    </row>
    <row r="601" spans="1:2">
      <c r="A601" s="14"/>
      <c r="B601" s="14"/>
    </row>
    <row r="602" spans="1:2">
      <c r="A602" s="14"/>
      <c r="B602" s="14"/>
    </row>
    <row r="603" spans="1:2">
      <c r="A603" s="14"/>
      <c r="B603" s="14"/>
    </row>
    <row r="604" spans="1:2">
      <c r="A604" s="14"/>
      <c r="B604" s="14"/>
    </row>
    <row r="605" spans="1:2">
      <c r="A605" s="14"/>
      <c r="B605" s="14"/>
    </row>
    <row r="606" spans="1:2">
      <c r="A606" s="14"/>
      <c r="B606" s="14"/>
    </row>
    <row r="607" spans="1:2">
      <c r="A607" s="14"/>
      <c r="B607" s="14"/>
    </row>
    <row r="608" spans="1:2">
      <c r="A608" s="14"/>
      <c r="B608" s="14"/>
    </row>
    <row r="609" spans="1:2">
      <c r="A609" s="14"/>
      <c r="B609" s="14"/>
    </row>
    <row r="610" spans="1:2">
      <c r="A610" s="14"/>
      <c r="B610" s="14"/>
    </row>
    <row r="611" spans="1:2">
      <c r="A611" s="14"/>
      <c r="B611" s="14"/>
    </row>
    <row r="612" spans="1:2">
      <c r="A612" s="14"/>
      <c r="B612" s="14"/>
    </row>
    <row r="613" spans="1:2">
      <c r="A613" s="14"/>
      <c r="B613" s="14"/>
    </row>
    <row r="614" spans="1:2">
      <c r="A614" s="14"/>
      <c r="B614" s="14"/>
    </row>
    <row r="615" spans="1:2">
      <c r="A615" s="14"/>
      <c r="B615" s="14"/>
    </row>
    <row r="616" spans="1:2">
      <c r="A616" s="14"/>
      <c r="B616" s="14"/>
    </row>
    <row r="617" spans="1:2">
      <c r="A617" s="14"/>
      <c r="B617" s="14"/>
    </row>
    <row r="618" spans="1:2">
      <c r="A618" s="14"/>
      <c r="B618" s="14"/>
    </row>
    <row r="619" spans="1:2">
      <c r="A619" s="14"/>
      <c r="B619" s="14"/>
    </row>
    <row r="620" spans="1:2">
      <c r="A620" s="14"/>
      <c r="B620" s="14"/>
    </row>
    <row r="621" spans="1:2">
      <c r="A621" s="14"/>
      <c r="B621" s="14"/>
    </row>
    <row r="622" spans="1:2">
      <c r="A622" s="14"/>
      <c r="B622" s="14"/>
    </row>
    <row r="623" spans="1:2">
      <c r="A623" s="14"/>
      <c r="B623" s="14"/>
    </row>
    <row r="624" spans="1:2">
      <c r="A624" s="14"/>
      <c r="B624" s="14"/>
    </row>
    <row r="625" spans="1:2">
      <c r="A625" s="14"/>
      <c r="B625" s="14"/>
    </row>
    <row r="626" spans="1:2">
      <c r="A626" s="14"/>
      <c r="B626" s="14"/>
    </row>
    <row r="627" spans="1:2">
      <c r="A627" s="14"/>
      <c r="B627" s="14"/>
    </row>
    <row r="628" spans="1:2">
      <c r="A628" s="14"/>
      <c r="B628" s="14"/>
    </row>
    <row r="629" spans="1:2">
      <c r="A629" s="14"/>
      <c r="B629" s="14"/>
    </row>
    <row r="630" spans="1:2">
      <c r="A630" s="14"/>
      <c r="B630" s="14"/>
    </row>
    <row r="631" spans="1:2">
      <c r="A631" s="14"/>
      <c r="B631" s="14"/>
    </row>
    <row r="632" spans="1:2">
      <c r="A632" s="14"/>
      <c r="B632" s="14"/>
    </row>
    <row r="633" spans="1:2">
      <c r="A633" s="14"/>
      <c r="B633" s="14"/>
    </row>
    <row r="634" spans="1:2">
      <c r="A634" s="14"/>
      <c r="B634" s="14"/>
    </row>
    <row r="635" spans="1:2">
      <c r="A635" s="14"/>
      <c r="B635" s="14"/>
    </row>
    <row r="636" spans="1:2">
      <c r="A636" s="14"/>
      <c r="B636" s="14"/>
    </row>
    <row r="637" spans="1:2">
      <c r="A637" s="14"/>
      <c r="B637" s="14"/>
    </row>
    <row r="638" spans="1:2">
      <c r="A638" s="14"/>
      <c r="B638" s="14"/>
    </row>
    <row r="639" spans="1:2">
      <c r="A639" s="14"/>
      <c r="B639" s="14"/>
    </row>
    <row r="640" spans="1:2">
      <c r="A640" s="14"/>
      <c r="B640" s="14"/>
    </row>
    <row r="641" spans="1:2">
      <c r="A641" s="14"/>
      <c r="B641" s="14"/>
    </row>
    <row r="642" spans="1:2">
      <c r="A642" s="14"/>
      <c r="B642" s="14"/>
    </row>
    <row r="643" spans="1:2">
      <c r="A643" s="14"/>
      <c r="B643" s="14"/>
    </row>
    <row r="644" spans="1:2">
      <c r="A644" s="14"/>
      <c r="B644" s="14"/>
    </row>
    <row r="645" spans="1:2">
      <c r="A645" s="14"/>
      <c r="B645" s="14"/>
    </row>
    <row r="646" spans="1:2">
      <c r="A646" s="14"/>
      <c r="B646" s="14"/>
    </row>
    <row r="647" spans="1:2">
      <c r="A647" s="14"/>
      <c r="B647" s="14"/>
    </row>
    <row r="648" spans="1:2">
      <c r="A648" s="14"/>
      <c r="B648" s="14"/>
    </row>
    <row r="649" spans="1:2">
      <c r="A649" s="14"/>
      <c r="B649" s="14"/>
    </row>
    <row r="650" spans="1:2">
      <c r="A650" s="14"/>
      <c r="B650" s="14"/>
    </row>
    <row r="651" spans="1:2">
      <c r="A651" s="14"/>
      <c r="B651" s="14"/>
    </row>
    <row r="652" spans="1:2">
      <c r="A652" s="14"/>
      <c r="B652" s="14"/>
    </row>
    <row r="653" spans="1:2">
      <c r="A653" s="14"/>
      <c r="B653" s="14"/>
    </row>
    <row r="654" spans="1:2">
      <c r="A654" s="14"/>
      <c r="B654" s="14"/>
    </row>
    <row r="655" spans="1:2">
      <c r="A655" s="14"/>
      <c r="B655" s="14"/>
    </row>
    <row r="656" spans="1:2">
      <c r="A656" s="14"/>
      <c r="B656" s="14"/>
    </row>
    <row r="657" spans="1:2">
      <c r="A657" s="14"/>
      <c r="B657" s="14"/>
    </row>
    <row r="658" spans="1:2">
      <c r="A658" s="14"/>
      <c r="B658" s="14"/>
    </row>
    <row r="659" spans="1:2">
      <c r="A659" s="14"/>
      <c r="B659" s="14"/>
    </row>
    <row r="660" spans="1:2">
      <c r="A660" s="14"/>
      <c r="B660" s="14"/>
    </row>
    <row r="661" spans="1:2">
      <c r="A661" s="14"/>
      <c r="B661" s="14"/>
    </row>
    <row r="662" spans="1:2">
      <c r="A662" s="14"/>
      <c r="B662" s="14"/>
    </row>
    <row r="663" spans="1:2">
      <c r="A663" s="14"/>
      <c r="B663" s="14"/>
    </row>
    <row r="664" spans="1:2">
      <c r="A664" s="14"/>
      <c r="B664" s="14"/>
    </row>
    <row r="665" spans="1:2">
      <c r="A665" s="14"/>
      <c r="B665" s="14"/>
    </row>
    <row r="666" spans="1:2">
      <c r="A666" s="14"/>
      <c r="B666" s="14"/>
    </row>
    <row r="667" spans="1:2">
      <c r="A667" s="14"/>
      <c r="B667" s="14"/>
    </row>
    <row r="668" spans="1:2">
      <c r="A668" s="14"/>
      <c r="B668" s="14"/>
    </row>
    <row r="669" spans="1:2">
      <c r="A669" s="14"/>
      <c r="B669" s="14"/>
    </row>
    <row r="670" spans="1:2">
      <c r="A670" s="14"/>
      <c r="B670" s="14"/>
    </row>
    <row r="671" spans="1:2">
      <c r="A671" s="14"/>
      <c r="B671" s="14"/>
    </row>
    <row r="672" spans="1:2">
      <c r="A672" s="14"/>
      <c r="B672" s="14"/>
    </row>
    <row r="673" spans="1:2">
      <c r="A673" s="14"/>
      <c r="B673" s="14"/>
    </row>
    <row r="674" spans="1:2">
      <c r="A674" s="14"/>
      <c r="B674" s="14"/>
    </row>
    <row r="675" spans="1:2">
      <c r="A675" s="14"/>
      <c r="B675" s="14"/>
    </row>
    <row r="676" spans="1:2">
      <c r="A676" s="14"/>
      <c r="B676" s="14"/>
    </row>
    <row r="677" spans="1:2">
      <c r="A677" s="14"/>
      <c r="B677" s="14"/>
    </row>
    <row r="678" spans="1:2">
      <c r="A678" s="14"/>
      <c r="B678" s="14"/>
    </row>
    <row r="679" spans="1:2">
      <c r="A679" s="14"/>
      <c r="B679" s="14"/>
    </row>
    <row r="680" spans="1:2">
      <c r="A680" s="14"/>
      <c r="B680" s="14"/>
    </row>
    <row r="681" spans="1:2">
      <c r="A681" s="14"/>
      <c r="B681" s="14"/>
    </row>
    <row r="682" spans="1:2">
      <c r="A682" s="14"/>
      <c r="B682" s="14"/>
    </row>
    <row r="683" spans="1:2">
      <c r="A683" s="14"/>
      <c r="B683" s="14"/>
    </row>
    <row r="684" spans="1:2">
      <c r="A684" s="14"/>
      <c r="B684" s="14"/>
    </row>
    <row r="685" spans="1:2">
      <c r="A685" s="14"/>
      <c r="B685" s="14"/>
    </row>
    <row r="686" spans="1:2">
      <c r="A686" s="14"/>
      <c r="B686" s="14"/>
    </row>
    <row r="687" spans="1:2">
      <c r="A687" s="14"/>
      <c r="B687" s="14"/>
    </row>
    <row r="688" spans="1:2">
      <c r="A688" s="14"/>
      <c r="B688" s="14"/>
    </row>
    <row r="689" spans="1:2">
      <c r="A689" s="14"/>
      <c r="B689" s="14"/>
    </row>
    <row r="690" spans="1:2">
      <c r="A690" s="14"/>
      <c r="B690" s="14"/>
    </row>
    <row r="691" spans="1:2">
      <c r="A691" s="14"/>
      <c r="B691" s="14"/>
    </row>
    <row r="692" spans="1:2">
      <c r="A692" s="14"/>
      <c r="B692" s="14"/>
    </row>
    <row r="693" spans="1:2">
      <c r="A693" s="14"/>
      <c r="B693" s="14"/>
    </row>
    <row r="694" spans="1:2">
      <c r="A694" s="14"/>
      <c r="B694" s="14"/>
    </row>
    <row r="695" spans="1:2">
      <c r="A695" s="14"/>
      <c r="B695" s="14"/>
    </row>
    <row r="696" spans="1:2">
      <c r="A696" s="14"/>
      <c r="B696" s="14"/>
    </row>
    <row r="697" spans="1:2">
      <c r="A697" s="14"/>
      <c r="B697" s="14"/>
    </row>
    <row r="698" spans="1:2">
      <c r="A698" s="14"/>
      <c r="B698" s="14"/>
    </row>
    <row r="699" spans="1:2">
      <c r="A699" s="14"/>
      <c r="B699" s="14"/>
    </row>
    <row r="700" spans="1:2">
      <c r="A700" s="14"/>
      <c r="B700" s="14"/>
    </row>
    <row r="701" spans="1:2">
      <c r="A701" s="14"/>
      <c r="B701" s="14"/>
    </row>
    <row r="702" spans="1:2">
      <c r="A702" s="14"/>
      <c r="B702" s="14"/>
    </row>
    <row r="703" spans="1:2">
      <c r="A703" s="14"/>
      <c r="B703" s="14"/>
    </row>
    <row r="704" spans="1:2">
      <c r="A704" s="14"/>
      <c r="B704" s="14"/>
    </row>
    <row r="705" spans="1:2">
      <c r="A705" s="14"/>
      <c r="B705" s="14"/>
    </row>
    <row r="706" spans="1:2">
      <c r="A706" s="14"/>
      <c r="B706" s="14"/>
    </row>
    <row r="707" spans="1:2">
      <c r="A707" s="14"/>
      <c r="B707" s="14"/>
    </row>
    <row r="708" spans="1:2">
      <c r="A708" s="14"/>
      <c r="B708" s="14"/>
    </row>
    <row r="709" spans="1:2">
      <c r="A709" s="14"/>
      <c r="B709" s="14"/>
    </row>
    <row r="710" spans="1:2">
      <c r="A710" s="14"/>
      <c r="B710" s="14"/>
    </row>
    <row r="711" spans="1:2">
      <c r="A711" s="14"/>
      <c r="B711" s="14"/>
    </row>
    <row r="712" spans="1:2">
      <c r="A712" s="14"/>
      <c r="B712" s="14"/>
    </row>
    <row r="713" spans="1:2">
      <c r="A713" s="14"/>
      <c r="B713" s="14"/>
    </row>
    <row r="714" spans="1:2">
      <c r="A714" s="14"/>
      <c r="B714" s="14"/>
    </row>
    <row r="715" spans="1:2">
      <c r="A715" s="14"/>
      <c r="B715" s="14"/>
    </row>
    <row r="716" spans="1:2">
      <c r="A716" s="14"/>
      <c r="B716" s="14"/>
    </row>
    <row r="717" spans="1:2">
      <c r="A717" s="14"/>
      <c r="B717" s="14"/>
    </row>
    <row r="718" spans="1:2">
      <c r="A718" s="14"/>
      <c r="B718" s="14"/>
    </row>
    <row r="719" spans="1:2">
      <c r="A719" s="14"/>
      <c r="B719" s="14"/>
    </row>
    <row r="720" spans="1:2">
      <c r="A720" s="14"/>
      <c r="B720" s="14"/>
    </row>
    <row r="721" spans="1:2">
      <c r="A721" s="14"/>
      <c r="B721" s="14"/>
    </row>
    <row r="722" spans="1:2">
      <c r="A722" s="14"/>
      <c r="B722" s="14"/>
    </row>
    <row r="723" spans="1:2">
      <c r="A723" s="14"/>
      <c r="B723" s="14"/>
    </row>
    <row r="724" spans="1:2">
      <c r="A724" s="14"/>
      <c r="B724" s="14"/>
    </row>
    <row r="725" spans="1:2">
      <c r="A725" s="14"/>
      <c r="B725" s="14"/>
    </row>
    <row r="726" spans="1:2">
      <c r="A726" s="14"/>
      <c r="B726" s="14"/>
    </row>
    <row r="727" spans="1:2">
      <c r="A727" s="14"/>
      <c r="B727" s="14"/>
    </row>
    <row r="728" spans="1:2">
      <c r="A728" s="14"/>
      <c r="B728" s="14"/>
    </row>
    <row r="729" spans="1:2">
      <c r="A729" s="14"/>
      <c r="B729" s="14"/>
    </row>
    <row r="730" spans="1:2">
      <c r="A730" s="14"/>
      <c r="B730" s="14"/>
    </row>
    <row r="731" spans="1:2">
      <c r="A731" s="14"/>
      <c r="B731" s="14"/>
    </row>
    <row r="732" spans="1:2">
      <c r="A732" s="14"/>
      <c r="B732" s="14"/>
    </row>
    <row r="733" spans="1:2">
      <c r="A733" s="14"/>
      <c r="B733" s="14"/>
    </row>
    <row r="734" spans="1:2">
      <c r="A734" s="14"/>
      <c r="B734" s="14"/>
    </row>
    <row r="735" spans="1:2">
      <c r="A735" s="14"/>
      <c r="B735" s="14"/>
    </row>
    <row r="736" spans="1:2">
      <c r="A736" s="14"/>
      <c r="B736" s="14"/>
    </row>
    <row r="737" spans="1:2">
      <c r="A737" s="14"/>
      <c r="B737" s="14"/>
    </row>
    <row r="738" spans="1:2">
      <c r="A738" s="14"/>
      <c r="B738" s="14"/>
    </row>
    <row r="739" spans="1:2">
      <c r="A739" s="14"/>
      <c r="B739" s="14"/>
    </row>
    <row r="740" spans="1:2">
      <c r="A740" s="14"/>
      <c r="B740" s="14"/>
    </row>
    <row r="741" spans="1:2">
      <c r="A741" s="14"/>
      <c r="B741" s="14"/>
    </row>
    <row r="742" spans="1:2">
      <c r="A742" s="14"/>
      <c r="B742" s="14"/>
    </row>
    <row r="743" spans="1:2">
      <c r="A743" s="14"/>
      <c r="B743" s="14"/>
    </row>
    <row r="744" spans="1:2">
      <c r="A744" s="14"/>
      <c r="B744" s="14"/>
    </row>
    <row r="745" spans="1:2">
      <c r="A745" s="14"/>
      <c r="B745" s="14"/>
    </row>
    <row r="746" spans="1:2">
      <c r="A746" s="14"/>
      <c r="B746" s="14"/>
    </row>
    <row r="747" spans="1:2">
      <c r="A747" s="14"/>
      <c r="B747" s="14"/>
    </row>
    <row r="748" spans="1:2">
      <c r="A748" s="14"/>
      <c r="B748" s="14"/>
    </row>
    <row r="749" spans="1:2">
      <c r="A749" s="14"/>
      <c r="B749" s="14"/>
    </row>
    <row r="750" spans="1:2">
      <c r="A750" s="14"/>
      <c r="B750" s="14"/>
    </row>
    <row r="751" spans="1:2">
      <c r="A751" s="14"/>
      <c r="B751" s="14"/>
    </row>
    <row r="752" spans="1:2">
      <c r="A752" s="14"/>
      <c r="B752" s="14"/>
    </row>
    <row r="753" spans="1:2">
      <c r="A753" s="14"/>
      <c r="B753" s="14"/>
    </row>
    <row r="754" spans="1:2">
      <c r="A754" s="14"/>
      <c r="B754" s="14"/>
    </row>
    <row r="755" spans="1:2">
      <c r="A755" s="14"/>
      <c r="B755" s="14"/>
    </row>
    <row r="756" spans="1:2">
      <c r="A756" s="14"/>
      <c r="B756" s="14"/>
    </row>
    <row r="757" spans="1:2">
      <c r="A757" s="14"/>
      <c r="B757" s="14"/>
    </row>
    <row r="758" spans="1:2">
      <c r="A758" s="14"/>
      <c r="B758" s="14"/>
    </row>
    <row r="759" spans="1:2">
      <c r="A759" s="14"/>
      <c r="B759" s="14"/>
    </row>
    <row r="760" spans="1:2">
      <c r="A760" s="14"/>
      <c r="B760" s="14"/>
    </row>
    <row r="761" spans="1:2">
      <c r="A761" s="14"/>
      <c r="B761" s="14"/>
    </row>
    <row r="762" spans="1:2">
      <c r="A762" s="14"/>
      <c r="B762" s="14"/>
    </row>
    <row r="763" spans="1:2">
      <c r="A763" s="14"/>
      <c r="B763" s="14"/>
    </row>
    <row r="764" spans="1:2">
      <c r="A764" s="14"/>
      <c r="B764" s="14"/>
    </row>
    <row r="765" spans="1:2">
      <c r="A765" s="14"/>
      <c r="B765" s="14"/>
    </row>
    <row r="766" spans="1:2">
      <c r="A766" s="14"/>
      <c r="B766" s="14"/>
    </row>
    <row r="767" spans="1:2">
      <c r="A767" s="14"/>
      <c r="B767" s="14"/>
    </row>
    <row r="768" spans="1:2">
      <c r="A768" s="14"/>
      <c r="B768" s="14"/>
    </row>
    <row r="769" spans="1:2">
      <c r="A769" s="14"/>
      <c r="B769" s="14"/>
    </row>
    <row r="770" spans="1:2">
      <c r="A770" s="14"/>
      <c r="B770" s="14"/>
    </row>
    <row r="771" spans="1:2">
      <c r="A771" s="14"/>
      <c r="B771" s="14"/>
    </row>
    <row r="772" spans="1:2">
      <c r="A772" s="14"/>
      <c r="B772" s="14"/>
    </row>
    <row r="773" spans="1:2">
      <c r="A773" s="14"/>
      <c r="B773" s="14"/>
    </row>
    <row r="774" spans="1:2">
      <c r="A774" s="14"/>
      <c r="B774" s="14"/>
    </row>
    <row r="775" spans="1:2">
      <c r="A775" s="14"/>
      <c r="B775" s="14"/>
    </row>
    <row r="776" spans="1:2">
      <c r="A776" s="14"/>
      <c r="B776" s="14"/>
    </row>
    <row r="777" spans="1:2">
      <c r="A777" s="14"/>
      <c r="B777" s="14"/>
    </row>
    <row r="778" spans="1:2">
      <c r="A778" s="14"/>
      <c r="B778" s="14"/>
    </row>
    <row r="779" spans="1:2">
      <c r="A779" s="14"/>
      <c r="B779" s="14"/>
    </row>
    <row r="780" spans="1:2">
      <c r="A780" s="14"/>
      <c r="B780" s="14"/>
    </row>
    <row r="781" spans="1:2">
      <c r="A781" s="14"/>
      <c r="B781" s="14"/>
    </row>
    <row r="782" spans="1:2">
      <c r="A782" s="14"/>
      <c r="B782" s="14"/>
    </row>
    <row r="783" spans="1:2">
      <c r="A783" s="14"/>
      <c r="B783" s="14"/>
    </row>
    <row r="784" spans="1:2">
      <c r="A784" s="14"/>
      <c r="B784" s="14"/>
    </row>
    <row r="785" spans="1:2">
      <c r="A785" s="14"/>
      <c r="B785" s="14"/>
    </row>
    <row r="786" spans="1:2">
      <c r="A786" s="14"/>
      <c r="B786" s="14"/>
    </row>
    <row r="787" spans="1:2">
      <c r="A787" s="14"/>
      <c r="B787" s="14"/>
    </row>
    <row r="788" spans="1:2">
      <c r="A788" s="14"/>
      <c r="B788" s="14"/>
    </row>
    <row r="789" spans="1:2">
      <c r="A789" s="14"/>
      <c r="B789" s="14"/>
    </row>
    <row r="790" spans="1:2">
      <c r="A790" s="14"/>
      <c r="B790" s="14"/>
    </row>
    <row r="791" spans="1:2">
      <c r="A791" s="14"/>
      <c r="B791" s="14"/>
    </row>
    <row r="792" spans="1:2">
      <c r="A792" s="14"/>
      <c r="B792" s="14"/>
    </row>
    <row r="793" spans="1:2">
      <c r="A793" s="14"/>
      <c r="B793" s="14"/>
    </row>
    <row r="794" spans="1:2">
      <c r="A794" s="14"/>
      <c r="B794" s="14"/>
    </row>
    <row r="795" spans="1:2">
      <c r="A795" s="14"/>
      <c r="B795" s="14"/>
    </row>
    <row r="796" spans="1:2">
      <c r="A796" s="14"/>
      <c r="B796" s="14"/>
    </row>
    <row r="797" spans="1:2">
      <c r="A797" s="14"/>
      <c r="B797" s="14"/>
    </row>
    <row r="798" spans="1:2">
      <c r="A798" s="14"/>
      <c r="B798" s="14"/>
    </row>
    <row r="799" spans="1:2">
      <c r="A799" s="14"/>
      <c r="B799" s="14"/>
    </row>
    <row r="800" spans="1:2">
      <c r="A800" s="14"/>
      <c r="B800" s="14"/>
    </row>
    <row r="801" spans="1:2">
      <c r="A801" s="14"/>
      <c r="B801" s="14"/>
    </row>
    <row r="802" spans="1:2">
      <c r="A802" s="14"/>
      <c r="B802" s="14"/>
    </row>
    <row r="803" spans="1:2">
      <c r="A803" s="14"/>
      <c r="B803" s="14"/>
    </row>
    <row r="804" spans="1:2">
      <c r="A804" s="14"/>
      <c r="B804" s="14"/>
    </row>
    <row r="805" spans="1:2">
      <c r="A805" s="14"/>
      <c r="B805" s="14"/>
    </row>
    <row r="806" spans="1:2">
      <c r="A806" s="14"/>
      <c r="B806" s="14"/>
    </row>
    <row r="807" spans="1:2">
      <c r="A807" s="14"/>
      <c r="B807" s="14"/>
    </row>
    <row r="808" spans="1:2">
      <c r="A808" s="14"/>
      <c r="B808" s="14"/>
    </row>
    <row r="809" spans="1:2">
      <c r="A809" s="14"/>
      <c r="B809" s="14"/>
    </row>
    <row r="810" spans="1:2">
      <c r="A810" s="14"/>
      <c r="B810" s="14"/>
    </row>
    <row r="811" spans="1:2">
      <c r="A811" s="14"/>
      <c r="B811" s="14"/>
    </row>
    <row r="812" spans="1:2">
      <c r="A812" s="14"/>
      <c r="B812" s="14"/>
    </row>
    <row r="813" spans="1:2">
      <c r="A813" s="14"/>
      <c r="B813" s="14"/>
    </row>
    <row r="814" spans="1:2">
      <c r="A814" s="14"/>
      <c r="B814" s="14"/>
    </row>
    <row r="815" spans="1:2">
      <c r="A815" s="14"/>
      <c r="B815" s="14"/>
    </row>
    <row r="816" spans="1:2">
      <c r="A816" s="14"/>
      <c r="B816" s="14"/>
    </row>
    <row r="817" spans="1:2">
      <c r="A817" s="14"/>
      <c r="B817" s="14"/>
    </row>
    <row r="818" spans="1:2">
      <c r="A818" s="14"/>
      <c r="B818" s="14"/>
    </row>
    <row r="819" spans="1:2">
      <c r="A819" s="14"/>
      <c r="B819" s="14"/>
    </row>
    <row r="820" spans="1:2">
      <c r="A820" s="14"/>
      <c r="B820" s="14"/>
    </row>
    <row r="821" spans="1:2">
      <c r="A821" s="14"/>
      <c r="B821" s="14"/>
    </row>
    <row r="822" spans="1:2">
      <c r="A822" s="14"/>
      <c r="B822" s="14"/>
    </row>
    <row r="823" spans="1:2">
      <c r="A823" s="14"/>
      <c r="B823" s="14"/>
    </row>
    <row r="824" spans="1:2">
      <c r="A824" s="14"/>
      <c r="B824" s="14"/>
    </row>
    <row r="825" spans="1:2">
      <c r="A825" s="14"/>
      <c r="B825" s="14"/>
    </row>
    <row r="826" spans="1:2">
      <c r="A826" s="14"/>
      <c r="B826" s="14"/>
    </row>
    <row r="827" spans="1:2">
      <c r="A827" s="14"/>
      <c r="B827" s="14"/>
    </row>
    <row r="828" spans="1:2">
      <c r="A828" s="14"/>
      <c r="B828" s="14"/>
    </row>
    <row r="829" spans="1:2">
      <c r="A829" s="14"/>
      <c r="B829" s="14"/>
    </row>
    <row r="830" spans="1:2">
      <c r="A830" s="14"/>
      <c r="B830" s="14"/>
    </row>
    <row r="831" spans="1:2">
      <c r="A831" s="14"/>
      <c r="B831" s="14"/>
    </row>
    <row r="832" spans="1:2">
      <c r="A832" s="14"/>
      <c r="B832" s="14"/>
    </row>
    <row r="833" spans="1:2">
      <c r="A833" s="14"/>
      <c r="B833" s="14"/>
    </row>
    <row r="834" spans="1:2">
      <c r="A834" s="14"/>
      <c r="B834" s="14"/>
    </row>
    <row r="835" spans="1:2">
      <c r="A835" s="14"/>
      <c r="B835" s="14"/>
    </row>
    <row r="836" spans="1:2">
      <c r="A836" s="14"/>
      <c r="B836" s="14"/>
    </row>
    <row r="837" spans="1:2">
      <c r="A837" s="14"/>
      <c r="B837" s="14"/>
    </row>
    <row r="838" spans="1:2">
      <c r="A838" s="14"/>
      <c r="B838" s="14"/>
    </row>
    <row r="839" spans="1:2">
      <c r="A839" s="14"/>
      <c r="B839" s="14"/>
    </row>
    <row r="840" spans="1:2">
      <c r="A840" s="14"/>
      <c r="B840" s="14"/>
    </row>
    <row r="841" spans="1:2">
      <c r="A841" s="14"/>
      <c r="B841" s="14"/>
    </row>
    <row r="842" spans="1:2">
      <c r="A842" s="14"/>
      <c r="B842" s="14"/>
    </row>
    <row r="843" spans="1:2">
      <c r="A843" s="14"/>
      <c r="B843" s="14"/>
    </row>
    <row r="844" spans="1:2">
      <c r="A844" s="14"/>
      <c r="B844" s="14"/>
    </row>
    <row r="845" spans="1:2">
      <c r="A845" s="14"/>
      <c r="B845" s="14"/>
    </row>
    <row r="846" spans="1:2">
      <c r="A846" s="14"/>
      <c r="B846" s="14"/>
    </row>
    <row r="847" spans="1:2">
      <c r="A847" s="14"/>
      <c r="B847" s="14"/>
    </row>
    <row r="848" spans="1:2">
      <c r="A848" s="14"/>
      <c r="B848" s="14"/>
    </row>
    <row r="849" spans="1:2">
      <c r="A849" s="14"/>
      <c r="B849" s="14"/>
    </row>
    <row r="850" spans="1:2">
      <c r="A850" s="14"/>
      <c r="B850" s="14"/>
    </row>
    <row r="851" spans="1:2">
      <c r="A851" s="14"/>
      <c r="B851" s="14"/>
    </row>
    <row r="852" spans="1:2">
      <c r="A852" s="14"/>
      <c r="B852" s="14"/>
    </row>
    <row r="853" spans="1:2">
      <c r="A853" s="14"/>
      <c r="B853" s="14"/>
    </row>
    <row r="854" spans="1:2">
      <c r="A854" s="14"/>
      <c r="B854" s="14"/>
    </row>
    <row r="855" spans="1:2">
      <c r="A855" s="14"/>
      <c r="B855" s="14"/>
    </row>
    <row r="856" spans="1:2">
      <c r="A856" s="14"/>
      <c r="B856" s="14"/>
    </row>
    <row r="857" spans="1:2">
      <c r="A857" s="14"/>
      <c r="B857" s="14"/>
    </row>
    <row r="858" spans="1:2">
      <c r="A858" s="14"/>
      <c r="B858" s="14"/>
    </row>
    <row r="859" spans="1:2">
      <c r="A859" s="14"/>
      <c r="B859" s="14"/>
    </row>
    <row r="860" spans="1:2">
      <c r="A860" s="14"/>
      <c r="B860" s="14"/>
    </row>
    <row r="861" spans="1:2">
      <c r="A861" s="14"/>
      <c r="B861" s="14"/>
    </row>
    <row r="862" spans="1:2">
      <c r="A862" s="14"/>
      <c r="B862" s="14"/>
    </row>
    <row r="863" spans="1:2">
      <c r="A863" s="14"/>
      <c r="B863" s="14"/>
    </row>
    <row r="864" spans="1:2">
      <c r="A864" s="14"/>
      <c r="B864" s="14"/>
    </row>
    <row r="865" spans="1:2">
      <c r="A865" s="14"/>
      <c r="B865" s="14"/>
    </row>
    <row r="866" spans="1:2">
      <c r="A866" s="14"/>
      <c r="B866" s="14"/>
    </row>
    <row r="867" spans="1:2">
      <c r="A867" s="14"/>
      <c r="B867" s="14"/>
    </row>
    <row r="868" spans="1:2">
      <c r="A868" s="14"/>
      <c r="B868" s="14"/>
    </row>
    <row r="869" spans="1:2">
      <c r="A869" s="14"/>
      <c r="B869" s="14"/>
    </row>
    <row r="870" spans="1:2">
      <c r="A870" s="14"/>
      <c r="B870" s="14"/>
    </row>
    <row r="871" spans="1:2">
      <c r="A871" s="14"/>
      <c r="B871" s="14"/>
    </row>
    <row r="872" spans="1:2">
      <c r="A872" s="14"/>
      <c r="B872" s="14"/>
    </row>
    <row r="873" spans="1:2">
      <c r="A873" s="14"/>
      <c r="B873" s="14"/>
    </row>
    <row r="874" spans="1:2">
      <c r="A874" s="14"/>
      <c r="B874" s="14"/>
    </row>
    <row r="875" spans="1:2">
      <c r="A875" s="14"/>
      <c r="B875" s="14"/>
    </row>
    <row r="876" spans="1:2">
      <c r="A876" s="14"/>
      <c r="B876" s="14"/>
    </row>
    <row r="877" spans="1:2">
      <c r="A877" s="14"/>
      <c r="B877" s="14"/>
    </row>
    <row r="878" spans="1:2">
      <c r="A878" s="14"/>
      <c r="B878" s="14"/>
    </row>
    <row r="879" spans="1:2">
      <c r="A879" s="14"/>
      <c r="B879" s="14"/>
    </row>
    <row r="880" spans="1:2">
      <c r="A880" s="14"/>
      <c r="B880" s="14"/>
    </row>
    <row r="881" spans="1:2">
      <c r="A881" s="14"/>
      <c r="B881" s="14"/>
    </row>
    <row r="882" spans="1:2">
      <c r="A882" s="14"/>
      <c r="B882" s="14"/>
    </row>
    <row r="883" spans="1:2">
      <c r="A883" s="14"/>
      <c r="B883" s="14"/>
    </row>
    <row r="884" spans="1:2">
      <c r="A884" s="14"/>
      <c r="B884" s="14"/>
    </row>
    <row r="885" spans="1:2">
      <c r="A885" s="14"/>
      <c r="B885" s="14"/>
    </row>
    <row r="886" spans="1:2">
      <c r="A886" s="14"/>
      <c r="B886" s="14"/>
    </row>
    <row r="887" spans="1:2">
      <c r="A887" s="14"/>
      <c r="B887" s="14"/>
    </row>
    <row r="888" spans="1:2">
      <c r="A888" s="14"/>
      <c r="B888" s="14"/>
    </row>
    <row r="889" spans="1:2">
      <c r="A889" s="14"/>
      <c r="B889" s="14"/>
    </row>
    <row r="890" spans="1:2">
      <c r="A890" s="14"/>
      <c r="B890" s="14"/>
    </row>
    <row r="891" spans="1:2">
      <c r="A891" s="14"/>
      <c r="B891" s="14"/>
    </row>
    <row r="892" spans="1:2">
      <c r="A892" s="14"/>
      <c r="B892" s="14"/>
    </row>
    <row r="893" spans="1:2">
      <c r="A893" s="14"/>
      <c r="B893" s="14"/>
    </row>
    <row r="894" spans="1:2">
      <c r="A894" s="14"/>
      <c r="B894" s="14"/>
    </row>
    <row r="895" spans="1:2">
      <c r="A895" s="14"/>
      <c r="B895" s="14"/>
    </row>
    <row r="896" spans="1:2">
      <c r="A896" s="14"/>
      <c r="B896" s="14"/>
    </row>
    <row r="897" spans="1:2">
      <c r="A897" s="14"/>
      <c r="B897" s="14"/>
    </row>
    <row r="898" spans="1:2">
      <c r="A898" s="14"/>
      <c r="B898" s="14"/>
    </row>
    <row r="899" spans="1:2">
      <c r="A899" s="14"/>
      <c r="B899" s="14"/>
    </row>
    <row r="900" spans="1:2">
      <c r="A900" s="14"/>
      <c r="B900" s="14"/>
    </row>
    <row r="901" spans="1:2">
      <c r="A901" s="14"/>
      <c r="B901" s="14"/>
    </row>
    <row r="902" spans="1:2">
      <c r="A902" s="14"/>
      <c r="B902" s="14"/>
    </row>
    <row r="903" spans="1:2">
      <c r="A903" s="14"/>
      <c r="B903" s="14"/>
    </row>
    <row r="904" spans="1:2">
      <c r="A904" s="14"/>
      <c r="B904" s="14"/>
    </row>
    <row r="905" spans="1:2">
      <c r="A905" s="14"/>
      <c r="B905" s="14"/>
    </row>
    <row r="906" spans="1:2">
      <c r="A906" s="14"/>
      <c r="B906" s="14"/>
    </row>
    <row r="907" spans="1:2">
      <c r="A907" s="14"/>
      <c r="B907" s="14"/>
    </row>
    <row r="908" spans="1:2">
      <c r="A908" s="14"/>
      <c r="B908" s="14"/>
    </row>
    <row r="909" spans="1:2">
      <c r="A909" s="14"/>
      <c r="B909" s="14"/>
    </row>
    <row r="910" spans="1:2">
      <c r="A910" s="14"/>
      <c r="B910" s="14"/>
    </row>
    <row r="911" spans="1:2">
      <c r="A911" s="14"/>
      <c r="B911" s="14"/>
    </row>
    <row r="912" spans="1:2">
      <c r="A912" s="14"/>
      <c r="B912" s="14"/>
    </row>
    <row r="913" spans="1:2">
      <c r="A913" s="14"/>
      <c r="B913" s="14"/>
    </row>
    <row r="914" spans="1:2">
      <c r="A914" s="14"/>
      <c r="B914" s="14"/>
    </row>
    <row r="915" spans="1:2">
      <c r="A915" s="14"/>
      <c r="B915" s="14"/>
    </row>
    <row r="916" spans="1:2">
      <c r="A916" s="14"/>
      <c r="B916" s="14"/>
    </row>
    <row r="917" spans="1:2">
      <c r="A917" s="14"/>
      <c r="B917" s="14"/>
    </row>
    <row r="918" spans="1:2">
      <c r="A918" s="14"/>
      <c r="B918" s="14"/>
    </row>
    <row r="919" spans="1:2">
      <c r="A919" s="14"/>
      <c r="B919" s="14"/>
    </row>
    <row r="920" spans="1:2">
      <c r="A920" s="14"/>
      <c r="B920" s="14"/>
    </row>
    <row r="921" spans="1:2">
      <c r="A921" s="14"/>
      <c r="B921" s="14"/>
    </row>
    <row r="922" spans="1:2">
      <c r="A922" s="14"/>
      <c r="B922" s="14"/>
    </row>
    <row r="923" spans="1:2">
      <c r="A923" s="14"/>
      <c r="B923" s="14"/>
    </row>
    <row r="924" spans="1:2">
      <c r="A924" s="14"/>
      <c r="B924" s="14"/>
    </row>
    <row r="925" spans="1:2">
      <c r="A925" s="14"/>
      <c r="B925" s="14"/>
    </row>
    <row r="926" spans="1:2">
      <c r="A926" s="14"/>
      <c r="B926" s="14"/>
    </row>
    <row r="927" spans="1:2">
      <c r="A927" s="14"/>
      <c r="B927" s="14"/>
    </row>
    <row r="928" spans="1:2">
      <c r="A928" s="14"/>
      <c r="B928" s="14"/>
    </row>
    <row r="929" spans="1:2">
      <c r="A929" s="14"/>
      <c r="B929" s="14"/>
    </row>
    <row r="930" spans="1:2">
      <c r="A930" s="14"/>
      <c r="B930" s="14"/>
    </row>
    <row r="931" spans="1:2">
      <c r="A931" s="14"/>
      <c r="B931" s="14"/>
    </row>
    <row r="932" spans="1:2">
      <c r="A932" s="14"/>
      <c r="B932" s="14"/>
    </row>
    <row r="933" spans="1:2">
      <c r="A933" s="14"/>
      <c r="B933" s="14"/>
    </row>
    <row r="934" spans="1:2">
      <c r="A934" s="14"/>
      <c r="B934" s="14"/>
    </row>
    <row r="935" spans="1:2">
      <c r="A935" s="14"/>
      <c r="B935" s="14"/>
    </row>
    <row r="936" spans="1:2">
      <c r="A936" s="14"/>
      <c r="B936" s="14"/>
    </row>
    <row r="937" spans="1:2">
      <c r="A937" s="14"/>
      <c r="B937" s="14"/>
    </row>
    <row r="938" spans="1:2">
      <c r="A938" s="14"/>
      <c r="B938" s="14"/>
    </row>
    <row r="939" spans="1:2">
      <c r="A939" s="14"/>
      <c r="B939" s="14"/>
    </row>
    <row r="940" spans="1:2">
      <c r="A940" s="14"/>
      <c r="B940" s="14"/>
    </row>
    <row r="941" spans="1:2">
      <c r="A941" s="14"/>
      <c r="B941" s="14"/>
    </row>
    <row r="942" spans="1:2">
      <c r="A942" s="14"/>
      <c r="B942" s="14"/>
    </row>
    <row r="943" spans="1:2">
      <c r="A943" s="14"/>
      <c r="B943" s="14"/>
    </row>
    <row r="944" spans="1:2">
      <c r="A944" s="14"/>
      <c r="B944" s="14"/>
    </row>
    <row r="945" spans="1:2">
      <c r="A945" s="14"/>
      <c r="B945" s="14"/>
    </row>
    <row r="946" spans="1:2">
      <c r="A946" s="14"/>
      <c r="B946" s="14"/>
    </row>
    <row r="947" spans="1:2">
      <c r="A947" s="14"/>
      <c r="B947" s="14"/>
    </row>
    <row r="948" spans="1:2">
      <c r="A948" s="14"/>
      <c r="B948" s="14"/>
    </row>
    <row r="949" spans="1:2">
      <c r="A949" s="14"/>
      <c r="B949" s="14"/>
    </row>
    <row r="950" spans="1:2">
      <c r="A950" s="14"/>
      <c r="B950" s="14"/>
    </row>
    <row r="951" spans="1:2">
      <c r="A951" s="14"/>
      <c r="B951" s="14"/>
    </row>
    <row r="952" spans="1:2">
      <c r="A952" s="14"/>
      <c r="B952" s="14"/>
    </row>
    <row r="953" spans="1:2">
      <c r="A953" s="14"/>
      <c r="B953" s="14"/>
    </row>
    <row r="954" spans="1:2">
      <c r="A954" s="14"/>
      <c r="B954" s="14"/>
    </row>
    <row r="955" spans="1:2">
      <c r="A955" s="14"/>
      <c r="B955" s="14"/>
    </row>
    <row r="956" spans="1:2">
      <c r="A956" s="14"/>
      <c r="B956" s="14"/>
    </row>
    <row r="957" spans="1:2">
      <c r="A957" s="14"/>
      <c r="B957" s="14"/>
    </row>
    <row r="958" spans="1:2">
      <c r="A958" s="14"/>
      <c r="B958" s="14"/>
    </row>
    <row r="959" spans="1:2">
      <c r="A959" s="14"/>
      <c r="B959" s="14"/>
    </row>
    <row r="960" spans="1:2">
      <c r="A960" s="14"/>
      <c r="B960" s="14"/>
    </row>
    <row r="961" spans="1:2">
      <c r="A961" s="14"/>
      <c r="B961" s="14"/>
    </row>
    <row r="962" spans="1:2">
      <c r="A962" s="14"/>
      <c r="B962" s="14"/>
    </row>
    <row r="963" spans="1:2">
      <c r="A963" s="14"/>
      <c r="B963" s="14"/>
    </row>
    <row r="964" spans="1:2">
      <c r="A964" s="14"/>
      <c r="B964" s="14"/>
    </row>
    <row r="965" spans="1:2">
      <c r="A965" s="14"/>
      <c r="B965" s="14"/>
    </row>
    <row r="966" spans="1:2">
      <c r="A966" s="14"/>
      <c r="B966" s="14"/>
    </row>
    <row r="967" spans="1:2">
      <c r="A967" s="14"/>
      <c r="B967" s="14"/>
    </row>
    <row r="968" spans="1:2">
      <c r="A968" s="14"/>
      <c r="B968" s="14"/>
    </row>
    <row r="969" spans="1:2">
      <c r="A969" s="14"/>
      <c r="B969" s="14"/>
    </row>
    <row r="970" spans="1:2">
      <c r="A970" s="14"/>
      <c r="B970" s="14"/>
    </row>
    <row r="971" spans="1:2">
      <c r="A971" s="14"/>
      <c r="B971" s="14"/>
    </row>
    <row r="972" spans="1:2">
      <c r="A972" s="14"/>
      <c r="B972" s="14"/>
    </row>
    <row r="973" spans="1:2">
      <c r="A973" s="14"/>
      <c r="B973" s="14"/>
    </row>
    <row r="974" spans="1:2">
      <c r="A974" s="14"/>
      <c r="B974" s="14"/>
    </row>
    <row r="975" spans="1:2">
      <c r="A975" s="14"/>
      <c r="B975" s="14"/>
    </row>
    <row r="976" spans="1:2">
      <c r="A976" s="14"/>
      <c r="B976" s="14"/>
    </row>
    <row r="977" spans="1:2">
      <c r="A977" s="14"/>
      <c r="B977" s="14"/>
    </row>
    <row r="978" spans="1:2">
      <c r="A978" s="14"/>
      <c r="B978" s="14"/>
    </row>
    <row r="979" spans="1:2">
      <c r="A979" s="14"/>
      <c r="B979" s="14"/>
    </row>
    <row r="980" spans="1:2">
      <c r="A980" s="14"/>
      <c r="B980" s="14"/>
    </row>
    <row r="981" spans="1:2">
      <c r="A981" s="14"/>
      <c r="B981" s="14"/>
    </row>
    <row r="982" spans="1:2">
      <c r="A982" s="14"/>
      <c r="B982" s="14"/>
    </row>
    <row r="983" spans="1:2">
      <c r="A983" s="14"/>
      <c r="B983" s="14"/>
    </row>
    <row r="984" spans="1:2">
      <c r="A984" s="14"/>
      <c r="B984" s="14"/>
    </row>
    <row r="985" spans="1:2">
      <c r="A985" s="14"/>
      <c r="B985" s="14"/>
    </row>
    <row r="986" spans="1:2">
      <c r="A986" s="14"/>
      <c r="B986" s="14"/>
    </row>
    <row r="987" spans="1:2">
      <c r="A987" s="14"/>
      <c r="B987" s="14"/>
    </row>
    <row r="988" spans="1:2">
      <c r="A988" s="14"/>
      <c r="B988" s="14"/>
    </row>
    <row r="989" spans="1:2">
      <c r="A989" s="14"/>
      <c r="B989" s="14"/>
    </row>
    <row r="990" spans="1:2">
      <c r="A990" s="14"/>
      <c r="B990" s="14"/>
    </row>
    <row r="991" spans="1:2">
      <c r="A991" s="14"/>
      <c r="B991" s="14"/>
    </row>
    <row r="992" spans="1:2">
      <c r="A992" s="14"/>
      <c r="B992" s="14"/>
    </row>
    <row r="993" spans="1:2">
      <c r="A993" s="14"/>
      <c r="B993" s="14"/>
    </row>
    <row r="994" spans="1:2">
      <c r="A994" s="14"/>
      <c r="B994" s="14"/>
    </row>
    <row r="995" spans="1:2">
      <c r="A995" s="14"/>
      <c r="B995" s="14"/>
    </row>
    <row r="996" spans="1:2">
      <c r="A996" s="14"/>
      <c r="B996" s="14"/>
    </row>
    <row r="997" spans="1:2">
      <c r="A997" s="14"/>
      <c r="B997" s="14"/>
    </row>
    <row r="998" spans="1:2">
      <c r="A998" s="14"/>
      <c r="B998" s="14"/>
    </row>
    <row r="999" spans="1:2">
      <c r="A999" s="14"/>
      <c r="B999" s="14"/>
    </row>
    <row r="1000" spans="1:2">
      <c r="A1000" s="14"/>
      <c r="B1000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5E0E-68D4-48FE-B37C-97988E1F5BF8}">
  <dimension ref="B1:D81"/>
  <sheetViews>
    <sheetView topLeftCell="A38" workbookViewId="0">
      <selection activeCell="G13" sqref="G13"/>
    </sheetView>
  </sheetViews>
  <sheetFormatPr defaultRowHeight="12.75"/>
  <cols>
    <col min="2" max="3" width="20.5703125" customWidth="1"/>
    <col min="4" max="4" width="15.42578125" style="45" bestFit="1" customWidth="1"/>
  </cols>
  <sheetData>
    <row r="1" spans="2:4" ht="13.5" thickBot="1"/>
    <row r="2" spans="2:4" ht="13.5" thickBot="1">
      <c r="B2" s="41" t="s">
        <v>1016</v>
      </c>
      <c r="C2" s="41" t="s">
        <v>1017</v>
      </c>
      <c r="D2" s="44" t="s">
        <v>1018</v>
      </c>
    </row>
    <row r="3" spans="2:4" ht="13.5" thickBot="1">
      <c r="B3" s="42" t="s">
        <v>188</v>
      </c>
      <c r="C3" s="42" t="s">
        <v>1019</v>
      </c>
      <c r="D3" s="43">
        <v>59</v>
      </c>
    </row>
    <row r="4" spans="2:4" ht="13.5" thickBot="1">
      <c r="B4" s="42" t="s">
        <v>239</v>
      </c>
      <c r="C4" s="42" t="s">
        <v>1020</v>
      </c>
      <c r="D4" s="43">
        <v>18</v>
      </c>
    </row>
    <row r="5" spans="2:4" ht="13.5" thickBot="1">
      <c r="B5" s="42" t="s">
        <v>186</v>
      </c>
      <c r="C5" s="42" t="s">
        <v>1021</v>
      </c>
      <c r="D5" s="43">
        <v>68</v>
      </c>
    </row>
    <row r="6" spans="2:4" ht="13.5" thickBot="1">
      <c r="B6" s="42" t="s">
        <v>270</v>
      </c>
      <c r="C6" s="42" t="s">
        <v>1022</v>
      </c>
      <c r="D6" s="43">
        <v>98</v>
      </c>
    </row>
    <row r="7" spans="2:4" ht="13.5" thickBot="1">
      <c r="B7" s="42" t="s">
        <v>312</v>
      </c>
      <c r="C7" s="42" t="s">
        <v>1023</v>
      </c>
      <c r="D7" s="43">
        <v>106</v>
      </c>
    </row>
    <row r="8" spans="2:4" ht="13.5" thickBot="1">
      <c r="B8" s="42" t="s">
        <v>217</v>
      </c>
      <c r="C8" s="42" t="s">
        <v>1021</v>
      </c>
      <c r="D8" s="43">
        <v>9</v>
      </c>
    </row>
    <row r="9" spans="2:4" ht="13.5" thickBot="1">
      <c r="B9" s="42" t="s">
        <v>186</v>
      </c>
      <c r="C9" s="42" t="s">
        <v>1021</v>
      </c>
      <c r="D9" s="43">
        <v>68</v>
      </c>
    </row>
    <row r="10" spans="2:4" ht="13.5" thickBot="1">
      <c r="B10" s="42" t="s">
        <v>191</v>
      </c>
      <c r="C10" s="42" t="s">
        <v>1020</v>
      </c>
      <c r="D10" s="43">
        <v>80</v>
      </c>
    </row>
    <row r="11" spans="2:4" ht="13.5" thickBot="1">
      <c r="B11" s="42" t="s">
        <v>254</v>
      </c>
      <c r="C11" s="42" t="s">
        <v>1024</v>
      </c>
      <c r="D11" s="43">
        <v>52</v>
      </c>
    </row>
    <row r="12" spans="2:4" ht="13.5" thickBot="1">
      <c r="B12" s="42" t="s">
        <v>197</v>
      </c>
      <c r="C12" s="42" t="s">
        <v>1025</v>
      </c>
      <c r="D12" s="43">
        <v>13</v>
      </c>
    </row>
    <row r="13" spans="2:4" ht="13.5" thickBot="1">
      <c r="B13" s="42" t="s">
        <v>289</v>
      </c>
      <c r="C13" s="42" t="s">
        <v>1026</v>
      </c>
      <c r="D13" s="43">
        <v>11</v>
      </c>
    </row>
    <row r="14" spans="2:4" ht="13.5" thickBot="1">
      <c r="B14" s="42" t="s">
        <v>304</v>
      </c>
      <c r="C14" s="42" t="s">
        <v>1027</v>
      </c>
      <c r="D14" s="43">
        <v>18</v>
      </c>
    </row>
    <row r="15" spans="2:4" ht="13.5" thickBot="1">
      <c r="B15" s="42" t="s">
        <v>194</v>
      </c>
      <c r="C15" s="42" t="s">
        <v>1028</v>
      </c>
      <c r="D15" s="43">
        <v>13</v>
      </c>
    </row>
    <row r="16" spans="2:4" ht="13.5" thickBot="1">
      <c r="B16" s="42" t="s">
        <v>286</v>
      </c>
      <c r="C16" s="42" t="s">
        <v>1021</v>
      </c>
      <c r="D16" s="43">
        <v>5</v>
      </c>
    </row>
    <row r="17" spans="2:4" ht="13.5" thickBot="1">
      <c r="B17" s="42" t="s">
        <v>202</v>
      </c>
      <c r="C17" s="42" t="s">
        <v>1023</v>
      </c>
      <c r="D17" s="43">
        <v>24</v>
      </c>
    </row>
    <row r="18" spans="2:4" ht="13.5" thickBot="1">
      <c r="B18" s="42" t="s">
        <v>227</v>
      </c>
      <c r="C18" s="42" t="s">
        <v>1019</v>
      </c>
      <c r="D18" s="43">
        <v>80</v>
      </c>
    </row>
    <row r="19" spans="2:4" ht="13.5" thickBot="1">
      <c r="B19" s="42" t="s">
        <v>266</v>
      </c>
      <c r="C19" s="42" t="s">
        <v>1029</v>
      </c>
      <c r="D19" s="43">
        <v>60</v>
      </c>
    </row>
    <row r="20" spans="2:4" ht="13.5" thickBot="1">
      <c r="B20" s="42" t="s">
        <v>253</v>
      </c>
      <c r="C20" s="42" t="s">
        <v>1030</v>
      </c>
      <c r="D20" s="43">
        <v>83</v>
      </c>
    </row>
    <row r="21" spans="2:4" ht="13.5" thickBot="1">
      <c r="B21" s="42" t="s">
        <v>199</v>
      </c>
      <c r="C21" s="42" t="s">
        <v>1031</v>
      </c>
      <c r="D21" s="43">
        <v>42</v>
      </c>
    </row>
    <row r="22" spans="2:4" ht="13.5" thickBot="1">
      <c r="B22" s="42" t="s">
        <v>260</v>
      </c>
      <c r="C22" s="42" t="s">
        <v>1032</v>
      </c>
      <c r="D22" s="43">
        <v>49</v>
      </c>
    </row>
    <row r="23" spans="2:4" ht="13.5" thickBot="1">
      <c r="B23" s="42" t="s">
        <v>193</v>
      </c>
      <c r="C23" s="42" t="s">
        <v>1025</v>
      </c>
      <c r="D23" s="43">
        <v>78</v>
      </c>
    </row>
    <row r="24" spans="2:4" ht="13.5" thickBot="1">
      <c r="B24" s="42" t="s">
        <v>228</v>
      </c>
      <c r="C24" s="42" t="s">
        <v>1033</v>
      </c>
      <c r="D24" s="43">
        <v>26</v>
      </c>
    </row>
    <row r="25" spans="2:4" ht="13.5" thickBot="1">
      <c r="B25" s="42" t="s">
        <v>234</v>
      </c>
      <c r="C25" s="42" t="s">
        <v>1034</v>
      </c>
      <c r="D25" s="43">
        <v>73</v>
      </c>
    </row>
    <row r="26" spans="2:4" ht="13.5" thickBot="1">
      <c r="B26" s="42" t="s">
        <v>219</v>
      </c>
      <c r="C26" s="42" t="s">
        <v>1033</v>
      </c>
      <c r="D26" s="43">
        <v>37</v>
      </c>
    </row>
    <row r="27" spans="2:4" ht="13.5" thickBot="1">
      <c r="B27" s="42" t="s">
        <v>339</v>
      </c>
      <c r="C27" s="42" t="s">
        <v>1035</v>
      </c>
      <c r="D27" s="43">
        <v>23</v>
      </c>
    </row>
    <row r="28" spans="2:4" ht="13.5" thickBot="1">
      <c r="B28" s="42" t="s">
        <v>216</v>
      </c>
      <c r="C28" s="42" t="s">
        <v>1036</v>
      </c>
      <c r="D28" s="43">
        <v>11</v>
      </c>
    </row>
    <row r="29" spans="2:4" ht="13.5" thickBot="1">
      <c r="B29" s="42" t="s">
        <v>190</v>
      </c>
      <c r="C29" s="42" t="s">
        <v>1037</v>
      </c>
      <c r="D29" s="43">
        <v>11</v>
      </c>
    </row>
    <row r="30" spans="2:4" ht="13.5" thickBot="1">
      <c r="B30" s="42" t="s">
        <v>285</v>
      </c>
      <c r="C30" s="42" t="s">
        <v>1038</v>
      </c>
      <c r="D30" s="43">
        <v>4</v>
      </c>
    </row>
    <row r="31" spans="2:4" ht="13.5" thickBot="1">
      <c r="B31" s="42" t="s">
        <v>256</v>
      </c>
      <c r="C31" s="42" t="s">
        <v>1035</v>
      </c>
      <c r="D31" s="43">
        <v>28</v>
      </c>
    </row>
    <row r="32" spans="2:4" ht="13.5" thickBot="1">
      <c r="B32" s="42" t="s">
        <v>273</v>
      </c>
      <c r="C32" s="42" t="s">
        <v>1039</v>
      </c>
      <c r="D32" s="43">
        <v>21</v>
      </c>
    </row>
    <row r="33" spans="2:4" ht="13.5" thickBot="1">
      <c r="B33" s="42" t="s">
        <v>208</v>
      </c>
      <c r="C33" s="42" t="s">
        <v>1040</v>
      </c>
      <c r="D33" s="43">
        <v>23</v>
      </c>
    </row>
    <row r="34" spans="2:4" ht="13.5" thickBot="1">
      <c r="B34" s="42" t="s">
        <v>299</v>
      </c>
      <c r="C34" s="42" t="s">
        <v>1021</v>
      </c>
      <c r="D34" s="43">
        <v>6</v>
      </c>
    </row>
    <row r="35" spans="2:4" ht="13.5" thickBot="1">
      <c r="B35" s="42" t="s">
        <v>196</v>
      </c>
      <c r="C35" s="42" t="s">
        <v>1039</v>
      </c>
      <c r="D35" s="43">
        <v>55</v>
      </c>
    </row>
    <row r="36" spans="2:4" ht="13.5" thickBot="1">
      <c r="B36" s="42" t="s">
        <v>213</v>
      </c>
      <c r="C36" s="42" t="s">
        <v>1025</v>
      </c>
      <c r="D36" s="43">
        <v>213</v>
      </c>
    </row>
    <row r="37" spans="2:4" ht="13.5" thickBot="1">
      <c r="B37" s="42" t="s">
        <v>251</v>
      </c>
      <c r="C37" s="42" t="s">
        <v>1041</v>
      </c>
      <c r="D37" s="43">
        <v>26</v>
      </c>
    </row>
    <row r="38" spans="2:4" ht="13.5" thickBot="1">
      <c r="B38" s="42" t="s">
        <v>255</v>
      </c>
      <c r="C38" s="42" t="s">
        <v>1019</v>
      </c>
      <c r="D38" s="43">
        <v>120</v>
      </c>
    </row>
    <row r="39" spans="2:4" ht="13.5" thickBot="1">
      <c r="B39" s="42" t="s">
        <v>303</v>
      </c>
      <c r="C39" s="42" t="s">
        <v>1042</v>
      </c>
      <c r="D39" s="43">
        <v>19</v>
      </c>
    </row>
    <row r="40" spans="2:4" ht="13.5" thickBot="1">
      <c r="B40" s="42" t="s">
        <v>321</v>
      </c>
      <c r="C40" s="42" t="s">
        <v>1033</v>
      </c>
      <c r="D40" s="43">
        <v>68</v>
      </c>
    </row>
    <row r="41" spans="2:4" ht="13.5" thickBot="1">
      <c r="B41" s="42" t="s">
        <v>184</v>
      </c>
      <c r="C41" s="42" t="s">
        <v>1043</v>
      </c>
      <c r="D41" s="43">
        <v>65</v>
      </c>
    </row>
    <row r="42" spans="2:4" ht="13.5" thickBot="1">
      <c r="B42" s="42" t="s">
        <v>236</v>
      </c>
      <c r="C42" s="42" t="s">
        <v>1019</v>
      </c>
      <c r="D42" s="43">
        <v>120</v>
      </c>
    </row>
    <row r="43" spans="2:4" ht="13.5" thickBot="1">
      <c r="B43" s="42" t="s">
        <v>233</v>
      </c>
      <c r="C43" s="42" t="s">
        <v>1042</v>
      </c>
      <c r="D43" s="43">
        <v>10</v>
      </c>
    </row>
    <row r="44" spans="2:4" ht="13.5" thickBot="1">
      <c r="B44" s="42" t="s">
        <v>209</v>
      </c>
      <c r="C44" s="42" t="s">
        <v>1023</v>
      </c>
      <c r="D44" s="43">
        <v>67</v>
      </c>
    </row>
    <row r="45" spans="2:4" ht="13.5" thickBot="1">
      <c r="B45" s="42" t="s">
        <v>235</v>
      </c>
      <c r="C45" s="42" t="s">
        <v>1044</v>
      </c>
      <c r="D45" s="43">
        <v>8</v>
      </c>
    </row>
    <row r="46" spans="2:4" ht="13.5" thickBot="1">
      <c r="B46" s="42" t="s">
        <v>248</v>
      </c>
      <c r="C46" s="42" t="s">
        <v>1033</v>
      </c>
      <c r="D46" s="43">
        <v>17</v>
      </c>
    </row>
    <row r="47" spans="2:4" ht="13.5" thickBot="1">
      <c r="B47" s="42" t="s">
        <v>220</v>
      </c>
      <c r="C47" s="42" t="s">
        <v>1045</v>
      </c>
      <c r="D47" s="43">
        <v>28</v>
      </c>
    </row>
    <row r="48" spans="2:4" ht="13.5" thickBot="1">
      <c r="B48" s="42" t="s">
        <v>276</v>
      </c>
      <c r="C48" s="42" t="s">
        <v>1046</v>
      </c>
      <c r="D48" s="43">
        <v>9</v>
      </c>
    </row>
    <row r="49" spans="2:4" ht="13.5" thickBot="1">
      <c r="B49" s="42" t="s">
        <v>322</v>
      </c>
      <c r="C49" s="42" t="s">
        <v>1047</v>
      </c>
      <c r="D49" s="43">
        <v>48</v>
      </c>
    </row>
    <row r="50" spans="2:4" ht="13.5" thickBot="1">
      <c r="B50" s="42" t="s">
        <v>332</v>
      </c>
      <c r="C50" s="42" t="s">
        <v>1040</v>
      </c>
      <c r="D50" s="43">
        <v>36</v>
      </c>
    </row>
    <row r="51" spans="2:4" ht="13.5" thickBot="1">
      <c r="B51" s="42" t="s">
        <v>230</v>
      </c>
      <c r="C51" s="42" t="s">
        <v>1023</v>
      </c>
      <c r="D51" s="43">
        <v>69</v>
      </c>
    </row>
    <row r="52" spans="2:4" ht="13.5" thickBot="1">
      <c r="B52" s="42" t="s">
        <v>288</v>
      </c>
      <c r="C52" s="42" t="s">
        <v>1023</v>
      </c>
      <c r="D52" s="43">
        <v>59</v>
      </c>
    </row>
    <row r="53" spans="2:4" ht="13.5" thickBot="1">
      <c r="B53" s="42" t="s">
        <v>298</v>
      </c>
      <c r="C53" s="42" t="s">
        <v>1042</v>
      </c>
      <c r="D53" s="43">
        <v>9</v>
      </c>
    </row>
    <row r="54" spans="2:4" ht="13.5" thickBot="1">
      <c r="B54" s="42" t="s">
        <v>252</v>
      </c>
      <c r="C54" s="42" t="s">
        <v>1048</v>
      </c>
      <c r="D54" s="43">
        <v>57</v>
      </c>
    </row>
    <row r="55" spans="2:4" ht="13.5" thickBot="1">
      <c r="B55" s="42" t="s">
        <v>326</v>
      </c>
      <c r="C55" s="42" t="s">
        <v>1049</v>
      </c>
      <c r="D55" s="43">
        <v>44</v>
      </c>
    </row>
    <row r="56" spans="2:4" ht="13.5" thickBot="1">
      <c r="B56" s="42" t="s">
        <v>119</v>
      </c>
      <c r="C56" s="42" t="s">
        <v>1035</v>
      </c>
      <c r="D56" s="43">
        <v>14</v>
      </c>
    </row>
    <row r="57" spans="2:4" ht="13.5" thickBot="1">
      <c r="B57" s="42" t="s">
        <v>302</v>
      </c>
      <c r="C57" s="42" t="s">
        <v>1050</v>
      </c>
      <c r="D57" s="43">
        <v>24</v>
      </c>
    </row>
    <row r="58" spans="2:4" ht="13.5" thickBot="1">
      <c r="B58" s="42" t="s">
        <v>195</v>
      </c>
      <c r="C58" s="42" t="s">
        <v>1029</v>
      </c>
      <c r="D58" s="43">
        <v>9</v>
      </c>
    </row>
    <row r="59" spans="2:4" ht="13.5" thickBot="1">
      <c r="B59" s="42" t="s">
        <v>356</v>
      </c>
      <c r="C59" s="42" t="s">
        <v>1023</v>
      </c>
      <c r="D59" s="43">
        <v>22</v>
      </c>
    </row>
    <row r="60" spans="2:4" ht="13.5" thickBot="1">
      <c r="B60" s="42" t="s">
        <v>357</v>
      </c>
      <c r="C60" s="42" t="s">
        <v>1042</v>
      </c>
      <c r="D60" s="43">
        <v>25</v>
      </c>
    </row>
    <row r="61" spans="2:4" ht="13.5" thickBot="1">
      <c r="B61" s="42" t="s">
        <v>295</v>
      </c>
      <c r="C61" s="42" t="s">
        <v>1042</v>
      </c>
      <c r="D61" s="43">
        <v>8</v>
      </c>
    </row>
    <row r="62" spans="2:4" ht="13.5" thickBot="1">
      <c r="B62" s="42" t="s">
        <v>316</v>
      </c>
      <c r="C62" s="42" t="s">
        <v>1051</v>
      </c>
      <c r="D62" s="43">
        <v>83</v>
      </c>
    </row>
    <row r="63" spans="2:4" ht="13.5" thickBot="1">
      <c r="B63" s="42" t="s">
        <v>198</v>
      </c>
      <c r="C63" s="42" t="s">
        <v>1052</v>
      </c>
      <c r="D63" s="43">
        <v>9</v>
      </c>
    </row>
    <row r="64" spans="2:4" ht="13.5" thickBot="1">
      <c r="B64" s="42" t="s">
        <v>331</v>
      </c>
      <c r="C64" s="42" t="s">
        <v>1031</v>
      </c>
      <c r="D64" s="43">
        <v>42</v>
      </c>
    </row>
    <row r="65" spans="2:4" ht="13.5" thickBot="1">
      <c r="B65" s="42" t="s">
        <v>307</v>
      </c>
      <c r="C65" s="42" t="s">
        <v>1026</v>
      </c>
      <c r="D65" s="43">
        <v>54</v>
      </c>
    </row>
    <row r="66" spans="2:4" ht="13.5" thickBot="1">
      <c r="B66" s="42" t="s">
        <v>212</v>
      </c>
      <c r="C66" s="42" t="s">
        <v>1053</v>
      </c>
      <c r="D66" s="43">
        <v>15</v>
      </c>
    </row>
    <row r="67" spans="2:4" ht="13.5" thickBot="1">
      <c r="B67" s="42" t="s">
        <v>325</v>
      </c>
      <c r="C67" s="42" t="s">
        <v>1032</v>
      </c>
      <c r="D67" s="43">
        <v>113</v>
      </c>
    </row>
    <row r="68" spans="2:4" ht="13.5" thickBot="1">
      <c r="B68" s="42" t="s">
        <v>244</v>
      </c>
      <c r="C68" s="42" t="s">
        <v>1031</v>
      </c>
      <c r="D68" s="43">
        <v>57</v>
      </c>
    </row>
    <row r="69" spans="2:4" ht="13.5" thickBot="1">
      <c r="B69" s="42" t="s">
        <v>287</v>
      </c>
      <c r="C69" s="42" t="s">
        <v>1054</v>
      </c>
      <c r="D69" s="43">
        <v>53</v>
      </c>
    </row>
    <row r="70" spans="2:4" ht="13.5" thickBot="1">
      <c r="B70" s="42" t="s">
        <v>200</v>
      </c>
      <c r="C70" s="42" t="s">
        <v>1055</v>
      </c>
      <c r="D70" s="43">
        <v>54</v>
      </c>
    </row>
    <row r="71" spans="2:4" ht="13.5" thickBot="1">
      <c r="B71" s="42" t="s">
        <v>229</v>
      </c>
      <c r="C71" s="42" t="s">
        <v>1034</v>
      </c>
      <c r="D71" s="43">
        <v>12</v>
      </c>
    </row>
    <row r="72" spans="2:4" ht="13.5" thickBot="1">
      <c r="B72" s="42" t="s">
        <v>187</v>
      </c>
      <c r="C72" s="42" t="s">
        <v>1037</v>
      </c>
      <c r="D72" s="43">
        <v>9</v>
      </c>
    </row>
    <row r="73" spans="2:4" ht="13.5" thickBot="1">
      <c r="B73" s="42" t="s">
        <v>263</v>
      </c>
      <c r="C73" s="42" t="s">
        <v>1056</v>
      </c>
      <c r="D73" s="43">
        <v>20</v>
      </c>
    </row>
    <row r="74" spans="2:4" ht="13.5" thickBot="1">
      <c r="B74" s="42" t="s">
        <v>290</v>
      </c>
      <c r="C74" s="42" t="s">
        <v>1049</v>
      </c>
      <c r="D74" s="43">
        <v>82</v>
      </c>
    </row>
    <row r="75" spans="2:4" ht="13.5" thickBot="1">
      <c r="B75" s="42" t="s">
        <v>185</v>
      </c>
      <c r="C75" s="42" t="s">
        <v>1026</v>
      </c>
      <c r="D75" s="43">
        <v>42</v>
      </c>
    </row>
    <row r="76" spans="2:4" ht="13.5" thickBot="1">
      <c r="B76" s="42" t="s">
        <v>201</v>
      </c>
      <c r="C76" s="42" t="s">
        <v>1053</v>
      </c>
      <c r="D76" s="43">
        <v>58</v>
      </c>
    </row>
    <row r="77" spans="2:4" ht="13.5" thickBot="1">
      <c r="B77" s="42" t="s">
        <v>259</v>
      </c>
      <c r="C77" s="42" t="s">
        <v>1057</v>
      </c>
      <c r="D77" s="43">
        <v>46</v>
      </c>
    </row>
    <row r="78" spans="2:4" ht="13.5" thickBot="1">
      <c r="B78" s="42" t="s">
        <v>269</v>
      </c>
      <c r="C78" s="42" t="s">
        <v>1058</v>
      </c>
      <c r="D78" s="43">
        <v>67</v>
      </c>
    </row>
    <row r="79" spans="2:4" ht="13.5" thickBot="1">
      <c r="B79" s="42" t="s">
        <v>203</v>
      </c>
      <c r="C79" s="42" t="s">
        <v>1059</v>
      </c>
      <c r="D79" s="43">
        <v>48</v>
      </c>
    </row>
    <row r="80" spans="2:4" ht="13.5" thickBot="1">
      <c r="B80" s="42" t="s">
        <v>189</v>
      </c>
      <c r="C80" s="42" t="s">
        <v>1060</v>
      </c>
      <c r="D80" s="43">
        <v>49</v>
      </c>
    </row>
    <row r="81" spans="2:4" ht="13.5" thickBot="1">
      <c r="B81" s="42" t="s">
        <v>192</v>
      </c>
      <c r="C81" s="42" t="s">
        <v>1028</v>
      </c>
      <c r="D81" s="43">
        <v>21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2" sqref="C2"/>
    </sheetView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15" t="s">
        <v>182</v>
      </c>
      <c r="B1" s="15" t="s">
        <v>183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6" t="s">
        <v>87</v>
      </c>
      <c r="B2" s="16" t="s">
        <v>184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17" t="s">
        <v>158</v>
      </c>
      <c r="B3" s="17" t="s">
        <v>185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>
      <c r="A4" s="16" t="s">
        <v>23</v>
      </c>
      <c r="B4" s="16" t="s">
        <v>186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>
      <c r="A5" s="17" t="s">
        <v>152</v>
      </c>
      <c r="B5" s="17" t="s">
        <v>187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6" t="s">
        <v>11</v>
      </c>
      <c r="B6" s="16" t="s">
        <v>188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7" t="s">
        <v>168</v>
      </c>
      <c r="B7" s="17" t="s">
        <v>189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>
      <c r="A8" s="16" t="s">
        <v>63</v>
      </c>
      <c r="B8" s="16" t="s">
        <v>190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>
      <c r="A9" s="17" t="s">
        <v>25</v>
      </c>
      <c r="B9" s="17" t="s">
        <v>191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>
      <c r="A10" s="16" t="s">
        <v>170</v>
      </c>
      <c r="B10" s="16" t="s">
        <v>192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>
      <c r="A11" s="17" t="s">
        <v>51</v>
      </c>
      <c r="B11" s="17" t="s">
        <v>193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6" t="s">
        <v>35</v>
      </c>
      <c r="B12" s="16" t="s">
        <v>194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17" t="s">
        <v>123</v>
      </c>
      <c r="B13" s="17" t="s">
        <v>195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>
      <c r="A14" s="16" t="s">
        <v>75</v>
      </c>
      <c r="B14" s="16" t="s">
        <v>196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>
      <c r="A15" s="17" t="s">
        <v>29</v>
      </c>
      <c r="B15" s="17" t="s">
        <v>197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16" t="s">
        <v>135</v>
      </c>
      <c r="B16" s="16" t="s">
        <v>198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>
      <c r="A17" s="17" t="s">
        <v>47</v>
      </c>
      <c r="B17" s="17" t="s">
        <v>199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16" t="s">
        <v>148</v>
      </c>
      <c r="B18" s="16" t="s">
        <v>200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17" t="s">
        <v>160</v>
      </c>
      <c r="B19" s="17" t="s">
        <v>201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16" t="s">
        <v>39</v>
      </c>
      <c r="B20" s="16" t="s">
        <v>202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17" t="s">
        <v>166</v>
      </c>
      <c r="B21" s="17" t="s">
        <v>203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6" t="s">
        <v>204</v>
      </c>
      <c r="B22" s="16" t="s">
        <v>205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>
      <c r="A23" s="17" t="s">
        <v>206</v>
      </c>
      <c r="B23" s="17" t="s">
        <v>207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>
      <c r="A24" s="16" t="s">
        <v>15</v>
      </c>
      <c r="B24" s="16" t="s">
        <v>186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17" t="s">
        <v>71</v>
      </c>
      <c r="B25" s="17" t="s">
        <v>208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16" t="s">
        <v>95</v>
      </c>
      <c r="B26" s="16" t="s">
        <v>209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17" t="s">
        <v>210</v>
      </c>
      <c r="B27" s="17" t="s">
        <v>211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6" t="s">
        <v>140</v>
      </c>
      <c r="B28" s="16" t="s">
        <v>212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17" t="s">
        <v>77</v>
      </c>
      <c r="B29" s="17" t="s">
        <v>213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16" t="s">
        <v>214</v>
      </c>
      <c r="B30" s="16" t="s">
        <v>215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17" t="s">
        <v>61</v>
      </c>
      <c r="B31" s="17" t="s">
        <v>216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6" t="s">
        <v>21</v>
      </c>
      <c r="B32" s="16" t="s">
        <v>217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7" t="s">
        <v>218</v>
      </c>
      <c r="B33" s="17" t="s">
        <v>209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6" t="s">
        <v>57</v>
      </c>
      <c r="B34" s="16" t="s">
        <v>219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17" t="s">
        <v>101</v>
      </c>
      <c r="B35" s="17" t="s">
        <v>220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>
      <c r="A36" s="16" t="s">
        <v>221</v>
      </c>
      <c r="B36" s="16" t="s">
        <v>222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>
      <c r="A37" s="17" t="s">
        <v>223</v>
      </c>
      <c r="B37" s="17" t="s">
        <v>224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16" t="s">
        <v>225</v>
      </c>
      <c r="B38" s="16" t="s">
        <v>226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>
      <c r="A39" s="17" t="s">
        <v>41</v>
      </c>
      <c r="B39" s="17" t="s">
        <v>227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6" t="s">
        <v>53</v>
      </c>
      <c r="B40" s="16" t="s">
        <v>228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17" t="s">
        <v>150</v>
      </c>
      <c r="B41" s="17" t="s">
        <v>229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>
      <c r="A42" s="16" t="s">
        <v>109</v>
      </c>
      <c r="B42" s="16" t="s">
        <v>230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>
      <c r="A43" s="17" t="s">
        <v>231</v>
      </c>
      <c r="B43" s="17" t="s">
        <v>232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>
      <c r="A44" s="16" t="s">
        <v>93</v>
      </c>
      <c r="B44" s="16" t="s">
        <v>233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>
      <c r="A45" s="17" t="s">
        <v>55</v>
      </c>
      <c r="B45" s="17" t="s">
        <v>234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>
      <c r="A46" s="16" t="s">
        <v>97</v>
      </c>
      <c r="B46" s="16" t="s">
        <v>235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>
      <c r="A47" s="17" t="s">
        <v>91</v>
      </c>
      <c r="B47" s="17" t="s">
        <v>236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>
      <c r="A48" s="16" t="s">
        <v>237</v>
      </c>
      <c r="B48" s="16" t="s">
        <v>238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17" t="s">
        <v>13</v>
      </c>
      <c r="B49" s="17" t="s">
        <v>239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>
      <c r="A50" s="16" t="s">
        <v>240</v>
      </c>
      <c r="B50" s="16" t="s">
        <v>241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7" t="s">
        <v>242</v>
      </c>
      <c r="B51" s="17" t="s">
        <v>243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16" t="s">
        <v>144</v>
      </c>
      <c r="B52" s="16" t="s">
        <v>244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>
      <c r="A53" s="17" t="s">
        <v>245</v>
      </c>
      <c r="B53" s="17" t="s">
        <v>246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>
      <c r="A54" s="16" t="s">
        <v>247</v>
      </c>
      <c r="B54" s="16" t="s">
        <v>224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>
      <c r="A55" s="17" t="s">
        <v>99</v>
      </c>
      <c r="B55" s="17" t="s">
        <v>248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16" t="s">
        <v>249</v>
      </c>
      <c r="B56" s="16" t="s">
        <v>250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>
      <c r="A57" s="17" t="s">
        <v>79</v>
      </c>
      <c r="B57" s="17" t="s">
        <v>251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16" t="s">
        <v>115</v>
      </c>
      <c r="B58" s="16" t="s">
        <v>252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>
      <c r="A59" s="17" t="s">
        <v>45</v>
      </c>
      <c r="B59" s="17" t="s">
        <v>253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6" t="s">
        <v>27</v>
      </c>
      <c r="B60" s="16" t="s">
        <v>254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17" t="s">
        <v>81</v>
      </c>
      <c r="B61" s="17" t="s">
        <v>255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>
      <c r="A62" s="16" t="s">
        <v>67</v>
      </c>
      <c r="B62" s="16" t="s">
        <v>256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>
      <c r="A63" s="17" t="s">
        <v>257</v>
      </c>
      <c r="B63" s="17" t="s">
        <v>258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6" t="s">
        <v>162</v>
      </c>
      <c r="B64" s="16" t="s">
        <v>259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7" t="s">
        <v>49</v>
      </c>
      <c r="B65" s="17" t="s">
        <v>260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16" t="s">
        <v>261</v>
      </c>
      <c r="B66" s="16" t="s">
        <v>262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>
      <c r="A67" s="17" t="s">
        <v>154</v>
      </c>
      <c r="B67" s="17" t="s">
        <v>263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>
      <c r="A68" s="16" t="s">
        <v>264</v>
      </c>
      <c r="B68" s="16" t="s">
        <v>265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>
      <c r="A69" s="17" t="s">
        <v>89</v>
      </c>
      <c r="B69" s="17" t="s">
        <v>193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6" t="s">
        <v>43</v>
      </c>
      <c r="B70" s="16" t="s">
        <v>266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7" t="s">
        <v>267</v>
      </c>
      <c r="B71" s="17" t="s">
        <v>268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6" t="s">
        <v>164</v>
      </c>
      <c r="B72" s="16" t="s">
        <v>269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7" t="s">
        <v>17</v>
      </c>
      <c r="B73" s="17" t="s">
        <v>270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6" t="s">
        <v>271</v>
      </c>
      <c r="B74" s="16" t="s">
        <v>272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7" t="s">
        <v>69</v>
      </c>
      <c r="B75" s="17" t="s">
        <v>273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6" t="s">
        <v>274</v>
      </c>
      <c r="B76" s="16" t="s">
        <v>275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7" t="s">
        <v>103</v>
      </c>
      <c r="B77" s="17" t="s">
        <v>276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16" t="s">
        <v>277</v>
      </c>
      <c r="B78" s="16" t="s">
        <v>278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>
      <c r="A79" s="17" t="s">
        <v>279</v>
      </c>
      <c r="B79" s="17" t="s">
        <v>280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6" t="s">
        <v>281</v>
      </c>
      <c r="B80" s="16" t="s">
        <v>282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7" t="s">
        <v>283</v>
      </c>
      <c r="B81" s="17" t="s">
        <v>284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6" t="s">
        <v>65</v>
      </c>
      <c r="B82" s="16" t="s">
        <v>285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7" t="s">
        <v>37</v>
      </c>
      <c r="B83" s="17" t="s">
        <v>286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6" t="s">
        <v>146</v>
      </c>
      <c r="B84" s="16" t="s">
        <v>287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7" t="s">
        <v>133</v>
      </c>
      <c r="B85" s="17" t="s">
        <v>288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6" t="s">
        <v>31</v>
      </c>
      <c r="B86" s="16" t="s">
        <v>289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17" t="s">
        <v>156</v>
      </c>
      <c r="B87" s="17" t="s">
        <v>290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>
      <c r="A88" s="16" t="s">
        <v>291</v>
      </c>
      <c r="B88" s="16" t="s">
        <v>292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7" t="s">
        <v>293</v>
      </c>
      <c r="B89" s="17" t="s">
        <v>294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16" t="s">
        <v>129</v>
      </c>
      <c r="B90" s="16" t="s">
        <v>295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>
      <c r="A91" s="17" t="s">
        <v>296</v>
      </c>
      <c r="B91" s="17" t="s">
        <v>297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6" t="s">
        <v>113</v>
      </c>
      <c r="B92" s="16" t="s">
        <v>298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7" t="s">
        <v>73</v>
      </c>
      <c r="B93" s="17" t="s">
        <v>299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6" t="s">
        <v>300</v>
      </c>
      <c r="B94" s="16" t="s">
        <v>301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7" t="s">
        <v>121</v>
      </c>
      <c r="B95" s="17" t="s">
        <v>302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6" t="s">
        <v>83</v>
      </c>
      <c r="B96" s="16" t="s">
        <v>303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7" t="s">
        <v>33</v>
      </c>
      <c r="B97" s="17" t="s">
        <v>304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6" t="s">
        <v>305</v>
      </c>
      <c r="B98" s="16" t="s">
        <v>306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7" t="s">
        <v>139</v>
      </c>
      <c r="B99" s="17" t="s">
        <v>307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6" t="s">
        <v>308</v>
      </c>
      <c r="B100" s="16" t="s">
        <v>309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7" t="s">
        <v>310</v>
      </c>
      <c r="B101" s="17" t="s">
        <v>311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6" t="s">
        <v>19</v>
      </c>
      <c r="B102" s="16" t="s">
        <v>312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7" t="s">
        <v>313</v>
      </c>
      <c r="B103" s="17" t="s">
        <v>314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16" t="s">
        <v>315</v>
      </c>
      <c r="B104" s="16" t="s">
        <v>188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>
      <c r="A105" s="17" t="s">
        <v>131</v>
      </c>
      <c r="B105" s="17" t="s">
        <v>316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6" t="s">
        <v>317</v>
      </c>
      <c r="B106" s="16" t="s">
        <v>318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7" t="s">
        <v>319</v>
      </c>
      <c r="B107" s="17" t="s">
        <v>320</v>
      </c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6" t="s">
        <v>85</v>
      </c>
      <c r="B108" s="16" t="s">
        <v>321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>
      <c r="A109" s="17" t="s">
        <v>105</v>
      </c>
      <c r="B109" s="17" t="s">
        <v>322</v>
      </c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>
      <c r="A110" s="16" t="s">
        <v>323</v>
      </c>
      <c r="B110" s="16" t="s">
        <v>324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7" t="s">
        <v>142</v>
      </c>
      <c r="B111" s="17" t="s">
        <v>325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16" t="s">
        <v>117</v>
      </c>
      <c r="B112" s="16" t="s">
        <v>326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>
      <c r="A113" s="17" t="s">
        <v>327</v>
      </c>
      <c r="B113" s="17" t="s">
        <v>328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16" t="s">
        <v>329</v>
      </c>
      <c r="B114" s="16" t="s">
        <v>330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>
      <c r="A115" s="17" t="s">
        <v>119</v>
      </c>
      <c r="B115" s="17" t="s">
        <v>119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6" t="s">
        <v>137</v>
      </c>
      <c r="B116" s="16" t="s">
        <v>331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17" t="s">
        <v>107</v>
      </c>
      <c r="B117" s="17" t="s">
        <v>332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>
      <c r="A118" s="16" t="s">
        <v>333</v>
      </c>
      <c r="B118" s="16" t="s">
        <v>334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7" t="s">
        <v>335</v>
      </c>
      <c r="B119" s="17" t="s">
        <v>336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16" t="s">
        <v>337</v>
      </c>
      <c r="B120" s="16" t="s">
        <v>338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>
      <c r="A121" s="17" t="s">
        <v>59</v>
      </c>
      <c r="B121" s="17" t="s">
        <v>339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6" t="s">
        <v>340</v>
      </c>
      <c r="B122" s="16" t="s">
        <v>341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7" t="s">
        <v>342</v>
      </c>
      <c r="B123" s="17" t="s">
        <v>343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6" t="s">
        <v>344</v>
      </c>
      <c r="B124" s="16" t="s">
        <v>345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17" t="s">
        <v>346</v>
      </c>
      <c r="B125" s="17" t="s">
        <v>347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>
      <c r="A126" s="16" t="s">
        <v>348</v>
      </c>
      <c r="B126" s="16" t="s">
        <v>349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>
      <c r="A127" s="17" t="s">
        <v>350</v>
      </c>
      <c r="B127" s="17" t="s">
        <v>351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6" t="s">
        <v>352</v>
      </c>
      <c r="B128" s="16" t="s">
        <v>353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17" t="s">
        <v>354</v>
      </c>
      <c r="B129" s="17" t="s">
        <v>355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>
      <c r="A130" s="16" t="s">
        <v>125</v>
      </c>
      <c r="B130" s="16" t="s">
        <v>356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>
      <c r="A131" s="17" t="s">
        <v>127</v>
      </c>
      <c r="B131" s="17" t="s">
        <v>357</v>
      </c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>
      <c r="A132" s="16" t="s">
        <v>358</v>
      </c>
      <c r="B132" s="16" t="s">
        <v>359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17" t="s">
        <v>360</v>
      </c>
      <c r="B133" s="17" t="s">
        <v>361</v>
      </c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>
      <c r="A134" s="16" t="s">
        <v>362</v>
      </c>
      <c r="B134" s="16" t="s">
        <v>363</v>
      </c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17" t="s">
        <v>364</v>
      </c>
      <c r="B135" s="17" t="s">
        <v>365</v>
      </c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>
      <c r="A136" s="16" t="s">
        <v>366</v>
      </c>
      <c r="B136" s="16" t="s">
        <v>367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>
      <c r="A137" s="17" t="s">
        <v>368</v>
      </c>
      <c r="B137" s="17" t="s">
        <v>369</v>
      </c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>
      <c r="A138" s="16" t="s">
        <v>370</v>
      </c>
      <c r="B138" s="16" t="s">
        <v>371</v>
      </c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>
      <c r="A139" s="17" t="s">
        <v>372</v>
      </c>
      <c r="B139" s="17" t="s">
        <v>373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6" t="s">
        <v>374</v>
      </c>
      <c r="B140" s="16" t="s">
        <v>375</v>
      </c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7" t="s">
        <v>376</v>
      </c>
      <c r="B141" s="17" t="s">
        <v>377</v>
      </c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16" t="s">
        <v>378</v>
      </c>
      <c r="B142" s="16" t="s">
        <v>379</v>
      </c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>
      <c r="A143" s="17" t="s">
        <v>380</v>
      </c>
      <c r="B143" s="17" t="s">
        <v>381</v>
      </c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>
      <c r="A144" s="16" t="s">
        <v>382</v>
      </c>
      <c r="B144" s="16" t="s">
        <v>383</v>
      </c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>
      <c r="A145" s="17" t="s">
        <v>384</v>
      </c>
      <c r="B145" s="17" t="s">
        <v>384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16" t="s">
        <v>385</v>
      </c>
      <c r="B146" s="16" t="s">
        <v>386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>
      <c r="A147" s="17" t="s">
        <v>387</v>
      </c>
      <c r="B147" s="17" t="s">
        <v>388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16" t="s">
        <v>389</v>
      </c>
      <c r="B148" s="16" t="s">
        <v>390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>
      <c r="A149" s="17" t="s">
        <v>391</v>
      </c>
      <c r="B149" s="17" t="s">
        <v>197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6" t="s">
        <v>392</v>
      </c>
      <c r="B150" s="16" t="s">
        <v>393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7" t="s">
        <v>394</v>
      </c>
      <c r="B151" s="17" t="s">
        <v>395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6" t="s">
        <v>396</v>
      </c>
      <c r="B152" s="16" t="s">
        <v>397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7" t="s">
        <v>398</v>
      </c>
      <c r="B153" s="17" t="s">
        <v>399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6" t="s">
        <v>400</v>
      </c>
      <c r="B154" s="16" t="s">
        <v>401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7" t="s">
        <v>402</v>
      </c>
      <c r="B155" s="17" t="s">
        <v>403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16" t="s">
        <v>404</v>
      </c>
      <c r="B156" s="16" t="s">
        <v>405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>
      <c r="A157" s="17" t="s">
        <v>406</v>
      </c>
      <c r="B157" s="17" t="s">
        <v>407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6" t="s">
        <v>408</v>
      </c>
      <c r="B158" s="16" t="s">
        <v>409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17" t="s">
        <v>410</v>
      </c>
      <c r="B159" s="17" t="s">
        <v>411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>
      <c r="A160" s="16" t="s">
        <v>412</v>
      </c>
      <c r="B160" s="16" t="s">
        <v>413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>
      <c r="A161" s="17" t="s">
        <v>414</v>
      </c>
      <c r="B161" s="17" t="s">
        <v>415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>
      <c r="A162" s="16" t="s">
        <v>416</v>
      </c>
      <c r="B162" s="16" t="s">
        <v>417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7" t="s">
        <v>418</v>
      </c>
      <c r="B163" s="17" t="s">
        <v>419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16" t="s">
        <v>420</v>
      </c>
      <c r="B164" s="16" t="s">
        <v>421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>
      <c r="A165" s="17" t="s">
        <v>422</v>
      </c>
      <c r="B165" s="17" t="s">
        <v>423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>
      <c r="A166" s="16" t="s">
        <v>424</v>
      </c>
      <c r="B166" s="16" t="s">
        <v>425</v>
      </c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>
      <c r="A167" s="17" t="s">
        <v>426</v>
      </c>
      <c r="B167" s="17" t="s">
        <v>427</v>
      </c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6" t="s">
        <v>428</v>
      </c>
      <c r="B168" s="16" t="s">
        <v>429</v>
      </c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7" t="s">
        <v>430</v>
      </c>
      <c r="B169" s="17" t="s">
        <v>431</v>
      </c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6" t="s">
        <v>432</v>
      </c>
      <c r="B170" s="16" t="s">
        <v>433</v>
      </c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7" t="s">
        <v>434</v>
      </c>
      <c r="B171" s="17" t="s">
        <v>435</v>
      </c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6" t="s">
        <v>436</v>
      </c>
      <c r="B172" s="16" t="s">
        <v>230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7" t="s">
        <v>111</v>
      </c>
      <c r="B173" s="17" t="s">
        <v>288</v>
      </c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6" t="s">
        <v>437</v>
      </c>
      <c r="B174" s="16" t="s">
        <v>438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7" t="s">
        <v>439</v>
      </c>
      <c r="B175" s="17" t="s">
        <v>440</v>
      </c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6" t="s">
        <v>441</v>
      </c>
      <c r="B176" s="16" t="s">
        <v>442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7" t="s">
        <v>443</v>
      </c>
      <c r="B177" s="17" t="s">
        <v>444</v>
      </c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16" t="s">
        <v>445</v>
      </c>
      <c r="B178" s="16" t="s">
        <v>446</v>
      </c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>
      <c r="A179" s="17" t="s">
        <v>447</v>
      </c>
      <c r="B179" s="17" t="s">
        <v>448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>
      <c r="A180" s="16" t="s">
        <v>449</v>
      </c>
      <c r="B180" s="16" t="s">
        <v>324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7" t="s">
        <v>450</v>
      </c>
      <c r="B181" s="17" t="s">
        <v>451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16" t="s">
        <v>452</v>
      </c>
      <c r="B182" s="16" t="s">
        <v>453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>
      <c r="A183" s="17" t="s">
        <v>454</v>
      </c>
      <c r="B183" s="17" t="s">
        <v>455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>
      <c r="A184" s="16" t="s">
        <v>456</v>
      </c>
      <c r="B184" s="16" t="s">
        <v>457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>
      <c r="A185" s="17" t="s">
        <v>458</v>
      </c>
      <c r="B185" s="17" t="s">
        <v>459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>
      <c r="A186" s="16" t="s">
        <v>460</v>
      </c>
      <c r="B186" s="16" t="s">
        <v>461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>
      <c r="A187" s="17" t="s">
        <v>462</v>
      </c>
      <c r="B187" s="17" t="s">
        <v>463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6" t="s">
        <v>464</v>
      </c>
      <c r="B188" s="16" t="s">
        <v>465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7" t="s">
        <v>466</v>
      </c>
      <c r="B189" s="17" t="s">
        <v>467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16" t="s">
        <v>468</v>
      </c>
      <c r="B190" s="16" t="s">
        <v>469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>
      <c r="A191" s="17" t="s">
        <v>470</v>
      </c>
      <c r="B191" s="17" t="s">
        <v>347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16" t="s">
        <v>471</v>
      </c>
      <c r="B192" s="16" t="s">
        <v>381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>
      <c r="A193" s="17" t="s">
        <v>472</v>
      </c>
      <c r="B193" s="17" t="s">
        <v>473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6" t="s">
        <v>474</v>
      </c>
      <c r="B194" s="16" t="s">
        <v>475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17" t="s">
        <v>476</v>
      </c>
      <c r="B195" s="17" t="s">
        <v>477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>
      <c r="A196" s="16" t="s">
        <v>478</v>
      </c>
      <c r="B196" s="16" t="s">
        <v>479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7" t="s">
        <v>480</v>
      </c>
      <c r="B197" s="17" t="s">
        <v>481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16" t="s">
        <v>482</v>
      </c>
      <c r="B198" s="16" t="s">
        <v>483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>
      <c r="A199" s="17" t="s">
        <v>484</v>
      </c>
      <c r="B199" s="17" t="s">
        <v>485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>
      <c r="A200" s="16" t="s">
        <v>486</v>
      </c>
      <c r="B200" s="16" t="s">
        <v>487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7" t="s">
        <v>488</v>
      </c>
      <c r="B201" s="17" t="s">
        <v>489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6" t="s">
        <v>490</v>
      </c>
      <c r="B202" s="16" t="s">
        <v>491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7" t="s">
        <v>492</v>
      </c>
      <c r="B203" s="17" t="s">
        <v>493</v>
      </c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6" t="s">
        <v>494</v>
      </c>
      <c r="B204" s="16" t="s">
        <v>495</v>
      </c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7" t="s">
        <v>496</v>
      </c>
      <c r="B205" s="17" t="s">
        <v>497</v>
      </c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6" t="s">
        <v>498</v>
      </c>
      <c r="B206" s="16" t="s">
        <v>499</v>
      </c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7" t="s">
        <v>500</v>
      </c>
      <c r="B207" s="17" t="s">
        <v>501</v>
      </c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6" t="s">
        <v>502</v>
      </c>
      <c r="B208" s="16" t="s">
        <v>205</v>
      </c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7" t="s">
        <v>503</v>
      </c>
      <c r="B209" s="17" t="s">
        <v>504</v>
      </c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6" t="s">
        <v>505</v>
      </c>
      <c r="B210" s="16" t="s">
        <v>506</v>
      </c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17" t="s">
        <v>507</v>
      </c>
      <c r="B211" s="17" t="s">
        <v>508</v>
      </c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>
      <c r="A212" s="16" t="s">
        <v>509</v>
      </c>
      <c r="B212" s="16" t="s">
        <v>510</v>
      </c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17" t="s">
        <v>511</v>
      </c>
      <c r="B213" s="17" t="s">
        <v>512</v>
      </c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>
      <c r="A214" s="16" t="s">
        <v>513</v>
      </c>
      <c r="B214" s="16" t="s">
        <v>514</v>
      </c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>
      <c r="A215" s="17" t="s">
        <v>515</v>
      </c>
      <c r="B215" s="17" t="s">
        <v>238</v>
      </c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6" t="s">
        <v>516</v>
      </c>
      <c r="B216" s="16" t="s">
        <v>517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7" t="s">
        <v>518</v>
      </c>
      <c r="B217" s="17" t="s">
        <v>519</v>
      </c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6" t="s">
        <v>520</v>
      </c>
      <c r="B218" s="16" t="s">
        <v>521</v>
      </c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7" t="s">
        <v>522</v>
      </c>
      <c r="B219" s="17" t="s">
        <v>196</v>
      </c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6" t="s">
        <v>523</v>
      </c>
      <c r="B220" s="16" t="s">
        <v>524</v>
      </c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>
      <c r="A221" s="17" t="s">
        <v>525</v>
      </c>
      <c r="B221" s="17" t="s">
        <v>526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>
      <c r="A222" s="16" t="s">
        <v>525</v>
      </c>
      <c r="B222" s="16" t="s">
        <v>527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7" t="s">
        <v>528</v>
      </c>
      <c r="B223" s="17" t="s">
        <v>529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16" t="s">
        <v>530</v>
      </c>
      <c r="B224" s="16" t="s">
        <v>531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>
      <c r="A225" s="17" t="s">
        <v>532</v>
      </c>
      <c r="B225" s="17" t="s">
        <v>533</v>
      </c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6" t="s">
        <v>534</v>
      </c>
      <c r="B226" s="16" t="s">
        <v>535</v>
      </c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17" t="s">
        <v>536</v>
      </c>
      <c r="B227" s="17" t="s">
        <v>537</v>
      </c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>
      <c r="A228" s="16" t="s">
        <v>538</v>
      </c>
      <c r="B228" s="16" t="s">
        <v>539</v>
      </c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>
      <c r="A229" s="17" t="s">
        <v>540</v>
      </c>
      <c r="B229" s="17" t="s">
        <v>541</v>
      </c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>
      <c r="A230" s="16" t="s">
        <v>542</v>
      </c>
      <c r="B230" s="16" t="s">
        <v>539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17" t="s">
        <v>543</v>
      </c>
      <c r="B231" s="17" t="s">
        <v>544</v>
      </c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>
      <c r="A232" s="16" t="s">
        <v>545</v>
      </c>
      <c r="B232" s="16" t="s">
        <v>546</v>
      </c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>
      <c r="A233" s="17" t="s">
        <v>547</v>
      </c>
      <c r="B233" s="17" t="s">
        <v>548</v>
      </c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6" t="s">
        <v>549</v>
      </c>
      <c r="B234" s="16" t="s">
        <v>550</v>
      </c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17" t="s">
        <v>551</v>
      </c>
      <c r="B235" s="17" t="s">
        <v>512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>
      <c r="A236" s="16" t="s">
        <v>552</v>
      </c>
      <c r="B236" s="16" t="s">
        <v>553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7" t="s">
        <v>554</v>
      </c>
      <c r="B237" s="17" t="s">
        <v>555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16" t="s">
        <v>556</v>
      </c>
      <c r="B238" s="16" t="s">
        <v>236</v>
      </c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>
      <c r="A239" s="17" t="s">
        <v>557</v>
      </c>
      <c r="B239" s="17" t="s">
        <v>558</v>
      </c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>
      <c r="A240" s="16" t="s">
        <v>559</v>
      </c>
      <c r="B240" s="16" t="s">
        <v>529</v>
      </c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7" t="s">
        <v>560</v>
      </c>
      <c r="B241" s="17" t="s">
        <v>561</v>
      </c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6" t="s">
        <v>562</v>
      </c>
      <c r="B242" s="16" t="s">
        <v>563</v>
      </c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17" t="s">
        <v>564</v>
      </c>
      <c r="B243" s="17" t="s">
        <v>565</v>
      </c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>
      <c r="A244" s="16" t="s">
        <v>566</v>
      </c>
      <c r="B244" s="16" t="s">
        <v>255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7" t="s">
        <v>567</v>
      </c>
      <c r="B245" s="17" t="s">
        <v>568</v>
      </c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6" t="s">
        <v>569</v>
      </c>
      <c r="B246" s="16" t="s">
        <v>483</v>
      </c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17" t="s">
        <v>570</v>
      </c>
      <c r="B247" s="17" t="s">
        <v>571</v>
      </c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>
      <c r="A248" s="16" t="s">
        <v>572</v>
      </c>
      <c r="B248" s="16" t="s">
        <v>573</v>
      </c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17" t="s">
        <v>574</v>
      </c>
      <c r="B249" s="17" t="s">
        <v>575</v>
      </c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>
      <c r="A250" s="16" t="s">
        <v>576</v>
      </c>
      <c r="B250" s="16" t="s">
        <v>577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>
      <c r="A251" s="17" t="s">
        <v>578</v>
      </c>
      <c r="B251" s="17" t="s">
        <v>579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16" t="s">
        <v>580</v>
      </c>
      <c r="B252" s="16" t="s">
        <v>330</v>
      </c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>
      <c r="A253" s="17" t="s">
        <v>581</v>
      </c>
      <c r="B253" s="17" t="s">
        <v>582</v>
      </c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16" t="s">
        <v>583</v>
      </c>
      <c r="B254" s="16" t="s">
        <v>584</v>
      </c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>
      <c r="A255" s="17" t="s">
        <v>585</v>
      </c>
      <c r="B255" s="17" t="s">
        <v>586</v>
      </c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>
      <c r="A256" s="16" t="s">
        <v>587</v>
      </c>
      <c r="B256" s="16" t="s">
        <v>273</v>
      </c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17" t="s">
        <v>588</v>
      </c>
      <c r="B257" s="17" t="s">
        <v>304</v>
      </c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>
      <c r="A258" s="16" t="s">
        <v>589</v>
      </c>
      <c r="B258" s="16" t="s">
        <v>590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>
      <c r="A259" s="17" t="s">
        <v>591</v>
      </c>
      <c r="B259" s="17" t="s">
        <v>592</v>
      </c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6" t="s">
        <v>593</v>
      </c>
      <c r="B260" s="16" t="s">
        <v>584</v>
      </c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17" t="s">
        <v>594</v>
      </c>
      <c r="B261" s="17" t="s">
        <v>595</v>
      </c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>
      <c r="A262" s="16" t="s">
        <v>596</v>
      </c>
      <c r="B262" s="16" t="s">
        <v>597</v>
      </c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17" t="s">
        <v>598</v>
      </c>
      <c r="B263" s="17" t="s">
        <v>599</v>
      </c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>
      <c r="A264" s="16" t="s">
        <v>600</v>
      </c>
      <c r="B264" s="16" t="s">
        <v>601</v>
      </c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>
      <c r="A265" s="17" t="s">
        <v>602</v>
      </c>
      <c r="B265" s="17" t="s">
        <v>603</v>
      </c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6" t="s">
        <v>604</v>
      </c>
      <c r="B266" s="16" t="s">
        <v>605</v>
      </c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7" t="s">
        <v>606</v>
      </c>
      <c r="B267" s="17" t="s">
        <v>607</v>
      </c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16" t="s">
        <v>608</v>
      </c>
      <c r="B268" s="16" t="s">
        <v>508</v>
      </c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>
      <c r="A269" s="17" t="s">
        <v>609</v>
      </c>
      <c r="B269" s="17" t="s">
        <v>610</v>
      </c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>
      <c r="A270" s="16" t="s">
        <v>611</v>
      </c>
      <c r="B270" s="16" t="s">
        <v>610</v>
      </c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>
      <c r="A271" s="17" t="s">
        <v>612</v>
      </c>
      <c r="B271" s="17" t="s">
        <v>613</v>
      </c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6" t="s">
        <v>614</v>
      </c>
      <c r="B272" s="16" t="s">
        <v>615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17" t="s">
        <v>616</v>
      </c>
      <c r="B273" s="17" t="s">
        <v>617</v>
      </c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>
      <c r="A274" s="16" t="s">
        <v>618</v>
      </c>
      <c r="B274" s="16" t="s">
        <v>619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>
      <c r="A275" s="17" t="s">
        <v>620</v>
      </c>
      <c r="B275" s="17" t="s">
        <v>621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16" t="s">
        <v>622</v>
      </c>
      <c r="B276" s="16" t="s">
        <v>623</v>
      </c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>
      <c r="A277" s="17" t="s">
        <v>624</v>
      </c>
      <c r="B277" s="17" t="s">
        <v>625</v>
      </c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>
      <c r="A278" s="16" t="s">
        <v>626</v>
      </c>
      <c r="B278" s="16" t="s">
        <v>627</v>
      </c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>
      <c r="A279" s="17" t="s">
        <v>628</v>
      </c>
      <c r="B279" s="17" t="s">
        <v>625</v>
      </c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6" t="s">
        <v>629</v>
      </c>
      <c r="B280" s="16" t="s">
        <v>489</v>
      </c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7" t="s">
        <v>630</v>
      </c>
      <c r="B281" s="17" t="s">
        <v>631</v>
      </c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16" t="s">
        <v>632</v>
      </c>
      <c r="B282" s="16" t="s">
        <v>625</v>
      </c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>
      <c r="A283" s="17" t="s">
        <v>633</v>
      </c>
      <c r="B283" s="17" t="s">
        <v>634</v>
      </c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16" t="s">
        <v>635</v>
      </c>
      <c r="B284" s="16" t="s">
        <v>367</v>
      </c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>
      <c r="A285" s="17" t="s">
        <v>636</v>
      </c>
      <c r="B285" s="17" t="s">
        <v>637</v>
      </c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6" t="s">
        <v>638</v>
      </c>
      <c r="B286" s="16" t="s">
        <v>599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7" t="s">
        <v>639</v>
      </c>
      <c r="B287" s="17" t="s">
        <v>575</v>
      </c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16" t="s">
        <v>640</v>
      </c>
      <c r="B288" s="16" t="s">
        <v>641</v>
      </c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>
      <c r="A289" s="17" t="s">
        <v>642</v>
      </c>
      <c r="B289" s="17" t="s">
        <v>643</v>
      </c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>
      <c r="A290" s="16" t="s">
        <v>644</v>
      </c>
      <c r="B290" s="16" t="s">
        <v>645</v>
      </c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>
      <c r="A291" s="17" t="s">
        <v>646</v>
      </c>
      <c r="B291" s="17" t="s">
        <v>647</v>
      </c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>
      <c r="A292" s="16" t="s">
        <v>648</v>
      </c>
      <c r="B292" s="16" t="s">
        <v>649</v>
      </c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>
      <c r="A293" s="17" t="s">
        <v>650</v>
      </c>
      <c r="B293" s="17" t="s">
        <v>651</v>
      </c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>
      <c r="A294" s="16" t="s">
        <v>652</v>
      </c>
      <c r="B294" s="16" t="s">
        <v>653</v>
      </c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7" t="s">
        <v>654</v>
      </c>
      <c r="B295" s="17" t="s">
        <v>655</v>
      </c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6" t="s">
        <v>656</v>
      </c>
      <c r="B296" s="16" t="s">
        <v>657</v>
      </c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17" t="s">
        <v>658</v>
      </c>
      <c r="B297" s="17" t="s">
        <v>659</v>
      </c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>
      <c r="A298" s="16" t="s">
        <v>660</v>
      </c>
      <c r="B298" s="16" t="s">
        <v>661</v>
      </c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>
      <c r="A299" s="17" t="s">
        <v>662</v>
      </c>
      <c r="B299" s="17" t="s">
        <v>663</v>
      </c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16" t="s">
        <v>664</v>
      </c>
      <c r="B300" s="16" t="s">
        <v>665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>
      <c r="A301" s="17" t="s">
        <v>666</v>
      </c>
      <c r="B301" s="17" t="s">
        <v>667</v>
      </c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>
      <c r="A302" s="16" t="s">
        <v>668</v>
      </c>
      <c r="B302" s="16" t="s">
        <v>669</v>
      </c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>
      <c r="A303" s="17" t="s">
        <v>670</v>
      </c>
      <c r="B303" s="17" t="s">
        <v>356</v>
      </c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>
      <c r="A304" s="16" t="s">
        <v>671</v>
      </c>
      <c r="B304" s="16" t="s">
        <v>672</v>
      </c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>
      <c r="A305" s="17" t="s">
        <v>673</v>
      </c>
      <c r="B305" s="17" t="s">
        <v>674</v>
      </c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>
      <c r="A306" s="16" t="s">
        <v>675</v>
      </c>
      <c r="B306" s="16" t="s">
        <v>676</v>
      </c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>
      <c r="A307" s="17" t="s">
        <v>677</v>
      </c>
      <c r="B307" s="17" t="s">
        <v>678</v>
      </c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>
      <c r="A308" s="16" t="s">
        <v>679</v>
      </c>
      <c r="B308" s="16" t="s">
        <v>680</v>
      </c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>
      <c r="A309" s="17" t="s">
        <v>681</v>
      </c>
      <c r="B309" s="17" t="s">
        <v>397</v>
      </c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>
      <c r="A310" s="16" t="s">
        <v>682</v>
      </c>
      <c r="B310" s="16" t="s">
        <v>683</v>
      </c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7" t="s">
        <v>684</v>
      </c>
      <c r="B311" s="17" t="s">
        <v>641</v>
      </c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16" t="s">
        <v>685</v>
      </c>
      <c r="B312" s="16" t="s">
        <v>686</v>
      </c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>
      <c r="A313" s="17" t="s">
        <v>687</v>
      </c>
      <c r="B313" s="17" t="s">
        <v>647</v>
      </c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16" t="s">
        <v>688</v>
      </c>
      <c r="B314" s="16" t="s">
        <v>590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>
      <c r="A315" s="17" t="s">
        <v>689</v>
      </c>
      <c r="B315" s="17" t="s">
        <v>690</v>
      </c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6" t="s">
        <v>691</v>
      </c>
      <c r="B316" s="16" t="s">
        <v>692</v>
      </c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7" t="s">
        <v>693</v>
      </c>
      <c r="B317" s="17" t="s">
        <v>694</v>
      </c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16" t="s">
        <v>695</v>
      </c>
      <c r="B318" s="16" t="s">
        <v>696</v>
      </c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>
      <c r="A319" s="17" t="s">
        <v>697</v>
      </c>
      <c r="B319" s="17" t="s">
        <v>698</v>
      </c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>
      <c r="A320" s="16" t="s">
        <v>699</v>
      </c>
      <c r="B320" s="16" t="s">
        <v>700</v>
      </c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7" t="s">
        <v>701</v>
      </c>
      <c r="B321" s="17" t="s">
        <v>634</v>
      </c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16" t="s">
        <v>702</v>
      </c>
      <c r="B322" s="16" t="s">
        <v>703</v>
      </c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>
      <c r="A323" s="17" t="s">
        <v>704</v>
      </c>
      <c r="B323" s="17" t="s">
        <v>705</v>
      </c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6" t="s">
        <v>706</v>
      </c>
      <c r="B324" s="16" t="s">
        <v>707</v>
      </c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17" t="s">
        <v>708</v>
      </c>
      <c r="B325" s="17" t="s">
        <v>709</v>
      </c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>
      <c r="A326" s="16" t="s">
        <v>710</v>
      </c>
      <c r="B326" s="16" t="s">
        <v>655</v>
      </c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7" t="s">
        <v>711</v>
      </c>
      <c r="B327" s="17" t="s">
        <v>413</v>
      </c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6" t="s">
        <v>712</v>
      </c>
      <c r="B328" s="16" t="s">
        <v>713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17" t="s">
        <v>714</v>
      </c>
      <c r="B329" s="17" t="s">
        <v>615</v>
      </c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>
      <c r="A330" s="16" t="s">
        <v>715</v>
      </c>
      <c r="B330" s="16" t="s">
        <v>716</v>
      </c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>
      <c r="A331" s="17" t="s">
        <v>717</v>
      </c>
      <c r="B331" s="17" t="s">
        <v>718</v>
      </c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16" t="s">
        <v>719</v>
      </c>
      <c r="B332" s="16" t="s">
        <v>720</v>
      </c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>
      <c r="A333" s="17" t="s">
        <v>721</v>
      </c>
      <c r="B333" s="17" t="s">
        <v>722</v>
      </c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6" t="s">
        <v>723</v>
      </c>
      <c r="B334" s="16" t="s">
        <v>724</v>
      </c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17" t="s">
        <v>725</v>
      </c>
      <c r="B335" s="17" t="s">
        <v>617</v>
      </c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>
      <c r="A336" s="16" t="s">
        <v>726</v>
      </c>
      <c r="B336" s="16" t="s">
        <v>727</v>
      </c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7" t="s">
        <v>728</v>
      </c>
      <c r="B337" s="17" t="s">
        <v>643</v>
      </c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16" t="s">
        <v>729</v>
      </c>
      <c r="B338" s="16" t="s">
        <v>730</v>
      </c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>
      <c r="A339" s="17" t="s">
        <v>731</v>
      </c>
      <c r="B339" s="17" t="s">
        <v>732</v>
      </c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16" t="s">
        <v>733</v>
      </c>
      <c r="B340" s="16" t="s">
        <v>734</v>
      </c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>
      <c r="A341" s="17" t="s">
        <v>735</v>
      </c>
      <c r="B341" s="17" t="s">
        <v>703</v>
      </c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>
      <c r="A342" s="16" t="s">
        <v>736</v>
      </c>
      <c r="B342" s="16" t="s">
        <v>571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7" t="s">
        <v>737</v>
      </c>
      <c r="B343" s="17" t="s">
        <v>674</v>
      </c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16" t="s">
        <v>738</v>
      </c>
      <c r="B344" s="16" t="s">
        <v>730</v>
      </c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>
      <c r="A345" s="17" t="s">
        <v>739</v>
      </c>
      <c r="B345" s="17" t="s">
        <v>740</v>
      </c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16" t="s">
        <v>741</v>
      </c>
      <c r="B346" s="16" t="s">
        <v>742</v>
      </c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>
      <c r="A347" s="17" t="s">
        <v>743</v>
      </c>
      <c r="B347" s="17" t="s">
        <v>744</v>
      </c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>
      <c r="A348" s="16" t="s">
        <v>745</v>
      </c>
      <c r="B348" s="16" t="s">
        <v>619</v>
      </c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>
      <c r="A349" s="17" t="s">
        <v>746</v>
      </c>
      <c r="B349" s="17" t="s">
        <v>690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16" t="s">
        <v>747</v>
      </c>
      <c r="B350" s="16" t="s">
        <v>724</v>
      </c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>
      <c r="A351" s="17" t="s">
        <v>748</v>
      </c>
      <c r="B351" s="17" t="s">
        <v>749</v>
      </c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16" t="s">
        <v>750</v>
      </c>
      <c r="B352" s="16" t="s">
        <v>751</v>
      </c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>
      <c r="A353" s="17" t="s">
        <v>752</v>
      </c>
      <c r="B353" s="17" t="s">
        <v>209</v>
      </c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6" t="s">
        <v>753</v>
      </c>
      <c r="B354" s="16" t="s">
        <v>716</v>
      </c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17" t="s">
        <v>754</v>
      </c>
      <c r="B355" s="17" t="s">
        <v>548</v>
      </c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>
      <c r="A356" s="16" t="s">
        <v>755</v>
      </c>
      <c r="B356" s="16" t="s">
        <v>521</v>
      </c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>
      <c r="A357" s="17" t="s">
        <v>756</v>
      </c>
      <c r="B357" s="17" t="s">
        <v>325</v>
      </c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>
      <c r="A358" s="16" t="s">
        <v>757</v>
      </c>
      <c r="B358" s="16" t="s">
        <v>758</v>
      </c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17" t="s">
        <v>759</v>
      </c>
      <c r="B359" s="17" t="s">
        <v>760</v>
      </c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>
      <c r="A360" s="16" t="s">
        <v>761</v>
      </c>
      <c r="B360" s="16" t="s">
        <v>762</v>
      </c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>
      <c r="A361" s="17" t="s">
        <v>763</v>
      </c>
      <c r="B361" s="17" t="s">
        <v>764</v>
      </c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6" t="s">
        <v>765</v>
      </c>
      <c r="B362" s="16" t="s">
        <v>709</v>
      </c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7" t="s">
        <v>766</v>
      </c>
      <c r="B363" s="17" t="s">
        <v>676</v>
      </c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16" t="s">
        <v>767</v>
      </c>
      <c r="B364" s="16" t="s">
        <v>659</v>
      </c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>
      <c r="A365" s="17" t="s">
        <v>768</v>
      </c>
      <c r="B365" s="17" t="s">
        <v>769</v>
      </c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6" t="s">
        <v>770</v>
      </c>
      <c r="B366" s="16" t="s">
        <v>744</v>
      </c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7" t="s">
        <v>771</v>
      </c>
      <c r="B367" s="17" t="s">
        <v>772</v>
      </c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16" t="s">
        <v>773</v>
      </c>
      <c r="B368" s="16" t="s">
        <v>774</v>
      </c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>
      <c r="A369" s="17" t="s">
        <v>775</v>
      </c>
      <c r="B369" s="17" t="s">
        <v>776</v>
      </c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>
      <c r="A370" s="16" t="s">
        <v>777</v>
      </c>
      <c r="B370" s="16" t="s">
        <v>778</v>
      </c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7" t="s">
        <v>779</v>
      </c>
      <c r="B371" s="17" t="s">
        <v>772</v>
      </c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6" t="s">
        <v>780</v>
      </c>
      <c r="B372" s="16" t="s">
        <v>781</v>
      </c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7" t="s">
        <v>782</v>
      </c>
      <c r="B373" s="17" t="s">
        <v>680</v>
      </c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6" t="s">
        <v>783</v>
      </c>
      <c r="B374" s="16" t="s">
        <v>784</v>
      </c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17" t="s">
        <v>785</v>
      </c>
      <c r="B375" s="17" t="s">
        <v>786</v>
      </c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>
      <c r="A376" s="16" t="s">
        <v>787</v>
      </c>
      <c r="B376" s="16" t="s">
        <v>788</v>
      </c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>
      <c r="A377" s="17" t="s">
        <v>789</v>
      </c>
      <c r="B377" s="17" t="s">
        <v>786</v>
      </c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>
      <c r="A378" s="16" t="s">
        <v>790</v>
      </c>
      <c r="B378" s="16" t="s">
        <v>791</v>
      </c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7" t="s">
        <v>792</v>
      </c>
      <c r="B379" s="17" t="s">
        <v>508</v>
      </c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16" t="s">
        <v>793</v>
      </c>
      <c r="B380" s="16" t="s">
        <v>683</v>
      </c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>
      <c r="A381" s="17" t="s">
        <v>794</v>
      </c>
      <c r="B381" s="17" t="s">
        <v>795</v>
      </c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>
      <c r="A382" s="16" t="s">
        <v>796</v>
      </c>
      <c r="B382" s="16" t="s">
        <v>797</v>
      </c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>
      <c r="A383" s="17" t="s">
        <v>798</v>
      </c>
      <c r="B383" s="17" t="s">
        <v>744</v>
      </c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6" t="s">
        <v>799</v>
      </c>
      <c r="B384" s="16" t="s">
        <v>527</v>
      </c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7" t="s">
        <v>799</v>
      </c>
      <c r="B385" s="17" t="s">
        <v>526</v>
      </c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6" t="s">
        <v>800</v>
      </c>
      <c r="B386" s="16" t="s">
        <v>801</v>
      </c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17" t="s">
        <v>802</v>
      </c>
      <c r="B387" s="17" t="s">
        <v>751</v>
      </c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>
      <c r="A388" s="16" t="s">
        <v>803</v>
      </c>
      <c r="B388" s="16" t="s">
        <v>659</v>
      </c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7" t="s">
        <v>804</v>
      </c>
      <c r="B389" s="17" t="s">
        <v>805</v>
      </c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6" t="s">
        <v>806</v>
      </c>
      <c r="B390" s="16" t="s">
        <v>807</v>
      </c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17" t="s">
        <v>808</v>
      </c>
      <c r="B391" s="17" t="s">
        <v>657</v>
      </c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>
      <c r="A392" s="16" t="s">
        <v>809</v>
      </c>
      <c r="B392" s="16" t="s">
        <v>778</v>
      </c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>
      <c r="A393" s="17" t="s">
        <v>810</v>
      </c>
      <c r="B393" s="17" t="s">
        <v>657</v>
      </c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>
      <c r="A394" s="16" t="s">
        <v>811</v>
      </c>
      <c r="B394" s="16" t="s">
        <v>812</v>
      </c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>
      <c r="A395" s="17" t="s">
        <v>813</v>
      </c>
      <c r="B395" s="17" t="s">
        <v>740</v>
      </c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>
      <c r="A396" s="16" t="s">
        <v>814</v>
      </c>
      <c r="B396" s="16" t="s">
        <v>815</v>
      </c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17" t="s">
        <v>816</v>
      </c>
      <c r="B397" s="17" t="s">
        <v>817</v>
      </c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>
      <c r="A398" s="16" t="s">
        <v>818</v>
      </c>
      <c r="B398" s="16" t="s">
        <v>778</v>
      </c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17" t="s">
        <v>819</v>
      </c>
      <c r="B399" s="17" t="s">
        <v>807</v>
      </c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>
      <c r="A400" s="16" t="s">
        <v>820</v>
      </c>
      <c r="B400" s="16" t="s">
        <v>657</v>
      </c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7" t="s">
        <v>821</v>
      </c>
      <c r="B401" s="17" t="s">
        <v>788</v>
      </c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6" t="s">
        <v>822</v>
      </c>
      <c r="B402" s="16" t="s">
        <v>823</v>
      </c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7" t="s">
        <v>824</v>
      </c>
      <c r="B403" s="17" t="s">
        <v>713</v>
      </c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6" t="s">
        <v>825</v>
      </c>
      <c r="B404" s="16" t="s">
        <v>801</v>
      </c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7" t="s">
        <v>826</v>
      </c>
      <c r="B405" s="17" t="s">
        <v>827</v>
      </c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16" t="s">
        <v>828</v>
      </c>
      <c r="B406" s="16" t="s">
        <v>829</v>
      </c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>
      <c r="A407" s="17" t="s">
        <v>830</v>
      </c>
      <c r="B407" s="17" t="s">
        <v>288</v>
      </c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>
      <c r="A408" s="16" t="s">
        <v>831</v>
      </c>
      <c r="B408" s="16" t="s">
        <v>744</v>
      </c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17" t="s">
        <v>832</v>
      </c>
      <c r="B409" s="17" t="s">
        <v>827</v>
      </c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>
      <c r="A410" s="16" t="s">
        <v>833</v>
      </c>
      <c r="B410" s="16" t="s">
        <v>827</v>
      </c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17" t="s">
        <v>834</v>
      </c>
      <c r="B411" s="17" t="s">
        <v>304</v>
      </c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>
      <c r="A412" s="16" t="s">
        <v>835</v>
      </c>
      <c r="B412" s="16" t="s">
        <v>188</v>
      </c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17" t="s">
        <v>836</v>
      </c>
      <c r="B413" s="17" t="s">
        <v>837</v>
      </c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>
      <c r="A414" s="16" t="s">
        <v>838</v>
      </c>
      <c r="B414" s="16" t="s">
        <v>839</v>
      </c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>
      <c r="A415" s="17" t="s">
        <v>840</v>
      </c>
      <c r="B415" s="17" t="s">
        <v>707</v>
      </c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>
      <c r="A416" s="16" t="s">
        <v>841</v>
      </c>
      <c r="B416" s="16" t="s">
        <v>669</v>
      </c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>
      <c r="A417" s="17" t="s">
        <v>842</v>
      </c>
      <c r="B417" s="17" t="s">
        <v>720</v>
      </c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>
      <c r="A418" s="16" t="s">
        <v>843</v>
      </c>
      <c r="B418" s="16" t="s">
        <v>839</v>
      </c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>
      <c r="A419" s="17" t="s">
        <v>844</v>
      </c>
      <c r="B419" s="17" t="s">
        <v>845</v>
      </c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>
      <c r="A420" s="16" t="s">
        <v>846</v>
      </c>
      <c r="B420" s="16" t="s">
        <v>367</v>
      </c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>
      <c r="A421" s="17" t="s">
        <v>847</v>
      </c>
      <c r="B421" s="17" t="s">
        <v>829</v>
      </c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>
      <c r="A422" s="16" t="s">
        <v>848</v>
      </c>
      <c r="B422" s="16" t="s">
        <v>744</v>
      </c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>
      <c r="A423" s="17" t="s">
        <v>849</v>
      </c>
      <c r="B423" s="17" t="s">
        <v>850</v>
      </c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16" t="s">
        <v>851</v>
      </c>
      <c r="B424" s="16" t="s">
        <v>852</v>
      </c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>
      <c r="A425" s="17" t="s">
        <v>853</v>
      </c>
      <c r="B425" s="17" t="s">
        <v>852</v>
      </c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>
      <c r="A426" s="16" t="s">
        <v>854</v>
      </c>
      <c r="B426" s="16" t="s">
        <v>805</v>
      </c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7" t="s">
        <v>855</v>
      </c>
      <c r="B427" s="17" t="s">
        <v>643</v>
      </c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16" t="s">
        <v>856</v>
      </c>
      <c r="B428" s="16" t="s">
        <v>857</v>
      </c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>
      <c r="A429" s="17" t="s">
        <v>858</v>
      </c>
      <c r="B429" s="17" t="s">
        <v>859</v>
      </c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>
      <c r="A430" s="16" t="s">
        <v>860</v>
      </c>
      <c r="B430" s="16" t="s">
        <v>744</v>
      </c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7" t="s">
        <v>861</v>
      </c>
      <c r="B431" s="17" t="s">
        <v>862</v>
      </c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6" t="s">
        <v>863</v>
      </c>
      <c r="B432" s="16" t="s">
        <v>864</v>
      </c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17" t="s">
        <v>865</v>
      </c>
      <c r="B433" s="17" t="s">
        <v>744</v>
      </c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>
      <c r="A434" s="16" t="s">
        <v>866</v>
      </c>
      <c r="B434" s="16" t="s">
        <v>867</v>
      </c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>
      <c r="A435" s="17" t="s">
        <v>868</v>
      </c>
      <c r="B435" s="17" t="s">
        <v>869</v>
      </c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>
      <c r="A436" s="16" t="s">
        <v>870</v>
      </c>
      <c r="B436" s="16" t="s">
        <v>694</v>
      </c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>
      <c r="A437" s="17" t="s">
        <v>871</v>
      </c>
      <c r="B437" s="17" t="s">
        <v>872</v>
      </c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6" t="s">
        <v>873</v>
      </c>
      <c r="B438" s="16" t="s">
        <v>872</v>
      </c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7" t="s">
        <v>874</v>
      </c>
      <c r="B439" s="17" t="s">
        <v>805</v>
      </c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16" t="s">
        <v>875</v>
      </c>
      <c r="B440" s="16" t="s">
        <v>875</v>
      </c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>
      <c r="A441" s="17" t="s">
        <v>876</v>
      </c>
      <c r="B441" s="17" t="s">
        <v>817</v>
      </c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6" t="s">
        <v>877</v>
      </c>
      <c r="B442" s="16" t="s">
        <v>722</v>
      </c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7" t="s">
        <v>878</v>
      </c>
      <c r="B443" s="17" t="s">
        <v>879</v>
      </c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6" t="s">
        <v>880</v>
      </c>
      <c r="B444" s="16" t="s">
        <v>881</v>
      </c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7" t="s">
        <v>882</v>
      </c>
      <c r="B445" s="17" t="s">
        <v>651</v>
      </c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6" t="s">
        <v>883</v>
      </c>
      <c r="B446" s="16" t="s">
        <v>781</v>
      </c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17" t="s">
        <v>884</v>
      </c>
      <c r="B447" s="17" t="s">
        <v>885</v>
      </c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>
      <c r="A448" s="16" t="s">
        <v>886</v>
      </c>
      <c r="B448" s="16" t="s">
        <v>637</v>
      </c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>
      <c r="A449" s="17" t="s">
        <v>887</v>
      </c>
      <c r="B449" s="17" t="s">
        <v>888</v>
      </c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16" t="s">
        <v>889</v>
      </c>
      <c r="B450" s="16" t="s">
        <v>889</v>
      </c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>
      <c r="A451" s="17" t="s">
        <v>890</v>
      </c>
      <c r="B451" s="17" t="s">
        <v>891</v>
      </c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>
      <c r="A452" s="16" t="s">
        <v>892</v>
      </c>
      <c r="B452" s="16" t="s">
        <v>893</v>
      </c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17" t="s">
        <v>894</v>
      </c>
      <c r="B453" s="17" t="s">
        <v>895</v>
      </c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>
      <c r="A454" s="16" t="s">
        <v>896</v>
      </c>
      <c r="B454" s="16" t="s">
        <v>897</v>
      </c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>
      <c r="A455" s="17" t="s">
        <v>898</v>
      </c>
      <c r="B455" s="17" t="s">
        <v>899</v>
      </c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6" t="s">
        <v>900</v>
      </c>
      <c r="B456" s="16" t="s">
        <v>900</v>
      </c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7" t="s">
        <v>901</v>
      </c>
      <c r="B457" s="17" t="s">
        <v>901</v>
      </c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6" t="s">
        <v>902</v>
      </c>
      <c r="B458" s="16" t="s">
        <v>893</v>
      </c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17" t="s">
        <v>903</v>
      </c>
      <c r="B459" s="17" t="s">
        <v>904</v>
      </c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>
      <c r="A460" s="16" t="s">
        <v>905</v>
      </c>
      <c r="B460" s="16" t="s">
        <v>906</v>
      </c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7" t="s">
        <v>907</v>
      </c>
      <c r="B461" s="17" t="s">
        <v>908</v>
      </c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16" t="s">
        <v>909</v>
      </c>
      <c r="B462" s="16" t="s">
        <v>908</v>
      </c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>
      <c r="A463" s="17" t="s">
        <v>910</v>
      </c>
      <c r="B463" s="17" t="s">
        <v>911</v>
      </c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16" t="s">
        <v>912</v>
      </c>
      <c r="B464" s="16" t="s">
        <v>911</v>
      </c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>
      <c r="A465" s="17" t="s">
        <v>913</v>
      </c>
      <c r="B465" s="17" t="s">
        <v>914</v>
      </c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6" t="s">
        <v>915</v>
      </c>
      <c r="B466" s="16" t="s">
        <v>916</v>
      </c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17" t="s">
        <v>917</v>
      </c>
      <c r="B467" s="17" t="s">
        <v>916</v>
      </c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>
      <c r="A468" s="16" t="s">
        <v>918</v>
      </c>
      <c r="B468" s="16" t="s">
        <v>914</v>
      </c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17" t="s">
        <v>919</v>
      </c>
      <c r="B469" s="17" t="s">
        <v>919</v>
      </c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>
      <c r="A470" s="16" t="s">
        <v>920</v>
      </c>
      <c r="B470" s="16" t="s">
        <v>921</v>
      </c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7" t="s">
        <v>922</v>
      </c>
      <c r="B471" s="17" t="s">
        <v>923</v>
      </c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16" t="s">
        <v>924</v>
      </c>
      <c r="B472" s="16" t="s">
        <v>923</v>
      </c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>
      <c r="A473" s="17" t="s">
        <v>925</v>
      </c>
      <c r="B473" s="17" t="s">
        <v>885</v>
      </c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>
      <c r="A474" s="16" t="s">
        <v>926</v>
      </c>
      <c r="B474" s="16" t="s">
        <v>926</v>
      </c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7" t="s">
        <v>927</v>
      </c>
      <c r="B475" s="17" t="s">
        <v>465</v>
      </c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16" t="s">
        <v>928</v>
      </c>
      <c r="B476" s="16" t="s">
        <v>929</v>
      </c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>
      <c r="A477" s="17" t="s">
        <v>930</v>
      </c>
      <c r="B477" s="17" t="s">
        <v>930</v>
      </c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>
      <c r="A478" s="16" t="s">
        <v>931</v>
      </c>
      <c r="B478" s="16" t="s">
        <v>749</v>
      </c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17" t="s">
        <v>932</v>
      </c>
      <c r="B479" s="17" t="s">
        <v>760</v>
      </c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>
      <c r="A480" s="16" t="s">
        <v>933</v>
      </c>
      <c r="B480" s="16" t="s">
        <v>934</v>
      </c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17" t="s">
        <v>935</v>
      </c>
      <c r="B481" s="17" t="s">
        <v>936</v>
      </c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>
      <c r="A482" s="16" t="s">
        <v>937</v>
      </c>
      <c r="B482" s="16" t="s">
        <v>936</v>
      </c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>
      <c r="A483" s="17" t="s">
        <v>938</v>
      </c>
      <c r="B483" s="17" t="s">
        <v>939</v>
      </c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6" t="s">
        <v>940</v>
      </c>
      <c r="B484" s="16" t="s">
        <v>939</v>
      </c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7" t="s">
        <v>941</v>
      </c>
      <c r="B485" s="17" t="s">
        <v>941</v>
      </c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6" t="s">
        <v>942</v>
      </c>
      <c r="B486" s="16" t="s">
        <v>839</v>
      </c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7" t="s">
        <v>943</v>
      </c>
      <c r="B487" s="17" t="s">
        <v>944</v>
      </c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6" t="s">
        <v>945</v>
      </c>
      <c r="B488" s="16" t="s">
        <v>944</v>
      </c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7" t="s">
        <v>946</v>
      </c>
      <c r="B489" s="17" t="s">
        <v>944</v>
      </c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6" t="s">
        <v>947</v>
      </c>
      <c r="B490" s="16" t="s">
        <v>948</v>
      </c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17" t="s">
        <v>949</v>
      </c>
      <c r="B491" s="17" t="s">
        <v>950</v>
      </c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>
      <c r="A492" s="16" t="s">
        <v>951</v>
      </c>
      <c r="B492" s="16" t="s">
        <v>952</v>
      </c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7" t="s">
        <v>953</v>
      </c>
      <c r="B493" s="17" t="s">
        <v>948</v>
      </c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16" t="s">
        <v>954</v>
      </c>
      <c r="B494" s="16" t="s">
        <v>955</v>
      </c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>
      <c r="A495" s="17" t="s">
        <v>956</v>
      </c>
      <c r="B495" s="17" t="s">
        <v>957</v>
      </c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>
      <c r="A496" s="16" t="s">
        <v>958</v>
      </c>
      <c r="B496" s="16" t="s">
        <v>957</v>
      </c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>
      <c r="A497" s="17" t="s">
        <v>959</v>
      </c>
      <c r="B497" s="17" t="s">
        <v>960</v>
      </c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>
      <c r="A498" s="16" t="s">
        <v>961</v>
      </c>
      <c r="B498" s="16" t="s">
        <v>961</v>
      </c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>
      <c r="A499" s="17" t="s">
        <v>962</v>
      </c>
      <c r="B499" s="17" t="s">
        <v>962</v>
      </c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16" t="s">
        <v>963</v>
      </c>
      <c r="B500" s="16" t="s">
        <v>963</v>
      </c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>
      <c r="A501" s="17" t="s">
        <v>964</v>
      </c>
      <c r="B501" s="17" t="s">
        <v>964</v>
      </c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>
      <c r="A502" s="16" t="s">
        <v>965</v>
      </c>
      <c r="B502" s="16" t="s">
        <v>965</v>
      </c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>
      <c r="A503" s="17" t="s">
        <v>966</v>
      </c>
      <c r="B503" s="17" t="s">
        <v>967</v>
      </c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>
      <c r="A504" s="16" t="s">
        <v>968</v>
      </c>
      <c r="B504" s="16" t="s">
        <v>968</v>
      </c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>
      <c r="A505" s="17" t="s">
        <v>969</v>
      </c>
      <c r="B505" s="17" t="s">
        <v>969</v>
      </c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>
      <c r="A506" s="16" t="s">
        <v>970</v>
      </c>
      <c r="B506" s="16" t="s">
        <v>970</v>
      </c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>
      <c r="A507" s="17" t="s">
        <v>971</v>
      </c>
      <c r="B507" s="17" t="s">
        <v>463</v>
      </c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>
      <c r="A508" s="16" t="s">
        <v>972</v>
      </c>
      <c r="B508" s="16" t="s">
        <v>568</v>
      </c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>
      <c r="A509" s="17" t="s">
        <v>973</v>
      </c>
      <c r="B509" s="17" t="s">
        <v>973</v>
      </c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>
      <c r="A510" s="16" t="s">
        <v>974</v>
      </c>
      <c r="B510" s="16" t="s">
        <v>975</v>
      </c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>
      <c r="A511" s="17" t="s">
        <v>976</v>
      </c>
      <c r="B511" s="17" t="s">
        <v>976</v>
      </c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>
      <c r="A512" s="16" t="s">
        <v>977</v>
      </c>
      <c r="B512" s="16" t="s">
        <v>977</v>
      </c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>
      <c r="A513" s="17" t="s">
        <v>978</v>
      </c>
      <c r="B513" s="17" t="s">
        <v>978</v>
      </c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>
      <c r="A514" s="16" t="s">
        <v>979</v>
      </c>
      <c r="B514" s="16" t="s">
        <v>980</v>
      </c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>
      <c r="A515" s="17" t="s">
        <v>981</v>
      </c>
      <c r="B515" s="17" t="s">
        <v>982</v>
      </c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>
      <c r="A516" s="16" t="s">
        <v>983</v>
      </c>
      <c r="B516" s="16" t="s">
        <v>984</v>
      </c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>
      <c r="A517" s="17" t="s">
        <v>985</v>
      </c>
      <c r="B517" s="17" t="s">
        <v>985</v>
      </c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>
      <c r="A518" s="16" t="s">
        <v>986</v>
      </c>
      <c r="B518" s="16" t="s">
        <v>987</v>
      </c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>
      <c r="A519" s="17" t="s">
        <v>988</v>
      </c>
      <c r="B519" s="17" t="s">
        <v>987</v>
      </c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>
      <c r="A520" s="16" t="s">
        <v>989</v>
      </c>
      <c r="B520" s="16" t="s">
        <v>990</v>
      </c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>
      <c r="A521" s="17" t="s">
        <v>991</v>
      </c>
      <c r="B521" s="17" t="s">
        <v>914</v>
      </c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>
      <c r="A522" s="16" t="s">
        <v>992</v>
      </c>
      <c r="B522" s="16" t="s">
        <v>823</v>
      </c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>
      <c r="A523" s="17" t="s">
        <v>993</v>
      </c>
      <c r="B523" s="17" t="s">
        <v>584</v>
      </c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>
      <c r="A524" s="16" t="s">
        <v>994</v>
      </c>
      <c r="B524" s="16" t="s">
        <v>899</v>
      </c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>
      <c r="A525" s="17" t="s">
        <v>995</v>
      </c>
      <c r="B525" s="17" t="s">
        <v>692</v>
      </c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>
      <c r="A526" s="16" t="s">
        <v>996</v>
      </c>
      <c r="B526" s="16" t="s">
        <v>997</v>
      </c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>
      <c r="A527" s="17" t="s">
        <v>998</v>
      </c>
      <c r="B527" s="17" t="s">
        <v>999</v>
      </c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>
      <c r="A528" s="16" t="s">
        <v>1000</v>
      </c>
      <c r="B528" s="16" t="s">
        <v>1001</v>
      </c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>
      <c r="A529" s="17" t="s">
        <v>1002</v>
      </c>
      <c r="B529" s="17" t="s">
        <v>921</v>
      </c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>
      <c r="A530" s="16" t="s">
        <v>1003</v>
      </c>
      <c r="B530" s="16" t="s">
        <v>929</v>
      </c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>
      <c r="A531" s="17" t="s">
        <v>1004</v>
      </c>
      <c r="B531" s="17" t="s">
        <v>812</v>
      </c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>
      <c r="A532" s="16" t="s">
        <v>1005</v>
      </c>
      <c r="B532" s="16" t="s">
        <v>774</v>
      </c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>
      <c r="A533" s="17" t="s">
        <v>1006</v>
      </c>
      <c r="B533" s="17" t="s">
        <v>651</v>
      </c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>
      <c r="A534" s="16" t="s">
        <v>1007</v>
      </c>
      <c r="B534" s="16" t="s">
        <v>742</v>
      </c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>
      <c r="A535" s="17" t="s">
        <v>1008</v>
      </c>
      <c r="B535" s="17" t="s">
        <v>575</v>
      </c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>
      <c r="A536" s="16" t="s">
        <v>1009</v>
      </c>
      <c r="B536" s="16" t="s">
        <v>1010</v>
      </c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Total_de_acoes</vt:lpstr>
      <vt:lpstr>ChatGPT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Claudio Tavarin</cp:lastModifiedBy>
  <dcterms:created xsi:type="dcterms:W3CDTF">2024-03-26T12:58:06Z</dcterms:created>
  <dcterms:modified xsi:type="dcterms:W3CDTF">2024-03-26T16:12:29Z</dcterms:modified>
</cp:coreProperties>
</file>