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domenico.munno\Desktop\Python projects\PSYGAME_ALEXA SKILL VERSION\"/>
    </mc:Choice>
  </mc:AlternateContent>
  <bookViews>
    <workbookView xWindow="0" yWindow="0" windowWidth="28800" windowHeight="117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F5" i="1"/>
  <c r="F10" i="1"/>
  <c r="M2" i="1"/>
  <c r="F7" i="1"/>
  <c r="F6" i="1"/>
  <c r="J2" i="1"/>
  <c r="F8" i="1" l="1"/>
  <c r="F2" i="1" s="1"/>
  <c r="F3" i="1" l="1"/>
  <c r="F9" i="1" l="1"/>
  <c r="I10" i="1"/>
  <c r="F14" i="1" s="1"/>
  <c r="F15" i="1" l="1"/>
  <c r="F17" i="1"/>
  <c r="H17" i="1" l="1"/>
  <c r="F21" i="1" s="1"/>
</calcChain>
</file>

<file path=xl/sharedStrings.xml><?xml version="1.0" encoding="utf-8"?>
<sst xmlns="http://schemas.openxmlformats.org/spreadsheetml/2006/main" count="35" uniqueCount="30">
  <si>
    <t>f</t>
  </si>
  <si>
    <t>cs</t>
  </si>
  <si>
    <t>ct</t>
  </si>
  <si>
    <t>a.coe</t>
  </si>
  <si>
    <t>t.coeff</t>
  </si>
  <si>
    <t>app</t>
  </si>
  <si>
    <t>ag</t>
  </si>
  <si>
    <t>dr</t>
  </si>
  <si>
    <t>lo</t>
  </si>
  <si>
    <t>po</t>
  </si>
  <si>
    <t>sex coef</t>
  </si>
  <si>
    <t>game diff</t>
  </si>
  <si>
    <t>menplustr</t>
  </si>
  <si>
    <t>menplutr</t>
  </si>
  <si>
    <t>appcoefM:</t>
  </si>
  <si>
    <t>appcoefF</t>
  </si>
  <si>
    <t>menorwomcpp</t>
  </si>
  <si>
    <t>ctopic</t>
  </si>
  <si>
    <t>final top change</t>
  </si>
  <si>
    <t>previous stress coeff</t>
  </si>
  <si>
    <t>previous trust coeff</t>
  </si>
  <si>
    <t>stress</t>
  </si>
  <si>
    <t>trust</t>
  </si>
  <si>
    <t>age</t>
  </si>
  <si>
    <t>sex</t>
  </si>
  <si>
    <t>love</t>
  </si>
  <si>
    <t>work</t>
  </si>
  <si>
    <t>friends</t>
  </si>
  <si>
    <t>family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</si>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</sst>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4</xdr:row>
          <xdr:rowOff>28574</xdr:rowOff>
        </xdr:from>
        <xdr:to>
          <xdr:col>21</xdr:col>
          <xdr:colOff>95250</xdr:colOff>
          <xdr:row>6</xdr:row>
          <xdr:rowOff>190499</xdr:rowOff>
        </xdr:to>
        <xdr:sp macro="" textlink="">
          <xdr:nvSpPr>
            <xdr:cNvPr id="1025" name="AG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9</xdr:row>
          <xdr:rowOff>9525</xdr:rowOff>
        </xdr:from>
        <xdr:to>
          <xdr:col>21</xdr:col>
          <xdr:colOff>76200</xdr:colOff>
          <xdr:row>11</xdr:row>
          <xdr:rowOff>171450</xdr:rowOff>
        </xdr:to>
        <xdr:sp macro="" textlink="">
          <xdr:nvSpPr>
            <xdr:cNvPr id="1085" name="CommandButton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14</xdr:row>
          <xdr:rowOff>28575</xdr:rowOff>
        </xdr:from>
        <xdr:to>
          <xdr:col>21</xdr:col>
          <xdr:colOff>95250</xdr:colOff>
          <xdr:row>17</xdr:row>
          <xdr:rowOff>0</xdr:rowOff>
        </xdr:to>
        <xdr:sp macro="" textlink="">
          <xdr:nvSpPr>
            <xdr:cNvPr id="1086" name="CommandButton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19</xdr:row>
          <xdr:rowOff>38100</xdr:rowOff>
        </xdr:from>
        <xdr:to>
          <xdr:col>21</xdr:col>
          <xdr:colOff>85725</xdr:colOff>
          <xdr:row>22</xdr:row>
          <xdr:rowOff>9525</xdr:rowOff>
        </xdr:to>
        <xdr:sp macro="" textlink="">
          <xdr:nvSpPr>
            <xdr:cNvPr id="1087" name="CommandButton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A1:Q21"/>
  <sheetViews>
    <sheetView tabSelected="1" workbookViewId="0">
      <selection activeCell="Y23" sqref="Y23"/>
    </sheetView>
  </sheetViews>
  <sheetFormatPr defaultRowHeight="15" x14ac:dyDescent="0.25"/>
  <cols>
    <col min="5" max="5" width="19.5703125" bestFit="1" customWidth="1"/>
    <col min="9" max="9" width="9.42578125" customWidth="1"/>
  </cols>
  <sheetData>
    <row r="1" spans="1:17" x14ac:dyDescent="0.25">
      <c r="A1" t="s">
        <v>21</v>
      </c>
      <c r="B1">
        <v>10</v>
      </c>
    </row>
    <row r="2" spans="1:17" x14ac:dyDescent="0.25">
      <c r="A2" t="s">
        <v>22</v>
      </c>
      <c r="B2">
        <v>10</v>
      </c>
      <c r="E2" t="s">
        <v>3</v>
      </c>
      <c r="F2">
        <f>0.04+F5+(F8*-1)</f>
        <v>0.13</v>
      </c>
      <c r="I2" t="s">
        <v>14</v>
      </c>
      <c r="J2">
        <f>IF(F4="ag",J3,IF(F4="dr",J4,IF(F4="lo",J5,J6)))</f>
        <v>-0.03</v>
      </c>
      <c r="L2" t="s">
        <v>15</v>
      </c>
      <c r="M2">
        <f>IF(F4="ag",M3,IF(F4="dr",M4,IF(F4="lo",M5,M6)))</f>
        <v>-0.05</v>
      </c>
      <c r="P2" t="s">
        <v>11</v>
      </c>
      <c r="Q2">
        <v>4</v>
      </c>
    </row>
    <row r="3" spans="1:17" x14ac:dyDescent="0.25">
      <c r="A3" t="s">
        <v>23</v>
      </c>
      <c r="B3">
        <v>20</v>
      </c>
      <c r="E3" t="s">
        <v>4</v>
      </c>
      <c r="F3">
        <f>(F5*3)+(1/B3)+(F8*-1)</f>
        <v>0.21999999999999997</v>
      </c>
      <c r="I3" t="s">
        <v>6</v>
      </c>
      <c r="J3">
        <v>-0.03</v>
      </c>
      <c r="L3" t="s">
        <v>6</v>
      </c>
      <c r="M3">
        <v>-0.05</v>
      </c>
    </row>
    <row r="4" spans="1:17" x14ac:dyDescent="0.25">
      <c r="A4" t="s">
        <v>24</v>
      </c>
      <c r="B4" t="s">
        <v>0</v>
      </c>
      <c r="E4" t="s">
        <v>5</v>
      </c>
      <c r="F4" t="s">
        <v>6</v>
      </c>
      <c r="I4" t="s">
        <v>7</v>
      </c>
      <c r="J4">
        <v>0.02</v>
      </c>
      <c r="L4" t="s">
        <v>7</v>
      </c>
      <c r="M4">
        <v>0.02</v>
      </c>
    </row>
    <row r="5" spans="1:17" x14ac:dyDescent="0.25">
      <c r="A5" t="s">
        <v>25</v>
      </c>
      <c r="B5">
        <v>-5</v>
      </c>
      <c r="E5" t="s">
        <v>10</v>
      </c>
      <c r="F5">
        <f>IF(B4="m",0.007,0.04)</f>
        <v>0.04</v>
      </c>
      <c r="I5" t="s">
        <v>8</v>
      </c>
      <c r="J5">
        <v>-0.02</v>
      </c>
      <c r="L5" t="s">
        <v>8</v>
      </c>
      <c r="M5">
        <v>0.08</v>
      </c>
    </row>
    <row r="6" spans="1:17" x14ac:dyDescent="0.25">
      <c r="A6" t="s">
        <v>26</v>
      </c>
      <c r="B6">
        <v>5</v>
      </c>
      <c r="E6" t="s">
        <v>12</v>
      </c>
      <c r="F6">
        <f>IF(OR(F4="dr",F4="ag"),1,-1)</f>
        <v>1</v>
      </c>
      <c r="I6" t="s">
        <v>9</v>
      </c>
      <c r="J6">
        <v>0.03</v>
      </c>
      <c r="L6" t="s">
        <v>9</v>
      </c>
      <c r="M6">
        <v>0.05</v>
      </c>
    </row>
    <row r="7" spans="1:17" x14ac:dyDescent="0.25">
      <c r="A7" t="s">
        <v>27</v>
      </c>
      <c r="B7">
        <v>0</v>
      </c>
      <c r="E7" t="s">
        <v>13</v>
      </c>
      <c r="F7">
        <f>IF(OR(F4="lo",F4="ag"),-1,1)</f>
        <v>-1</v>
      </c>
    </row>
    <row r="8" spans="1:17" x14ac:dyDescent="0.25">
      <c r="A8" t="s">
        <v>28</v>
      </c>
      <c r="B8">
        <v>10</v>
      </c>
      <c r="E8" t="s">
        <v>16</v>
      </c>
      <c r="F8">
        <f>IF(B4="m",J2,M2)</f>
        <v>-0.05</v>
      </c>
    </row>
    <row r="9" spans="1:17" x14ac:dyDescent="0.25">
      <c r="B9">
        <f>B1+F14</f>
        <v>16.600000000000001</v>
      </c>
      <c r="E9" t="s">
        <v>19</v>
      </c>
      <c r="F9">
        <f>(2*((B1-15)/(-15-15)))-1</f>
        <v>-0.66666666666666674</v>
      </c>
    </row>
    <row r="10" spans="1:17" x14ac:dyDescent="0.25">
      <c r="B10">
        <f>B2+F15</f>
        <v>1.6000000000000014</v>
      </c>
      <c r="E10" t="s">
        <v>20</v>
      </c>
      <c r="F10">
        <f>(2*((B2-15)/(15-(-15)))+1)</f>
        <v>0.66666666666666674</v>
      </c>
      <c r="H10" t="s">
        <v>29</v>
      </c>
      <c r="I10">
        <f>-(F10+F9)</f>
        <v>0</v>
      </c>
    </row>
    <row r="14" spans="1:17" x14ac:dyDescent="0.25">
      <c r="E14" t="s">
        <v>1</v>
      </c>
      <c r="F14">
        <f>((Q2+(F2*B3))*F6)-I10</f>
        <v>6.6</v>
      </c>
    </row>
    <row r="15" spans="1:17" x14ac:dyDescent="0.25">
      <c r="E15" t="s">
        <v>2</v>
      </c>
      <c r="F15">
        <f>((Q2+(F3*B3))*F7)-I10</f>
        <v>-8.3999999999999986</v>
      </c>
    </row>
    <row r="17" spans="5:8" x14ac:dyDescent="0.25">
      <c r="E17" t="s">
        <v>17</v>
      </c>
      <c r="F17">
        <f>(F14/F15)</f>
        <v>-0.78571428571428581</v>
      </c>
      <c r="H17">
        <f>F17+I10</f>
        <v>-0.78571428571428581</v>
      </c>
    </row>
    <row r="21" spans="5:8" x14ac:dyDescent="0.25">
      <c r="E21" t="s">
        <v>18</v>
      </c>
      <c r="F21">
        <f>F17+IF(H17&gt;0,Q2,-Q2)</f>
        <v>-4.7857142857142856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87" r:id="rId3" name="CommandButton3">
          <controlPr autoLine="0" r:id="rId4">
            <anchor moveWithCells="1">
              <from>
                <xdr:col>18</xdr:col>
                <xdr:colOff>47625</xdr:colOff>
                <xdr:row>19</xdr:row>
                <xdr:rowOff>38100</xdr:rowOff>
              </from>
              <to>
                <xdr:col>21</xdr:col>
                <xdr:colOff>85725</xdr:colOff>
                <xdr:row>22</xdr:row>
                <xdr:rowOff>9525</xdr:rowOff>
              </to>
            </anchor>
          </controlPr>
        </control>
      </mc:Choice>
      <mc:Fallback>
        <control shapeId="1087" r:id="rId3" name="CommandButton3"/>
      </mc:Fallback>
    </mc:AlternateContent>
    <mc:AlternateContent xmlns:mc="http://schemas.openxmlformats.org/markup-compatibility/2006">
      <mc:Choice Requires="x14">
        <control shapeId="1086" r:id="rId5" name="CommandButton2">
          <controlPr autoLine="0" r:id="rId6">
            <anchor moveWithCells="1">
              <from>
                <xdr:col>18</xdr:col>
                <xdr:colOff>57150</xdr:colOff>
                <xdr:row>14</xdr:row>
                <xdr:rowOff>28575</xdr:rowOff>
              </from>
              <to>
                <xdr:col>21</xdr:col>
                <xdr:colOff>95250</xdr:colOff>
                <xdr:row>17</xdr:row>
                <xdr:rowOff>0</xdr:rowOff>
              </to>
            </anchor>
          </controlPr>
        </control>
      </mc:Choice>
      <mc:Fallback>
        <control shapeId="1086" r:id="rId5" name="CommandButton2"/>
      </mc:Fallback>
    </mc:AlternateContent>
    <mc:AlternateContent xmlns:mc="http://schemas.openxmlformats.org/markup-compatibility/2006">
      <mc:Choice Requires="x14">
        <control shapeId="1085" r:id="rId7" name="CommandButton1">
          <controlPr autoLine="0" r:id="rId8">
            <anchor moveWithCells="1">
              <from>
                <xdr:col>18</xdr:col>
                <xdr:colOff>38100</xdr:colOff>
                <xdr:row>9</xdr:row>
                <xdr:rowOff>9525</xdr:rowOff>
              </from>
              <to>
                <xdr:col>21</xdr:col>
                <xdr:colOff>76200</xdr:colOff>
                <xdr:row>11</xdr:row>
                <xdr:rowOff>171450</xdr:rowOff>
              </to>
            </anchor>
          </controlPr>
        </control>
      </mc:Choice>
      <mc:Fallback>
        <control shapeId="1085" r:id="rId7" name="CommandButton1"/>
      </mc:Fallback>
    </mc:AlternateContent>
    <mc:AlternateContent xmlns:mc="http://schemas.openxmlformats.org/markup-compatibility/2006">
      <mc:Choice Requires="x14">
        <control shapeId="1025" r:id="rId9" name="AG">
          <controlPr autoLine="0" autoPict="0" r:id="rId10">
            <anchor moveWithCells="1">
              <from>
                <xdr:col>18</xdr:col>
                <xdr:colOff>57150</xdr:colOff>
                <xdr:row>4</xdr:row>
                <xdr:rowOff>28575</xdr:rowOff>
              </from>
              <to>
                <xdr:col>21</xdr:col>
                <xdr:colOff>95250</xdr:colOff>
                <xdr:row>6</xdr:row>
                <xdr:rowOff>190500</xdr:rowOff>
              </to>
            </anchor>
          </controlPr>
        </control>
      </mc:Choice>
      <mc:Fallback>
        <control shapeId="1025" r:id="rId9" name="A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Munno, Domenico / Kuehne + Nagel / MIL ZA-TA</dc:creator>
  <cp:lastModifiedBy>Munno, Domenico / Kuehne + Nagel / MIL ZA-TA</cp:lastModifiedBy>
  <dcterms:created xsi:type="dcterms:W3CDTF">2022-08-10T09:01:52Z</dcterms:created>
  <dcterms:modified xsi:type="dcterms:W3CDTF">2022-08-10T14:11:15Z</dcterms:modified>
</cp:coreProperties>
</file>