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3"/>
  <c r="C19"/>
  <c r="C18"/>
  <c r="B17"/>
  <c r="B16"/>
  <c r="B15"/>
  <c r="B14"/>
  <c r="B9"/>
  <c r="H9"/>
  <c r="H3"/>
  <c r="H4"/>
  <c r="H5"/>
  <c r="H6"/>
  <c r="H7"/>
  <c r="H8"/>
  <c r="H2"/>
  <c r="G3"/>
  <c r="G4"/>
  <c r="G5"/>
  <c r="G6"/>
  <c r="G7"/>
  <c r="G8"/>
  <c r="G2"/>
  <c r="F9"/>
  <c r="F3"/>
  <c r="F4"/>
  <c r="F5"/>
  <c r="F6"/>
  <c r="F7"/>
  <c r="F8"/>
  <c r="F2"/>
  <c r="E3"/>
  <c r="E4"/>
  <c r="E5"/>
  <c r="E6"/>
  <c r="E7"/>
  <c r="E8"/>
  <c r="E2"/>
  <c r="D3"/>
  <c r="D4"/>
  <c r="D5"/>
  <c r="D6"/>
  <c r="D7"/>
  <c r="D8"/>
  <c r="D2"/>
  <c r="E36" i="2"/>
  <c r="E35"/>
  <c r="E32"/>
  <c r="E30"/>
  <c r="E29"/>
  <c r="E27"/>
  <c r="E25"/>
  <c r="E24"/>
  <c r="C36"/>
  <c r="C35"/>
  <c r="E2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C34"/>
  <c r="D2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33"/>
  <c r="C2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C32"/>
  <c r="B22"/>
  <c r="B3"/>
  <c r="B4"/>
  <c r="B5"/>
  <c r="B6"/>
  <c r="B7"/>
  <c r="B8"/>
  <c r="B2"/>
  <c r="B9"/>
  <c r="B10"/>
  <c r="B11"/>
  <c r="B12"/>
  <c r="B13"/>
  <c r="B14"/>
  <c r="B15"/>
  <c r="B16"/>
  <c r="B17"/>
  <c r="B18"/>
  <c r="B19"/>
  <c r="B20"/>
  <c r="B21"/>
  <c r="C31"/>
  <c r="B29"/>
  <c r="A22"/>
  <c r="B27"/>
  <c r="F31" i="1"/>
  <c r="F32"/>
  <c r="F23"/>
  <c r="F17"/>
  <c r="F16"/>
  <c r="C32"/>
  <c r="C31"/>
  <c r="L12"/>
  <c r="L3"/>
  <c r="L4"/>
  <c r="L5"/>
  <c r="L6"/>
  <c r="L7"/>
  <c r="L8"/>
  <c r="L9"/>
  <c r="L10"/>
  <c r="L11"/>
  <c r="L2"/>
  <c r="K3"/>
  <c r="K4"/>
  <c r="K5"/>
  <c r="K6"/>
  <c r="K7"/>
  <c r="K8"/>
  <c r="K9"/>
  <c r="K10"/>
  <c r="K11"/>
  <c r="K2"/>
  <c r="C30"/>
  <c r="J8"/>
  <c r="J9"/>
  <c r="J10"/>
  <c r="J11"/>
  <c r="J7"/>
  <c r="I7"/>
  <c r="I8"/>
  <c r="I9"/>
  <c r="I10"/>
  <c r="I11"/>
  <c r="I6"/>
  <c r="J6"/>
  <c r="J5"/>
  <c r="J4"/>
  <c r="J3"/>
  <c r="J2"/>
  <c r="C29"/>
  <c r="H12"/>
  <c r="H3"/>
  <c r="H4"/>
  <c r="H5"/>
  <c r="H6"/>
  <c r="H7"/>
  <c r="H8"/>
  <c r="H9"/>
  <c r="H10"/>
  <c r="H11"/>
  <c r="H2"/>
  <c r="C26"/>
  <c r="G6"/>
  <c r="G7"/>
  <c r="G8"/>
  <c r="G9"/>
  <c r="G10"/>
  <c r="G11"/>
  <c r="C27"/>
  <c r="F3"/>
  <c r="F4"/>
  <c r="F5"/>
  <c r="F6"/>
  <c r="F7"/>
  <c r="F8"/>
  <c r="F9"/>
  <c r="F10"/>
  <c r="F11"/>
  <c r="F2"/>
  <c r="E8"/>
  <c r="E9"/>
  <c r="E10"/>
  <c r="E11"/>
  <c r="E7"/>
  <c r="E6"/>
  <c r="E5"/>
  <c r="E4"/>
  <c r="E3"/>
  <c r="E2"/>
  <c r="D4"/>
  <c r="D5"/>
  <c r="D6" s="1"/>
  <c r="D7" s="1"/>
  <c r="D8" s="1"/>
  <c r="D9" s="1"/>
  <c r="D10" s="1"/>
  <c r="D11" s="1"/>
  <c r="D3"/>
  <c r="D2"/>
  <c r="B12"/>
  <c r="C12"/>
  <c r="B20" s="1"/>
  <c r="C3"/>
  <c r="C4"/>
  <c r="C5"/>
  <c r="C6"/>
  <c r="C7"/>
  <c r="C8"/>
  <c r="C9"/>
  <c r="C10"/>
  <c r="C11"/>
  <c r="C2"/>
  <c r="F12" l="1"/>
</calcChain>
</file>

<file path=xl/sharedStrings.xml><?xml version="1.0" encoding="utf-8"?>
<sst xmlns="http://schemas.openxmlformats.org/spreadsheetml/2006/main" count="69" uniqueCount="61">
  <si>
    <t xml:space="preserve">X </t>
  </si>
  <si>
    <t>F</t>
  </si>
  <si>
    <t>MIN=</t>
  </si>
  <si>
    <t>MAX=</t>
  </si>
  <si>
    <t>RANGE=</t>
  </si>
  <si>
    <t>FiXi</t>
  </si>
  <si>
    <t>MEAN=</t>
  </si>
  <si>
    <t>CF</t>
  </si>
  <si>
    <t>N/2=</t>
  </si>
  <si>
    <t>MEDIAN=</t>
  </si>
  <si>
    <t>MODE=</t>
  </si>
  <si>
    <t>MEAN DEVIATION =</t>
  </si>
  <si>
    <t>|Xi-M|</t>
  </si>
  <si>
    <t>Fi|Xi-M|</t>
  </si>
  <si>
    <t>MODE DEVIATION=</t>
  </si>
  <si>
    <t>|Xi-Median|</t>
  </si>
  <si>
    <t>MODE EMPIRICAL=</t>
  </si>
  <si>
    <t>F|Xi-Median|</t>
  </si>
  <si>
    <t>MEDAIN DEVIATION=</t>
  </si>
  <si>
    <t>|Xi-Mode|</t>
  </si>
  <si>
    <t>F|Xi-Mode|</t>
  </si>
  <si>
    <t>MODE DEVIAITION=</t>
  </si>
  <si>
    <t>di^2</t>
  </si>
  <si>
    <t>|Xi-M|^2</t>
  </si>
  <si>
    <t>fi|Xi-M|</t>
  </si>
  <si>
    <t>STANDARD DEVIATION=</t>
  </si>
  <si>
    <t>VARIANCE=</t>
  </si>
  <si>
    <t>STANDARD DEVIAITION=</t>
  </si>
  <si>
    <t>USING FUNCTION</t>
  </si>
  <si>
    <t>X</t>
  </si>
  <si>
    <t>MODE BY EMPIRICAL=</t>
  </si>
  <si>
    <t>MEAN DEVIATION=</t>
  </si>
  <si>
    <t>Xi-M</t>
  </si>
  <si>
    <t>MEDIAN DEVIATION=</t>
  </si>
  <si>
    <t>Xi-MODE</t>
  </si>
  <si>
    <t>Xi-MEDIAN</t>
  </si>
  <si>
    <t>(Xi-M)^2</t>
  </si>
  <si>
    <t>VARIANCE =</t>
  </si>
  <si>
    <t>20-30</t>
  </si>
  <si>
    <t>30-40</t>
  </si>
  <si>
    <t>40-50</t>
  </si>
  <si>
    <t>50-60</t>
  </si>
  <si>
    <t>60-70</t>
  </si>
  <si>
    <t>70-80</t>
  </si>
  <si>
    <t>80-90</t>
  </si>
  <si>
    <t>AGE(X)</t>
  </si>
  <si>
    <t>Xi</t>
  </si>
  <si>
    <t>Di</t>
  </si>
  <si>
    <t>di/H</t>
  </si>
  <si>
    <t>fi di</t>
  </si>
  <si>
    <t>fi di^2</t>
  </si>
  <si>
    <t>A=</t>
  </si>
  <si>
    <t>H=</t>
  </si>
  <si>
    <t>Mean=</t>
  </si>
  <si>
    <t>fidi^2/fi</t>
  </si>
  <si>
    <t>fidi/fi</t>
  </si>
  <si>
    <t>fidi/fi ^2</t>
  </si>
  <si>
    <t>standard deviation=</t>
  </si>
  <si>
    <t>fidi^2/fi - fidi/fi ^ 2=</t>
  </si>
  <si>
    <t>variance</t>
  </si>
  <si>
    <t>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</si>
</sst>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F29" sqref="F29"/>
    </sheetView>
  </sheetViews>
  <sheetFormatPr defaultRowHeight="15"/>
  <cols>
    <col min="7" max="7" width="12" customWidth="1"/>
    <col min="8" max="8" width="15.140625" customWidth="1"/>
    <col min="9" max="9" width="12.5703125" customWidth="1"/>
    <col min="10" max="10" width="11.42578125" customWidth="1"/>
  </cols>
  <sheetData>
    <row r="1" spans="1:12">
      <c r="A1" t="s">
        <v>0</v>
      </c>
      <c r="B1" t="s">
        <v>1</v>
      </c>
      <c r="C1" t="s">
        <v>5</v>
      </c>
      <c r="D1" t="s">
        <v>7</v>
      </c>
      <c r="E1" t="s">
        <v>12</v>
      </c>
      <c r="F1" t="s">
        <v>13</v>
      </c>
      <c r="G1" t="s">
        <v>15</v>
      </c>
      <c r="H1" t="s">
        <v>17</v>
      </c>
      <c r="I1" t="s">
        <v>19</v>
      </c>
      <c r="J1" t="s">
        <v>20</v>
      </c>
      <c r="K1" t="s">
        <v>23</v>
      </c>
      <c r="L1" t="s">
        <v>24</v>
      </c>
    </row>
    <row r="2" spans="1:12">
      <c r="A2">
        <v>100</v>
      </c>
      <c r="B2">
        <v>2</v>
      </c>
      <c r="C2">
        <f>A2*B2</f>
        <v>200</v>
      </c>
      <c r="D2">
        <f>B2</f>
        <v>2</v>
      </c>
      <c r="E2">
        <f>B20-A2</f>
        <v>12.549999999999997</v>
      </c>
      <c r="F2">
        <f>B2*E2</f>
        <v>25.099999999999994</v>
      </c>
      <c r="G2">
        <v>15</v>
      </c>
      <c r="H2">
        <f>B2*G2</f>
        <v>30</v>
      </c>
      <c r="I2">
        <v>15</v>
      </c>
      <c r="J2">
        <f>D2*I2</f>
        <v>30</v>
      </c>
      <c r="K2">
        <f>E2^2</f>
        <v>157.50249999999994</v>
      </c>
      <c r="L2">
        <f>B2*K2</f>
        <v>315.00499999999988</v>
      </c>
    </row>
    <row r="3" spans="1:12">
      <c r="A3">
        <v>105</v>
      </c>
      <c r="B3">
        <v>3</v>
      </c>
      <c r="C3">
        <f t="shared" ref="C3:C11" si="0">A3*B3</f>
        <v>315</v>
      </c>
      <c r="D3">
        <f>D2+B3</f>
        <v>5</v>
      </c>
      <c r="E3">
        <f>B20-A3</f>
        <v>7.5499999999999972</v>
      </c>
      <c r="F3">
        <f t="shared" ref="F3:F11" si="1">B3*E3</f>
        <v>22.649999999999991</v>
      </c>
      <c r="G3">
        <v>10</v>
      </c>
      <c r="H3">
        <f t="shared" ref="H3:J11" si="2">B3*G3</f>
        <v>30</v>
      </c>
      <c r="I3">
        <v>10</v>
      </c>
      <c r="J3">
        <f t="shared" ref="J3:J11" si="3">D3*I3</f>
        <v>50</v>
      </c>
      <c r="K3">
        <f t="shared" ref="K3:K11" si="4">E3^2</f>
        <v>57.002499999999955</v>
      </c>
      <c r="L3">
        <f t="shared" ref="L3:L11" si="5">B3*K3</f>
        <v>171.00749999999988</v>
      </c>
    </row>
    <row r="4" spans="1:12">
      <c r="A4">
        <v>110</v>
      </c>
      <c r="B4">
        <v>2</v>
      </c>
      <c r="C4">
        <f t="shared" si="0"/>
        <v>220</v>
      </c>
      <c r="D4">
        <f t="shared" ref="D4:D11" si="6">D3+B4</f>
        <v>7</v>
      </c>
      <c r="E4">
        <f>B20-A4</f>
        <v>2.5499999999999972</v>
      </c>
      <c r="F4">
        <f t="shared" si="1"/>
        <v>5.0999999999999943</v>
      </c>
      <c r="G4">
        <v>5</v>
      </c>
      <c r="H4">
        <f t="shared" si="2"/>
        <v>10</v>
      </c>
      <c r="I4">
        <v>5</v>
      </c>
      <c r="J4">
        <f t="shared" si="3"/>
        <v>35</v>
      </c>
      <c r="K4">
        <f t="shared" si="4"/>
        <v>6.5024999999999853</v>
      </c>
      <c r="L4">
        <f t="shared" si="5"/>
        <v>13.004999999999971</v>
      </c>
    </row>
    <row r="5" spans="1:12">
      <c r="A5">
        <v>114</v>
      </c>
      <c r="B5">
        <v>1</v>
      </c>
      <c r="C5">
        <f t="shared" si="0"/>
        <v>114</v>
      </c>
      <c r="D5">
        <f t="shared" si="6"/>
        <v>8</v>
      </c>
      <c r="E5">
        <f>A5-B20</f>
        <v>1.4500000000000028</v>
      </c>
      <c r="F5">
        <f t="shared" si="1"/>
        <v>1.4500000000000028</v>
      </c>
      <c r="G5">
        <v>1</v>
      </c>
      <c r="H5">
        <f t="shared" si="2"/>
        <v>1</v>
      </c>
      <c r="I5">
        <v>1</v>
      </c>
      <c r="J5">
        <f t="shared" si="3"/>
        <v>8</v>
      </c>
      <c r="K5">
        <f t="shared" si="4"/>
        <v>2.102500000000008</v>
      </c>
      <c r="L5">
        <f t="shared" si="5"/>
        <v>2.102500000000008</v>
      </c>
    </row>
    <row r="6" spans="1:12">
      <c r="A6" s="2">
        <v>115</v>
      </c>
      <c r="B6" s="2">
        <v>4</v>
      </c>
      <c r="C6" s="2">
        <f t="shared" si="0"/>
        <v>460</v>
      </c>
      <c r="D6" s="2">
        <f t="shared" si="6"/>
        <v>12</v>
      </c>
      <c r="E6">
        <f>A6-B20</f>
        <v>2.4500000000000028</v>
      </c>
      <c r="F6">
        <f t="shared" si="1"/>
        <v>9.8000000000000114</v>
      </c>
      <c r="G6">
        <f t="shared" ref="G3:I11" si="7">A6-115</f>
        <v>0</v>
      </c>
      <c r="H6">
        <f t="shared" si="2"/>
        <v>0</v>
      </c>
      <c r="I6">
        <f>A6-115</f>
        <v>0</v>
      </c>
      <c r="J6">
        <f t="shared" si="3"/>
        <v>0</v>
      </c>
      <c r="K6">
        <f t="shared" si="4"/>
        <v>6.0025000000000137</v>
      </c>
      <c r="L6">
        <f t="shared" si="5"/>
        <v>24.010000000000055</v>
      </c>
    </row>
    <row r="7" spans="1:12">
      <c r="A7">
        <v>116</v>
      </c>
      <c r="B7">
        <v>2</v>
      </c>
      <c r="C7">
        <f t="shared" si="0"/>
        <v>232</v>
      </c>
      <c r="D7">
        <f t="shared" si="6"/>
        <v>14</v>
      </c>
      <c r="E7">
        <f>A7-112.55</f>
        <v>3.4500000000000028</v>
      </c>
      <c r="F7">
        <f t="shared" si="1"/>
        <v>6.9000000000000057</v>
      </c>
      <c r="G7">
        <f t="shared" si="7"/>
        <v>1</v>
      </c>
      <c r="H7">
        <f t="shared" si="2"/>
        <v>2</v>
      </c>
      <c r="I7">
        <f t="shared" ref="I7:I11" si="8">A7-115</f>
        <v>1</v>
      </c>
      <c r="J7">
        <f>B7*I7</f>
        <v>2</v>
      </c>
      <c r="K7">
        <f t="shared" si="4"/>
        <v>11.902500000000019</v>
      </c>
      <c r="L7">
        <f t="shared" si="5"/>
        <v>23.805000000000039</v>
      </c>
    </row>
    <row r="8" spans="1:12">
      <c r="A8">
        <v>117</v>
      </c>
      <c r="B8">
        <v>2</v>
      </c>
      <c r="C8">
        <f t="shared" si="0"/>
        <v>234</v>
      </c>
      <c r="D8">
        <f t="shared" si="6"/>
        <v>16</v>
      </c>
      <c r="E8">
        <f t="shared" ref="E8:E11" si="9">A8-112.55</f>
        <v>4.4500000000000028</v>
      </c>
      <c r="F8">
        <f t="shared" si="1"/>
        <v>8.9000000000000057</v>
      </c>
      <c r="G8">
        <f t="shared" si="7"/>
        <v>2</v>
      </c>
      <c r="H8">
        <f t="shared" si="2"/>
        <v>4</v>
      </c>
      <c r="I8">
        <f t="shared" si="8"/>
        <v>2</v>
      </c>
      <c r="J8">
        <f t="shared" ref="J8:J12" si="10">B8*I8</f>
        <v>4</v>
      </c>
      <c r="K8">
        <f t="shared" si="4"/>
        <v>19.802500000000027</v>
      </c>
      <c r="L8">
        <f t="shared" si="5"/>
        <v>39.605000000000054</v>
      </c>
    </row>
    <row r="9" spans="1:12">
      <c r="A9">
        <v>118</v>
      </c>
      <c r="B9">
        <v>1</v>
      </c>
      <c r="C9">
        <f t="shared" si="0"/>
        <v>118</v>
      </c>
      <c r="D9">
        <f t="shared" si="6"/>
        <v>17</v>
      </c>
      <c r="E9">
        <f t="shared" si="9"/>
        <v>5.4500000000000028</v>
      </c>
      <c r="F9">
        <f t="shared" si="1"/>
        <v>5.4500000000000028</v>
      </c>
      <c r="G9">
        <f t="shared" si="7"/>
        <v>3</v>
      </c>
      <c r="H9">
        <f t="shared" si="2"/>
        <v>3</v>
      </c>
      <c r="I9">
        <f t="shared" si="8"/>
        <v>3</v>
      </c>
      <c r="J9">
        <f t="shared" si="10"/>
        <v>3</v>
      </c>
      <c r="K9">
        <f t="shared" si="4"/>
        <v>29.702500000000033</v>
      </c>
      <c r="L9">
        <f t="shared" si="5"/>
        <v>29.702500000000033</v>
      </c>
    </row>
    <row r="10" spans="1:12">
      <c r="A10">
        <v>119</v>
      </c>
      <c r="B10">
        <v>2</v>
      </c>
      <c r="C10">
        <f t="shared" si="0"/>
        <v>238</v>
      </c>
      <c r="D10">
        <f t="shared" si="6"/>
        <v>19</v>
      </c>
      <c r="E10">
        <f t="shared" si="9"/>
        <v>6.4500000000000028</v>
      </c>
      <c r="F10">
        <f t="shared" si="1"/>
        <v>12.900000000000006</v>
      </c>
      <c r="G10">
        <f t="shared" si="7"/>
        <v>4</v>
      </c>
      <c r="H10">
        <f t="shared" si="2"/>
        <v>8</v>
      </c>
      <c r="I10">
        <f t="shared" si="8"/>
        <v>4</v>
      </c>
      <c r="J10">
        <f t="shared" si="10"/>
        <v>8</v>
      </c>
      <c r="K10">
        <f t="shared" si="4"/>
        <v>41.602500000000035</v>
      </c>
      <c r="L10">
        <f t="shared" si="5"/>
        <v>83.205000000000069</v>
      </c>
    </row>
    <row r="11" spans="1:12">
      <c r="A11">
        <v>120</v>
      </c>
      <c r="B11">
        <v>1</v>
      </c>
      <c r="C11">
        <f t="shared" si="0"/>
        <v>120</v>
      </c>
      <c r="D11">
        <f t="shared" si="6"/>
        <v>20</v>
      </c>
      <c r="E11">
        <f t="shared" si="9"/>
        <v>7.4500000000000028</v>
      </c>
      <c r="F11">
        <f t="shared" si="1"/>
        <v>7.4500000000000028</v>
      </c>
      <c r="G11">
        <f t="shared" si="7"/>
        <v>5</v>
      </c>
      <c r="H11">
        <f t="shared" si="2"/>
        <v>5</v>
      </c>
      <c r="I11">
        <f t="shared" si="8"/>
        <v>5</v>
      </c>
      <c r="J11">
        <f t="shared" si="10"/>
        <v>5</v>
      </c>
      <c r="K11">
        <f t="shared" si="4"/>
        <v>55.50250000000004</v>
      </c>
      <c r="L11">
        <f t="shared" si="5"/>
        <v>55.50250000000004</v>
      </c>
    </row>
    <row r="12" spans="1:12">
      <c r="B12">
        <f>SUM(B2:B11)</f>
        <v>20</v>
      </c>
      <c r="C12">
        <f>SUM(C2:C11)</f>
        <v>2251</v>
      </c>
      <c r="F12">
        <f>SUM(F2:F11)</f>
        <v>105.70000000000002</v>
      </c>
      <c r="H12">
        <f>SUM(H2:H11)</f>
        <v>93</v>
      </c>
      <c r="J12">
        <v>93</v>
      </c>
      <c r="L12">
        <f>SUM(L2:L11)</f>
        <v>756.95</v>
      </c>
    </row>
    <row r="15" spans="1:12">
      <c r="F15" t="s">
        <v>28</v>
      </c>
    </row>
    <row r="16" spans="1:12">
      <c r="A16" t="s">
        <v>2</v>
      </c>
      <c r="B16">
        <v>100</v>
      </c>
      <c r="F16">
        <f>MIN(A2:A11)</f>
        <v>100</v>
      </c>
    </row>
    <row r="17" spans="1:6">
      <c r="A17" t="s">
        <v>3</v>
      </c>
      <c r="B17">
        <v>120</v>
      </c>
      <c r="F17">
        <f>MAX(A2:A11)</f>
        <v>120</v>
      </c>
    </row>
    <row r="18" spans="1:6">
      <c r="A18" t="s">
        <v>4</v>
      </c>
      <c r="B18">
        <v>20</v>
      </c>
    </row>
    <row r="20" spans="1:6">
      <c r="A20" t="s">
        <v>6</v>
      </c>
      <c r="B20">
        <f>C12/B12</f>
        <v>112.55</v>
      </c>
    </row>
    <row r="22" spans="1:6">
      <c r="A22" t="s">
        <v>8</v>
      </c>
      <c r="B22">
        <v>10</v>
      </c>
    </row>
    <row r="23" spans="1:6">
      <c r="A23" t="s">
        <v>9</v>
      </c>
      <c r="B23">
        <v>115</v>
      </c>
      <c r="F23">
        <f>MEDIAN(A2:A11)</f>
        <v>115.5</v>
      </c>
    </row>
    <row r="25" spans="1:6">
      <c r="A25" t="s">
        <v>10</v>
      </c>
      <c r="B25">
        <v>115</v>
      </c>
    </row>
    <row r="26" spans="1:6">
      <c r="A26" t="s">
        <v>16</v>
      </c>
      <c r="C26">
        <f>3*115-2*112.55</f>
        <v>119.9</v>
      </c>
    </row>
    <row r="27" spans="1:6">
      <c r="A27" t="s">
        <v>11</v>
      </c>
      <c r="C27">
        <f>F12/B12</f>
        <v>5.285000000000001</v>
      </c>
    </row>
    <row r="29" spans="1:6">
      <c r="A29" t="s">
        <v>18</v>
      </c>
      <c r="C29">
        <f>H12/B12</f>
        <v>4.6500000000000004</v>
      </c>
    </row>
    <row r="30" spans="1:6">
      <c r="A30" t="s">
        <v>21</v>
      </c>
      <c r="C30">
        <f>J12/B12</f>
        <v>4.6500000000000004</v>
      </c>
    </row>
    <row r="31" spans="1:6">
      <c r="A31" t="s">
        <v>26</v>
      </c>
      <c r="C31">
        <f>L12/B12</f>
        <v>37.847500000000004</v>
      </c>
      <c r="F31">
        <f>VAR(A2:A11)</f>
        <v>42.266666666666019</v>
      </c>
    </row>
    <row r="32" spans="1:6">
      <c r="A32" t="s">
        <v>27</v>
      </c>
      <c r="C32">
        <f>C31^0.5</f>
        <v>6.1520321845712092</v>
      </c>
      <c r="F32">
        <f>STDEV(A2:A11)</f>
        <v>6.5012819248718952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6"/>
  <sheetViews>
    <sheetView topLeftCell="A12" workbookViewId="0">
      <selection activeCell="E36" sqref="E36"/>
    </sheetView>
  </sheetViews>
  <sheetFormatPr defaultRowHeight="15"/>
  <sheetData>
    <row r="1" spans="1:5">
      <c r="A1" t="s">
        <v>29</v>
      </c>
      <c r="B1" t="s">
        <v>32</v>
      </c>
      <c r="C1" t="s">
        <v>35</v>
      </c>
      <c r="D1" t="s">
        <v>34</v>
      </c>
      <c r="E1" t="s">
        <v>36</v>
      </c>
    </row>
    <row r="2" spans="1:5">
      <c r="A2">
        <v>100</v>
      </c>
      <c r="B2">
        <f>ABS(A2-112.55)</f>
        <v>12.549999999999997</v>
      </c>
      <c r="C2">
        <f>ABS(A2-115)</f>
        <v>15</v>
      </c>
      <c r="D2">
        <f>ABS(A2-115)</f>
        <v>15</v>
      </c>
      <c r="E2">
        <f>B2^2</f>
        <v>157.50249999999994</v>
      </c>
    </row>
    <row r="3" spans="1:5">
      <c r="A3">
        <v>100</v>
      </c>
      <c r="B3">
        <f t="shared" ref="B3:B8" si="0">ABS(A3-112.55)</f>
        <v>12.549999999999997</v>
      </c>
      <c r="C3">
        <f t="shared" ref="C3:C21" si="1">ABS(A3-115)</f>
        <v>15</v>
      </c>
      <c r="D3">
        <f t="shared" ref="D3:D21" si="2">ABS(A3-115)</f>
        <v>15</v>
      </c>
      <c r="E3">
        <f t="shared" ref="E3:E21" si="3">B3^2</f>
        <v>157.50249999999994</v>
      </c>
    </row>
    <row r="4" spans="1:5">
      <c r="A4">
        <v>105</v>
      </c>
      <c r="B4">
        <f t="shared" si="0"/>
        <v>7.5499999999999972</v>
      </c>
      <c r="C4">
        <f t="shared" si="1"/>
        <v>10</v>
      </c>
      <c r="D4">
        <f t="shared" si="2"/>
        <v>10</v>
      </c>
      <c r="E4">
        <f t="shared" si="3"/>
        <v>57.002499999999955</v>
      </c>
    </row>
    <row r="5" spans="1:5">
      <c r="A5">
        <v>105</v>
      </c>
      <c r="B5">
        <f t="shared" si="0"/>
        <v>7.5499999999999972</v>
      </c>
      <c r="C5">
        <f t="shared" si="1"/>
        <v>10</v>
      </c>
      <c r="D5">
        <f t="shared" si="2"/>
        <v>10</v>
      </c>
      <c r="E5">
        <f t="shared" si="3"/>
        <v>57.002499999999955</v>
      </c>
    </row>
    <row r="6" spans="1:5">
      <c r="A6">
        <v>105</v>
      </c>
      <c r="B6">
        <f t="shared" si="0"/>
        <v>7.5499999999999972</v>
      </c>
      <c r="C6">
        <f t="shared" si="1"/>
        <v>10</v>
      </c>
      <c r="D6">
        <f t="shared" si="2"/>
        <v>10</v>
      </c>
      <c r="E6">
        <f t="shared" si="3"/>
        <v>57.002499999999955</v>
      </c>
    </row>
    <row r="7" spans="1:5">
      <c r="A7">
        <v>110</v>
      </c>
      <c r="B7">
        <f t="shared" si="0"/>
        <v>2.5499999999999972</v>
      </c>
      <c r="C7">
        <f t="shared" si="1"/>
        <v>5</v>
      </c>
      <c r="D7">
        <f t="shared" si="2"/>
        <v>5</v>
      </c>
      <c r="E7">
        <f t="shared" si="3"/>
        <v>6.5024999999999853</v>
      </c>
    </row>
    <row r="8" spans="1:5">
      <c r="A8">
        <v>110</v>
      </c>
      <c r="B8">
        <f t="shared" si="0"/>
        <v>2.5499999999999972</v>
      </c>
      <c r="C8">
        <f t="shared" si="1"/>
        <v>5</v>
      </c>
      <c r="D8">
        <f t="shared" si="2"/>
        <v>5</v>
      </c>
      <c r="E8">
        <f t="shared" si="3"/>
        <v>6.5024999999999853</v>
      </c>
    </row>
    <row r="9" spans="1:5">
      <c r="A9">
        <v>114</v>
      </c>
      <c r="B9">
        <f t="shared" ref="B3:B21" si="4">A9-112.55</f>
        <v>1.4500000000000028</v>
      </c>
      <c r="C9">
        <f t="shared" si="1"/>
        <v>1</v>
      </c>
      <c r="D9">
        <f t="shared" si="2"/>
        <v>1</v>
      </c>
      <c r="E9">
        <f t="shared" si="3"/>
        <v>2.102500000000008</v>
      </c>
    </row>
    <row r="10" spans="1:5">
      <c r="A10">
        <v>115</v>
      </c>
      <c r="B10">
        <f t="shared" si="4"/>
        <v>2.4500000000000028</v>
      </c>
      <c r="C10">
        <f t="shared" si="1"/>
        <v>0</v>
      </c>
      <c r="D10">
        <f t="shared" si="2"/>
        <v>0</v>
      </c>
      <c r="E10">
        <f t="shared" si="3"/>
        <v>6.0025000000000137</v>
      </c>
    </row>
    <row r="11" spans="1:5">
      <c r="A11">
        <v>115</v>
      </c>
      <c r="B11">
        <f t="shared" si="4"/>
        <v>2.4500000000000028</v>
      </c>
      <c r="C11">
        <f t="shared" si="1"/>
        <v>0</v>
      </c>
      <c r="D11">
        <f t="shared" si="2"/>
        <v>0</v>
      </c>
      <c r="E11">
        <f t="shared" si="3"/>
        <v>6.0025000000000137</v>
      </c>
    </row>
    <row r="12" spans="1:5">
      <c r="A12">
        <v>115</v>
      </c>
      <c r="B12">
        <f t="shared" si="4"/>
        <v>2.4500000000000028</v>
      </c>
      <c r="C12">
        <f t="shared" si="1"/>
        <v>0</v>
      </c>
      <c r="D12">
        <f t="shared" si="2"/>
        <v>0</v>
      </c>
      <c r="E12">
        <f t="shared" si="3"/>
        <v>6.0025000000000137</v>
      </c>
    </row>
    <row r="13" spans="1:5">
      <c r="A13">
        <v>115</v>
      </c>
      <c r="B13">
        <f t="shared" si="4"/>
        <v>2.4500000000000028</v>
      </c>
      <c r="C13">
        <f t="shared" si="1"/>
        <v>0</v>
      </c>
      <c r="D13">
        <f t="shared" si="2"/>
        <v>0</v>
      </c>
      <c r="E13">
        <f t="shared" si="3"/>
        <v>6.0025000000000137</v>
      </c>
    </row>
    <row r="14" spans="1:5">
      <c r="A14">
        <v>116</v>
      </c>
      <c r="B14">
        <f t="shared" si="4"/>
        <v>3.4500000000000028</v>
      </c>
      <c r="C14">
        <f t="shared" si="1"/>
        <v>1</v>
      </c>
      <c r="D14">
        <f t="shared" si="2"/>
        <v>1</v>
      </c>
      <c r="E14">
        <f t="shared" si="3"/>
        <v>11.902500000000019</v>
      </c>
    </row>
    <row r="15" spans="1:5">
      <c r="A15">
        <v>116</v>
      </c>
      <c r="B15">
        <f t="shared" si="4"/>
        <v>3.4500000000000028</v>
      </c>
      <c r="C15">
        <f t="shared" si="1"/>
        <v>1</v>
      </c>
      <c r="D15">
        <f t="shared" si="2"/>
        <v>1</v>
      </c>
      <c r="E15">
        <f t="shared" si="3"/>
        <v>11.902500000000019</v>
      </c>
    </row>
    <row r="16" spans="1:5">
      <c r="A16">
        <v>117</v>
      </c>
      <c r="B16">
        <f t="shared" si="4"/>
        <v>4.4500000000000028</v>
      </c>
      <c r="C16">
        <f t="shared" si="1"/>
        <v>2</v>
      </c>
      <c r="D16">
        <f t="shared" si="2"/>
        <v>2</v>
      </c>
      <c r="E16">
        <f t="shared" si="3"/>
        <v>19.802500000000027</v>
      </c>
    </row>
    <row r="17" spans="1:5">
      <c r="A17">
        <v>117</v>
      </c>
      <c r="B17">
        <f t="shared" si="4"/>
        <v>4.4500000000000028</v>
      </c>
      <c r="C17">
        <f t="shared" si="1"/>
        <v>2</v>
      </c>
      <c r="D17">
        <f t="shared" si="2"/>
        <v>2</v>
      </c>
      <c r="E17">
        <f t="shared" si="3"/>
        <v>19.802500000000027</v>
      </c>
    </row>
    <row r="18" spans="1:5">
      <c r="A18">
        <v>118</v>
      </c>
      <c r="B18">
        <f t="shared" si="4"/>
        <v>5.4500000000000028</v>
      </c>
      <c r="C18">
        <f t="shared" si="1"/>
        <v>3</v>
      </c>
      <c r="D18">
        <f t="shared" si="2"/>
        <v>3</v>
      </c>
      <c r="E18">
        <f t="shared" si="3"/>
        <v>29.702500000000033</v>
      </c>
    </row>
    <row r="19" spans="1:5">
      <c r="A19">
        <v>119</v>
      </c>
      <c r="B19">
        <f t="shared" si="4"/>
        <v>6.4500000000000028</v>
      </c>
      <c r="C19">
        <f t="shared" si="1"/>
        <v>4</v>
      </c>
      <c r="D19">
        <f t="shared" si="2"/>
        <v>4</v>
      </c>
      <c r="E19">
        <f t="shared" si="3"/>
        <v>41.602500000000035</v>
      </c>
    </row>
    <row r="20" spans="1:5">
      <c r="A20">
        <v>119</v>
      </c>
      <c r="B20">
        <f t="shared" si="4"/>
        <v>6.4500000000000028</v>
      </c>
      <c r="C20">
        <f t="shared" si="1"/>
        <v>4</v>
      </c>
      <c r="D20">
        <f t="shared" si="2"/>
        <v>4</v>
      </c>
      <c r="E20">
        <f t="shared" si="3"/>
        <v>41.602500000000035</v>
      </c>
    </row>
    <row r="21" spans="1:5">
      <c r="A21">
        <v>120</v>
      </c>
      <c r="B21">
        <f t="shared" si="4"/>
        <v>7.4500000000000028</v>
      </c>
      <c r="C21">
        <f t="shared" si="1"/>
        <v>5</v>
      </c>
      <c r="D21">
        <f t="shared" si="2"/>
        <v>5</v>
      </c>
      <c r="E21">
        <f t="shared" si="3"/>
        <v>55.50250000000004</v>
      </c>
    </row>
    <row r="22" spans="1:5">
      <c r="A22">
        <f>SUM(A2:A21)</f>
        <v>2251</v>
      </c>
      <c r="B22">
        <f>SUM(B2:B21)</f>
        <v>105.70000000000002</v>
      </c>
      <c r="C22">
        <f>SUM(C2:C21)</f>
        <v>93</v>
      </c>
      <c r="D22">
        <f>SUM(D2:D21)</f>
        <v>93</v>
      </c>
      <c r="E22">
        <f>SUM(E2:E21)</f>
        <v>756.95000000000016</v>
      </c>
    </row>
    <row r="24" spans="1:5">
      <c r="A24" t="s">
        <v>2</v>
      </c>
      <c r="B24">
        <v>100</v>
      </c>
      <c r="E24">
        <f>MIN(A2:A21)</f>
        <v>100</v>
      </c>
    </row>
    <row r="25" spans="1:5">
      <c r="A25" t="s">
        <v>3</v>
      </c>
      <c r="B25">
        <v>120</v>
      </c>
      <c r="E25">
        <f>MAX(A2:A21)</f>
        <v>120</v>
      </c>
    </row>
    <row r="26" spans="1:5">
      <c r="A26" t="s">
        <v>4</v>
      </c>
      <c r="B26">
        <v>20</v>
      </c>
    </row>
    <row r="27" spans="1:5">
      <c r="A27" t="s">
        <v>6</v>
      </c>
      <c r="B27">
        <f>SUM(A2:A21)/20</f>
        <v>112.55</v>
      </c>
      <c r="E27">
        <f>AVERAGE(A2:A21)</f>
        <v>112.55</v>
      </c>
    </row>
    <row r="28" spans="1:5">
      <c r="A28" t="s">
        <v>8</v>
      </c>
      <c r="B28">
        <v>10</v>
      </c>
    </row>
    <row r="29" spans="1:5">
      <c r="A29" t="s">
        <v>9</v>
      </c>
      <c r="B29">
        <f>(115+115)/2</f>
        <v>115</v>
      </c>
      <c r="E29">
        <f>MEDIAN(A2:A21)</f>
        <v>115</v>
      </c>
    </row>
    <row r="30" spans="1:5">
      <c r="A30" t="s">
        <v>10</v>
      </c>
      <c r="B30">
        <v>115</v>
      </c>
      <c r="E30">
        <f>MODE(A2:A21)</f>
        <v>115</v>
      </c>
    </row>
    <row r="31" spans="1:5">
      <c r="A31" t="s">
        <v>30</v>
      </c>
      <c r="C31">
        <f>3*B29-2*B27</f>
        <v>119.9</v>
      </c>
    </row>
    <row r="32" spans="1:5">
      <c r="A32" t="s">
        <v>31</v>
      </c>
      <c r="C32">
        <f>B22/20</f>
        <v>5.285000000000001</v>
      </c>
      <c r="E32">
        <f>AVEDEV(A2:A21)</f>
        <v>5.285000000000001</v>
      </c>
    </row>
    <row r="33" spans="1:5">
      <c r="A33" t="s">
        <v>33</v>
      </c>
      <c r="C33">
        <f>C22/20</f>
        <v>4.6500000000000004</v>
      </c>
    </row>
    <row r="34" spans="1:5">
      <c r="A34" t="s">
        <v>14</v>
      </c>
      <c r="C34">
        <f>D22/20</f>
        <v>4.6500000000000004</v>
      </c>
    </row>
    <row r="35" spans="1:5">
      <c r="A35" t="s">
        <v>25</v>
      </c>
      <c r="C35">
        <f>(E22/20)^0.5</f>
        <v>6.15203218457121</v>
      </c>
      <c r="E35">
        <f>STDEV(A2:A21)</f>
        <v>6.3118518427012473</v>
      </c>
    </row>
    <row r="36" spans="1:5">
      <c r="A36" t="s">
        <v>37</v>
      </c>
      <c r="C36">
        <f>E22/20</f>
        <v>37.847500000000011</v>
      </c>
      <c r="E36">
        <f>VAR(A2:A21)</f>
        <v>39.839473684211136</v>
      </c>
    </row>
  </sheetData>
  <sortState ref="A2:A2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B25" sqref="B25"/>
    </sheetView>
  </sheetViews>
  <sheetFormatPr defaultRowHeight="15"/>
  <sheetData>
    <row r="1" spans="1:8">
      <c r="A1" t="s">
        <v>45</v>
      </c>
      <c r="B1" t="s">
        <v>1</v>
      </c>
      <c r="C1" t="s">
        <v>46</v>
      </c>
      <c r="D1" t="s">
        <v>47</v>
      </c>
      <c r="E1" t="s">
        <v>48</v>
      </c>
      <c r="F1" t="s">
        <v>49</v>
      </c>
      <c r="G1" t="s">
        <v>22</v>
      </c>
      <c r="H1" t="s">
        <v>50</v>
      </c>
    </row>
    <row r="2" spans="1:8">
      <c r="A2" t="s">
        <v>38</v>
      </c>
      <c r="B2">
        <v>3</v>
      </c>
      <c r="C2">
        <v>25</v>
      </c>
      <c r="D2">
        <f>(C2-55)</f>
        <v>-30</v>
      </c>
      <c r="E2">
        <f>D2/10</f>
        <v>-3</v>
      </c>
      <c r="F2">
        <f>B2*E2</f>
        <v>-9</v>
      </c>
      <c r="G2">
        <f>E2^2</f>
        <v>9</v>
      </c>
      <c r="H2">
        <f>G2*B2</f>
        <v>27</v>
      </c>
    </row>
    <row r="3" spans="1:8">
      <c r="A3" t="s">
        <v>39</v>
      </c>
      <c r="B3">
        <v>61</v>
      </c>
      <c r="C3">
        <v>35</v>
      </c>
      <c r="D3">
        <f t="shared" ref="D3:D8" si="0">(C3-55)</f>
        <v>-20</v>
      </c>
      <c r="E3">
        <f t="shared" ref="E3:E8" si="1">D3/10</f>
        <v>-2</v>
      </c>
      <c r="F3">
        <f t="shared" ref="F3:F8" si="2">B3*E3</f>
        <v>-122</v>
      </c>
      <c r="G3">
        <f t="shared" ref="G3:G8" si="3">E3^2</f>
        <v>4</v>
      </c>
      <c r="H3">
        <f t="shared" ref="H3:H8" si="4">G3*B3</f>
        <v>244</v>
      </c>
    </row>
    <row r="4" spans="1:8">
      <c r="A4" t="s">
        <v>40</v>
      </c>
      <c r="B4">
        <v>132</v>
      </c>
      <c r="C4">
        <v>45</v>
      </c>
      <c r="D4">
        <f t="shared" si="0"/>
        <v>-10</v>
      </c>
      <c r="E4">
        <f t="shared" si="1"/>
        <v>-1</v>
      </c>
      <c r="F4">
        <f t="shared" si="2"/>
        <v>-132</v>
      </c>
      <c r="G4">
        <f t="shared" si="3"/>
        <v>1</v>
      </c>
      <c r="H4">
        <f t="shared" si="4"/>
        <v>132</v>
      </c>
    </row>
    <row r="5" spans="1:8">
      <c r="A5" t="s">
        <v>41</v>
      </c>
      <c r="B5">
        <v>153</v>
      </c>
      <c r="C5">
        <v>55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</row>
    <row r="6" spans="1:8">
      <c r="A6" t="s">
        <v>42</v>
      </c>
      <c r="B6">
        <v>140</v>
      </c>
      <c r="C6">
        <v>65</v>
      </c>
      <c r="D6">
        <f t="shared" si="0"/>
        <v>10</v>
      </c>
      <c r="E6">
        <f t="shared" si="1"/>
        <v>1</v>
      </c>
      <c r="F6">
        <f t="shared" si="2"/>
        <v>140</v>
      </c>
      <c r="G6">
        <f t="shared" si="3"/>
        <v>1</v>
      </c>
      <c r="H6">
        <f t="shared" si="4"/>
        <v>140</v>
      </c>
    </row>
    <row r="7" spans="1:8">
      <c r="A7" t="s">
        <v>43</v>
      </c>
      <c r="B7">
        <v>51</v>
      </c>
      <c r="C7">
        <v>75</v>
      </c>
      <c r="D7">
        <f t="shared" si="0"/>
        <v>20</v>
      </c>
      <c r="E7">
        <f t="shared" si="1"/>
        <v>2</v>
      </c>
      <c r="F7">
        <f t="shared" si="2"/>
        <v>102</v>
      </c>
      <c r="G7">
        <f t="shared" si="3"/>
        <v>4</v>
      </c>
      <c r="H7">
        <f t="shared" si="4"/>
        <v>204</v>
      </c>
    </row>
    <row r="8" spans="1:8">
      <c r="A8" t="s">
        <v>44</v>
      </c>
      <c r="B8">
        <v>2</v>
      </c>
      <c r="C8">
        <v>85</v>
      </c>
      <c r="D8">
        <f t="shared" si="0"/>
        <v>30</v>
      </c>
      <c r="E8">
        <f t="shared" si="1"/>
        <v>3</v>
      </c>
      <c r="F8">
        <f t="shared" si="2"/>
        <v>6</v>
      </c>
      <c r="G8">
        <f t="shared" si="3"/>
        <v>9</v>
      </c>
      <c r="H8">
        <f t="shared" si="4"/>
        <v>18</v>
      </c>
    </row>
    <row r="9" spans="1:8">
      <c r="B9">
        <f>SUM(B2:B8)</f>
        <v>542</v>
      </c>
      <c r="F9">
        <f>SUM(F2:F8)</f>
        <v>-15</v>
      </c>
      <c r="H9">
        <f>SUM(H2:H8)</f>
        <v>765</v>
      </c>
    </row>
    <row r="11" spans="1:8">
      <c r="A11" t="s">
        <v>51</v>
      </c>
      <c r="B11">
        <v>55</v>
      </c>
    </row>
    <row r="12" spans="1:8">
      <c r="A12" t="s">
        <v>52</v>
      </c>
      <c r="B12">
        <v>10</v>
      </c>
    </row>
    <row r="14" spans="1:8">
      <c r="A14" s="1" t="s">
        <v>53</v>
      </c>
      <c r="B14" s="1">
        <f>(F9/B9)*10+55</f>
        <v>54.723247232472325</v>
      </c>
    </row>
    <row r="15" spans="1:8">
      <c r="A15" t="s">
        <v>54</v>
      </c>
      <c r="B15">
        <f>H9/B9</f>
        <v>1.411439114391144</v>
      </c>
    </row>
    <row r="16" spans="1:8">
      <c r="A16" t="s">
        <v>55</v>
      </c>
      <c r="B16">
        <f>F9/B9</f>
        <v>-2.7675276752767528E-2</v>
      </c>
    </row>
    <row r="17" spans="1:3">
      <c r="A17" t="s">
        <v>56</v>
      </c>
      <c r="B17">
        <f>B16^2</f>
        <v>7.6592094334227475E-4</v>
      </c>
    </row>
    <row r="18" spans="1:3">
      <c r="A18" t="s">
        <v>58</v>
      </c>
      <c r="C18">
        <f>B15-B17</f>
        <v>1.4106731934478016</v>
      </c>
    </row>
    <row r="19" spans="1:3">
      <c r="A19" s="1" t="s">
        <v>59</v>
      </c>
      <c r="B19" s="1" t="s">
        <v>60</v>
      </c>
      <c r="C19" s="1">
        <f>C18 *100</f>
        <v>141.06731934478017</v>
      </c>
    </row>
    <row r="20" spans="1:3">
      <c r="A20" s="1" t="s">
        <v>57</v>
      </c>
      <c r="B20" s="1"/>
      <c r="C20" s="1">
        <f>C19^0.5</f>
        <v>11.877176404549196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pc-12</cp:lastModifiedBy>
  <dcterms:created xsi:type="dcterms:W3CDTF">2015-08-18T08:09:03Z</dcterms:created>
  <dcterms:modified xsi:type="dcterms:W3CDTF">2015-08-18T10:08:38Z</dcterms:modified>
</cp:coreProperties>
</file>