
<file path=[Content_Types].xml><?xml version="1.0" encoding="utf-8"?>
<Types xmlns="http://schemas.openxmlformats.org/package/2006/content-types">
  <Override PartName="/xl/charts/chart6.xml" ContentType="application/vnd.openxmlformats-officedocument.drawingml.chart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calcChain.xml><?xml version="1.0" encoding="utf-8"?>
<calcChain xmlns="http://schemas.openxmlformats.org/spreadsheetml/2006/main">
  <c r="C19" i="4"/>
  <c r="C20"/>
  <c r="C21"/>
  <c r="C22"/>
  <c r="D22" s="1"/>
  <c r="E22" s="1"/>
  <c r="F22" s="1"/>
  <c r="C23"/>
  <c r="D23" s="1"/>
  <c r="C24"/>
  <c r="C25"/>
  <c r="C26"/>
  <c r="C18"/>
  <c r="B15"/>
  <c r="H10"/>
  <c r="H9"/>
  <c r="H7"/>
  <c r="H2"/>
  <c r="F5"/>
  <c r="F2"/>
  <c r="D18"/>
  <c r="D19"/>
  <c r="D20"/>
  <c r="B13"/>
  <c r="D21"/>
  <c r="D24"/>
  <c r="D25"/>
  <c r="E26" s="1"/>
  <c r="F26" s="1"/>
  <c r="D26"/>
  <c r="A18"/>
  <c r="A19" s="1"/>
  <c r="A20" s="1"/>
  <c r="A21" s="1"/>
  <c r="A22" s="1"/>
  <c r="A23" s="1"/>
  <c r="A24" s="1"/>
  <c r="A25" s="1"/>
  <c r="A26" s="1"/>
  <c r="H11"/>
  <c r="F11"/>
  <c r="B11"/>
  <c r="H3"/>
  <c r="H4"/>
  <c r="H5"/>
  <c r="H6"/>
  <c r="H8"/>
  <c r="G3"/>
  <c r="G4"/>
  <c r="G5"/>
  <c r="G6"/>
  <c r="G7"/>
  <c r="G8"/>
  <c r="G9"/>
  <c r="G10"/>
  <c r="G2"/>
  <c r="F3"/>
  <c r="F4"/>
  <c r="F6"/>
  <c r="F7"/>
  <c r="F8"/>
  <c r="F9"/>
  <c r="F10"/>
  <c r="C4"/>
  <c r="C5" s="1"/>
  <c r="C6" s="1"/>
  <c r="C7" s="1"/>
  <c r="C8" s="1"/>
  <c r="C9" s="1"/>
  <c r="C10" s="1"/>
  <c r="D10" s="1"/>
  <c r="E10" s="1"/>
  <c r="C3"/>
  <c r="D3" s="1"/>
  <c r="E3" s="1"/>
  <c r="C2"/>
  <c r="D2" s="1"/>
  <c r="E2" s="1"/>
  <c r="F23" i="3"/>
  <c r="F24"/>
  <c r="F25"/>
  <c r="F26"/>
  <c r="F27"/>
  <c r="F28"/>
  <c r="F29"/>
  <c r="F22"/>
  <c r="E24"/>
  <c r="E25"/>
  <c r="E26"/>
  <c r="E27"/>
  <c r="E28"/>
  <c r="E29"/>
  <c r="E23"/>
  <c r="E22"/>
  <c r="D23"/>
  <c r="D24"/>
  <c r="D25"/>
  <c r="D26"/>
  <c r="D27"/>
  <c r="D28"/>
  <c r="D29"/>
  <c r="D22"/>
  <c r="C23"/>
  <c r="C24"/>
  <c r="C25"/>
  <c r="C26"/>
  <c r="C27"/>
  <c r="C28"/>
  <c r="C29"/>
  <c r="C22"/>
  <c r="I2"/>
  <c r="J2" s="1"/>
  <c r="I3"/>
  <c r="J3"/>
  <c r="I4"/>
  <c r="J4" s="1"/>
  <c r="I5"/>
  <c r="J5" s="1"/>
  <c r="I6"/>
  <c r="J6" s="1"/>
  <c r="I7"/>
  <c r="J7"/>
  <c r="I8"/>
  <c r="J8" s="1"/>
  <c r="I9"/>
  <c r="J9" s="1"/>
  <c r="B12"/>
  <c r="B10"/>
  <c r="H10"/>
  <c r="F10"/>
  <c r="H3"/>
  <c r="H4"/>
  <c r="H5"/>
  <c r="H6"/>
  <c r="H7"/>
  <c r="H8"/>
  <c r="H9"/>
  <c r="H2"/>
  <c r="G3"/>
  <c r="G4"/>
  <c r="G5"/>
  <c r="G6"/>
  <c r="G7"/>
  <c r="G8"/>
  <c r="G9"/>
  <c r="G2"/>
  <c r="F3"/>
  <c r="F4"/>
  <c r="F5"/>
  <c r="F6"/>
  <c r="F7"/>
  <c r="F8"/>
  <c r="F9"/>
  <c r="F2"/>
  <c r="E3"/>
  <c r="E4"/>
  <c r="E5"/>
  <c r="E6"/>
  <c r="E7"/>
  <c r="E8"/>
  <c r="E9"/>
  <c r="E2"/>
  <c r="D3"/>
  <c r="D4"/>
  <c r="D5"/>
  <c r="D6"/>
  <c r="D7"/>
  <c r="D8"/>
  <c r="D9"/>
  <c r="D2"/>
  <c r="C4"/>
  <c r="C5" s="1"/>
  <c r="C6" s="1"/>
  <c r="C7" s="1"/>
  <c r="C8" s="1"/>
  <c r="C9" s="1"/>
  <c r="C3"/>
  <c r="C2"/>
  <c r="D54" i="2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53"/>
  <c r="D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52"/>
  <c r="A63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54"/>
  <c r="A55" s="1"/>
  <c r="A56" s="1"/>
  <c r="A57" s="1"/>
  <c r="A58" s="1"/>
  <c r="A59" s="1"/>
  <c r="A60" s="1"/>
  <c r="A61" s="1"/>
  <c r="A53"/>
  <c r="D38"/>
  <c r="D39"/>
  <c r="D40"/>
  <c r="D41"/>
  <c r="D42"/>
  <c r="D43"/>
  <c r="D44"/>
  <c r="D45"/>
  <c r="D46"/>
  <c r="D47"/>
  <c r="D48"/>
  <c r="D23"/>
  <c r="D24"/>
  <c r="D25"/>
  <c r="D26"/>
  <c r="D27"/>
  <c r="D28"/>
  <c r="D29"/>
  <c r="D30"/>
  <c r="D31"/>
  <c r="D32"/>
  <c r="D33"/>
  <c r="D34"/>
  <c r="D35"/>
  <c r="D36"/>
  <c r="D37"/>
  <c r="D22"/>
  <c r="D21"/>
  <c r="D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20"/>
  <c r="A23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22"/>
  <c r="A21"/>
  <c r="D16"/>
  <c r="D15"/>
  <c r="D14"/>
  <c r="D13"/>
  <c r="D12"/>
  <c r="D11"/>
  <c r="D10"/>
  <c r="D9"/>
  <c r="D8"/>
  <c r="D7"/>
  <c r="D6"/>
  <c r="D5"/>
  <c r="D4"/>
  <c r="D3"/>
  <c r="D2"/>
  <c r="C3"/>
  <c r="C4"/>
  <c r="C5"/>
  <c r="C6"/>
  <c r="C7"/>
  <c r="C8"/>
  <c r="C9"/>
  <c r="C10"/>
  <c r="C11"/>
  <c r="C12"/>
  <c r="C13"/>
  <c r="C14"/>
  <c r="C15"/>
  <c r="C16"/>
  <c r="C2"/>
  <c r="B3"/>
  <c r="B4"/>
  <c r="B5"/>
  <c r="B6"/>
  <c r="B7"/>
  <c r="B8"/>
  <c r="B9"/>
  <c r="B10"/>
  <c r="B11"/>
  <c r="B12"/>
  <c r="B13"/>
  <c r="B14"/>
  <c r="B15"/>
  <c r="B16"/>
  <c r="B2"/>
  <c r="A7"/>
  <c r="A8" s="1"/>
  <c r="A9" s="1"/>
  <c r="A10" s="1"/>
  <c r="A11" s="1"/>
  <c r="A12" s="1"/>
  <c r="A13" s="1"/>
  <c r="A14" s="1"/>
  <c r="A15" s="1"/>
  <c r="A16" s="1"/>
  <c r="A6"/>
  <c r="A5"/>
  <c r="A4"/>
  <c r="A3"/>
  <c r="B53" i="1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52"/>
  <c r="A54"/>
  <c r="A55" s="1"/>
  <c r="A56" s="1"/>
  <c r="A57" s="1"/>
  <c r="A58" s="1"/>
  <c r="A59" s="1"/>
  <c r="A60" s="1"/>
  <c r="A61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53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20"/>
  <c r="A44"/>
  <c r="A45" s="1"/>
  <c r="A46" s="1"/>
  <c r="A47" s="1"/>
  <c r="A48" s="1"/>
  <c r="A34"/>
  <c r="A35" s="1"/>
  <c r="A36" s="1"/>
  <c r="A37" s="1"/>
  <c r="A38" s="1"/>
  <c r="A39" s="1"/>
  <c r="A40" s="1"/>
  <c r="A41" s="1"/>
  <c r="A42" s="1"/>
  <c r="A43" s="1"/>
  <c r="A23"/>
  <c r="A24" s="1"/>
  <c r="A25" s="1"/>
  <c r="A26" s="1"/>
  <c r="A27" s="1"/>
  <c r="A28" s="1"/>
  <c r="A29" s="1"/>
  <c r="A30" s="1"/>
  <c r="A31" s="1"/>
  <c r="A32" s="1"/>
  <c r="A33" s="1"/>
  <c r="A22"/>
  <c r="A21"/>
  <c r="B3"/>
  <c r="B4"/>
  <c r="B5"/>
  <c r="B6"/>
  <c r="B7"/>
  <c r="B8"/>
  <c r="B9"/>
  <c r="B10"/>
  <c r="B11"/>
  <c r="B12"/>
  <c r="B13"/>
  <c r="B14"/>
  <c r="B15"/>
  <c r="B16"/>
  <c r="B2"/>
  <c r="A15"/>
  <c r="A16" s="1"/>
  <c r="A4"/>
  <c r="A5" s="1"/>
  <c r="A6" s="1"/>
  <c r="A7" s="1"/>
  <c r="A8" s="1"/>
  <c r="A9" s="1"/>
  <c r="A10" s="1"/>
  <c r="A11" s="1"/>
  <c r="A12" s="1"/>
  <c r="A13" s="1"/>
  <c r="A14" s="1"/>
  <c r="A3"/>
  <c r="E24" i="4" l="1"/>
  <c r="F24" s="1"/>
  <c r="E21"/>
  <c r="F21" s="1"/>
  <c r="E25"/>
  <c r="F25" s="1"/>
  <c r="E20"/>
  <c r="F20" s="1"/>
  <c r="E23"/>
  <c r="F23" s="1"/>
  <c r="E19"/>
  <c r="F19" s="1"/>
  <c r="E18"/>
  <c r="F18" s="1"/>
  <c r="D9"/>
  <c r="E9" s="1"/>
  <c r="D5"/>
  <c r="E5" s="1"/>
  <c r="D6"/>
  <c r="E6" s="1"/>
  <c r="D4"/>
  <c r="E4" s="1"/>
  <c r="D7"/>
  <c r="E7" s="1"/>
  <c r="D8"/>
  <c r="E8" s="1"/>
</calcChain>
</file>

<file path=xl/sharedStrings.xml><?xml version="1.0" encoding="utf-8"?>
<sst xmlns="http://schemas.openxmlformats.org/spreadsheetml/2006/main" count="77" uniqueCount="39">
  <si>
    <t>X</t>
  </si>
  <si>
    <t>P(X)</t>
  </si>
  <si>
    <t>Z</t>
  </si>
  <si>
    <t>FI(Z)</t>
  </si>
  <si>
    <t>P(Z)</t>
  </si>
  <si>
    <t>x</t>
  </si>
  <si>
    <t>F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</si>
  <si>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</si>
  <si>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</si>
  <si>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</si>
  <si>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</si>
  <si>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</si>
  <si>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</si>
  <si>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</si>
  <si>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</si>
  <si>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Xi</t>
  </si>
  <si>
    <t>Di</t>
  </si>
  <si>
    <t>Ui</t>
  </si>
  <si>
    <t>fiui</t>
  </si>
  <si>
    <t>ui^2</t>
  </si>
  <si>
    <t>fiui^2</t>
  </si>
  <si>
    <t>mean=</t>
  </si>
  <si>
    <t>sd=</t>
  </si>
  <si>
    <t>p(x)</t>
  </si>
  <si>
    <t>ef</t>
  </si>
  <si>
    <t>fi(z)</t>
  </si>
  <si>
    <t>150-160</t>
  </si>
  <si>
    <t>160-170</t>
  </si>
  <si>
    <t>170-180</t>
  </si>
  <si>
    <t>180-190</t>
  </si>
  <si>
    <t>190-200</t>
  </si>
  <si>
    <t>200-210</t>
  </si>
  <si>
    <t>210-220</t>
  </si>
  <si>
    <t>220-230</t>
  </si>
  <si>
    <t>230-240</t>
  </si>
  <si>
    <t>ui</t>
  </si>
  <si>
    <t>f</t>
  </si>
  <si>
    <t>z</t>
  </si>
  <si>
    <t>p(z)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</si>
</sst>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xVal>
            <c:numRef>
              <c:f>Sheet1!$A$2:$A$16</c:f>
              <c:numCache>
                <c:formatCode>General</c:formatCode>
                <c:ptCount val="1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</c:numCache>
            </c:numRef>
          </c:xVal>
          <c:yVal>
            <c:numRef>
              <c:f>Sheet1!$B$2:$B$16</c:f>
              <c:numCache>
                <c:formatCode>General</c:formatCode>
                <c:ptCount val="15"/>
                <c:pt idx="0">
                  <c:v>4.9640305804200019E-6</c:v>
                </c:pt>
                <c:pt idx="1">
                  <c:v>8.9220150509923565E-5</c:v>
                </c:pt>
                <c:pt idx="2">
                  <c:v>1.0281859975274042E-3</c:v>
                </c:pt>
                <c:pt idx="3">
                  <c:v>7.5973240158649612E-3</c:v>
                </c:pt>
                <c:pt idx="4">
                  <c:v>3.5993977675458706E-2</c:v>
                </c:pt>
                <c:pt idx="5">
                  <c:v>0.10934004978399574</c:v>
                </c:pt>
                <c:pt idx="6">
                  <c:v>0.21296533701490145</c:v>
                </c:pt>
                <c:pt idx="7">
                  <c:v>0.26596152026762176</c:v>
                </c:pt>
                <c:pt idx="8">
                  <c:v>0.21296533701490145</c:v>
                </c:pt>
                <c:pt idx="9">
                  <c:v>0.10934004978399574</c:v>
                </c:pt>
                <c:pt idx="10">
                  <c:v>3.5993977675458706E-2</c:v>
                </c:pt>
                <c:pt idx="11">
                  <c:v>7.5973240158649612E-3</c:v>
                </c:pt>
                <c:pt idx="12">
                  <c:v>1.0281859975274042E-3</c:v>
                </c:pt>
                <c:pt idx="13">
                  <c:v>8.9220150509923565E-5</c:v>
                </c:pt>
                <c:pt idx="14">
                  <c:v>4.9640305804200019E-6</c:v>
                </c:pt>
              </c:numCache>
            </c:numRef>
          </c:yVal>
          <c:smooth val="1"/>
        </c:ser>
        <c:axId val="78509184"/>
        <c:axId val="78503296"/>
      </c:scatterChart>
      <c:valAx>
        <c:axId val="78509184"/>
        <c:scaling>
          <c:orientation val="minMax"/>
        </c:scaling>
        <c:axPos val="b"/>
        <c:numFmt formatCode="General" sourceLinked="1"/>
        <c:tickLblPos val="nextTo"/>
        <c:crossAx val="78503296"/>
        <c:crosses val="autoZero"/>
        <c:crossBetween val="midCat"/>
      </c:valAx>
      <c:valAx>
        <c:axId val="78503296"/>
        <c:scaling>
          <c:orientation val="minMax"/>
        </c:scaling>
        <c:axPos val="l"/>
        <c:majorGridlines/>
        <c:numFmt formatCode="General" sourceLinked="1"/>
        <c:tickLblPos val="nextTo"/>
        <c:crossAx val="785091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xVal>
            <c:numRef>
              <c:f>Sheet1!$A$20:$A$48</c:f>
              <c:numCache>
                <c:formatCode>General</c:formatCode>
                <c:ptCount val="29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  <c:pt idx="21">
                  <c:v>8.5</c:v>
                </c:pt>
                <c:pt idx="22">
                  <c:v>9</c:v>
                </c:pt>
                <c:pt idx="23">
                  <c:v>9.5</c:v>
                </c:pt>
                <c:pt idx="24">
                  <c:v>10</c:v>
                </c:pt>
                <c:pt idx="25">
                  <c:v>10.5</c:v>
                </c:pt>
                <c:pt idx="26">
                  <c:v>11</c:v>
                </c:pt>
                <c:pt idx="27">
                  <c:v>11.5</c:v>
                </c:pt>
                <c:pt idx="28">
                  <c:v>12</c:v>
                </c:pt>
              </c:numCache>
            </c:numRef>
          </c:xVal>
          <c:yVal>
            <c:numRef>
              <c:f>Sheet1!$B$20:$B$48</c:f>
              <c:numCache>
                <c:formatCode>General</c:formatCode>
                <c:ptCount val="29"/>
                <c:pt idx="0">
                  <c:v>4.9640305804200019E-6</c:v>
                </c:pt>
                <c:pt idx="1">
                  <c:v>2.2247241597092239E-5</c:v>
                </c:pt>
                <c:pt idx="2">
                  <c:v>8.9220150509923565E-5</c:v>
                </c:pt>
                <c:pt idx="3">
                  <c:v>3.2018043441388013E-4</c:v>
                </c:pt>
                <c:pt idx="4">
                  <c:v>1.0281859975274042E-3</c:v>
                </c:pt>
                <c:pt idx="5">
                  <c:v>2.954565607958671E-3</c:v>
                </c:pt>
                <c:pt idx="6">
                  <c:v>7.5973240158649612E-3</c:v>
                </c:pt>
                <c:pt idx="7">
                  <c:v>1.7481259395806328E-2</c:v>
                </c:pt>
                <c:pt idx="8">
                  <c:v>3.5993977675458706E-2</c:v>
                </c:pt>
                <c:pt idx="9">
                  <c:v>6.6318092528499115E-2</c:v>
                </c:pt>
                <c:pt idx="10">
                  <c:v>0.10934004978399574</c:v>
                </c:pt>
                <c:pt idx="11">
                  <c:v>0.16131381634609557</c:v>
                </c:pt>
                <c:pt idx="12">
                  <c:v>0.21296533701490145</c:v>
                </c:pt>
                <c:pt idx="13">
                  <c:v>0.25158881846199543</c:v>
                </c:pt>
                <c:pt idx="14">
                  <c:v>0.26596152026762176</c:v>
                </c:pt>
                <c:pt idx="15">
                  <c:v>0.25158881846199543</c:v>
                </c:pt>
                <c:pt idx="16">
                  <c:v>0.21296533701490145</c:v>
                </c:pt>
                <c:pt idx="17">
                  <c:v>0.16131381634609557</c:v>
                </c:pt>
                <c:pt idx="18">
                  <c:v>0.10934004978399574</c:v>
                </c:pt>
                <c:pt idx="19">
                  <c:v>6.6318092528499115E-2</c:v>
                </c:pt>
                <c:pt idx="20">
                  <c:v>3.5993977675458706E-2</c:v>
                </c:pt>
                <c:pt idx="21">
                  <c:v>1.7481259395806328E-2</c:v>
                </c:pt>
                <c:pt idx="22">
                  <c:v>7.5973240158649612E-3</c:v>
                </c:pt>
                <c:pt idx="23">
                  <c:v>2.954565607958671E-3</c:v>
                </c:pt>
                <c:pt idx="24">
                  <c:v>1.0281859975274042E-3</c:v>
                </c:pt>
                <c:pt idx="25">
                  <c:v>3.2018043441388013E-4</c:v>
                </c:pt>
                <c:pt idx="26">
                  <c:v>8.9220150509923565E-5</c:v>
                </c:pt>
                <c:pt idx="27">
                  <c:v>2.2247241597092239E-5</c:v>
                </c:pt>
                <c:pt idx="28">
                  <c:v>4.9640305804200019E-6</c:v>
                </c:pt>
              </c:numCache>
            </c:numRef>
          </c:yVal>
          <c:smooth val="1"/>
        </c:ser>
        <c:axId val="82172160"/>
        <c:axId val="82170624"/>
      </c:scatterChart>
      <c:valAx>
        <c:axId val="82172160"/>
        <c:scaling>
          <c:orientation val="minMax"/>
        </c:scaling>
        <c:axPos val="b"/>
        <c:numFmt formatCode="General" sourceLinked="1"/>
        <c:tickLblPos val="nextTo"/>
        <c:crossAx val="82170624"/>
        <c:crosses val="autoZero"/>
        <c:crossBetween val="midCat"/>
      </c:valAx>
      <c:valAx>
        <c:axId val="82170624"/>
        <c:scaling>
          <c:orientation val="minMax"/>
        </c:scaling>
        <c:axPos val="l"/>
        <c:majorGridlines/>
        <c:numFmt formatCode="General" sourceLinked="1"/>
        <c:tickLblPos val="nextTo"/>
        <c:crossAx val="821721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xVal>
            <c:numRef>
              <c:f>Sheet1!$A$52:$A$122</c:f>
              <c:numCache>
                <c:formatCode>General</c:formatCode>
                <c:ptCount val="7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-1.4000000000000001</c:v>
                </c:pt>
                <c:pt idx="4">
                  <c:v>-1.2000000000000002</c:v>
                </c:pt>
                <c:pt idx="5">
                  <c:v>-1.0000000000000002</c:v>
                </c:pt>
                <c:pt idx="6">
                  <c:v>-0.80000000000000027</c:v>
                </c:pt>
                <c:pt idx="7">
                  <c:v>-0.60000000000000031</c:v>
                </c:pt>
                <c:pt idx="8">
                  <c:v>-0.4000000000000003</c:v>
                </c:pt>
                <c:pt idx="9">
                  <c:v>-0.20000000000000029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0.60000000000000009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1.5999999999999999</c:v>
                </c:pt>
                <c:pt idx="19">
                  <c:v>1.7999999999999998</c:v>
                </c:pt>
                <c:pt idx="20">
                  <c:v>1.9999999999999998</c:v>
                </c:pt>
                <c:pt idx="21">
                  <c:v>2.1999999999999997</c:v>
                </c:pt>
                <c:pt idx="22">
                  <c:v>2.4</c:v>
                </c:pt>
                <c:pt idx="23">
                  <c:v>2.6</c:v>
                </c:pt>
                <c:pt idx="24">
                  <c:v>2.8000000000000003</c:v>
                </c:pt>
                <c:pt idx="25">
                  <c:v>3.0000000000000004</c:v>
                </c:pt>
                <c:pt idx="26">
                  <c:v>3.2000000000000006</c:v>
                </c:pt>
                <c:pt idx="27">
                  <c:v>3.4000000000000008</c:v>
                </c:pt>
                <c:pt idx="28">
                  <c:v>3.600000000000001</c:v>
                </c:pt>
                <c:pt idx="29">
                  <c:v>3.8000000000000012</c:v>
                </c:pt>
                <c:pt idx="30">
                  <c:v>4.0000000000000009</c:v>
                </c:pt>
                <c:pt idx="31">
                  <c:v>4.2000000000000011</c:v>
                </c:pt>
                <c:pt idx="32">
                  <c:v>4.4000000000000012</c:v>
                </c:pt>
                <c:pt idx="33">
                  <c:v>4.6000000000000014</c:v>
                </c:pt>
                <c:pt idx="34">
                  <c:v>4.8000000000000016</c:v>
                </c:pt>
                <c:pt idx="35">
                  <c:v>5.0000000000000018</c:v>
                </c:pt>
                <c:pt idx="36">
                  <c:v>5.200000000000002</c:v>
                </c:pt>
                <c:pt idx="37">
                  <c:v>5.4000000000000021</c:v>
                </c:pt>
                <c:pt idx="38">
                  <c:v>5.6000000000000023</c:v>
                </c:pt>
                <c:pt idx="39">
                  <c:v>5.8000000000000025</c:v>
                </c:pt>
                <c:pt idx="40">
                  <c:v>6.0000000000000027</c:v>
                </c:pt>
                <c:pt idx="41">
                  <c:v>6.2000000000000028</c:v>
                </c:pt>
                <c:pt idx="42">
                  <c:v>6.400000000000003</c:v>
                </c:pt>
                <c:pt idx="43">
                  <c:v>6.6000000000000032</c:v>
                </c:pt>
                <c:pt idx="44">
                  <c:v>6.8000000000000034</c:v>
                </c:pt>
                <c:pt idx="45">
                  <c:v>7.0000000000000036</c:v>
                </c:pt>
                <c:pt idx="46">
                  <c:v>7.2000000000000037</c:v>
                </c:pt>
                <c:pt idx="47">
                  <c:v>7.4000000000000039</c:v>
                </c:pt>
                <c:pt idx="48">
                  <c:v>7.6000000000000041</c:v>
                </c:pt>
                <c:pt idx="49">
                  <c:v>7.8000000000000043</c:v>
                </c:pt>
                <c:pt idx="50">
                  <c:v>8.0000000000000036</c:v>
                </c:pt>
                <c:pt idx="51">
                  <c:v>8.2000000000000028</c:v>
                </c:pt>
                <c:pt idx="52">
                  <c:v>8.4000000000000021</c:v>
                </c:pt>
                <c:pt idx="53">
                  <c:v>8.6000000000000014</c:v>
                </c:pt>
                <c:pt idx="54">
                  <c:v>8.8000000000000007</c:v>
                </c:pt>
                <c:pt idx="55">
                  <c:v>9</c:v>
                </c:pt>
                <c:pt idx="56">
                  <c:v>9.1999999999999993</c:v>
                </c:pt>
                <c:pt idx="57">
                  <c:v>9.3999999999999986</c:v>
                </c:pt>
                <c:pt idx="58">
                  <c:v>9.5999999999999979</c:v>
                </c:pt>
                <c:pt idx="59">
                  <c:v>9.7999999999999972</c:v>
                </c:pt>
                <c:pt idx="60">
                  <c:v>9.9999999999999964</c:v>
                </c:pt>
                <c:pt idx="61">
                  <c:v>10.199999999999996</c:v>
                </c:pt>
                <c:pt idx="62">
                  <c:v>10.399999999999995</c:v>
                </c:pt>
                <c:pt idx="63">
                  <c:v>10.599999999999994</c:v>
                </c:pt>
                <c:pt idx="64">
                  <c:v>10.799999999999994</c:v>
                </c:pt>
                <c:pt idx="65">
                  <c:v>10.999999999999993</c:v>
                </c:pt>
                <c:pt idx="66">
                  <c:v>11.199999999999992</c:v>
                </c:pt>
                <c:pt idx="67">
                  <c:v>11.399999999999991</c:v>
                </c:pt>
                <c:pt idx="68">
                  <c:v>11.599999999999991</c:v>
                </c:pt>
                <c:pt idx="69">
                  <c:v>11.79999999999999</c:v>
                </c:pt>
                <c:pt idx="70">
                  <c:v>11.999999999999989</c:v>
                </c:pt>
              </c:numCache>
            </c:numRef>
          </c:xVal>
          <c:yVal>
            <c:numRef>
              <c:f>Sheet1!$B$52:$B$122</c:f>
              <c:numCache>
                <c:formatCode>General</c:formatCode>
                <c:ptCount val="71"/>
                <c:pt idx="0">
                  <c:v>4.9640305804200019E-6</c:v>
                </c:pt>
                <c:pt idx="1">
                  <c:v>9.1664617489622455E-6</c:v>
                </c:pt>
                <c:pt idx="2">
                  <c:v>1.662831419336905E-5</c:v>
                </c:pt>
                <c:pt idx="3">
                  <c:v>2.9632884112517148E-5</c:v>
                </c:pt>
                <c:pt idx="4">
                  <c:v>5.1877475320245028E-5</c:v>
                </c:pt>
                <c:pt idx="5">
                  <c:v>8.9220150509923565E-5</c:v>
                </c:pt>
                <c:pt idx="6">
                  <c:v>1.5073922560245617E-4</c:v>
                </c:pt>
                <c:pt idx="7">
                  <c:v>2.5018934914508643E-4</c:v>
                </c:pt>
                <c:pt idx="8">
                  <c:v>4.0793462007584791E-4</c:v>
                </c:pt>
                <c:pt idx="9">
                  <c:v>6.5341864085024777E-4</c:v>
                </c:pt>
                <c:pt idx="10">
                  <c:v>1.0281859975274042E-3</c:v>
                </c:pt>
                <c:pt idx="11">
                  <c:v>1.5893921343098948E-3</c:v>
                </c:pt>
                <c:pt idx="12">
                  <c:v>2.4136241520128594E-3</c:v>
                </c:pt>
                <c:pt idx="13">
                  <c:v>3.6007041207962468E-3</c:v>
                </c:pt>
                <c:pt idx="14">
                  <c:v>5.2769677219866419E-3</c:v>
                </c:pt>
                <c:pt idx="15">
                  <c:v>7.5973240158649612E-3</c:v>
                </c:pt>
                <c:pt idx="16">
                  <c:v>1.0745238742432659E-2</c:v>
                </c:pt>
                <c:pt idx="17">
                  <c:v>1.4929686863228592E-2</c:v>
                </c:pt>
                <c:pt idx="18">
                  <c:v>2.0378139818590307E-2</c:v>
                </c:pt>
                <c:pt idx="19">
                  <c:v>2.7324837363481447E-2</c:v>
                </c:pt>
                <c:pt idx="20">
                  <c:v>3.5993977675458706E-2</c:v>
                </c:pt>
                <c:pt idx="21">
                  <c:v>4.6578050713943428E-2</c:v>
                </c:pt>
                <c:pt idx="22">
                  <c:v>5.9212307393727896E-2</c:v>
                </c:pt>
                <c:pt idx="23">
                  <c:v>7.3947223119637043E-2</c:v>
                </c:pt>
                <c:pt idx="24">
                  <c:v>9.0721654941518723E-2</c:v>
                </c:pt>
                <c:pt idx="25">
                  <c:v>0.10934004978399578</c:v>
                </c:pt>
                <c:pt idx="26">
                  <c:v>0.12945736998880869</c:v>
                </c:pt>
                <c:pt idx="27">
                  <c:v>0.15057521831141638</c:v>
                </c:pt>
                <c:pt idx="28">
                  <c:v>0.17205188393549187</c:v>
                </c:pt>
                <c:pt idx="29">
                  <c:v>0.1931277018409886</c:v>
                </c:pt>
                <c:pt idx="30">
                  <c:v>0.21296533701490153</c:v>
                </c:pt>
                <c:pt idx="31">
                  <c:v>0.23070259545128199</c:v>
                </c:pt>
                <c:pt idx="32">
                  <c:v>0.24551342686888225</c:v>
                </c:pt>
                <c:pt idx="33">
                  <c:v>0.25667124973067601</c:v>
                </c:pt>
                <c:pt idx="34">
                  <c:v>0.26360789392387851</c:v>
                </c:pt>
                <c:pt idx="35">
                  <c:v>0.26596152026762176</c:v>
                </c:pt>
                <c:pt idx="36">
                  <c:v>0.2636078939238784</c:v>
                </c:pt>
                <c:pt idx="37">
                  <c:v>0.25667124973067584</c:v>
                </c:pt>
                <c:pt idx="38">
                  <c:v>0.24551342686888203</c:v>
                </c:pt>
                <c:pt idx="39">
                  <c:v>0.23070259545128169</c:v>
                </c:pt>
                <c:pt idx="40">
                  <c:v>0.2129653370149012</c:v>
                </c:pt>
                <c:pt idx="41">
                  <c:v>0.19312770184098818</c:v>
                </c:pt>
                <c:pt idx="42">
                  <c:v>0.17205188393549142</c:v>
                </c:pt>
                <c:pt idx="43">
                  <c:v>0.15057521831141593</c:v>
                </c:pt>
                <c:pt idx="44">
                  <c:v>0.12945736998880825</c:v>
                </c:pt>
                <c:pt idx="45">
                  <c:v>0.10934004978399538</c:v>
                </c:pt>
                <c:pt idx="46">
                  <c:v>9.0721654941518348E-2</c:v>
                </c:pt>
                <c:pt idx="47">
                  <c:v>7.3947223119636737E-2</c:v>
                </c:pt>
                <c:pt idx="48">
                  <c:v>5.9212307393727619E-2</c:v>
                </c:pt>
                <c:pt idx="49">
                  <c:v>4.6578050713943206E-2</c:v>
                </c:pt>
                <c:pt idx="50">
                  <c:v>3.5993977675458526E-2</c:v>
                </c:pt>
                <c:pt idx="51">
                  <c:v>2.732483736348135E-2</c:v>
                </c:pt>
                <c:pt idx="52">
                  <c:v>2.0378139818590251E-2</c:v>
                </c:pt>
                <c:pt idx="53">
                  <c:v>1.4929686863228564E-2</c:v>
                </c:pt>
                <c:pt idx="54">
                  <c:v>1.0745238742432644E-2</c:v>
                </c:pt>
                <c:pt idx="55">
                  <c:v>7.5973240158649612E-3</c:v>
                </c:pt>
                <c:pt idx="56">
                  <c:v>5.2769677219866497E-3</c:v>
                </c:pt>
                <c:pt idx="57">
                  <c:v>3.600704120796259E-3</c:v>
                </c:pt>
                <c:pt idx="58">
                  <c:v>2.4136241520128702E-3</c:v>
                </c:pt>
                <c:pt idx="59">
                  <c:v>1.5893921343099048E-3</c:v>
                </c:pt>
                <c:pt idx="60">
                  <c:v>1.0281859975274125E-3</c:v>
                </c:pt>
                <c:pt idx="61">
                  <c:v>6.5341864085025428E-4</c:v>
                </c:pt>
                <c:pt idx="62">
                  <c:v>4.0793462007585296E-4</c:v>
                </c:pt>
                <c:pt idx="63">
                  <c:v>2.5018934914509044E-4</c:v>
                </c:pt>
                <c:pt idx="64">
                  <c:v>1.5073922560245899E-4</c:v>
                </c:pt>
                <c:pt idx="65">
                  <c:v>8.9220150509925232E-5</c:v>
                </c:pt>
                <c:pt idx="66">
                  <c:v>5.1877475320246228E-5</c:v>
                </c:pt>
                <c:pt idx="67">
                  <c:v>2.9632884112517887E-5</c:v>
                </c:pt>
                <c:pt idx="68">
                  <c:v>1.6628314193369493E-5</c:v>
                </c:pt>
                <c:pt idx="69">
                  <c:v>9.1664617489625064E-6</c:v>
                </c:pt>
                <c:pt idx="70">
                  <c:v>4.9640305804201696E-6</c:v>
                </c:pt>
              </c:numCache>
            </c:numRef>
          </c:yVal>
          <c:smooth val="1"/>
        </c:ser>
        <c:axId val="89259392"/>
        <c:axId val="89257856"/>
      </c:scatterChart>
      <c:valAx>
        <c:axId val="89259392"/>
        <c:scaling>
          <c:orientation val="minMax"/>
        </c:scaling>
        <c:axPos val="b"/>
        <c:numFmt formatCode="General" sourceLinked="1"/>
        <c:tickLblPos val="nextTo"/>
        <c:crossAx val="89257856"/>
        <c:crosses val="autoZero"/>
        <c:crossBetween val="midCat"/>
      </c:valAx>
      <c:valAx>
        <c:axId val="89257856"/>
        <c:scaling>
          <c:orientation val="minMax"/>
        </c:scaling>
        <c:axPos val="l"/>
        <c:majorGridlines/>
        <c:numFmt formatCode="General" sourceLinked="1"/>
        <c:tickLblPos val="nextTo"/>
        <c:crossAx val="892593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xVal>
            <c:numRef>
              <c:f>Sheet2!$B$2:$B$16</c:f>
              <c:numCache>
                <c:formatCode>General</c:formatCode>
                <c:ptCount val="15"/>
                <c:pt idx="0">
                  <c:v>-4.666666666666667</c:v>
                </c:pt>
                <c:pt idx="1">
                  <c:v>-4</c:v>
                </c:pt>
                <c:pt idx="2">
                  <c:v>-3.3333333333333335</c:v>
                </c:pt>
                <c:pt idx="3">
                  <c:v>-2.6666666666666665</c:v>
                </c:pt>
                <c:pt idx="4">
                  <c:v>-2</c:v>
                </c:pt>
                <c:pt idx="5">
                  <c:v>-1.3333333333333333</c:v>
                </c:pt>
                <c:pt idx="6">
                  <c:v>-0.66666666666666663</c:v>
                </c:pt>
                <c:pt idx="7">
                  <c:v>0</c:v>
                </c:pt>
                <c:pt idx="8">
                  <c:v>0.66666666666666663</c:v>
                </c:pt>
                <c:pt idx="9">
                  <c:v>1.3333333333333333</c:v>
                </c:pt>
                <c:pt idx="10">
                  <c:v>2</c:v>
                </c:pt>
                <c:pt idx="11">
                  <c:v>2.6666666666666665</c:v>
                </c:pt>
                <c:pt idx="12">
                  <c:v>3.3333333333333335</c:v>
                </c:pt>
                <c:pt idx="13">
                  <c:v>4</c:v>
                </c:pt>
                <c:pt idx="14">
                  <c:v>4.666666666666667</c:v>
                </c:pt>
              </c:numCache>
            </c:numRef>
          </c:xVal>
          <c:yVal>
            <c:numRef>
              <c:f>Sheet2!$D$2:$D$16</c:f>
              <c:numCache>
                <c:formatCode>General</c:formatCode>
                <c:ptCount val="15"/>
                <c:pt idx="0">
                  <c:v>1.5306267880932367E-6</c:v>
                </c:pt>
                <c:pt idx="1">
                  <c:v>3.0140615048690478E-5</c:v>
                </c:pt>
                <c:pt idx="2">
                  <c:v>3.9738909136011191E-4</c:v>
                </c:pt>
                <c:pt idx="3">
                  <c:v>3.4013202343929905E-3</c:v>
                </c:pt>
                <c:pt idx="4">
                  <c:v>1.8919751380589434E-2</c:v>
                </c:pt>
                <c:pt idx="5">
                  <c:v>6.8461087777688556E-2</c:v>
                </c:pt>
                <c:pt idx="6">
                  <c:v>0.16128131782105504</c:v>
                </c:pt>
                <c:pt idx="7">
                  <c:v>0.24750746245307709</c:v>
                </c:pt>
                <c:pt idx="8">
                  <c:v>0.24750746245307709</c:v>
                </c:pt>
                <c:pt idx="9">
                  <c:v>0.16128131782105504</c:v>
                </c:pt>
                <c:pt idx="10">
                  <c:v>6.8461087777688556E-2</c:v>
                </c:pt>
                <c:pt idx="11">
                  <c:v>1.8919751380589434E-2</c:v>
                </c:pt>
                <c:pt idx="12">
                  <c:v>3.4013202343929905E-3</c:v>
                </c:pt>
                <c:pt idx="13">
                  <c:v>3.9738909136011191E-4</c:v>
                </c:pt>
                <c:pt idx="14">
                  <c:v>3.0140615048690478E-5</c:v>
                </c:pt>
              </c:numCache>
            </c:numRef>
          </c:yVal>
          <c:smooth val="1"/>
        </c:ser>
        <c:axId val="101786368"/>
        <c:axId val="89234432"/>
      </c:scatterChart>
      <c:valAx>
        <c:axId val="101786368"/>
        <c:scaling>
          <c:orientation val="minMax"/>
        </c:scaling>
        <c:axPos val="b"/>
        <c:numFmt formatCode="General" sourceLinked="1"/>
        <c:tickLblPos val="nextTo"/>
        <c:crossAx val="89234432"/>
        <c:crosses val="autoZero"/>
        <c:crossBetween val="midCat"/>
      </c:valAx>
      <c:valAx>
        <c:axId val="89234432"/>
        <c:scaling>
          <c:orientation val="minMax"/>
        </c:scaling>
        <c:axPos val="l"/>
        <c:majorGridlines/>
        <c:numFmt formatCode="General" sourceLinked="1"/>
        <c:tickLblPos val="nextTo"/>
        <c:crossAx val="1017863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xVal>
            <c:numRef>
              <c:f>Sheet2!$B$20:$B$48</c:f>
              <c:numCache>
                <c:formatCode>General</c:formatCode>
                <c:ptCount val="29"/>
                <c:pt idx="0">
                  <c:v>-4.666666666666667</c:v>
                </c:pt>
                <c:pt idx="1">
                  <c:v>-4.333333333333333</c:v>
                </c:pt>
                <c:pt idx="2">
                  <c:v>-4</c:v>
                </c:pt>
                <c:pt idx="3">
                  <c:v>-3.6666666666666665</c:v>
                </c:pt>
                <c:pt idx="4">
                  <c:v>-3.3333333333333335</c:v>
                </c:pt>
                <c:pt idx="5">
                  <c:v>-3</c:v>
                </c:pt>
                <c:pt idx="6">
                  <c:v>-2.6666666666666665</c:v>
                </c:pt>
                <c:pt idx="7">
                  <c:v>-2.3333333333333335</c:v>
                </c:pt>
                <c:pt idx="8">
                  <c:v>-2</c:v>
                </c:pt>
                <c:pt idx="9">
                  <c:v>-1.6666666666666667</c:v>
                </c:pt>
                <c:pt idx="10">
                  <c:v>-1.3333333333333333</c:v>
                </c:pt>
                <c:pt idx="11">
                  <c:v>-1</c:v>
                </c:pt>
                <c:pt idx="12">
                  <c:v>-0.66666666666666663</c:v>
                </c:pt>
                <c:pt idx="13">
                  <c:v>-0.33333333333333331</c:v>
                </c:pt>
                <c:pt idx="14">
                  <c:v>0</c:v>
                </c:pt>
                <c:pt idx="15">
                  <c:v>0.33333333333333331</c:v>
                </c:pt>
                <c:pt idx="16">
                  <c:v>0.66666666666666663</c:v>
                </c:pt>
                <c:pt idx="17">
                  <c:v>1</c:v>
                </c:pt>
                <c:pt idx="18">
                  <c:v>1.3333333333333333</c:v>
                </c:pt>
                <c:pt idx="19">
                  <c:v>1.6666666666666667</c:v>
                </c:pt>
                <c:pt idx="20">
                  <c:v>2</c:v>
                </c:pt>
                <c:pt idx="21">
                  <c:v>2.3333333333333335</c:v>
                </c:pt>
                <c:pt idx="22">
                  <c:v>2.6666666666666665</c:v>
                </c:pt>
                <c:pt idx="23">
                  <c:v>3</c:v>
                </c:pt>
                <c:pt idx="24">
                  <c:v>3.3333333333333335</c:v>
                </c:pt>
                <c:pt idx="25">
                  <c:v>3.6666666666666665</c:v>
                </c:pt>
                <c:pt idx="26">
                  <c:v>4</c:v>
                </c:pt>
                <c:pt idx="27">
                  <c:v>4.333333333333333</c:v>
                </c:pt>
                <c:pt idx="28">
                  <c:v>4.666666666666667</c:v>
                </c:pt>
              </c:numCache>
            </c:numRef>
          </c:xVal>
          <c:yVal>
            <c:numRef>
              <c:f>Sheet2!$D$20:$D$48</c:f>
              <c:numCache>
                <c:formatCode>General</c:formatCode>
                <c:ptCount val="29"/>
                <c:pt idx="0">
                  <c:v>1.5306267880932367E-6</c:v>
                </c:pt>
                <c:pt idx="1">
                  <c:v>5.812797065241071E-6</c:v>
                </c:pt>
                <c:pt idx="2">
                  <c:v>2.4327817983449407E-5</c:v>
                </c:pt>
                <c:pt idx="3">
                  <c:v>9.1195148126943515E-5</c:v>
                </c:pt>
                <c:pt idx="4">
                  <c:v>3.061939432331684E-4</c:v>
                </c:pt>
                <c:pt idx="5">
                  <c:v>9.2083769843320784E-4</c:v>
                </c:pt>
                <c:pt idx="6">
                  <c:v>2.4804825359597826E-3</c:v>
                </c:pt>
                <c:pt idx="7">
                  <c:v>5.9849480610554284E-3</c:v>
                </c:pt>
                <c:pt idx="8">
                  <c:v>1.2934803319534005E-2</c:v>
                </c:pt>
                <c:pt idx="9">
                  <c:v>2.5040220324635376E-2</c:v>
                </c:pt>
                <c:pt idx="10">
                  <c:v>4.342086745305318E-2</c:v>
                </c:pt>
                <c:pt idx="11">
                  <c:v>6.7444034205589198E-2</c:v>
                </c:pt>
                <c:pt idx="12">
                  <c:v>9.3837283615465839E-2</c:v>
                </c:pt>
                <c:pt idx="13">
                  <c:v>0.11694880263484075</c:v>
                </c:pt>
                <c:pt idx="14">
                  <c:v>0.13055865981823633</c:v>
                </c:pt>
                <c:pt idx="15">
                  <c:v>0.13055865981823633</c:v>
                </c:pt>
                <c:pt idx="16">
                  <c:v>0.11694880263484075</c:v>
                </c:pt>
                <c:pt idx="17">
                  <c:v>9.3837283615465839E-2</c:v>
                </c:pt>
                <c:pt idx="18">
                  <c:v>6.7444034205589198E-2</c:v>
                </c:pt>
                <c:pt idx="19">
                  <c:v>4.342086745305318E-2</c:v>
                </c:pt>
                <c:pt idx="20">
                  <c:v>2.5040220324635376E-2</c:v>
                </c:pt>
                <c:pt idx="21">
                  <c:v>1.2934803319534005E-2</c:v>
                </c:pt>
                <c:pt idx="22">
                  <c:v>5.9849480610554284E-3</c:v>
                </c:pt>
                <c:pt idx="23">
                  <c:v>2.4804825359597826E-3</c:v>
                </c:pt>
                <c:pt idx="24">
                  <c:v>9.2083769843320784E-4</c:v>
                </c:pt>
                <c:pt idx="25">
                  <c:v>3.061939432331684E-4</c:v>
                </c:pt>
                <c:pt idx="26">
                  <c:v>9.1195148126943515E-5</c:v>
                </c:pt>
                <c:pt idx="27">
                  <c:v>2.4327817983449407E-5</c:v>
                </c:pt>
                <c:pt idx="28">
                  <c:v>5.812797065241071E-6</c:v>
                </c:pt>
              </c:numCache>
            </c:numRef>
          </c:yVal>
          <c:smooth val="1"/>
        </c:ser>
        <c:axId val="92548480"/>
        <c:axId val="92545024"/>
      </c:scatterChart>
      <c:valAx>
        <c:axId val="92548480"/>
        <c:scaling>
          <c:orientation val="minMax"/>
        </c:scaling>
        <c:axPos val="b"/>
        <c:numFmt formatCode="General" sourceLinked="1"/>
        <c:tickLblPos val="nextTo"/>
        <c:crossAx val="92545024"/>
        <c:crosses val="autoZero"/>
        <c:crossBetween val="midCat"/>
      </c:valAx>
      <c:valAx>
        <c:axId val="92545024"/>
        <c:scaling>
          <c:orientation val="minMax"/>
        </c:scaling>
        <c:axPos val="l"/>
        <c:majorGridlines/>
        <c:numFmt formatCode="General" sourceLinked="1"/>
        <c:tickLblPos val="nextTo"/>
        <c:crossAx val="925484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xVal>
            <c:numRef>
              <c:f>Sheet2!$B$52:$B$122</c:f>
              <c:numCache>
                <c:formatCode>General</c:formatCode>
                <c:ptCount val="71"/>
                <c:pt idx="0">
                  <c:v>-4.666666666666667</c:v>
                </c:pt>
                <c:pt idx="1">
                  <c:v>-4.5333333333333332</c:v>
                </c:pt>
                <c:pt idx="2">
                  <c:v>-4.3999999999999995</c:v>
                </c:pt>
                <c:pt idx="3">
                  <c:v>-4.2666666666666666</c:v>
                </c:pt>
                <c:pt idx="4">
                  <c:v>-4.1333333333333337</c:v>
                </c:pt>
                <c:pt idx="5">
                  <c:v>-4</c:v>
                </c:pt>
                <c:pt idx="6">
                  <c:v>-3.8666666666666671</c:v>
                </c:pt>
                <c:pt idx="7">
                  <c:v>-3.7333333333333338</c:v>
                </c:pt>
                <c:pt idx="8">
                  <c:v>-3.6</c:v>
                </c:pt>
                <c:pt idx="9">
                  <c:v>-3.4666666666666668</c:v>
                </c:pt>
                <c:pt idx="10">
                  <c:v>-3.3333333333333335</c:v>
                </c:pt>
                <c:pt idx="11">
                  <c:v>-3.1999999999999997</c:v>
                </c:pt>
                <c:pt idx="12">
                  <c:v>-3.0666666666666664</c:v>
                </c:pt>
                <c:pt idx="13">
                  <c:v>-2.9333333333333336</c:v>
                </c:pt>
                <c:pt idx="14">
                  <c:v>-2.8000000000000003</c:v>
                </c:pt>
                <c:pt idx="15">
                  <c:v>-2.6666666666666665</c:v>
                </c:pt>
                <c:pt idx="16">
                  <c:v>-2.5333333333333332</c:v>
                </c:pt>
                <c:pt idx="17">
                  <c:v>-2.4</c:v>
                </c:pt>
                <c:pt idx="18">
                  <c:v>-2.2666666666666671</c:v>
                </c:pt>
                <c:pt idx="19">
                  <c:v>-2.1333333333333333</c:v>
                </c:pt>
                <c:pt idx="20">
                  <c:v>-2</c:v>
                </c:pt>
                <c:pt idx="21">
                  <c:v>-1.8666666666666669</c:v>
                </c:pt>
                <c:pt idx="22">
                  <c:v>-1.7333333333333334</c:v>
                </c:pt>
                <c:pt idx="23">
                  <c:v>-1.5999999999999999</c:v>
                </c:pt>
                <c:pt idx="24">
                  <c:v>-1.4666666666666666</c:v>
                </c:pt>
                <c:pt idx="25">
                  <c:v>-1.333333333333333</c:v>
                </c:pt>
                <c:pt idx="26">
                  <c:v>-1.1999999999999995</c:v>
                </c:pt>
                <c:pt idx="27">
                  <c:v>-1.0666666666666662</c:v>
                </c:pt>
                <c:pt idx="28">
                  <c:v>-0.93333333333333268</c:v>
                </c:pt>
                <c:pt idx="29">
                  <c:v>-0.79999999999999927</c:v>
                </c:pt>
                <c:pt idx="30">
                  <c:v>-0.66666666666666607</c:v>
                </c:pt>
                <c:pt idx="31">
                  <c:v>-0.53333333333333266</c:v>
                </c:pt>
                <c:pt idx="32">
                  <c:v>-0.39999999999999919</c:v>
                </c:pt>
                <c:pt idx="33">
                  <c:v>-0.26666666666666572</c:v>
                </c:pt>
                <c:pt idx="34">
                  <c:v>-0.13333333333333228</c:v>
                </c:pt>
                <c:pt idx="35">
                  <c:v>1.1842378929335002E-15</c:v>
                </c:pt>
                <c:pt idx="36">
                  <c:v>0.13333333333333464</c:v>
                </c:pt>
                <c:pt idx="37">
                  <c:v>0.26666666666666811</c:v>
                </c:pt>
                <c:pt idx="38">
                  <c:v>0.40000000000000152</c:v>
                </c:pt>
                <c:pt idx="39">
                  <c:v>0.53333333333333499</c:v>
                </c:pt>
                <c:pt idx="40">
                  <c:v>0.66666666666666841</c:v>
                </c:pt>
                <c:pt idx="41">
                  <c:v>0.80000000000000193</c:v>
                </c:pt>
                <c:pt idx="42">
                  <c:v>0.93333333333333535</c:v>
                </c:pt>
                <c:pt idx="43">
                  <c:v>1.0666666666666689</c:v>
                </c:pt>
                <c:pt idx="44">
                  <c:v>1.2000000000000022</c:v>
                </c:pt>
                <c:pt idx="45">
                  <c:v>1.3333333333333357</c:v>
                </c:pt>
                <c:pt idx="46">
                  <c:v>1.4666666666666692</c:v>
                </c:pt>
                <c:pt idx="47">
                  <c:v>1.6000000000000025</c:v>
                </c:pt>
                <c:pt idx="48">
                  <c:v>1.7333333333333361</c:v>
                </c:pt>
                <c:pt idx="49">
                  <c:v>1.8666666666666696</c:v>
                </c:pt>
                <c:pt idx="50">
                  <c:v>2.0000000000000022</c:v>
                </c:pt>
                <c:pt idx="51">
                  <c:v>2.1333333333333351</c:v>
                </c:pt>
                <c:pt idx="52">
                  <c:v>2.2666666666666679</c:v>
                </c:pt>
                <c:pt idx="53">
                  <c:v>2.4000000000000008</c:v>
                </c:pt>
                <c:pt idx="54">
                  <c:v>2.5333333333333337</c:v>
                </c:pt>
                <c:pt idx="55">
                  <c:v>2.6666666666666665</c:v>
                </c:pt>
                <c:pt idx="56">
                  <c:v>2.7999999999999994</c:v>
                </c:pt>
                <c:pt idx="57">
                  <c:v>2.9333333333333322</c:v>
                </c:pt>
                <c:pt idx="58">
                  <c:v>3.0666666666666651</c:v>
                </c:pt>
                <c:pt idx="59">
                  <c:v>3.199999999999998</c:v>
                </c:pt>
                <c:pt idx="60">
                  <c:v>3.3333333333333308</c:v>
                </c:pt>
                <c:pt idx="61">
                  <c:v>3.4666666666666637</c:v>
                </c:pt>
                <c:pt idx="62">
                  <c:v>3.5999999999999965</c:v>
                </c:pt>
                <c:pt idx="63">
                  <c:v>3.7333333333333294</c:v>
                </c:pt>
                <c:pt idx="64">
                  <c:v>3.8666666666666623</c:v>
                </c:pt>
                <c:pt idx="65">
                  <c:v>3.9999999999999951</c:v>
                </c:pt>
                <c:pt idx="66">
                  <c:v>4.1333333333333284</c:v>
                </c:pt>
                <c:pt idx="67">
                  <c:v>4.2666666666666613</c:v>
                </c:pt>
                <c:pt idx="68">
                  <c:v>4.3999999999999941</c:v>
                </c:pt>
                <c:pt idx="69">
                  <c:v>4.533333333333327</c:v>
                </c:pt>
                <c:pt idx="70">
                  <c:v>4.6666666666666599</c:v>
                </c:pt>
              </c:numCache>
            </c:numRef>
          </c:xVal>
          <c:yVal>
            <c:numRef>
              <c:f>Sheet2!$D$52:$D$122</c:f>
              <c:numCache>
                <c:formatCode>General</c:formatCode>
                <c:ptCount val="71"/>
                <c:pt idx="0">
                  <c:v>1.5306267880932367E-6</c:v>
                </c:pt>
                <c:pt idx="1">
                  <c:v>1.3723772943619039E-6</c:v>
                </c:pt>
                <c:pt idx="2">
                  <c:v>2.5095398699104265E-6</c:v>
                </c:pt>
                <c:pt idx="3">
                  <c:v>4.5082199167101322E-6</c:v>
                </c:pt>
                <c:pt idx="4">
                  <c:v>7.9562158417090245E-6</c:v>
                </c:pt>
                <c:pt idx="5">
                  <c:v>1.3794262125998991E-5</c:v>
                </c:pt>
                <c:pt idx="6">
                  <c:v>2.3495293194231159E-5</c:v>
                </c:pt>
                <c:pt idx="7">
                  <c:v>3.9314589773242758E-5</c:v>
                </c:pt>
                <c:pt idx="8">
                  <c:v>6.4627465353517266E-5</c:v>
                </c:pt>
                <c:pt idx="9">
                  <c:v>1.043688754365224E-4</c:v>
                </c:pt>
                <c:pt idx="10">
                  <c:v>1.6558286760259833E-4</c:v>
                </c:pt>
                <c:pt idx="11">
                  <c:v>2.5807760471829866E-4</c:v>
                </c:pt>
                <c:pt idx="12">
                  <c:v>3.9516254347859991E-4</c:v>
                </c:pt>
                <c:pt idx="13">
                  <c:v>5.9441774607948972E-4</c:v>
                </c:pt>
                <c:pt idx="14">
                  <c:v>8.7841210295502847E-4</c:v>
                </c:pt>
                <c:pt idx="15">
                  <c:v>1.2752502371615737E-3</c:v>
                </c:pt>
                <c:pt idx="16">
                  <c:v>1.8187921879710967E-3</c:v>
                </c:pt>
                <c:pt idx="17">
                  <c:v>2.5483631690350617E-3</c:v>
                </c:pt>
                <c:pt idx="18">
                  <c:v>3.5077621559622685E-3</c:v>
                </c:pt>
                <c:pt idx="19">
                  <c:v>4.7433977421867946E-3</c:v>
                </c:pt>
                <c:pt idx="20">
                  <c:v>6.3014361254342122E-3</c:v>
                </c:pt>
                <c:pt idx="21">
                  <c:v>8.2239437585613917E-3</c:v>
                </c:pt>
                <c:pt idx="22">
                  <c:v>1.0544143982038401E-2</c:v>
                </c:pt>
                <c:pt idx="23">
                  <c:v>1.3281072010778772E-2</c:v>
                </c:pt>
                <c:pt idx="24">
                  <c:v>1.6434085714428281E-2</c:v>
                </c:pt>
                <c:pt idx="25">
                  <c:v>1.9977842311881711E-2</c:v>
                </c:pt>
                <c:pt idx="26">
                  <c:v>2.3858450495840455E-2</c:v>
                </c:pt>
                <c:pt idx="27">
                  <c:v>2.7991521973800837E-2</c:v>
                </c:pt>
                <c:pt idx="28">
                  <c:v>3.2262752656720517E-2</c:v>
                </c:pt>
                <c:pt idx="29">
                  <c:v>3.6531453731167285E-2</c:v>
                </c:pt>
                <c:pt idx="30">
                  <c:v>4.0637138963526165E-2</c:v>
                </c:pt>
                <c:pt idx="31">
                  <c:v>4.4408891056928357E-2</c:v>
                </c:pt>
                <c:pt idx="32">
                  <c:v>4.7676829785824659E-2</c:v>
                </c:pt>
                <c:pt idx="33">
                  <c:v>5.0284652074349401E-2</c:v>
                </c:pt>
                <c:pt idx="34">
                  <c:v>5.210197291236085E-2</c:v>
                </c:pt>
                <c:pt idx="35">
                  <c:v>5.3035116623614043E-2</c:v>
                </c:pt>
                <c:pt idx="36">
                  <c:v>5.3035116623614043E-2</c:v>
                </c:pt>
                <c:pt idx="37">
                  <c:v>5.2101972912360961E-2</c:v>
                </c:pt>
                <c:pt idx="38">
                  <c:v>5.028465207434929E-2</c:v>
                </c:pt>
                <c:pt idx="39">
                  <c:v>4.7676829785824659E-2</c:v>
                </c:pt>
                <c:pt idx="40">
                  <c:v>4.4408891056928246E-2</c:v>
                </c:pt>
                <c:pt idx="41">
                  <c:v>4.0637138963526165E-2</c:v>
                </c:pt>
                <c:pt idx="42">
                  <c:v>3.6531453731167174E-2</c:v>
                </c:pt>
                <c:pt idx="43">
                  <c:v>3.2262752656720517E-2</c:v>
                </c:pt>
                <c:pt idx="44">
                  <c:v>2.7991521973800726E-2</c:v>
                </c:pt>
                <c:pt idx="45">
                  <c:v>2.3858450495840344E-2</c:v>
                </c:pt>
                <c:pt idx="46">
                  <c:v>1.99778423118816E-2</c:v>
                </c:pt>
                <c:pt idx="47">
                  <c:v>1.643408571442817E-2</c:v>
                </c:pt>
                <c:pt idx="48">
                  <c:v>1.3281072010778772E-2</c:v>
                </c:pt>
                <c:pt idx="49">
                  <c:v>1.0544143982038401E-2</c:v>
                </c:pt>
                <c:pt idx="50">
                  <c:v>8.2239437585613917E-3</c:v>
                </c:pt>
                <c:pt idx="51">
                  <c:v>6.3014361254338791E-3</c:v>
                </c:pt>
                <c:pt idx="52">
                  <c:v>4.7433977421869056E-3</c:v>
                </c:pt>
                <c:pt idx="53">
                  <c:v>3.5077621559622685E-3</c:v>
                </c:pt>
                <c:pt idx="54">
                  <c:v>2.5483631690352837E-3</c:v>
                </c:pt>
                <c:pt idx="55">
                  <c:v>1.8187921879708746E-3</c:v>
                </c:pt>
                <c:pt idx="56">
                  <c:v>1.2752502371621288E-3</c:v>
                </c:pt>
                <c:pt idx="57">
                  <c:v>8.7841210295436234E-4</c:v>
                </c:pt>
                <c:pt idx="58">
                  <c:v>5.9441774608026687E-4</c:v>
                </c:pt>
                <c:pt idx="59">
                  <c:v>3.9516254347748969E-4</c:v>
                </c:pt>
                <c:pt idx="60">
                  <c:v>2.5807760471885377E-4</c:v>
                </c:pt>
                <c:pt idx="61">
                  <c:v>1.6558286760137708E-4</c:v>
                </c:pt>
                <c:pt idx="62">
                  <c:v>1.043688754385208E-4</c:v>
                </c:pt>
                <c:pt idx="63">
                  <c:v>6.462746535129682E-5</c:v>
                </c:pt>
                <c:pt idx="64">
                  <c:v>3.9314589777350584E-5</c:v>
                </c:pt>
                <c:pt idx="65">
                  <c:v>2.3495293192787869E-5</c:v>
                </c:pt>
                <c:pt idx="66">
                  <c:v>1.3794262128774548E-5</c:v>
                </c:pt>
                <c:pt idx="67">
                  <c:v>7.9562158159518503E-6</c:v>
                </c:pt>
                <c:pt idx="68">
                  <c:v>4.5082199612300755E-6</c:v>
                </c:pt>
                <c:pt idx="69">
                  <c:v>2.5095398767938093E-6</c:v>
                </c:pt>
                <c:pt idx="70">
                  <c:v>1.3723773064633349E-6</c:v>
                </c:pt>
              </c:numCache>
            </c:numRef>
          </c:yVal>
          <c:smooth val="1"/>
        </c:ser>
        <c:axId val="80299520"/>
        <c:axId val="80297984"/>
      </c:scatterChart>
      <c:valAx>
        <c:axId val="80299520"/>
        <c:scaling>
          <c:orientation val="minMax"/>
        </c:scaling>
        <c:axPos val="b"/>
        <c:numFmt formatCode="General" sourceLinked="1"/>
        <c:tickLblPos val="nextTo"/>
        <c:crossAx val="80297984"/>
        <c:crosses val="autoZero"/>
        <c:crossBetween val="midCat"/>
      </c:valAx>
      <c:valAx>
        <c:axId val="80297984"/>
        <c:scaling>
          <c:orientation val="minMax"/>
        </c:scaling>
        <c:axPos val="l"/>
        <c:majorGridlines/>
        <c:numFmt formatCode="General" sourceLinked="1"/>
        <c:tickLblPos val="nextTo"/>
        <c:crossAx val="802995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Sheet3!$B$1</c:f>
              <c:strCache>
                <c:ptCount val="1"/>
                <c:pt idx="0">
                  <c:v>F</c:v>
                </c:pt>
              </c:strCache>
            </c:strRef>
          </c:tx>
          <c:xVal>
            <c:strRef>
              <c:f>Sheet3!$A$2:$A$9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xVal>
          <c:yVal>
            <c:numRef>
              <c:f>Sheet3!$B$2:$B$9</c:f>
              <c:numCache>
                <c:formatCode>General</c:formatCode>
                <c:ptCount val="8"/>
                <c:pt idx="0">
                  <c:v>3</c:v>
                </c:pt>
                <c:pt idx="1">
                  <c:v>21</c:v>
                </c:pt>
                <c:pt idx="2">
                  <c:v>150</c:v>
                </c:pt>
                <c:pt idx="3">
                  <c:v>335</c:v>
                </c:pt>
                <c:pt idx="4">
                  <c:v>326</c:v>
                </c:pt>
                <c:pt idx="5">
                  <c:v>135</c:v>
                </c:pt>
                <c:pt idx="6">
                  <c:v>26</c:v>
                </c:pt>
                <c:pt idx="7">
                  <c:v>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Sheet3!$J$1</c:f>
              <c:strCache>
                <c:ptCount val="1"/>
                <c:pt idx="0">
                  <c:v>ef</c:v>
                </c:pt>
              </c:strCache>
            </c:strRef>
          </c:tx>
          <c:xVal>
            <c:strRef>
              <c:f>Sheet3!$A$2:$A$9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xVal>
          <c:yVal>
            <c:numRef>
              <c:f>Sheet3!$J$2:$J$9</c:f>
              <c:numCache>
                <c:formatCode>General</c:formatCode>
                <c:ptCount val="8"/>
                <c:pt idx="0">
                  <c:v>0.43173985748753496</c:v>
                </c:pt>
                <c:pt idx="1">
                  <c:v>5.3730619545287377</c:v>
                </c:pt>
                <c:pt idx="2">
                  <c:v>28.765928256464942</c:v>
                </c:pt>
                <c:pt idx="3">
                  <c:v>66.250899316955071</c:v>
                </c:pt>
                <c:pt idx="4">
                  <c:v>65.63900712795521</c:v>
                </c:pt>
                <c:pt idx="5">
                  <c:v>27.976222201024019</c:v>
                </c:pt>
                <c:pt idx="6">
                  <c:v>5.1294756730486784</c:v>
                </c:pt>
                <c:pt idx="7">
                  <c:v>0.40458867354289701</c:v>
                </c:pt>
              </c:numCache>
            </c:numRef>
          </c:yVal>
          <c:smooth val="1"/>
        </c:ser>
        <c:axId val="91787648"/>
        <c:axId val="91781760"/>
      </c:scatterChart>
      <c:valAx>
        <c:axId val="91787648"/>
        <c:scaling>
          <c:orientation val="minMax"/>
        </c:scaling>
        <c:axPos val="b"/>
        <c:tickLblPos val="nextTo"/>
        <c:crossAx val="91781760"/>
        <c:crosses val="autoZero"/>
        <c:crossBetween val="midCat"/>
      </c:valAx>
      <c:valAx>
        <c:axId val="91781760"/>
        <c:scaling>
          <c:orientation val="minMax"/>
        </c:scaling>
        <c:axPos val="l"/>
        <c:majorGridlines/>
        <c:numFmt formatCode="General" sourceLinked="1"/>
        <c:tickLblPos val="nextTo"/>
        <c:crossAx val="917876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Sheet3!$B$21</c:f>
              <c:strCache>
                <c:ptCount val="1"/>
                <c:pt idx="0">
                  <c:v>F</c:v>
                </c:pt>
              </c:strCache>
            </c:strRef>
          </c:tx>
          <c:xVal>
            <c:strRef>
              <c:f>Sheet3!$A$22:$A$29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xVal>
          <c:yVal>
            <c:numRef>
              <c:f>Sheet3!$B$22:$B$29</c:f>
              <c:numCache>
                <c:formatCode>General</c:formatCode>
                <c:ptCount val="8"/>
                <c:pt idx="0">
                  <c:v>3</c:v>
                </c:pt>
                <c:pt idx="1">
                  <c:v>21</c:v>
                </c:pt>
                <c:pt idx="2">
                  <c:v>150</c:v>
                </c:pt>
                <c:pt idx="3">
                  <c:v>335</c:v>
                </c:pt>
                <c:pt idx="4">
                  <c:v>326</c:v>
                </c:pt>
                <c:pt idx="5">
                  <c:v>135</c:v>
                </c:pt>
                <c:pt idx="6">
                  <c:v>26</c:v>
                </c:pt>
                <c:pt idx="7">
                  <c:v>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Sheet3!$F$21</c:f>
              <c:strCache>
                <c:ptCount val="1"/>
                <c:pt idx="0">
                  <c:v>ef</c:v>
                </c:pt>
              </c:strCache>
            </c:strRef>
          </c:tx>
          <c:xVal>
            <c:strRef>
              <c:f>Sheet3!$A$22:$A$29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xVal>
          <c:yVal>
            <c:numRef>
              <c:f>Sheet3!$F$22:$F$29</c:f>
              <c:numCache>
                <c:formatCode>General</c:formatCode>
                <c:ptCount val="8"/>
                <c:pt idx="0">
                  <c:v>0.67661509903815809</c:v>
                </c:pt>
                <c:pt idx="1">
                  <c:v>10.450428211276176</c:v>
                </c:pt>
                <c:pt idx="2">
                  <c:v>74.597782172988175</c:v>
                </c:pt>
                <c:pt idx="3">
                  <c:v>240.94833612524491</c:v>
                </c:pt>
                <c:pt idx="4">
                  <c:v>353.9078163931959</c:v>
                </c:pt>
                <c:pt idx="5">
                  <c:v>236.81491945602573</c:v>
                </c:pt>
                <c:pt idx="6">
                  <c:v>72.054614861062788</c:v>
                </c:pt>
                <c:pt idx="7">
                  <c:v>9.9188560511132007</c:v>
                </c:pt>
              </c:numCache>
            </c:numRef>
          </c:yVal>
          <c:smooth val="1"/>
        </c:ser>
        <c:axId val="94309760"/>
        <c:axId val="91812224"/>
      </c:scatterChart>
      <c:valAx>
        <c:axId val="94309760"/>
        <c:scaling>
          <c:orientation val="minMax"/>
        </c:scaling>
        <c:axPos val="b"/>
        <c:tickLblPos val="nextTo"/>
        <c:crossAx val="91812224"/>
        <c:crosses val="autoZero"/>
        <c:crossBetween val="midCat"/>
      </c:valAx>
      <c:valAx>
        <c:axId val="91812224"/>
        <c:scaling>
          <c:orientation val="minMax"/>
        </c:scaling>
        <c:axPos val="l"/>
        <c:majorGridlines/>
        <c:numFmt formatCode="General" sourceLinked="1"/>
        <c:tickLblPos val="nextTo"/>
        <c:crossAx val="943097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Sheet4!$B$1</c:f>
              <c:strCache>
                <c:ptCount val="1"/>
                <c:pt idx="0">
                  <c:v>F</c:v>
                </c:pt>
              </c:strCache>
            </c:strRef>
          </c:tx>
          <c:xVal>
            <c:strRef>
              <c:f>Sheet4!$A$2:$A$10</c:f>
              <c:strCache>
                <c:ptCount val="9"/>
                <c:pt idx="0">
                  <c:v>150-160</c:v>
                </c:pt>
                <c:pt idx="1">
                  <c:v>160-170</c:v>
                </c:pt>
                <c:pt idx="2">
                  <c:v>170-180</c:v>
                </c:pt>
                <c:pt idx="3">
                  <c:v>180-190</c:v>
                </c:pt>
                <c:pt idx="4">
                  <c:v>190-200</c:v>
                </c:pt>
                <c:pt idx="5">
                  <c:v>200-210</c:v>
                </c:pt>
                <c:pt idx="6">
                  <c:v>210-220</c:v>
                </c:pt>
                <c:pt idx="7">
                  <c:v>220-230</c:v>
                </c:pt>
                <c:pt idx="8">
                  <c:v>230-240</c:v>
                </c:pt>
              </c:strCache>
            </c:strRef>
          </c:xVal>
          <c:yVal>
            <c:numRef>
              <c:f>Sheet4!$B$2:$B$10</c:f>
              <c:numCache>
                <c:formatCode>General</c:formatCode>
                <c:ptCount val="9"/>
                <c:pt idx="0">
                  <c:v>9</c:v>
                </c:pt>
                <c:pt idx="1">
                  <c:v>24</c:v>
                </c:pt>
                <c:pt idx="2">
                  <c:v>51</c:v>
                </c:pt>
                <c:pt idx="3">
                  <c:v>66</c:v>
                </c:pt>
                <c:pt idx="4">
                  <c:v>72</c:v>
                </c:pt>
                <c:pt idx="5">
                  <c:v>48</c:v>
                </c:pt>
                <c:pt idx="6">
                  <c:v>21</c:v>
                </c:pt>
                <c:pt idx="7">
                  <c:v>6</c:v>
                </c:pt>
                <c:pt idx="8">
                  <c:v>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Sheet4!$F$17</c:f>
              <c:strCache>
                <c:ptCount val="1"/>
                <c:pt idx="0">
                  <c:v>ef</c:v>
                </c:pt>
              </c:strCache>
            </c:strRef>
          </c:tx>
          <c:xVal>
            <c:strRef>
              <c:f>Sheet4!$A$2:$A$10</c:f>
              <c:strCache>
                <c:ptCount val="9"/>
                <c:pt idx="0">
                  <c:v>150-160</c:v>
                </c:pt>
                <c:pt idx="1">
                  <c:v>160-170</c:v>
                </c:pt>
                <c:pt idx="2">
                  <c:v>170-180</c:v>
                </c:pt>
                <c:pt idx="3">
                  <c:v>180-190</c:v>
                </c:pt>
                <c:pt idx="4">
                  <c:v>190-200</c:v>
                </c:pt>
                <c:pt idx="5">
                  <c:v>200-210</c:v>
                </c:pt>
                <c:pt idx="6">
                  <c:v>210-220</c:v>
                </c:pt>
                <c:pt idx="7">
                  <c:v>220-230</c:v>
                </c:pt>
                <c:pt idx="8">
                  <c:v>230-240</c:v>
                </c:pt>
              </c:strCache>
            </c:strRef>
          </c:xVal>
          <c:yVal>
            <c:numRef>
              <c:f>Sheet4!$F$18:$F$26</c:f>
              <c:numCache>
                <c:formatCode>General</c:formatCode>
                <c:ptCount val="9"/>
                <c:pt idx="0">
                  <c:v>4.6833147227556271</c:v>
                </c:pt>
                <c:pt idx="1">
                  <c:v>14.026937022766806</c:v>
                </c:pt>
                <c:pt idx="2">
                  <c:v>35.226644512481812</c:v>
                </c:pt>
                <c:pt idx="3">
                  <c:v>61.01759234211768</c:v>
                </c:pt>
                <c:pt idx="4">
                  <c:v>72.915847411988906</c:v>
                </c:pt>
                <c:pt idx="5">
                  <c:v>60.118421511832331</c:v>
                </c:pt>
                <c:pt idx="6">
                  <c:v>34.195843617542657</c:v>
                </c:pt>
                <c:pt idx="7">
                  <c:v>13.415557199825734</c:v>
                </c:pt>
                <c:pt idx="8">
                  <c:v>3.6285962166050068</c:v>
                </c:pt>
              </c:numCache>
            </c:numRef>
          </c:yVal>
          <c:smooth val="1"/>
        </c:ser>
        <c:axId val="50695168"/>
        <c:axId val="50692480"/>
      </c:scatterChart>
      <c:valAx>
        <c:axId val="50695168"/>
        <c:scaling>
          <c:orientation val="minMax"/>
        </c:scaling>
        <c:axPos val="b"/>
        <c:tickLblPos val="nextTo"/>
        <c:crossAx val="50692480"/>
        <c:crosses val="autoZero"/>
        <c:crossBetween val="midCat"/>
      </c:valAx>
      <c:valAx>
        <c:axId val="50692480"/>
        <c:scaling>
          <c:orientation val="minMax"/>
        </c:scaling>
        <c:axPos val="l"/>
        <c:majorGridlines/>
        <c:numFmt formatCode="General" sourceLinked="1"/>
        <c:tickLblPos val="nextTo"/>
        <c:crossAx val="506951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1</xdr:row>
      <xdr:rowOff>9525</xdr:rowOff>
    </xdr:from>
    <xdr:to>
      <xdr:col>18</xdr:col>
      <xdr:colOff>257175</xdr:colOff>
      <xdr:row>15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561975</xdr:colOff>
      <xdr:row>18</xdr:row>
      <xdr:rowOff>161925</xdr:rowOff>
    </xdr:from>
    <xdr:to>
      <xdr:col>18</xdr:col>
      <xdr:colOff>257175</xdr:colOff>
      <xdr:row>33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514349</xdr:colOff>
      <xdr:row>51</xdr:row>
      <xdr:rowOff>19050</xdr:rowOff>
    </xdr:from>
    <xdr:to>
      <xdr:col>19</xdr:col>
      <xdr:colOff>142874</xdr:colOff>
      <xdr:row>68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95250</xdr:rowOff>
    </xdr:from>
    <xdr:to>
      <xdr:col>15</xdr:col>
      <xdr:colOff>304800</xdr:colOff>
      <xdr:row>14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19</xdr:row>
      <xdr:rowOff>0</xdr:rowOff>
    </xdr:from>
    <xdr:to>
      <xdr:col>15</xdr:col>
      <xdr:colOff>314325</xdr:colOff>
      <xdr:row>33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247650</xdr:colOff>
      <xdr:row>50</xdr:row>
      <xdr:rowOff>180975</xdr:rowOff>
    </xdr:from>
    <xdr:to>
      <xdr:col>17</xdr:col>
      <xdr:colOff>304800</xdr:colOff>
      <xdr:row>70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590550</xdr:colOff>
      <xdr:row>1</xdr:row>
      <xdr:rowOff>28575</xdr:rowOff>
    </xdr:from>
    <xdr:to>
      <xdr:col>19</xdr:col>
      <xdr:colOff>285750</xdr:colOff>
      <xdr:row>15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</xdr:colOff>
      <xdr:row>16</xdr:row>
      <xdr:rowOff>95250</xdr:rowOff>
    </xdr:from>
    <xdr:to>
      <xdr:col>19</xdr:col>
      <xdr:colOff>314325</xdr:colOff>
      <xdr:row>30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590550</xdr:colOff>
      <xdr:row>0</xdr:row>
      <xdr:rowOff>152400</xdr:rowOff>
    </xdr:from>
    <xdr:to>
      <xdr:col>17</xdr:col>
      <xdr:colOff>285750</xdr:colOff>
      <xdr:row>15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opLeftCell="A11" workbookViewId="0">
      <selection activeCell="C19" sqref="C19"/>
    </sheetView>
  </sheetViews>
  <sheetFormatPr defaultRowHeight="15"/>
  <cols>
    <col min="2" max="2" width="12" bestFit="1" customWidth="1"/>
  </cols>
  <sheetData>
    <row r="1" spans="1:2">
      <c r="A1" t="s">
        <v>0</v>
      </c>
      <c r="B1" t="s">
        <v>1</v>
      </c>
    </row>
    <row r="2" spans="1:2">
      <c r="A2">
        <v>-2</v>
      </c>
      <c r="B2">
        <f>NORMDIST(A2,5,1.5,FALSE)</f>
        <v>4.9640305804200019E-6</v>
      </c>
    </row>
    <row r="3" spans="1:2">
      <c r="A3">
        <f>A2+1</f>
        <v>-1</v>
      </c>
      <c r="B3">
        <f t="shared" ref="B3:B16" si="0">NORMDIST(A3,5,1.5,FALSE)</f>
        <v>8.9220150509923565E-5</v>
      </c>
    </row>
    <row r="4" spans="1:2">
      <c r="A4">
        <f t="shared" ref="A4:A16" si="1">A3+1</f>
        <v>0</v>
      </c>
      <c r="B4">
        <f t="shared" si="0"/>
        <v>1.0281859975274042E-3</v>
      </c>
    </row>
    <row r="5" spans="1:2">
      <c r="A5">
        <f t="shared" si="1"/>
        <v>1</v>
      </c>
      <c r="B5">
        <f t="shared" si="0"/>
        <v>7.5973240158649612E-3</v>
      </c>
    </row>
    <row r="6" spans="1:2">
      <c r="A6">
        <f t="shared" si="1"/>
        <v>2</v>
      </c>
      <c r="B6">
        <f t="shared" si="0"/>
        <v>3.5993977675458706E-2</v>
      </c>
    </row>
    <row r="7" spans="1:2">
      <c r="A7">
        <f t="shared" si="1"/>
        <v>3</v>
      </c>
      <c r="B7">
        <f t="shared" si="0"/>
        <v>0.10934004978399574</v>
      </c>
    </row>
    <row r="8" spans="1:2">
      <c r="A8">
        <f t="shared" si="1"/>
        <v>4</v>
      </c>
      <c r="B8">
        <f t="shared" si="0"/>
        <v>0.21296533701490145</v>
      </c>
    </row>
    <row r="9" spans="1:2">
      <c r="A9">
        <f t="shared" si="1"/>
        <v>5</v>
      </c>
      <c r="B9">
        <f t="shared" si="0"/>
        <v>0.26596152026762176</v>
      </c>
    </row>
    <row r="10" spans="1:2">
      <c r="A10">
        <f t="shared" si="1"/>
        <v>6</v>
      </c>
      <c r="B10">
        <f t="shared" si="0"/>
        <v>0.21296533701490145</v>
      </c>
    </row>
    <row r="11" spans="1:2">
      <c r="A11">
        <f t="shared" si="1"/>
        <v>7</v>
      </c>
      <c r="B11">
        <f t="shared" si="0"/>
        <v>0.10934004978399574</v>
      </c>
    </row>
    <row r="12" spans="1:2">
      <c r="A12">
        <f t="shared" si="1"/>
        <v>8</v>
      </c>
      <c r="B12">
        <f t="shared" si="0"/>
        <v>3.5993977675458706E-2</v>
      </c>
    </row>
    <row r="13" spans="1:2">
      <c r="A13">
        <f t="shared" si="1"/>
        <v>9</v>
      </c>
      <c r="B13">
        <f t="shared" si="0"/>
        <v>7.5973240158649612E-3</v>
      </c>
    </row>
    <row r="14" spans="1:2">
      <c r="A14">
        <f t="shared" si="1"/>
        <v>10</v>
      </c>
      <c r="B14">
        <f t="shared" si="0"/>
        <v>1.0281859975274042E-3</v>
      </c>
    </row>
    <row r="15" spans="1:2">
      <c r="A15">
        <f>A14+1</f>
        <v>11</v>
      </c>
      <c r="B15">
        <f t="shared" si="0"/>
        <v>8.9220150509923565E-5</v>
      </c>
    </row>
    <row r="16" spans="1:2">
      <c r="A16">
        <f t="shared" si="1"/>
        <v>12</v>
      </c>
      <c r="B16">
        <f t="shared" si="0"/>
        <v>4.9640305804200019E-6</v>
      </c>
    </row>
    <row r="19" spans="1:2">
      <c r="A19" t="s">
        <v>0</v>
      </c>
      <c r="B19" t="s">
        <v>1</v>
      </c>
    </row>
    <row r="20" spans="1:2">
      <c r="A20">
        <v>-2</v>
      </c>
      <c r="B20">
        <f>NORMDIST(A20,5,1.5,FALSE)</f>
        <v>4.9640305804200019E-6</v>
      </c>
    </row>
    <row r="21" spans="1:2">
      <c r="A21">
        <f>A2+0.5</f>
        <v>-1.5</v>
      </c>
      <c r="B21">
        <f t="shared" ref="B21:B48" si="2">NORMDIST(A21,5,1.5,FALSE)</f>
        <v>2.2247241597092239E-5</v>
      </c>
    </row>
    <row r="22" spans="1:2">
      <c r="A22">
        <f>A21+0.5</f>
        <v>-1</v>
      </c>
      <c r="B22">
        <f t="shared" si="2"/>
        <v>8.9220150509923565E-5</v>
      </c>
    </row>
    <row r="23" spans="1:2">
      <c r="A23">
        <f t="shared" ref="A23:A48" si="3">A22+0.5</f>
        <v>-0.5</v>
      </c>
      <c r="B23">
        <f t="shared" si="2"/>
        <v>3.2018043441388013E-4</v>
      </c>
    </row>
    <row r="24" spans="1:2">
      <c r="A24">
        <f t="shared" si="3"/>
        <v>0</v>
      </c>
      <c r="B24">
        <f t="shared" si="2"/>
        <v>1.0281859975274042E-3</v>
      </c>
    </row>
    <row r="25" spans="1:2">
      <c r="A25">
        <f t="shared" si="3"/>
        <v>0.5</v>
      </c>
      <c r="B25">
        <f t="shared" si="2"/>
        <v>2.954565607958671E-3</v>
      </c>
    </row>
    <row r="26" spans="1:2">
      <c r="A26">
        <f t="shared" si="3"/>
        <v>1</v>
      </c>
      <c r="B26">
        <f t="shared" si="2"/>
        <v>7.5973240158649612E-3</v>
      </c>
    </row>
    <row r="27" spans="1:2">
      <c r="A27">
        <f t="shared" si="3"/>
        <v>1.5</v>
      </c>
      <c r="B27">
        <f t="shared" si="2"/>
        <v>1.7481259395806328E-2</v>
      </c>
    </row>
    <row r="28" spans="1:2">
      <c r="A28">
        <f t="shared" si="3"/>
        <v>2</v>
      </c>
      <c r="B28">
        <f t="shared" si="2"/>
        <v>3.5993977675458706E-2</v>
      </c>
    </row>
    <row r="29" spans="1:2">
      <c r="A29">
        <f t="shared" si="3"/>
        <v>2.5</v>
      </c>
      <c r="B29">
        <f t="shared" si="2"/>
        <v>6.6318092528499115E-2</v>
      </c>
    </row>
    <row r="30" spans="1:2">
      <c r="A30">
        <f t="shared" si="3"/>
        <v>3</v>
      </c>
      <c r="B30">
        <f t="shared" si="2"/>
        <v>0.10934004978399574</v>
      </c>
    </row>
    <row r="31" spans="1:2">
      <c r="A31">
        <f t="shared" si="3"/>
        <v>3.5</v>
      </c>
      <c r="B31">
        <f t="shared" si="2"/>
        <v>0.16131381634609557</v>
      </c>
    </row>
    <row r="32" spans="1:2">
      <c r="A32">
        <f t="shared" si="3"/>
        <v>4</v>
      </c>
      <c r="B32">
        <f t="shared" si="2"/>
        <v>0.21296533701490145</v>
      </c>
    </row>
    <row r="33" spans="1:2">
      <c r="A33">
        <f t="shared" si="3"/>
        <v>4.5</v>
      </c>
      <c r="B33">
        <f t="shared" si="2"/>
        <v>0.25158881846199543</v>
      </c>
    </row>
    <row r="34" spans="1:2">
      <c r="A34">
        <f t="shared" si="3"/>
        <v>5</v>
      </c>
      <c r="B34">
        <f t="shared" si="2"/>
        <v>0.26596152026762176</v>
      </c>
    </row>
    <row r="35" spans="1:2">
      <c r="A35">
        <f t="shared" si="3"/>
        <v>5.5</v>
      </c>
      <c r="B35">
        <f t="shared" si="2"/>
        <v>0.25158881846199543</v>
      </c>
    </row>
    <row r="36" spans="1:2">
      <c r="A36">
        <f t="shared" si="3"/>
        <v>6</v>
      </c>
      <c r="B36">
        <f t="shared" si="2"/>
        <v>0.21296533701490145</v>
      </c>
    </row>
    <row r="37" spans="1:2">
      <c r="A37">
        <f t="shared" si="3"/>
        <v>6.5</v>
      </c>
      <c r="B37">
        <f t="shared" si="2"/>
        <v>0.16131381634609557</v>
      </c>
    </row>
    <row r="38" spans="1:2">
      <c r="A38">
        <f t="shared" si="3"/>
        <v>7</v>
      </c>
      <c r="B38">
        <f t="shared" si="2"/>
        <v>0.10934004978399574</v>
      </c>
    </row>
    <row r="39" spans="1:2">
      <c r="A39">
        <f t="shared" si="3"/>
        <v>7.5</v>
      </c>
      <c r="B39">
        <f t="shared" si="2"/>
        <v>6.6318092528499115E-2</v>
      </c>
    </row>
    <row r="40" spans="1:2">
      <c r="A40">
        <f t="shared" si="3"/>
        <v>8</v>
      </c>
      <c r="B40">
        <f t="shared" si="2"/>
        <v>3.5993977675458706E-2</v>
      </c>
    </row>
    <row r="41" spans="1:2">
      <c r="A41">
        <f t="shared" si="3"/>
        <v>8.5</v>
      </c>
      <c r="B41">
        <f t="shared" si="2"/>
        <v>1.7481259395806328E-2</v>
      </c>
    </row>
    <row r="42" spans="1:2">
      <c r="A42">
        <f t="shared" si="3"/>
        <v>9</v>
      </c>
      <c r="B42">
        <f t="shared" si="2"/>
        <v>7.5973240158649612E-3</v>
      </c>
    </row>
    <row r="43" spans="1:2">
      <c r="A43">
        <f t="shared" si="3"/>
        <v>9.5</v>
      </c>
      <c r="B43">
        <f t="shared" si="2"/>
        <v>2.954565607958671E-3</v>
      </c>
    </row>
    <row r="44" spans="1:2">
      <c r="A44">
        <f t="shared" si="3"/>
        <v>10</v>
      </c>
      <c r="B44">
        <f t="shared" si="2"/>
        <v>1.0281859975274042E-3</v>
      </c>
    </row>
    <row r="45" spans="1:2">
      <c r="A45">
        <f t="shared" si="3"/>
        <v>10.5</v>
      </c>
      <c r="B45">
        <f t="shared" si="2"/>
        <v>3.2018043441388013E-4</v>
      </c>
    </row>
    <row r="46" spans="1:2">
      <c r="A46">
        <f t="shared" si="3"/>
        <v>11</v>
      </c>
      <c r="B46">
        <f t="shared" si="2"/>
        <v>8.9220150509923565E-5</v>
      </c>
    </row>
    <row r="47" spans="1:2">
      <c r="A47">
        <f t="shared" si="3"/>
        <v>11.5</v>
      </c>
      <c r="B47">
        <f t="shared" si="2"/>
        <v>2.2247241597092239E-5</v>
      </c>
    </row>
    <row r="48" spans="1:2">
      <c r="A48">
        <f t="shared" si="3"/>
        <v>12</v>
      </c>
      <c r="B48">
        <f t="shared" si="2"/>
        <v>4.9640305804200019E-6</v>
      </c>
    </row>
    <row r="51" spans="1:2">
      <c r="A51" t="s">
        <v>0</v>
      </c>
      <c r="B51" t="s">
        <v>1</v>
      </c>
    </row>
    <row r="52" spans="1:2">
      <c r="A52">
        <v>-2</v>
      </c>
      <c r="B52">
        <f>NORMDIST(A52,5,1.5,FALSE)</f>
        <v>4.9640305804200019E-6</v>
      </c>
    </row>
    <row r="53" spans="1:2">
      <c r="A53">
        <f>A52+0.2</f>
        <v>-1.8</v>
      </c>
      <c r="B53">
        <f t="shared" ref="B53:B116" si="4">NORMDIST(A53,5,1.5,FALSE)</f>
        <v>9.1664617489622455E-6</v>
      </c>
    </row>
    <row r="54" spans="1:2">
      <c r="A54">
        <f t="shared" ref="A54:A117" si="5">A53+0.2</f>
        <v>-1.6</v>
      </c>
      <c r="B54">
        <f t="shared" si="4"/>
        <v>1.662831419336905E-5</v>
      </c>
    </row>
    <row r="55" spans="1:2">
      <c r="A55">
        <f t="shared" si="5"/>
        <v>-1.4000000000000001</v>
      </c>
      <c r="B55">
        <f t="shared" si="4"/>
        <v>2.9632884112517148E-5</v>
      </c>
    </row>
    <row r="56" spans="1:2">
      <c r="A56">
        <f t="shared" si="5"/>
        <v>-1.2000000000000002</v>
      </c>
      <c r="B56">
        <f t="shared" si="4"/>
        <v>5.1877475320245028E-5</v>
      </c>
    </row>
    <row r="57" spans="1:2">
      <c r="A57">
        <f t="shared" si="5"/>
        <v>-1.0000000000000002</v>
      </c>
      <c r="B57">
        <f t="shared" si="4"/>
        <v>8.9220150509923565E-5</v>
      </c>
    </row>
    <row r="58" spans="1:2">
      <c r="A58">
        <f t="shared" si="5"/>
        <v>-0.80000000000000027</v>
      </c>
      <c r="B58">
        <f t="shared" si="4"/>
        <v>1.5073922560245617E-4</v>
      </c>
    </row>
    <row r="59" spans="1:2">
      <c r="A59">
        <f t="shared" si="5"/>
        <v>-0.60000000000000031</v>
      </c>
      <c r="B59">
        <f t="shared" si="4"/>
        <v>2.5018934914508643E-4</v>
      </c>
    </row>
    <row r="60" spans="1:2">
      <c r="A60">
        <f t="shared" si="5"/>
        <v>-0.4000000000000003</v>
      </c>
      <c r="B60">
        <f t="shared" si="4"/>
        <v>4.0793462007584791E-4</v>
      </c>
    </row>
    <row r="61" spans="1:2">
      <c r="A61">
        <f t="shared" si="5"/>
        <v>-0.20000000000000029</v>
      </c>
      <c r="B61">
        <f t="shared" si="4"/>
        <v>6.5341864085024777E-4</v>
      </c>
    </row>
    <row r="62" spans="1:2">
      <c r="A62">
        <v>0</v>
      </c>
      <c r="B62">
        <f t="shared" si="4"/>
        <v>1.0281859975274042E-3</v>
      </c>
    </row>
    <row r="63" spans="1:2">
      <c r="A63">
        <f t="shared" si="5"/>
        <v>0.2</v>
      </c>
      <c r="B63">
        <f t="shared" si="4"/>
        <v>1.5893921343098948E-3</v>
      </c>
    </row>
    <row r="64" spans="1:2">
      <c r="A64">
        <f t="shared" si="5"/>
        <v>0.4</v>
      </c>
      <c r="B64">
        <f t="shared" si="4"/>
        <v>2.4136241520128594E-3</v>
      </c>
    </row>
    <row r="65" spans="1:2">
      <c r="A65">
        <f t="shared" si="5"/>
        <v>0.60000000000000009</v>
      </c>
      <c r="B65">
        <f t="shared" si="4"/>
        <v>3.6007041207962468E-3</v>
      </c>
    </row>
    <row r="66" spans="1:2">
      <c r="A66">
        <f t="shared" si="5"/>
        <v>0.8</v>
      </c>
      <c r="B66">
        <f t="shared" si="4"/>
        <v>5.2769677219866419E-3</v>
      </c>
    </row>
    <row r="67" spans="1:2">
      <c r="A67">
        <f t="shared" si="5"/>
        <v>1</v>
      </c>
      <c r="B67">
        <f t="shared" si="4"/>
        <v>7.5973240158649612E-3</v>
      </c>
    </row>
    <row r="68" spans="1:2">
      <c r="A68">
        <f t="shared" si="5"/>
        <v>1.2</v>
      </c>
      <c r="B68">
        <f t="shared" si="4"/>
        <v>1.0745238742432659E-2</v>
      </c>
    </row>
    <row r="69" spans="1:2">
      <c r="A69">
        <f t="shared" si="5"/>
        <v>1.4</v>
      </c>
      <c r="B69">
        <f t="shared" si="4"/>
        <v>1.4929686863228592E-2</v>
      </c>
    </row>
    <row r="70" spans="1:2">
      <c r="A70">
        <f t="shared" si="5"/>
        <v>1.5999999999999999</v>
      </c>
      <c r="B70">
        <f t="shared" si="4"/>
        <v>2.0378139818590307E-2</v>
      </c>
    </row>
    <row r="71" spans="1:2">
      <c r="A71">
        <f t="shared" si="5"/>
        <v>1.7999999999999998</v>
      </c>
      <c r="B71">
        <f t="shared" si="4"/>
        <v>2.7324837363481447E-2</v>
      </c>
    </row>
    <row r="72" spans="1:2">
      <c r="A72">
        <f t="shared" si="5"/>
        <v>1.9999999999999998</v>
      </c>
      <c r="B72">
        <f t="shared" si="4"/>
        <v>3.5993977675458706E-2</v>
      </c>
    </row>
    <row r="73" spans="1:2">
      <c r="A73">
        <f t="shared" si="5"/>
        <v>2.1999999999999997</v>
      </c>
      <c r="B73">
        <f t="shared" si="4"/>
        <v>4.6578050713943428E-2</v>
      </c>
    </row>
    <row r="74" spans="1:2">
      <c r="A74">
        <f t="shared" si="5"/>
        <v>2.4</v>
      </c>
      <c r="B74">
        <f t="shared" si="4"/>
        <v>5.9212307393727896E-2</v>
      </c>
    </row>
    <row r="75" spans="1:2">
      <c r="A75">
        <f t="shared" si="5"/>
        <v>2.6</v>
      </c>
      <c r="B75">
        <f t="shared" si="4"/>
        <v>7.3947223119637043E-2</v>
      </c>
    </row>
    <row r="76" spans="1:2">
      <c r="A76">
        <f t="shared" si="5"/>
        <v>2.8000000000000003</v>
      </c>
      <c r="B76">
        <f t="shared" si="4"/>
        <v>9.0721654941518723E-2</v>
      </c>
    </row>
    <row r="77" spans="1:2">
      <c r="A77">
        <f t="shared" si="5"/>
        <v>3.0000000000000004</v>
      </c>
      <c r="B77">
        <f t="shared" si="4"/>
        <v>0.10934004978399578</v>
      </c>
    </row>
    <row r="78" spans="1:2">
      <c r="A78">
        <f t="shared" si="5"/>
        <v>3.2000000000000006</v>
      </c>
      <c r="B78">
        <f t="shared" si="4"/>
        <v>0.12945736998880869</v>
      </c>
    </row>
    <row r="79" spans="1:2">
      <c r="A79">
        <f t="shared" si="5"/>
        <v>3.4000000000000008</v>
      </c>
      <c r="B79">
        <f t="shared" si="4"/>
        <v>0.15057521831141638</v>
      </c>
    </row>
    <row r="80" spans="1:2">
      <c r="A80">
        <f t="shared" si="5"/>
        <v>3.600000000000001</v>
      </c>
      <c r="B80">
        <f t="shared" si="4"/>
        <v>0.17205188393549187</v>
      </c>
    </row>
    <row r="81" spans="1:2">
      <c r="A81">
        <f t="shared" si="5"/>
        <v>3.8000000000000012</v>
      </c>
      <c r="B81">
        <f t="shared" si="4"/>
        <v>0.1931277018409886</v>
      </c>
    </row>
    <row r="82" spans="1:2">
      <c r="A82">
        <f t="shared" si="5"/>
        <v>4.0000000000000009</v>
      </c>
      <c r="B82">
        <f t="shared" si="4"/>
        <v>0.21296533701490153</v>
      </c>
    </row>
    <row r="83" spans="1:2">
      <c r="A83">
        <f t="shared" si="5"/>
        <v>4.2000000000000011</v>
      </c>
      <c r="B83">
        <f t="shared" si="4"/>
        <v>0.23070259545128199</v>
      </c>
    </row>
    <row r="84" spans="1:2">
      <c r="A84">
        <f t="shared" si="5"/>
        <v>4.4000000000000012</v>
      </c>
      <c r="B84">
        <f t="shared" si="4"/>
        <v>0.24551342686888225</v>
      </c>
    </row>
    <row r="85" spans="1:2">
      <c r="A85">
        <f t="shared" si="5"/>
        <v>4.6000000000000014</v>
      </c>
      <c r="B85">
        <f t="shared" si="4"/>
        <v>0.25667124973067601</v>
      </c>
    </row>
    <row r="86" spans="1:2">
      <c r="A86">
        <f t="shared" si="5"/>
        <v>4.8000000000000016</v>
      </c>
      <c r="B86">
        <f t="shared" si="4"/>
        <v>0.26360789392387851</v>
      </c>
    </row>
    <row r="87" spans="1:2">
      <c r="A87">
        <f t="shared" si="5"/>
        <v>5.0000000000000018</v>
      </c>
      <c r="B87">
        <f t="shared" si="4"/>
        <v>0.26596152026762176</v>
      </c>
    </row>
    <row r="88" spans="1:2">
      <c r="A88">
        <f t="shared" si="5"/>
        <v>5.200000000000002</v>
      </c>
      <c r="B88">
        <f t="shared" si="4"/>
        <v>0.2636078939238784</v>
      </c>
    </row>
    <row r="89" spans="1:2">
      <c r="A89">
        <f t="shared" si="5"/>
        <v>5.4000000000000021</v>
      </c>
      <c r="B89">
        <f t="shared" si="4"/>
        <v>0.25667124973067584</v>
      </c>
    </row>
    <row r="90" spans="1:2">
      <c r="A90">
        <f t="shared" si="5"/>
        <v>5.6000000000000023</v>
      </c>
      <c r="B90">
        <f t="shared" si="4"/>
        <v>0.24551342686888203</v>
      </c>
    </row>
    <row r="91" spans="1:2">
      <c r="A91">
        <f t="shared" si="5"/>
        <v>5.8000000000000025</v>
      </c>
      <c r="B91">
        <f t="shared" si="4"/>
        <v>0.23070259545128169</v>
      </c>
    </row>
    <row r="92" spans="1:2">
      <c r="A92">
        <f t="shared" si="5"/>
        <v>6.0000000000000027</v>
      </c>
      <c r="B92">
        <f t="shared" si="4"/>
        <v>0.2129653370149012</v>
      </c>
    </row>
    <row r="93" spans="1:2">
      <c r="A93">
        <f t="shared" si="5"/>
        <v>6.2000000000000028</v>
      </c>
      <c r="B93">
        <f t="shared" si="4"/>
        <v>0.19312770184098818</v>
      </c>
    </row>
    <row r="94" spans="1:2">
      <c r="A94">
        <f t="shared" si="5"/>
        <v>6.400000000000003</v>
      </c>
      <c r="B94">
        <f t="shared" si="4"/>
        <v>0.17205188393549142</v>
      </c>
    </row>
    <row r="95" spans="1:2">
      <c r="A95">
        <f t="shared" si="5"/>
        <v>6.6000000000000032</v>
      </c>
      <c r="B95">
        <f t="shared" si="4"/>
        <v>0.15057521831141593</v>
      </c>
    </row>
    <row r="96" spans="1:2">
      <c r="A96">
        <f t="shared" si="5"/>
        <v>6.8000000000000034</v>
      </c>
      <c r="B96">
        <f t="shared" si="4"/>
        <v>0.12945736998880825</v>
      </c>
    </row>
    <row r="97" spans="1:2">
      <c r="A97">
        <f t="shared" si="5"/>
        <v>7.0000000000000036</v>
      </c>
      <c r="B97">
        <f t="shared" si="4"/>
        <v>0.10934004978399538</v>
      </c>
    </row>
    <row r="98" spans="1:2">
      <c r="A98">
        <f t="shared" si="5"/>
        <v>7.2000000000000037</v>
      </c>
      <c r="B98">
        <f t="shared" si="4"/>
        <v>9.0721654941518348E-2</v>
      </c>
    </row>
    <row r="99" spans="1:2">
      <c r="A99">
        <f t="shared" si="5"/>
        <v>7.4000000000000039</v>
      </c>
      <c r="B99">
        <f t="shared" si="4"/>
        <v>7.3947223119636737E-2</v>
      </c>
    </row>
    <row r="100" spans="1:2">
      <c r="A100">
        <f t="shared" si="5"/>
        <v>7.6000000000000041</v>
      </c>
      <c r="B100">
        <f t="shared" si="4"/>
        <v>5.9212307393727619E-2</v>
      </c>
    </row>
    <row r="101" spans="1:2">
      <c r="A101">
        <f t="shared" si="5"/>
        <v>7.8000000000000043</v>
      </c>
      <c r="B101">
        <f t="shared" si="4"/>
        <v>4.6578050713943206E-2</v>
      </c>
    </row>
    <row r="102" spans="1:2">
      <c r="A102">
        <f t="shared" si="5"/>
        <v>8.0000000000000036</v>
      </c>
      <c r="B102">
        <f t="shared" si="4"/>
        <v>3.5993977675458526E-2</v>
      </c>
    </row>
    <row r="103" spans="1:2">
      <c r="A103">
        <f t="shared" si="5"/>
        <v>8.2000000000000028</v>
      </c>
      <c r="B103">
        <f t="shared" si="4"/>
        <v>2.732483736348135E-2</v>
      </c>
    </row>
    <row r="104" spans="1:2">
      <c r="A104">
        <f t="shared" si="5"/>
        <v>8.4000000000000021</v>
      </c>
      <c r="B104">
        <f t="shared" si="4"/>
        <v>2.0378139818590251E-2</v>
      </c>
    </row>
    <row r="105" spans="1:2">
      <c r="A105">
        <f t="shared" si="5"/>
        <v>8.6000000000000014</v>
      </c>
      <c r="B105">
        <f t="shared" si="4"/>
        <v>1.4929686863228564E-2</v>
      </c>
    </row>
    <row r="106" spans="1:2">
      <c r="A106">
        <f t="shared" si="5"/>
        <v>8.8000000000000007</v>
      </c>
      <c r="B106">
        <f t="shared" si="4"/>
        <v>1.0745238742432644E-2</v>
      </c>
    </row>
    <row r="107" spans="1:2">
      <c r="A107">
        <f t="shared" si="5"/>
        <v>9</v>
      </c>
      <c r="B107">
        <f t="shared" si="4"/>
        <v>7.5973240158649612E-3</v>
      </c>
    </row>
    <row r="108" spans="1:2">
      <c r="A108">
        <f t="shared" si="5"/>
        <v>9.1999999999999993</v>
      </c>
      <c r="B108">
        <f t="shared" si="4"/>
        <v>5.2769677219866497E-3</v>
      </c>
    </row>
    <row r="109" spans="1:2">
      <c r="A109">
        <f t="shared" si="5"/>
        <v>9.3999999999999986</v>
      </c>
      <c r="B109">
        <f t="shared" si="4"/>
        <v>3.600704120796259E-3</v>
      </c>
    </row>
    <row r="110" spans="1:2">
      <c r="A110">
        <f t="shared" si="5"/>
        <v>9.5999999999999979</v>
      </c>
      <c r="B110">
        <f t="shared" si="4"/>
        <v>2.4136241520128702E-3</v>
      </c>
    </row>
    <row r="111" spans="1:2">
      <c r="A111">
        <f t="shared" si="5"/>
        <v>9.7999999999999972</v>
      </c>
      <c r="B111">
        <f t="shared" si="4"/>
        <v>1.5893921343099048E-3</v>
      </c>
    </row>
    <row r="112" spans="1:2">
      <c r="A112">
        <f t="shared" si="5"/>
        <v>9.9999999999999964</v>
      </c>
      <c r="B112">
        <f t="shared" si="4"/>
        <v>1.0281859975274125E-3</v>
      </c>
    </row>
    <row r="113" spans="1:2">
      <c r="A113">
        <f t="shared" si="5"/>
        <v>10.199999999999996</v>
      </c>
      <c r="B113">
        <f t="shared" si="4"/>
        <v>6.5341864085025428E-4</v>
      </c>
    </row>
    <row r="114" spans="1:2">
      <c r="A114">
        <f t="shared" si="5"/>
        <v>10.399999999999995</v>
      </c>
      <c r="B114">
        <f t="shared" si="4"/>
        <v>4.0793462007585296E-4</v>
      </c>
    </row>
    <row r="115" spans="1:2">
      <c r="A115">
        <f t="shared" si="5"/>
        <v>10.599999999999994</v>
      </c>
      <c r="B115">
        <f t="shared" si="4"/>
        <v>2.5018934914509044E-4</v>
      </c>
    </row>
    <row r="116" spans="1:2">
      <c r="A116">
        <f t="shared" si="5"/>
        <v>10.799999999999994</v>
      </c>
      <c r="B116">
        <f t="shared" si="4"/>
        <v>1.5073922560245899E-4</v>
      </c>
    </row>
    <row r="117" spans="1:2">
      <c r="A117">
        <f t="shared" si="5"/>
        <v>10.999999999999993</v>
      </c>
      <c r="B117">
        <f t="shared" ref="B117:B122" si="6">NORMDIST(A117,5,1.5,FALSE)</f>
        <v>8.9220150509925232E-5</v>
      </c>
    </row>
    <row r="118" spans="1:2">
      <c r="A118">
        <f t="shared" ref="A118:A173" si="7">A117+0.2</f>
        <v>11.199999999999992</v>
      </c>
      <c r="B118">
        <f t="shared" si="6"/>
        <v>5.1877475320246228E-5</v>
      </c>
    </row>
    <row r="119" spans="1:2">
      <c r="A119">
        <f t="shared" si="7"/>
        <v>11.399999999999991</v>
      </c>
      <c r="B119">
        <f t="shared" si="6"/>
        <v>2.9632884112517887E-5</v>
      </c>
    </row>
    <row r="120" spans="1:2">
      <c r="A120">
        <f t="shared" si="7"/>
        <v>11.599999999999991</v>
      </c>
      <c r="B120">
        <f t="shared" si="6"/>
        <v>1.6628314193369493E-5</v>
      </c>
    </row>
    <row r="121" spans="1:2">
      <c r="A121">
        <f t="shared" si="7"/>
        <v>11.79999999999999</v>
      </c>
      <c r="B121">
        <f t="shared" si="6"/>
        <v>9.1664617489625064E-6</v>
      </c>
    </row>
    <row r="122" spans="1:2">
      <c r="A122">
        <f t="shared" si="7"/>
        <v>11.999999999999989</v>
      </c>
      <c r="B122">
        <f t="shared" si="6"/>
        <v>4.9640305804201696E-6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2"/>
  <sheetViews>
    <sheetView topLeftCell="A41" workbookViewId="0">
      <selection activeCell="S64" sqref="S64"/>
    </sheetView>
  </sheetViews>
  <sheetFormatPr defaultRowHeight="15"/>
  <cols>
    <col min="3" max="3" width="15.42578125" customWidth="1"/>
    <col min="4" max="5" width="12" bestFit="1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>
        <v>-2</v>
      </c>
      <c r="B2">
        <f>(A2-5)/1.5</f>
        <v>-4.666666666666667</v>
      </c>
      <c r="C2">
        <f>NORMSDIST(B2)</f>
        <v>1.5306267880932367E-6</v>
      </c>
      <c r="D2">
        <f>C2</f>
        <v>1.5306267880932367E-6</v>
      </c>
    </row>
    <row r="3" spans="1:4">
      <c r="A3">
        <f>A2+1</f>
        <v>-1</v>
      </c>
      <c r="B3">
        <f t="shared" ref="B3:B16" si="0">(A3-5)/1.5</f>
        <v>-4</v>
      </c>
      <c r="C3">
        <f t="shared" ref="C3:C16" si="1">NORMSDIST(B3)</f>
        <v>3.1671241836783715E-5</v>
      </c>
      <c r="D3">
        <f>C3-C2</f>
        <v>3.0140615048690478E-5</v>
      </c>
    </row>
    <row r="4" spans="1:4">
      <c r="A4">
        <f t="shared" ref="A4:A16" si="2">A3+1</f>
        <v>0</v>
      </c>
      <c r="B4">
        <f t="shared" si="0"/>
        <v>-3.3333333333333335</v>
      </c>
      <c r="C4">
        <f t="shared" si="1"/>
        <v>4.2906033319689563E-4</v>
      </c>
      <c r="D4">
        <f>C4-C3</f>
        <v>3.9738909136011191E-4</v>
      </c>
    </row>
    <row r="5" spans="1:4">
      <c r="A5">
        <f t="shared" si="2"/>
        <v>1</v>
      </c>
      <c r="B5">
        <f t="shared" si="0"/>
        <v>-2.6666666666666665</v>
      </c>
      <c r="C5">
        <f t="shared" si="1"/>
        <v>3.8303805675898861E-3</v>
      </c>
      <c r="D5">
        <f>C5-C4</f>
        <v>3.4013202343929905E-3</v>
      </c>
    </row>
    <row r="6" spans="1:4">
      <c r="A6">
        <f t="shared" si="2"/>
        <v>2</v>
      </c>
      <c r="B6">
        <f t="shared" si="0"/>
        <v>-2</v>
      </c>
      <c r="C6">
        <f t="shared" si="1"/>
        <v>2.275013194817932E-2</v>
      </c>
      <c r="D6">
        <f>C6-C5</f>
        <v>1.8919751380589434E-2</v>
      </c>
    </row>
    <row r="7" spans="1:4">
      <c r="A7">
        <f t="shared" si="2"/>
        <v>3</v>
      </c>
      <c r="B7">
        <f t="shared" si="0"/>
        <v>-1.3333333333333333</v>
      </c>
      <c r="C7">
        <f t="shared" si="1"/>
        <v>9.1211219725867876E-2</v>
      </c>
      <c r="D7">
        <f>C7-C6</f>
        <v>6.8461087777688556E-2</v>
      </c>
    </row>
    <row r="8" spans="1:4">
      <c r="A8">
        <f t="shared" si="2"/>
        <v>4</v>
      </c>
      <c r="B8">
        <f t="shared" si="0"/>
        <v>-0.66666666666666663</v>
      </c>
      <c r="C8">
        <f t="shared" si="1"/>
        <v>0.25249253754692291</v>
      </c>
      <c r="D8">
        <f>C8-C7</f>
        <v>0.16128131782105504</v>
      </c>
    </row>
    <row r="9" spans="1:4">
      <c r="A9">
        <f t="shared" si="2"/>
        <v>5</v>
      </c>
      <c r="B9">
        <f t="shared" si="0"/>
        <v>0</v>
      </c>
      <c r="C9">
        <f t="shared" si="1"/>
        <v>0.5</v>
      </c>
      <c r="D9">
        <f>C9-C8</f>
        <v>0.24750746245307709</v>
      </c>
    </row>
    <row r="10" spans="1:4">
      <c r="A10">
        <f t="shared" si="2"/>
        <v>6</v>
      </c>
      <c r="B10">
        <f t="shared" si="0"/>
        <v>0.66666666666666663</v>
      </c>
      <c r="C10">
        <f t="shared" si="1"/>
        <v>0.74750746245307709</v>
      </c>
      <c r="D10">
        <f>C10-C9</f>
        <v>0.24750746245307709</v>
      </c>
    </row>
    <row r="11" spans="1:4">
      <c r="A11">
        <f t="shared" si="2"/>
        <v>7</v>
      </c>
      <c r="B11">
        <f t="shared" si="0"/>
        <v>1.3333333333333333</v>
      </c>
      <c r="C11">
        <f t="shared" si="1"/>
        <v>0.90878878027413212</v>
      </c>
      <c r="D11">
        <f>C11-C10</f>
        <v>0.16128131782105504</v>
      </c>
    </row>
    <row r="12" spans="1:4">
      <c r="A12">
        <f t="shared" si="2"/>
        <v>8</v>
      </c>
      <c r="B12">
        <f t="shared" si="0"/>
        <v>2</v>
      </c>
      <c r="C12">
        <f t="shared" si="1"/>
        <v>0.97724986805182068</v>
      </c>
      <c r="D12">
        <f>C12-C11</f>
        <v>6.8461087777688556E-2</v>
      </c>
    </row>
    <row r="13" spans="1:4">
      <c r="A13">
        <f t="shared" si="2"/>
        <v>9</v>
      </c>
      <c r="B13">
        <f t="shared" si="0"/>
        <v>2.6666666666666665</v>
      </c>
      <c r="C13">
        <f t="shared" si="1"/>
        <v>0.99616961943241011</v>
      </c>
      <c r="D13">
        <f>C13-C12</f>
        <v>1.8919751380589434E-2</v>
      </c>
    </row>
    <row r="14" spans="1:4">
      <c r="A14">
        <f t="shared" si="2"/>
        <v>10</v>
      </c>
      <c r="B14">
        <f t="shared" si="0"/>
        <v>3.3333333333333335</v>
      </c>
      <c r="C14">
        <f t="shared" si="1"/>
        <v>0.9995709396668031</v>
      </c>
      <c r="D14">
        <f>C14-C13</f>
        <v>3.4013202343929905E-3</v>
      </c>
    </row>
    <row r="15" spans="1:4">
      <c r="A15">
        <f>A14+1</f>
        <v>11</v>
      </c>
      <c r="B15">
        <f t="shared" si="0"/>
        <v>4</v>
      </c>
      <c r="C15">
        <f t="shared" si="1"/>
        <v>0.99996832875816322</v>
      </c>
      <c r="D15">
        <f>C15-C14</f>
        <v>3.9738909136011191E-4</v>
      </c>
    </row>
    <row r="16" spans="1:4">
      <c r="A16">
        <f t="shared" si="2"/>
        <v>12</v>
      </c>
      <c r="B16">
        <f t="shared" si="0"/>
        <v>4.666666666666667</v>
      </c>
      <c r="C16">
        <f t="shared" si="1"/>
        <v>0.99999846937321191</v>
      </c>
      <c r="D16">
        <f>C16-C15</f>
        <v>3.0140615048690478E-5</v>
      </c>
    </row>
    <row r="19" spans="1:4">
      <c r="A19" t="s">
        <v>0</v>
      </c>
      <c r="B19" t="s">
        <v>2</v>
      </c>
      <c r="C19" t="s">
        <v>3</v>
      </c>
      <c r="D19" t="s">
        <v>4</v>
      </c>
    </row>
    <row r="20" spans="1:4">
      <c r="A20">
        <v>-2</v>
      </c>
      <c r="B20">
        <f>(A20-5)/1.5</f>
        <v>-4.666666666666667</v>
      </c>
      <c r="C20">
        <f>NORMSDIST(B20)</f>
        <v>1.5306267880932367E-6</v>
      </c>
      <c r="D20">
        <f>C20</f>
        <v>1.5306267880932367E-6</v>
      </c>
    </row>
    <row r="21" spans="1:4">
      <c r="A21">
        <f>A2+0.5</f>
        <v>-1.5</v>
      </c>
      <c r="B21">
        <f t="shared" ref="B21:B48" si="3">(A21-5)/1.5</f>
        <v>-4.333333333333333</v>
      </c>
      <c r="C21">
        <f t="shared" ref="C21:C48" si="4">NORMSDIST(B21)</f>
        <v>7.3434238533343077E-6</v>
      </c>
      <c r="D21">
        <f>C21-D20</f>
        <v>5.812797065241071E-6</v>
      </c>
    </row>
    <row r="22" spans="1:4">
      <c r="A22">
        <f>A21+0.5</f>
        <v>-1</v>
      </c>
      <c r="B22">
        <f t="shared" si="3"/>
        <v>-4</v>
      </c>
      <c r="C22">
        <f t="shared" si="4"/>
        <v>3.1671241836783715E-5</v>
      </c>
      <c r="D22">
        <f>C22-C21</f>
        <v>2.4327817983449407E-5</v>
      </c>
    </row>
    <row r="23" spans="1:4">
      <c r="A23">
        <f t="shared" ref="A23:A48" si="5">A22+0.5</f>
        <v>-0.5</v>
      </c>
      <c r="B23">
        <f t="shared" si="3"/>
        <v>-3.6666666666666665</v>
      </c>
      <c r="C23">
        <f t="shared" si="4"/>
        <v>1.2286638996372723E-4</v>
      </c>
      <c r="D23">
        <f t="shared" ref="D23:D48" si="6">C23-C22</f>
        <v>9.1195148126943515E-5</v>
      </c>
    </row>
    <row r="24" spans="1:4">
      <c r="A24">
        <f t="shared" si="5"/>
        <v>0</v>
      </c>
      <c r="B24">
        <f t="shared" si="3"/>
        <v>-3.3333333333333335</v>
      </c>
      <c r="C24">
        <f t="shared" si="4"/>
        <v>4.2906033319689563E-4</v>
      </c>
      <c r="D24">
        <f t="shared" si="6"/>
        <v>3.061939432331684E-4</v>
      </c>
    </row>
    <row r="25" spans="1:4">
      <c r="A25">
        <f t="shared" si="5"/>
        <v>0.5</v>
      </c>
      <c r="B25">
        <f t="shared" si="3"/>
        <v>-3</v>
      </c>
      <c r="C25">
        <f t="shared" si="4"/>
        <v>1.3498980316301035E-3</v>
      </c>
      <c r="D25">
        <f t="shared" si="6"/>
        <v>9.2083769843320784E-4</v>
      </c>
    </row>
    <row r="26" spans="1:4">
      <c r="A26">
        <f t="shared" si="5"/>
        <v>1</v>
      </c>
      <c r="B26">
        <f t="shared" si="3"/>
        <v>-2.6666666666666665</v>
      </c>
      <c r="C26">
        <f t="shared" si="4"/>
        <v>3.8303805675898861E-3</v>
      </c>
      <c r="D26">
        <f t="shared" si="6"/>
        <v>2.4804825359597826E-3</v>
      </c>
    </row>
    <row r="27" spans="1:4">
      <c r="A27">
        <f t="shared" si="5"/>
        <v>1.5</v>
      </c>
      <c r="B27">
        <f t="shared" si="3"/>
        <v>-2.3333333333333335</v>
      </c>
      <c r="C27">
        <f t="shared" si="4"/>
        <v>9.8153286286453145E-3</v>
      </c>
      <c r="D27">
        <f t="shared" si="6"/>
        <v>5.9849480610554284E-3</v>
      </c>
    </row>
    <row r="28" spans="1:4">
      <c r="A28">
        <f t="shared" si="5"/>
        <v>2</v>
      </c>
      <c r="B28">
        <f t="shared" si="3"/>
        <v>-2</v>
      </c>
      <c r="C28">
        <f t="shared" si="4"/>
        <v>2.275013194817932E-2</v>
      </c>
      <c r="D28">
        <f t="shared" si="6"/>
        <v>1.2934803319534005E-2</v>
      </c>
    </row>
    <row r="29" spans="1:4">
      <c r="A29">
        <f t="shared" si="5"/>
        <v>2.5</v>
      </c>
      <c r="B29">
        <f t="shared" si="3"/>
        <v>-1.6666666666666667</v>
      </c>
      <c r="C29">
        <f t="shared" si="4"/>
        <v>4.7790352272814696E-2</v>
      </c>
      <c r="D29">
        <f t="shared" si="6"/>
        <v>2.5040220324635376E-2</v>
      </c>
    </row>
    <row r="30" spans="1:4">
      <c r="A30">
        <f t="shared" si="5"/>
        <v>3</v>
      </c>
      <c r="B30">
        <f t="shared" si="3"/>
        <v>-1.3333333333333333</v>
      </c>
      <c r="C30">
        <f t="shared" si="4"/>
        <v>9.1211219725867876E-2</v>
      </c>
      <c r="D30">
        <f t="shared" si="6"/>
        <v>4.342086745305318E-2</v>
      </c>
    </row>
    <row r="31" spans="1:4">
      <c r="A31">
        <f t="shared" si="5"/>
        <v>3.5</v>
      </c>
      <c r="B31">
        <f t="shared" si="3"/>
        <v>-1</v>
      </c>
      <c r="C31">
        <f t="shared" si="4"/>
        <v>0.15865525393145707</v>
      </c>
      <c r="D31">
        <f t="shared" si="6"/>
        <v>6.7444034205589198E-2</v>
      </c>
    </row>
    <row r="32" spans="1:4">
      <c r="A32">
        <f t="shared" si="5"/>
        <v>4</v>
      </c>
      <c r="B32">
        <f t="shared" si="3"/>
        <v>-0.66666666666666663</v>
      </c>
      <c r="C32">
        <f t="shared" si="4"/>
        <v>0.25249253754692291</v>
      </c>
      <c r="D32">
        <f t="shared" si="6"/>
        <v>9.3837283615465839E-2</v>
      </c>
    </row>
    <row r="33" spans="1:4">
      <c r="A33">
        <f t="shared" si="5"/>
        <v>4.5</v>
      </c>
      <c r="B33">
        <f t="shared" si="3"/>
        <v>-0.33333333333333331</v>
      </c>
      <c r="C33">
        <f t="shared" si="4"/>
        <v>0.36944134018176367</v>
      </c>
      <c r="D33">
        <f t="shared" si="6"/>
        <v>0.11694880263484075</v>
      </c>
    </row>
    <row r="34" spans="1:4">
      <c r="A34">
        <f t="shared" si="5"/>
        <v>5</v>
      </c>
      <c r="B34">
        <f t="shared" si="3"/>
        <v>0</v>
      </c>
      <c r="C34">
        <f t="shared" si="4"/>
        <v>0.5</v>
      </c>
      <c r="D34">
        <f t="shared" si="6"/>
        <v>0.13055865981823633</v>
      </c>
    </row>
    <row r="35" spans="1:4">
      <c r="A35">
        <f t="shared" si="5"/>
        <v>5.5</v>
      </c>
      <c r="B35">
        <f t="shared" si="3"/>
        <v>0.33333333333333331</v>
      </c>
      <c r="C35">
        <f t="shared" si="4"/>
        <v>0.63055865981823633</v>
      </c>
      <c r="D35">
        <f t="shared" si="6"/>
        <v>0.13055865981823633</v>
      </c>
    </row>
    <row r="36" spans="1:4">
      <c r="A36">
        <f t="shared" si="5"/>
        <v>6</v>
      </c>
      <c r="B36">
        <f t="shared" si="3"/>
        <v>0.66666666666666663</v>
      </c>
      <c r="C36">
        <f t="shared" si="4"/>
        <v>0.74750746245307709</v>
      </c>
      <c r="D36">
        <f t="shared" si="6"/>
        <v>0.11694880263484075</v>
      </c>
    </row>
    <row r="37" spans="1:4">
      <c r="A37">
        <f t="shared" si="5"/>
        <v>6.5</v>
      </c>
      <c r="B37">
        <f t="shared" si="3"/>
        <v>1</v>
      </c>
      <c r="C37">
        <f t="shared" si="4"/>
        <v>0.84134474606854293</v>
      </c>
      <c r="D37">
        <f t="shared" si="6"/>
        <v>9.3837283615465839E-2</v>
      </c>
    </row>
    <row r="38" spans="1:4">
      <c r="A38">
        <f t="shared" si="5"/>
        <v>7</v>
      </c>
      <c r="B38">
        <f t="shared" si="3"/>
        <v>1.3333333333333333</v>
      </c>
      <c r="C38">
        <f t="shared" si="4"/>
        <v>0.90878878027413212</v>
      </c>
      <c r="D38">
        <f t="shared" si="6"/>
        <v>6.7444034205589198E-2</v>
      </c>
    </row>
    <row r="39" spans="1:4">
      <c r="A39">
        <f t="shared" si="5"/>
        <v>7.5</v>
      </c>
      <c r="B39">
        <f t="shared" si="3"/>
        <v>1.6666666666666667</v>
      </c>
      <c r="C39">
        <f t="shared" si="4"/>
        <v>0.9522096477271853</v>
      </c>
      <c r="D39">
        <f t="shared" si="6"/>
        <v>4.342086745305318E-2</v>
      </c>
    </row>
    <row r="40" spans="1:4">
      <c r="A40">
        <f t="shared" si="5"/>
        <v>8</v>
      </c>
      <c r="B40">
        <f t="shared" si="3"/>
        <v>2</v>
      </c>
      <c r="C40">
        <f t="shared" si="4"/>
        <v>0.97724986805182068</v>
      </c>
      <c r="D40">
        <f t="shared" si="6"/>
        <v>2.5040220324635376E-2</v>
      </c>
    </row>
    <row r="41" spans="1:4">
      <c r="A41">
        <f t="shared" si="5"/>
        <v>8.5</v>
      </c>
      <c r="B41">
        <f t="shared" si="3"/>
        <v>2.3333333333333335</v>
      </c>
      <c r="C41">
        <f t="shared" si="4"/>
        <v>0.99018467137135469</v>
      </c>
      <c r="D41">
        <f t="shared" si="6"/>
        <v>1.2934803319534005E-2</v>
      </c>
    </row>
    <row r="42" spans="1:4">
      <c r="A42">
        <f t="shared" si="5"/>
        <v>9</v>
      </c>
      <c r="B42">
        <f t="shared" si="3"/>
        <v>2.6666666666666665</v>
      </c>
      <c r="C42">
        <f t="shared" si="4"/>
        <v>0.99616961943241011</v>
      </c>
      <c r="D42">
        <f t="shared" si="6"/>
        <v>5.9849480610554284E-3</v>
      </c>
    </row>
    <row r="43" spans="1:4">
      <c r="A43">
        <f t="shared" si="5"/>
        <v>9.5</v>
      </c>
      <c r="B43">
        <f t="shared" si="3"/>
        <v>3</v>
      </c>
      <c r="C43">
        <f t="shared" si="4"/>
        <v>0.9986501019683699</v>
      </c>
      <c r="D43">
        <f t="shared" si="6"/>
        <v>2.4804825359597826E-3</v>
      </c>
    </row>
    <row r="44" spans="1:4">
      <c r="A44">
        <f t="shared" si="5"/>
        <v>10</v>
      </c>
      <c r="B44">
        <f t="shared" si="3"/>
        <v>3.3333333333333335</v>
      </c>
      <c r="C44">
        <f t="shared" si="4"/>
        <v>0.9995709396668031</v>
      </c>
      <c r="D44">
        <f t="shared" si="6"/>
        <v>9.2083769843320784E-4</v>
      </c>
    </row>
    <row r="45" spans="1:4">
      <c r="A45">
        <f t="shared" si="5"/>
        <v>10.5</v>
      </c>
      <c r="B45">
        <f t="shared" si="3"/>
        <v>3.6666666666666665</v>
      </c>
      <c r="C45">
        <f t="shared" si="4"/>
        <v>0.99987713361003627</v>
      </c>
      <c r="D45">
        <f t="shared" si="6"/>
        <v>3.061939432331684E-4</v>
      </c>
    </row>
    <row r="46" spans="1:4">
      <c r="A46">
        <f t="shared" si="5"/>
        <v>11</v>
      </c>
      <c r="B46">
        <f t="shared" si="3"/>
        <v>4</v>
      </c>
      <c r="C46">
        <f t="shared" si="4"/>
        <v>0.99996832875816322</v>
      </c>
      <c r="D46">
        <f t="shared" si="6"/>
        <v>9.1195148126943515E-5</v>
      </c>
    </row>
    <row r="47" spans="1:4">
      <c r="A47">
        <f t="shared" si="5"/>
        <v>11.5</v>
      </c>
      <c r="B47">
        <f t="shared" si="3"/>
        <v>4.333333333333333</v>
      </c>
      <c r="C47">
        <f t="shared" si="4"/>
        <v>0.99999265657614667</v>
      </c>
      <c r="D47">
        <f t="shared" si="6"/>
        <v>2.4327817983449407E-5</v>
      </c>
    </row>
    <row r="48" spans="1:4">
      <c r="A48">
        <f t="shared" si="5"/>
        <v>12</v>
      </c>
      <c r="B48">
        <f t="shared" si="3"/>
        <v>4.666666666666667</v>
      </c>
      <c r="C48">
        <f t="shared" si="4"/>
        <v>0.99999846937321191</v>
      </c>
      <c r="D48">
        <f t="shared" si="6"/>
        <v>5.812797065241071E-6</v>
      </c>
    </row>
    <row r="51" spans="1:4">
      <c r="A51" t="s">
        <v>0</v>
      </c>
      <c r="B51" t="s">
        <v>2</v>
      </c>
      <c r="C51" t="s">
        <v>3</v>
      </c>
      <c r="D51" t="s">
        <v>4</v>
      </c>
    </row>
    <row r="52" spans="1:4">
      <c r="A52">
        <v>-2</v>
      </c>
      <c r="B52">
        <f>(A52-5)/1.5</f>
        <v>-4.666666666666667</v>
      </c>
      <c r="C52">
        <f>NORMSDIST(B52)</f>
        <v>1.5306267880932367E-6</v>
      </c>
      <c r="D52">
        <f>C52</f>
        <v>1.5306267880932367E-6</v>
      </c>
    </row>
    <row r="53" spans="1:4">
      <c r="A53">
        <f>A52+0.2</f>
        <v>-1.8</v>
      </c>
      <c r="B53">
        <f t="shared" ref="B53:B116" si="7">(A53-5)/1.5</f>
        <v>-4.5333333333333332</v>
      </c>
      <c r="C53">
        <f t="shared" ref="C53:C116" si="8">NORMSDIST(B53)</f>
        <v>2.9030040824551406E-6</v>
      </c>
      <c r="D53">
        <f>C53-C52</f>
        <v>1.3723772943619039E-6</v>
      </c>
    </row>
    <row r="54" spans="1:4">
      <c r="A54">
        <f t="shared" ref="A54:A117" si="9">A53+0.2</f>
        <v>-1.6</v>
      </c>
      <c r="B54">
        <f t="shared" si="7"/>
        <v>-4.3999999999999995</v>
      </c>
      <c r="C54">
        <f t="shared" si="8"/>
        <v>5.4125439523655672E-6</v>
      </c>
      <c r="D54">
        <f t="shared" ref="D54:D117" si="10">C54-C53</f>
        <v>2.5095398699104265E-6</v>
      </c>
    </row>
    <row r="55" spans="1:4">
      <c r="A55">
        <f t="shared" si="9"/>
        <v>-1.4000000000000001</v>
      </c>
      <c r="B55">
        <f t="shared" si="7"/>
        <v>-4.2666666666666666</v>
      </c>
      <c r="C55">
        <f t="shared" si="8"/>
        <v>9.9207638690756994E-6</v>
      </c>
      <c r="D55">
        <f t="shared" si="10"/>
        <v>4.5082199167101322E-6</v>
      </c>
    </row>
    <row r="56" spans="1:4">
      <c r="A56">
        <f t="shared" si="9"/>
        <v>-1.2000000000000002</v>
      </c>
      <c r="B56">
        <f t="shared" si="7"/>
        <v>-4.1333333333333337</v>
      </c>
      <c r="C56">
        <f t="shared" si="8"/>
        <v>1.7876979710784724E-5</v>
      </c>
      <c r="D56">
        <f t="shared" si="10"/>
        <v>7.9562158417090245E-6</v>
      </c>
    </row>
    <row r="57" spans="1:4">
      <c r="A57">
        <f t="shared" si="9"/>
        <v>-1.0000000000000002</v>
      </c>
      <c r="B57">
        <f t="shared" si="7"/>
        <v>-4</v>
      </c>
      <c r="C57">
        <f t="shared" si="8"/>
        <v>3.1671241836783715E-5</v>
      </c>
      <c r="D57">
        <f t="shared" si="10"/>
        <v>1.3794262125998991E-5</v>
      </c>
    </row>
    <row r="58" spans="1:4">
      <c r="A58">
        <f t="shared" si="9"/>
        <v>-0.80000000000000027</v>
      </c>
      <c r="B58">
        <f t="shared" si="7"/>
        <v>-3.8666666666666671</v>
      </c>
      <c r="C58">
        <f t="shared" si="8"/>
        <v>5.5166535031014874E-5</v>
      </c>
      <c r="D58">
        <f t="shared" si="10"/>
        <v>2.3495293194231159E-5</v>
      </c>
    </row>
    <row r="59" spans="1:4">
      <c r="A59">
        <f t="shared" si="9"/>
        <v>-0.60000000000000031</v>
      </c>
      <c r="B59">
        <f t="shared" si="7"/>
        <v>-3.7333333333333338</v>
      </c>
      <c r="C59">
        <f t="shared" si="8"/>
        <v>9.4481124804257632E-5</v>
      </c>
      <c r="D59">
        <f t="shared" si="10"/>
        <v>3.9314589773242758E-5</v>
      </c>
    </row>
    <row r="60" spans="1:4">
      <c r="A60">
        <f t="shared" si="9"/>
        <v>-0.4000000000000003</v>
      </c>
      <c r="B60">
        <f t="shared" si="7"/>
        <v>-3.6</v>
      </c>
      <c r="C60">
        <f t="shared" si="8"/>
        <v>1.591085901577749E-4</v>
      </c>
      <c r="D60">
        <f t="shared" si="10"/>
        <v>6.4627465353517266E-5</v>
      </c>
    </row>
    <row r="61" spans="1:4">
      <c r="A61">
        <f t="shared" si="9"/>
        <v>-0.20000000000000029</v>
      </c>
      <c r="B61">
        <f t="shared" si="7"/>
        <v>-3.4666666666666668</v>
      </c>
      <c r="C61">
        <f t="shared" si="8"/>
        <v>2.634774655942973E-4</v>
      </c>
      <c r="D61">
        <f t="shared" si="10"/>
        <v>1.043688754365224E-4</v>
      </c>
    </row>
    <row r="62" spans="1:4">
      <c r="A62">
        <v>0</v>
      </c>
      <c r="B62">
        <f t="shared" si="7"/>
        <v>-3.3333333333333335</v>
      </c>
      <c r="C62">
        <f t="shared" si="8"/>
        <v>4.2906033319689563E-4</v>
      </c>
      <c r="D62">
        <f t="shared" si="10"/>
        <v>1.6558286760259833E-4</v>
      </c>
    </row>
    <row r="63" spans="1:4">
      <c r="A63">
        <f t="shared" si="9"/>
        <v>0.2</v>
      </c>
      <c r="B63">
        <f t="shared" si="7"/>
        <v>-3.1999999999999997</v>
      </c>
      <c r="C63">
        <f t="shared" si="8"/>
        <v>6.8713793791519429E-4</v>
      </c>
      <c r="D63">
        <f t="shared" si="10"/>
        <v>2.5807760471829866E-4</v>
      </c>
    </row>
    <row r="64" spans="1:4">
      <c r="A64">
        <f t="shared" si="9"/>
        <v>0.4</v>
      </c>
      <c r="B64">
        <f t="shared" si="7"/>
        <v>-3.0666666666666664</v>
      </c>
      <c r="C64">
        <f t="shared" si="8"/>
        <v>1.0823004813937942E-3</v>
      </c>
      <c r="D64">
        <f t="shared" si="10"/>
        <v>3.9516254347859991E-4</v>
      </c>
    </row>
    <row r="65" spans="1:4">
      <c r="A65">
        <f t="shared" si="9"/>
        <v>0.60000000000000009</v>
      </c>
      <c r="B65">
        <f t="shared" si="7"/>
        <v>-2.9333333333333336</v>
      </c>
      <c r="C65">
        <f t="shared" si="8"/>
        <v>1.6767182274732839E-3</v>
      </c>
      <c r="D65">
        <f t="shared" si="10"/>
        <v>5.9441774607948972E-4</v>
      </c>
    </row>
    <row r="66" spans="1:4">
      <c r="A66">
        <f t="shared" si="9"/>
        <v>0.8</v>
      </c>
      <c r="B66">
        <f t="shared" si="7"/>
        <v>-2.8000000000000003</v>
      </c>
      <c r="C66">
        <f t="shared" si="8"/>
        <v>2.5551303304283124E-3</v>
      </c>
      <c r="D66">
        <f t="shared" si="10"/>
        <v>8.7841210295502847E-4</v>
      </c>
    </row>
    <row r="67" spans="1:4">
      <c r="A67">
        <f t="shared" si="9"/>
        <v>1</v>
      </c>
      <c r="B67">
        <f t="shared" si="7"/>
        <v>-2.6666666666666665</v>
      </c>
      <c r="C67">
        <f t="shared" si="8"/>
        <v>3.8303805675898861E-3</v>
      </c>
      <c r="D67">
        <f t="shared" si="10"/>
        <v>1.2752502371615737E-3</v>
      </c>
    </row>
    <row r="68" spans="1:4">
      <c r="A68">
        <f t="shared" si="9"/>
        <v>1.2</v>
      </c>
      <c r="B68">
        <f t="shared" si="7"/>
        <v>-2.5333333333333332</v>
      </c>
      <c r="C68">
        <f t="shared" si="8"/>
        <v>5.6491727555609828E-3</v>
      </c>
      <c r="D68">
        <f t="shared" si="10"/>
        <v>1.8187921879710967E-3</v>
      </c>
    </row>
    <row r="69" spans="1:4">
      <c r="A69">
        <f t="shared" si="9"/>
        <v>1.4</v>
      </c>
      <c r="B69">
        <f t="shared" si="7"/>
        <v>-2.4</v>
      </c>
      <c r="C69">
        <f t="shared" si="8"/>
        <v>8.1975359245960444E-3</v>
      </c>
      <c r="D69">
        <f t="shared" si="10"/>
        <v>2.5483631690350617E-3</v>
      </c>
    </row>
    <row r="70" spans="1:4">
      <c r="A70">
        <f t="shared" si="9"/>
        <v>1.5999999999999999</v>
      </c>
      <c r="B70">
        <f t="shared" si="7"/>
        <v>-2.2666666666666671</v>
      </c>
      <c r="C70">
        <f t="shared" si="8"/>
        <v>1.1705298080558313E-2</v>
      </c>
      <c r="D70">
        <f t="shared" si="10"/>
        <v>3.5077621559622685E-3</v>
      </c>
    </row>
    <row r="71" spans="1:4">
      <c r="A71">
        <f t="shared" si="9"/>
        <v>1.7999999999999998</v>
      </c>
      <c r="B71">
        <f t="shared" si="7"/>
        <v>-2.1333333333333333</v>
      </c>
      <c r="C71">
        <f t="shared" si="8"/>
        <v>1.6448695822745107E-2</v>
      </c>
      <c r="D71">
        <f t="shared" si="10"/>
        <v>4.7433977421867946E-3</v>
      </c>
    </row>
    <row r="72" spans="1:4">
      <c r="A72">
        <f t="shared" si="9"/>
        <v>1.9999999999999998</v>
      </c>
      <c r="B72">
        <f t="shared" si="7"/>
        <v>-2</v>
      </c>
      <c r="C72">
        <f t="shared" si="8"/>
        <v>2.275013194817932E-2</v>
      </c>
      <c r="D72">
        <f t="shared" si="10"/>
        <v>6.3014361254342122E-3</v>
      </c>
    </row>
    <row r="73" spans="1:4">
      <c r="A73">
        <f t="shared" si="9"/>
        <v>2.1999999999999997</v>
      </c>
      <c r="B73">
        <f t="shared" si="7"/>
        <v>-1.8666666666666669</v>
      </c>
      <c r="C73">
        <f t="shared" si="8"/>
        <v>3.0974075706740711E-2</v>
      </c>
      <c r="D73">
        <f t="shared" si="10"/>
        <v>8.2239437585613917E-3</v>
      </c>
    </row>
    <row r="74" spans="1:4">
      <c r="A74">
        <f t="shared" si="9"/>
        <v>2.4</v>
      </c>
      <c r="B74">
        <f t="shared" si="7"/>
        <v>-1.7333333333333334</v>
      </c>
      <c r="C74">
        <f t="shared" si="8"/>
        <v>4.1518219688779112E-2</v>
      </c>
      <c r="D74">
        <f t="shared" si="10"/>
        <v>1.0544143982038401E-2</v>
      </c>
    </row>
    <row r="75" spans="1:4">
      <c r="A75">
        <f t="shared" si="9"/>
        <v>2.6</v>
      </c>
      <c r="B75">
        <f t="shared" si="7"/>
        <v>-1.5999999999999999</v>
      </c>
      <c r="C75">
        <f t="shared" si="8"/>
        <v>5.4799291699557884E-2</v>
      </c>
      <c r="D75">
        <f t="shared" si="10"/>
        <v>1.3281072010778772E-2</v>
      </c>
    </row>
    <row r="76" spans="1:4">
      <c r="A76">
        <f t="shared" si="9"/>
        <v>2.8000000000000003</v>
      </c>
      <c r="B76">
        <f t="shared" si="7"/>
        <v>-1.4666666666666666</v>
      </c>
      <c r="C76">
        <f t="shared" si="8"/>
        <v>7.1233377413986165E-2</v>
      </c>
      <c r="D76">
        <f t="shared" si="10"/>
        <v>1.6434085714428281E-2</v>
      </c>
    </row>
    <row r="77" spans="1:4">
      <c r="A77">
        <f t="shared" si="9"/>
        <v>3.0000000000000004</v>
      </c>
      <c r="B77">
        <f t="shared" si="7"/>
        <v>-1.333333333333333</v>
      </c>
      <c r="C77">
        <f t="shared" si="8"/>
        <v>9.1211219725867876E-2</v>
      </c>
      <c r="D77">
        <f t="shared" si="10"/>
        <v>1.9977842311881711E-2</v>
      </c>
    </row>
    <row r="78" spans="1:4">
      <c r="A78">
        <f t="shared" si="9"/>
        <v>3.2000000000000006</v>
      </c>
      <c r="B78">
        <f t="shared" si="7"/>
        <v>-1.1999999999999995</v>
      </c>
      <c r="C78">
        <f t="shared" si="8"/>
        <v>0.11506967022170833</v>
      </c>
      <c r="D78">
        <f t="shared" si="10"/>
        <v>2.3858450495840455E-2</v>
      </c>
    </row>
    <row r="79" spans="1:4">
      <c r="A79">
        <f t="shared" si="9"/>
        <v>3.4000000000000008</v>
      </c>
      <c r="B79">
        <f t="shared" si="7"/>
        <v>-1.0666666666666662</v>
      </c>
      <c r="C79">
        <f t="shared" si="8"/>
        <v>0.14306119219550917</v>
      </c>
      <c r="D79">
        <f t="shared" si="10"/>
        <v>2.7991521973800837E-2</v>
      </c>
    </row>
    <row r="80" spans="1:4">
      <c r="A80">
        <f t="shared" si="9"/>
        <v>3.600000000000001</v>
      </c>
      <c r="B80">
        <f t="shared" si="7"/>
        <v>-0.93333333333333268</v>
      </c>
      <c r="C80">
        <f t="shared" si="8"/>
        <v>0.17532394485222969</v>
      </c>
      <c r="D80">
        <f t="shared" si="10"/>
        <v>3.2262752656720517E-2</v>
      </c>
    </row>
    <row r="81" spans="1:4">
      <c r="A81">
        <f t="shared" si="9"/>
        <v>3.8000000000000012</v>
      </c>
      <c r="B81">
        <f t="shared" si="7"/>
        <v>-0.79999999999999927</v>
      </c>
      <c r="C81">
        <f t="shared" si="8"/>
        <v>0.21185539858339697</v>
      </c>
      <c r="D81">
        <f t="shared" si="10"/>
        <v>3.6531453731167285E-2</v>
      </c>
    </row>
    <row r="82" spans="1:4">
      <c r="A82">
        <f t="shared" si="9"/>
        <v>4.0000000000000009</v>
      </c>
      <c r="B82">
        <f t="shared" si="7"/>
        <v>-0.66666666666666607</v>
      </c>
      <c r="C82">
        <f t="shared" si="8"/>
        <v>0.25249253754692313</v>
      </c>
      <c r="D82">
        <f t="shared" si="10"/>
        <v>4.0637138963526165E-2</v>
      </c>
    </row>
    <row r="83" spans="1:4">
      <c r="A83">
        <f t="shared" si="9"/>
        <v>4.2000000000000011</v>
      </c>
      <c r="B83">
        <f t="shared" si="7"/>
        <v>-0.53333333333333266</v>
      </c>
      <c r="C83">
        <f t="shared" si="8"/>
        <v>0.29690142860385149</v>
      </c>
      <c r="D83">
        <f t="shared" si="10"/>
        <v>4.4408891056928357E-2</v>
      </c>
    </row>
    <row r="84" spans="1:4">
      <c r="A84">
        <f t="shared" si="9"/>
        <v>4.4000000000000012</v>
      </c>
      <c r="B84">
        <f t="shared" si="7"/>
        <v>-0.39999999999999919</v>
      </c>
      <c r="C84">
        <f t="shared" si="8"/>
        <v>0.34457825838967615</v>
      </c>
      <c r="D84">
        <f t="shared" si="10"/>
        <v>4.7676829785824659E-2</v>
      </c>
    </row>
    <row r="85" spans="1:4">
      <c r="A85">
        <f t="shared" si="9"/>
        <v>4.6000000000000014</v>
      </c>
      <c r="B85">
        <f t="shared" si="7"/>
        <v>-0.26666666666666572</v>
      </c>
      <c r="C85">
        <f t="shared" si="8"/>
        <v>0.39486291046402555</v>
      </c>
      <c r="D85">
        <f t="shared" si="10"/>
        <v>5.0284652074349401E-2</v>
      </c>
    </row>
    <row r="86" spans="1:4">
      <c r="A86">
        <f t="shared" si="9"/>
        <v>4.8000000000000016</v>
      </c>
      <c r="B86">
        <f t="shared" si="7"/>
        <v>-0.13333333333333228</v>
      </c>
      <c r="C86">
        <f t="shared" si="8"/>
        <v>0.4469648833763864</v>
      </c>
      <c r="D86">
        <f t="shared" si="10"/>
        <v>5.210197291236085E-2</v>
      </c>
    </row>
    <row r="87" spans="1:4">
      <c r="A87">
        <f t="shared" si="9"/>
        <v>5.0000000000000018</v>
      </c>
      <c r="B87">
        <f t="shared" si="7"/>
        <v>1.1842378929335002E-15</v>
      </c>
      <c r="C87">
        <f t="shared" si="8"/>
        <v>0.50000000000000044</v>
      </c>
      <c r="D87">
        <f t="shared" si="10"/>
        <v>5.3035116623614043E-2</v>
      </c>
    </row>
    <row r="88" spans="1:4">
      <c r="A88">
        <f t="shared" si="9"/>
        <v>5.200000000000002</v>
      </c>
      <c r="B88">
        <f t="shared" si="7"/>
        <v>0.13333333333333464</v>
      </c>
      <c r="C88">
        <f t="shared" si="8"/>
        <v>0.55303511662361449</v>
      </c>
      <c r="D88">
        <f t="shared" si="10"/>
        <v>5.3035116623614043E-2</v>
      </c>
    </row>
    <row r="89" spans="1:4">
      <c r="A89">
        <f t="shared" si="9"/>
        <v>5.4000000000000021</v>
      </c>
      <c r="B89">
        <f t="shared" si="7"/>
        <v>0.26666666666666811</v>
      </c>
      <c r="C89">
        <f t="shared" si="8"/>
        <v>0.60513708953597545</v>
      </c>
      <c r="D89">
        <f t="shared" si="10"/>
        <v>5.2101972912360961E-2</v>
      </c>
    </row>
    <row r="90" spans="1:4">
      <c r="A90">
        <f t="shared" si="9"/>
        <v>5.6000000000000023</v>
      </c>
      <c r="B90">
        <f t="shared" si="7"/>
        <v>0.40000000000000152</v>
      </c>
      <c r="C90">
        <f t="shared" si="8"/>
        <v>0.65542174161032474</v>
      </c>
      <c r="D90">
        <f t="shared" si="10"/>
        <v>5.028465207434929E-2</v>
      </c>
    </row>
    <row r="91" spans="1:4">
      <c r="A91">
        <f t="shared" si="9"/>
        <v>5.8000000000000025</v>
      </c>
      <c r="B91">
        <f t="shared" si="7"/>
        <v>0.53333333333333499</v>
      </c>
      <c r="C91">
        <f t="shared" si="8"/>
        <v>0.7030985713961494</v>
      </c>
      <c r="D91">
        <f t="shared" si="10"/>
        <v>4.7676829785824659E-2</v>
      </c>
    </row>
    <row r="92" spans="1:4">
      <c r="A92">
        <f t="shared" si="9"/>
        <v>6.0000000000000027</v>
      </c>
      <c r="B92">
        <f t="shared" si="7"/>
        <v>0.66666666666666841</v>
      </c>
      <c r="C92">
        <f t="shared" si="8"/>
        <v>0.74750746245307764</v>
      </c>
      <c r="D92">
        <f t="shared" si="10"/>
        <v>4.4408891056928246E-2</v>
      </c>
    </row>
    <row r="93" spans="1:4">
      <c r="A93">
        <f t="shared" si="9"/>
        <v>6.2000000000000028</v>
      </c>
      <c r="B93">
        <f t="shared" si="7"/>
        <v>0.80000000000000193</v>
      </c>
      <c r="C93">
        <f t="shared" si="8"/>
        <v>0.78814460141660381</v>
      </c>
      <c r="D93">
        <f t="shared" si="10"/>
        <v>4.0637138963526165E-2</v>
      </c>
    </row>
    <row r="94" spans="1:4">
      <c r="A94">
        <f t="shared" si="9"/>
        <v>6.400000000000003</v>
      </c>
      <c r="B94">
        <f t="shared" si="7"/>
        <v>0.93333333333333535</v>
      </c>
      <c r="C94">
        <f t="shared" si="8"/>
        <v>0.82467605514777098</v>
      </c>
      <c r="D94">
        <f t="shared" si="10"/>
        <v>3.6531453731167174E-2</v>
      </c>
    </row>
    <row r="95" spans="1:4">
      <c r="A95">
        <f t="shared" si="9"/>
        <v>6.6000000000000032</v>
      </c>
      <c r="B95">
        <f t="shared" si="7"/>
        <v>1.0666666666666689</v>
      </c>
      <c r="C95">
        <f t="shared" si="8"/>
        <v>0.8569388078044915</v>
      </c>
      <c r="D95">
        <f t="shared" si="10"/>
        <v>3.2262752656720517E-2</v>
      </c>
    </row>
    <row r="96" spans="1:4">
      <c r="A96">
        <f t="shared" si="9"/>
        <v>6.8000000000000034</v>
      </c>
      <c r="B96">
        <f t="shared" si="7"/>
        <v>1.2000000000000022</v>
      </c>
      <c r="C96">
        <f t="shared" si="8"/>
        <v>0.88493032977829222</v>
      </c>
      <c r="D96">
        <f t="shared" si="10"/>
        <v>2.7991521973800726E-2</v>
      </c>
    </row>
    <row r="97" spans="1:4">
      <c r="A97">
        <f t="shared" si="9"/>
        <v>7.0000000000000036</v>
      </c>
      <c r="B97">
        <f t="shared" si="7"/>
        <v>1.3333333333333357</v>
      </c>
      <c r="C97">
        <f t="shared" si="8"/>
        <v>0.90878878027413257</v>
      </c>
      <c r="D97">
        <f t="shared" si="10"/>
        <v>2.3858450495840344E-2</v>
      </c>
    </row>
    <row r="98" spans="1:4">
      <c r="A98">
        <f t="shared" si="9"/>
        <v>7.2000000000000037</v>
      </c>
      <c r="B98">
        <f t="shared" si="7"/>
        <v>1.4666666666666692</v>
      </c>
      <c r="C98">
        <f t="shared" si="8"/>
        <v>0.92876662258601417</v>
      </c>
      <c r="D98">
        <f t="shared" si="10"/>
        <v>1.99778423118816E-2</v>
      </c>
    </row>
    <row r="99" spans="1:4">
      <c r="A99">
        <f t="shared" si="9"/>
        <v>7.4000000000000039</v>
      </c>
      <c r="B99">
        <f t="shared" si="7"/>
        <v>1.6000000000000025</v>
      </c>
      <c r="C99">
        <f t="shared" si="8"/>
        <v>0.94520070830044234</v>
      </c>
      <c r="D99">
        <f t="shared" si="10"/>
        <v>1.643408571442817E-2</v>
      </c>
    </row>
    <row r="100" spans="1:4">
      <c r="A100">
        <f t="shared" si="9"/>
        <v>7.6000000000000041</v>
      </c>
      <c r="B100">
        <f t="shared" si="7"/>
        <v>1.7333333333333361</v>
      </c>
      <c r="C100">
        <f t="shared" si="8"/>
        <v>0.95848178031122111</v>
      </c>
      <c r="D100">
        <f t="shared" si="10"/>
        <v>1.3281072010778772E-2</v>
      </c>
    </row>
    <row r="101" spans="1:4">
      <c r="A101">
        <f t="shared" si="9"/>
        <v>7.8000000000000043</v>
      </c>
      <c r="B101">
        <f t="shared" si="7"/>
        <v>1.8666666666666696</v>
      </c>
      <c r="C101">
        <f t="shared" si="8"/>
        <v>0.96902592429325951</v>
      </c>
      <c r="D101">
        <f t="shared" si="10"/>
        <v>1.0544143982038401E-2</v>
      </c>
    </row>
    <row r="102" spans="1:4">
      <c r="A102">
        <f t="shared" si="9"/>
        <v>8.0000000000000036</v>
      </c>
      <c r="B102">
        <f t="shared" si="7"/>
        <v>2.0000000000000022</v>
      </c>
      <c r="C102">
        <f t="shared" si="8"/>
        <v>0.9772498680518209</v>
      </c>
      <c r="D102">
        <f t="shared" si="10"/>
        <v>8.2239437585613917E-3</v>
      </c>
    </row>
    <row r="103" spans="1:4">
      <c r="A103">
        <f t="shared" si="9"/>
        <v>8.2000000000000028</v>
      </c>
      <c r="B103">
        <f t="shared" si="7"/>
        <v>2.1333333333333351</v>
      </c>
      <c r="C103">
        <f t="shared" si="8"/>
        <v>0.98355130417725478</v>
      </c>
      <c r="D103">
        <f t="shared" si="10"/>
        <v>6.3014361254338791E-3</v>
      </c>
    </row>
    <row r="104" spans="1:4">
      <c r="A104">
        <f t="shared" si="9"/>
        <v>8.4000000000000021</v>
      </c>
      <c r="B104">
        <f t="shared" si="7"/>
        <v>2.2666666666666679</v>
      </c>
      <c r="C104">
        <f t="shared" si="8"/>
        <v>0.98829470191944169</v>
      </c>
      <c r="D104">
        <f t="shared" si="10"/>
        <v>4.7433977421869056E-3</v>
      </c>
    </row>
    <row r="105" spans="1:4">
      <c r="A105">
        <f t="shared" si="9"/>
        <v>8.6000000000000014</v>
      </c>
      <c r="B105">
        <f t="shared" si="7"/>
        <v>2.4000000000000008</v>
      </c>
      <c r="C105">
        <f t="shared" si="8"/>
        <v>0.99180246407540396</v>
      </c>
      <c r="D105">
        <f t="shared" si="10"/>
        <v>3.5077621559622685E-3</v>
      </c>
    </row>
    <row r="106" spans="1:4">
      <c r="A106">
        <f t="shared" si="9"/>
        <v>8.8000000000000007</v>
      </c>
      <c r="B106">
        <f t="shared" si="7"/>
        <v>2.5333333333333337</v>
      </c>
      <c r="C106">
        <f t="shared" si="8"/>
        <v>0.99435082724443924</v>
      </c>
      <c r="D106">
        <f t="shared" si="10"/>
        <v>2.5483631690352837E-3</v>
      </c>
    </row>
    <row r="107" spans="1:4">
      <c r="A107">
        <f t="shared" si="9"/>
        <v>9</v>
      </c>
      <c r="B107">
        <f t="shared" si="7"/>
        <v>2.6666666666666665</v>
      </c>
      <c r="C107">
        <f t="shared" si="8"/>
        <v>0.99616961943241011</v>
      </c>
      <c r="D107">
        <f t="shared" si="10"/>
        <v>1.8187921879708746E-3</v>
      </c>
    </row>
    <row r="108" spans="1:4">
      <c r="A108">
        <f t="shared" si="9"/>
        <v>9.1999999999999993</v>
      </c>
      <c r="B108">
        <f t="shared" si="7"/>
        <v>2.7999999999999994</v>
      </c>
      <c r="C108">
        <f t="shared" si="8"/>
        <v>0.99744486966957224</v>
      </c>
      <c r="D108">
        <f t="shared" si="10"/>
        <v>1.2752502371621288E-3</v>
      </c>
    </row>
    <row r="109" spans="1:4">
      <c r="A109">
        <f t="shared" si="9"/>
        <v>9.3999999999999986</v>
      </c>
      <c r="B109">
        <f t="shared" si="7"/>
        <v>2.9333333333333322</v>
      </c>
      <c r="C109">
        <f t="shared" si="8"/>
        <v>0.99832328177252661</v>
      </c>
      <c r="D109">
        <f t="shared" si="10"/>
        <v>8.7841210295436234E-4</v>
      </c>
    </row>
    <row r="110" spans="1:4">
      <c r="A110">
        <f t="shared" si="9"/>
        <v>9.5999999999999979</v>
      </c>
      <c r="B110">
        <f t="shared" si="7"/>
        <v>3.0666666666666651</v>
      </c>
      <c r="C110">
        <f t="shared" si="8"/>
        <v>0.99891769951860687</v>
      </c>
      <c r="D110">
        <f t="shared" si="10"/>
        <v>5.9441774608026687E-4</v>
      </c>
    </row>
    <row r="111" spans="1:4">
      <c r="A111">
        <f t="shared" si="9"/>
        <v>9.7999999999999972</v>
      </c>
      <c r="B111">
        <f t="shared" si="7"/>
        <v>3.199999999999998</v>
      </c>
      <c r="C111">
        <f t="shared" si="8"/>
        <v>0.99931286206208436</v>
      </c>
      <c r="D111">
        <f t="shared" si="10"/>
        <v>3.9516254347748969E-4</v>
      </c>
    </row>
    <row r="112" spans="1:4">
      <c r="A112">
        <f t="shared" si="9"/>
        <v>9.9999999999999964</v>
      </c>
      <c r="B112">
        <f t="shared" si="7"/>
        <v>3.3333333333333308</v>
      </c>
      <c r="C112">
        <f t="shared" si="8"/>
        <v>0.99957093966680322</v>
      </c>
      <c r="D112">
        <f t="shared" si="10"/>
        <v>2.5807760471885377E-4</v>
      </c>
    </row>
    <row r="113" spans="1:4">
      <c r="A113">
        <f t="shared" si="9"/>
        <v>10.199999999999996</v>
      </c>
      <c r="B113">
        <f t="shared" si="7"/>
        <v>3.4666666666666637</v>
      </c>
      <c r="C113">
        <f t="shared" si="8"/>
        <v>0.99973652253440459</v>
      </c>
      <c r="D113">
        <f t="shared" si="10"/>
        <v>1.6558286760137708E-4</v>
      </c>
    </row>
    <row r="114" spans="1:4">
      <c r="A114">
        <f t="shared" si="9"/>
        <v>10.399999999999995</v>
      </c>
      <c r="B114">
        <f t="shared" si="7"/>
        <v>3.5999999999999965</v>
      </c>
      <c r="C114">
        <f t="shared" si="8"/>
        <v>0.99984089140984311</v>
      </c>
      <c r="D114">
        <f t="shared" si="10"/>
        <v>1.043688754385208E-4</v>
      </c>
    </row>
    <row r="115" spans="1:4">
      <c r="A115">
        <f t="shared" si="9"/>
        <v>10.599999999999994</v>
      </c>
      <c r="B115">
        <f t="shared" si="7"/>
        <v>3.7333333333333294</v>
      </c>
      <c r="C115">
        <f t="shared" si="8"/>
        <v>0.99990551887519441</v>
      </c>
      <c r="D115">
        <f t="shared" si="10"/>
        <v>6.462746535129682E-5</v>
      </c>
    </row>
    <row r="116" spans="1:4">
      <c r="A116">
        <f t="shared" si="9"/>
        <v>10.799999999999994</v>
      </c>
      <c r="B116">
        <f t="shared" si="7"/>
        <v>3.8666666666666623</v>
      </c>
      <c r="C116">
        <f t="shared" si="8"/>
        <v>0.99994483346497176</v>
      </c>
      <c r="D116">
        <f t="shared" si="10"/>
        <v>3.9314589777350584E-5</v>
      </c>
    </row>
    <row r="117" spans="1:4">
      <c r="A117">
        <f t="shared" si="9"/>
        <v>10.999999999999993</v>
      </c>
      <c r="B117">
        <f t="shared" ref="B117:B123" si="11">(A117-5)/1.5</f>
        <v>3.9999999999999951</v>
      </c>
      <c r="C117">
        <f t="shared" ref="C117:C122" si="12">NORMSDIST(B117)</f>
        <v>0.99996832875816455</v>
      </c>
      <c r="D117">
        <f t="shared" si="10"/>
        <v>2.3495293192787869E-5</v>
      </c>
    </row>
    <row r="118" spans="1:4">
      <c r="A118">
        <f t="shared" ref="A118:A122" si="13">A117+0.2</f>
        <v>11.199999999999992</v>
      </c>
      <c r="B118">
        <f t="shared" si="11"/>
        <v>4.1333333333333284</v>
      </c>
      <c r="C118">
        <f t="shared" si="12"/>
        <v>0.99998212302029332</v>
      </c>
      <c r="D118">
        <f t="shared" ref="D118:D122" si="14">C118-C117</f>
        <v>1.3794262128774548E-5</v>
      </c>
    </row>
    <row r="119" spans="1:4">
      <c r="A119">
        <f t="shared" si="13"/>
        <v>11.399999999999991</v>
      </c>
      <c r="B119">
        <f t="shared" si="11"/>
        <v>4.2666666666666613</v>
      </c>
      <c r="C119">
        <f t="shared" si="12"/>
        <v>0.99999007923610927</v>
      </c>
      <c r="D119">
        <f t="shared" si="14"/>
        <v>7.9562158159518503E-6</v>
      </c>
    </row>
    <row r="120" spans="1:4">
      <c r="A120">
        <f t="shared" si="13"/>
        <v>11.599999999999991</v>
      </c>
      <c r="B120">
        <f t="shared" si="11"/>
        <v>4.3999999999999941</v>
      </c>
      <c r="C120">
        <f t="shared" si="12"/>
        <v>0.99999458745607051</v>
      </c>
      <c r="D120">
        <f t="shared" si="14"/>
        <v>4.5082199612300755E-6</v>
      </c>
    </row>
    <row r="121" spans="1:4">
      <c r="A121">
        <f t="shared" si="13"/>
        <v>11.79999999999999</v>
      </c>
      <c r="B121">
        <f t="shared" si="11"/>
        <v>4.533333333333327</v>
      </c>
      <c r="C121">
        <f t="shared" si="12"/>
        <v>0.9999970969959473</v>
      </c>
      <c r="D121">
        <f t="shared" si="14"/>
        <v>2.5095398767938093E-6</v>
      </c>
    </row>
    <row r="122" spans="1:4">
      <c r="A122">
        <f t="shared" si="13"/>
        <v>11.999999999999989</v>
      </c>
      <c r="B122">
        <f t="shared" si="11"/>
        <v>4.6666666666666599</v>
      </c>
      <c r="C122">
        <f t="shared" si="12"/>
        <v>0.99999846937325376</v>
      </c>
      <c r="D122">
        <f t="shared" si="14"/>
        <v>1.3723773064633349E-6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topLeftCell="A4" workbookViewId="0">
      <selection activeCell="B18" sqref="B18"/>
    </sheetView>
  </sheetViews>
  <sheetFormatPr defaultRowHeight="15"/>
  <sheetData>
    <row r="1" spans="1:10">
      <c r="A1" t="s">
        <v>0</v>
      </c>
      <c r="B1" t="s">
        <v>6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23</v>
      </c>
      <c r="J1" t="s">
        <v>24</v>
      </c>
    </row>
    <row r="2" spans="1:10">
      <c r="A2" t="s">
        <v>7</v>
      </c>
      <c r="B2">
        <v>3</v>
      </c>
      <c r="C2">
        <f>125/2</f>
        <v>62.5</v>
      </c>
      <c r="D2">
        <f>C2-77.5</f>
        <v>-15</v>
      </c>
      <c r="E2">
        <f>D2/5</f>
        <v>-3</v>
      </c>
      <c r="F2">
        <f>B2*E2</f>
        <v>-9</v>
      </c>
      <c r="G2">
        <f>E2^2</f>
        <v>9</v>
      </c>
      <c r="H2">
        <f>B2*G2</f>
        <v>27</v>
      </c>
      <c r="I2">
        <f>NORMDIST(C2,79.945,5.444,FALSE)</f>
        <v>4.3173985748753496E-4</v>
      </c>
      <c r="J2">
        <f>I2*1000</f>
        <v>0.43173985748753496</v>
      </c>
    </row>
    <row r="3" spans="1:10">
      <c r="A3" t="s">
        <v>8</v>
      </c>
      <c r="B3">
        <v>21</v>
      </c>
      <c r="C3">
        <f>C2+5</f>
        <v>67.5</v>
      </c>
      <c r="D3">
        <f t="shared" ref="D3:D9" si="0">C3-77.5</f>
        <v>-10</v>
      </c>
      <c r="E3">
        <f t="shared" ref="E3:E9" si="1">D3/5</f>
        <v>-2</v>
      </c>
      <c r="F3">
        <f t="shared" ref="F3:F9" si="2">B3*E3</f>
        <v>-42</v>
      </c>
      <c r="G3">
        <f t="shared" ref="G3:G9" si="3">E3^2</f>
        <v>4</v>
      </c>
      <c r="H3">
        <f t="shared" ref="H3:H9" si="4">B3*G3</f>
        <v>84</v>
      </c>
      <c r="I3">
        <f t="shared" ref="I3:I9" si="5">NORMDIST(C3,79.945,5.444,FALSE)</f>
        <v>5.3730619545287375E-3</v>
      </c>
      <c r="J3">
        <f t="shared" ref="J3:J9" si="6">I3*1000</f>
        <v>5.3730619545287377</v>
      </c>
    </row>
    <row r="4" spans="1:10">
      <c r="A4" t="s">
        <v>9</v>
      </c>
      <c r="B4">
        <v>150</v>
      </c>
      <c r="C4">
        <f t="shared" ref="C4:C9" si="7">C3+5</f>
        <v>72.5</v>
      </c>
      <c r="D4">
        <f t="shared" si="0"/>
        <v>-5</v>
      </c>
      <c r="E4">
        <f t="shared" si="1"/>
        <v>-1</v>
      </c>
      <c r="F4">
        <f t="shared" si="2"/>
        <v>-150</v>
      </c>
      <c r="G4">
        <f t="shared" si="3"/>
        <v>1</v>
      </c>
      <c r="H4">
        <f t="shared" si="4"/>
        <v>150</v>
      </c>
      <c r="I4">
        <f t="shared" si="5"/>
        <v>2.8765928256464943E-2</v>
      </c>
      <c r="J4">
        <f t="shared" si="6"/>
        <v>28.765928256464942</v>
      </c>
    </row>
    <row r="5" spans="1:10">
      <c r="A5" t="s">
        <v>10</v>
      </c>
      <c r="B5">
        <v>335</v>
      </c>
      <c r="C5" s="1">
        <f t="shared" si="7"/>
        <v>77.5</v>
      </c>
      <c r="D5">
        <f t="shared" si="0"/>
        <v>0</v>
      </c>
      <c r="E5">
        <f t="shared" si="1"/>
        <v>0</v>
      </c>
      <c r="F5">
        <f t="shared" si="2"/>
        <v>0</v>
      </c>
      <c r="G5">
        <f t="shared" si="3"/>
        <v>0</v>
      </c>
      <c r="H5">
        <f t="shared" si="4"/>
        <v>0</v>
      </c>
      <c r="I5">
        <f t="shared" si="5"/>
        <v>6.6250899316955075E-2</v>
      </c>
      <c r="J5">
        <f t="shared" si="6"/>
        <v>66.250899316955071</v>
      </c>
    </row>
    <row r="6" spans="1:10">
      <c r="A6" t="s">
        <v>11</v>
      </c>
      <c r="B6">
        <v>326</v>
      </c>
      <c r="C6">
        <f t="shared" si="7"/>
        <v>82.5</v>
      </c>
      <c r="D6">
        <f t="shared" si="0"/>
        <v>5</v>
      </c>
      <c r="E6">
        <f t="shared" si="1"/>
        <v>1</v>
      </c>
      <c r="F6">
        <f t="shared" si="2"/>
        <v>326</v>
      </c>
      <c r="G6">
        <f t="shared" si="3"/>
        <v>1</v>
      </c>
      <c r="H6">
        <f t="shared" si="4"/>
        <v>326</v>
      </c>
      <c r="I6">
        <f t="shared" si="5"/>
        <v>6.5639007127955215E-2</v>
      </c>
      <c r="J6">
        <f t="shared" si="6"/>
        <v>65.63900712795521</v>
      </c>
    </row>
    <row r="7" spans="1:10">
      <c r="A7" t="s">
        <v>12</v>
      </c>
      <c r="B7">
        <v>135</v>
      </c>
      <c r="C7">
        <f t="shared" si="7"/>
        <v>87.5</v>
      </c>
      <c r="D7">
        <f t="shared" si="0"/>
        <v>10</v>
      </c>
      <c r="E7">
        <f t="shared" si="1"/>
        <v>2</v>
      </c>
      <c r="F7">
        <f t="shared" si="2"/>
        <v>270</v>
      </c>
      <c r="G7">
        <f t="shared" si="3"/>
        <v>4</v>
      </c>
      <c r="H7">
        <f t="shared" si="4"/>
        <v>540</v>
      </c>
      <c r="I7">
        <f t="shared" si="5"/>
        <v>2.7976222201024019E-2</v>
      </c>
      <c r="J7">
        <f t="shared" si="6"/>
        <v>27.976222201024019</v>
      </c>
    </row>
    <row r="8" spans="1:10">
      <c r="A8" t="s">
        <v>13</v>
      </c>
      <c r="B8">
        <v>26</v>
      </c>
      <c r="C8">
        <f t="shared" si="7"/>
        <v>92.5</v>
      </c>
      <c r="D8">
        <f t="shared" si="0"/>
        <v>15</v>
      </c>
      <c r="E8">
        <f t="shared" si="1"/>
        <v>3</v>
      </c>
      <c r="F8">
        <f t="shared" si="2"/>
        <v>78</v>
      </c>
      <c r="G8">
        <f t="shared" si="3"/>
        <v>9</v>
      </c>
      <c r="H8">
        <f t="shared" si="4"/>
        <v>234</v>
      </c>
      <c r="I8">
        <f t="shared" si="5"/>
        <v>5.1294756730486781E-3</v>
      </c>
      <c r="J8">
        <f t="shared" si="6"/>
        <v>5.1294756730486784</v>
      </c>
    </row>
    <row r="9" spans="1:10">
      <c r="A9" t="s">
        <v>14</v>
      </c>
      <c r="B9">
        <v>4</v>
      </c>
      <c r="C9">
        <f t="shared" si="7"/>
        <v>97.5</v>
      </c>
      <c r="D9">
        <f t="shared" si="0"/>
        <v>20</v>
      </c>
      <c r="E9">
        <f t="shared" si="1"/>
        <v>4</v>
      </c>
      <c r="F9">
        <f t="shared" si="2"/>
        <v>16</v>
      </c>
      <c r="G9">
        <f t="shared" si="3"/>
        <v>16</v>
      </c>
      <c r="H9">
        <f t="shared" si="4"/>
        <v>64</v>
      </c>
      <c r="I9">
        <f t="shared" si="5"/>
        <v>4.0458867354289702E-4</v>
      </c>
      <c r="J9">
        <f t="shared" si="6"/>
        <v>0.40458867354289701</v>
      </c>
    </row>
    <row r="10" spans="1:10">
      <c r="B10">
        <f>SUM(B2:B9)</f>
        <v>1000</v>
      </c>
      <c r="F10">
        <f>SUM(F2:F9)</f>
        <v>489</v>
      </c>
      <c r="H10">
        <f>SUM(H2:H9)</f>
        <v>1425</v>
      </c>
    </row>
    <row r="12" spans="1:10">
      <c r="A12" t="s">
        <v>21</v>
      </c>
      <c r="B12">
        <f>2.445+77.5</f>
        <v>79.944999999999993</v>
      </c>
    </row>
    <row r="13" spans="1:10">
      <c r="A13" t="s">
        <v>22</v>
      </c>
      <c r="B13">
        <v>5.4449040000000002</v>
      </c>
    </row>
    <row r="21" spans="1:6">
      <c r="A21" t="s">
        <v>0</v>
      </c>
      <c r="B21" t="s">
        <v>6</v>
      </c>
      <c r="C21" t="s">
        <v>2</v>
      </c>
      <c r="D21" t="s">
        <v>25</v>
      </c>
      <c r="E21" t="s">
        <v>4</v>
      </c>
      <c r="F21" t="s">
        <v>24</v>
      </c>
    </row>
    <row r="22" spans="1:6">
      <c r="A22" t="s">
        <v>7</v>
      </c>
      <c r="B22">
        <v>3</v>
      </c>
      <c r="C22">
        <f>(C2-79.945)/5.444</f>
        <v>-3.2044452608376184</v>
      </c>
      <c r="D22">
        <f>NORMSDIST(C22)</f>
        <v>6.7661509903815809E-4</v>
      </c>
      <c r="E22">
        <f>D22</f>
        <v>6.7661509903815809E-4</v>
      </c>
      <c r="F22">
        <f>E22*1000</f>
        <v>0.67661509903815809</v>
      </c>
    </row>
    <row r="23" spans="1:6">
      <c r="A23" t="s">
        <v>8</v>
      </c>
      <c r="B23">
        <v>21</v>
      </c>
      <c r="C23">
        <f t="shared" ref="C23:C29" si="8">(C3-79.945)/5.444</f>
        <v>-2.2860029390154284</v>
      </c>
      <c r="D23">
        <f t="shared" ref="D23:D29" si="9">NORMSDIST(C23)</f>
        <v>1.1127043310314333E-2</v>
      </c>
      <c r="E23">
        <f>D23-D22</f>
        <v>1.0450428211276175E-2</v>
      </c>
      <c r="F23">
        <f t="shared" ref="F23:F29" si="10">E23*1000</f>
        <v>10.450428211276176</v>
      </c>
    </row>
    <row r="24" spans="1:6">
      <c r="A24" t="s">
        <v>9</v>
      </c>
      <c r="B24">
        <v>150</v>
      </c>
      <c r="C24">
        <f t="shared" si="8"/>
        <v>-1.3675606171932391</v>
      </c>
      <c r="D24">
        <f t="shared" si="9"/>
        <v>8.5724825483302514E-2</v>
      </c>
      <c r="E24">
        <f t="shared" ref="E24:E29" si="11">D24-D23</f>
        <v>7.4597782172988181E-2</v>
      </c>
      <c r="F24">
        <f t="shared" si="10"/>
        <v>74.597782172988175</v>
      </c>
    </row>
    <row r="25" spans="1:6">
      <c r="A25" t="s">
        <v>10</v>
      </c>
      <c r="B25">
        <v>335</v>
      </c>
      <c r="C25">
        <f t="shared" si="8"/>
        <v>-0.44911829537104947</v>
      </c>
      <c r="D25">
        <f t="shared" si="9"/>
        <v>0.32667316160854742</v>
      </c>
      <c r="E25">
        <f t="shared" si="11"/>
        <v>0.24094833612524491</v>
      </c>
      <c r="F25">
        <f t="shared" si="10"/>
        <v>240.94833612524491</v>
      </c>
    </row>
    <row r="26" spans="1:6">
      <c r="A26" t="s">
        <v>11</v>
      </c>
      <c r="B26">
        <v>326</v>
      </c>
      <c r="C26">
        <f t="shared" si="8"/>
        <v>0.46932402645114013</v>
      </c>
      <c r="D26">
        <f t="shared" si="9"/>
        <v>0.68058097800174333</v>
      </c>
      <c r="E26">
        <f t="shared" si="11"/>
        <v>0.35390781639319591</v>
      </c>
      <c r="F26">
        <f t="shared" si="10"/>
        <v>353.9078163931959</v>
      </c>
    </row>
    <row r="27" spans="1:6">
      <c r="A27" t="s">
        <v>12</v>
      </c>
      <c r="B27">
        <v>135</v>
      </c>
      <c r="C27">
        <f t="shared" si="8"/>
        <v>1.3877663482733298</v>
      </c>
      <c r="D27">
        <f t="shared" si="9"/>
        <v>0.91739589745776906</v>
      </c>
      <c r="E27">
        <f t="shared" si="11"/>
        <v>0.23681491945602573</v>
      </c>
      <c r="F27">
        <f t="shared" si="10"/>
        <v>236.81491945602573</v>
      </c>
    </row>
    <row r="28" spans="1:6">
      <c r="A28" t="s">
        <v>13</v>
      </c>
      <c r="B28">
        <v>26</v>
      </c>
      <c r="C28">
        <f t="shared" si="8"/>
        <v>2.3062086700955193</v>
      </c>
      <c r="D28">
        <f t="shared" si="9"/>
        <v>0.98945051231883185</v>
      </c>
      <c r="E28">
        <f t="shared" si="11"/>
        <v>7.2054614861062793E-2</v>
      </c>
      <c r="F28">
        <f t="shared" si="10"/>
        <v>72.054614861062788</v>
      </c>
    </row>
    <row r="29" spans="1:6">
      <c r="A29" t="s">
        <v>14</v>
      </c>
      <c r="B29">
        <v>4</v>
      </c>
      <c r="C29">
        <f t="shared" si="8"/>
        <v>3.2246509919177089</v>
      </c>
      <c r="D29">
        <f t="shared" si="9"/>
        <v>0.99936936836994505</v>
      </c>
      <c r="E29">
        <f t="shared" si="11"/>
        <v>9.9188560511132007E-3</v>
      </c>
      <c r="F29">
        <f t="shared" si="10"/>
        <v>9.9188560511132007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P21" sqref="P21"/>
    </sheetView>
  </sheetViews>
  <sheetFormatPr defaultRowHeight="15"/>
  <sheetData>
    <row r="1" spans="1:8">
      <c r="A1" t="s">
        <v>0</v>
      </c>
      <c r="B1" t="s">
        <v>6</v>
      </c>
      <c r="C1" t="s">
        <v>15</v>
      </c>
      <c r="D1" t="s">
        <v>16</v>
      </c>
      <c r="E1" t="s">
        <v>35</v>
      </c>
      <c r="F1" t="s">
        <v>18</v>
      </c>
      <c r="G1" t="s">
        <v>19</v>
      </c>
      <c r="H1" t="s">
        <v>20</v>
      </c>
    </row>
    <row r="2" spans="1:8">
      <c r="A2" t="s">
        <v>26</v>
      </c>
      <c r="B2">
        <v>9</v>
      </c>
      <c r="C2">
        <f>(150+160)/2</f>
        <v>155</v>
      </c>
      <c r="D2">
        <f>C2-195</f>
        <v>-40</v>
      </c>
      <c r="E2">
        <f>D2/10</f>
        <v>-4</v>
      </c>
      <c r="F2">
        <f>B2*E2</f>
        <v>-36</v>
      </c>
      <c r="G2">
        <f>E2^2</f>
        <v>16</v>
      </c>
      <c r="H2">
        <f>B2*G2</f>
        <v>144</v>
      </c>
    </row>
    <row r="3" spans="1:8">
      <c r="A3" t="s">
        <v>27</v>
      </c>
      <c r="B3">
        <v>24</v>
      </c>
      <c r="C3">
        <f>C2+10</f>
        <v>165</v>
      </c>
      <c r="D3">
        <f t="shared" ref="D3:D10" si="0">C3-195</f>
        <v>-30</v>
      </c>
      <c r="E3">
        <f t="shared" ref="E3:E10" si="1">D3/10</f>
        <v>-3</v>
      </c>
      <c r="F3">
        <f t="shared" ref="F3:F10" si="2">B3*E3</f>
        <v>-72</v>
      </c>
      <c r="G3">
        <f t="shared" ref="G3:G10" si="3">E3^2</f>
        <v>9</v>
      </c>
      <c r="H3">
        <f t="shared" ref="H3:H10" si="4">B3*G3</f>
        <v>216</v>
      </c>
    </row>
    <row r="4" spans="1:8">
      <c r="A4" t="s">
        <v>28</v>
      </c>
      <c r="B4">
        <v>51</v>
      </c>
      <c r="C4">
        <f t="shared" ref="C4:C10" si="5">C3+10</f>
        <v>175</v>
      </c>
      <c r="D4">
        <f t="shared" si="0"/>
        <v>-20</v>
      </c>
      <c r="E4">
        <f t="shared" si="1"/>
        <v>-2</v>
      </c>
      <c r="F4">
        <f t="shared" si="2"/>
        <v>-102</v>
      </c>
      <c r="G4">
        <f t="shared" si="3"/>
        <v>4</v>
      </c>
      <c r="H4">
        <f t="shared" si="4"/>
        <v>204</v>
      </c>
    </row>
    <row r="5" spans="1:8">
      <c r="A5" t="s">
        <v>29</v>
      </c>
      <c r="B5">
        <v>66</v>
      </c>
      <c r="C5">
        <f t="shared" si="5"/>
        <v>185</v>
      </c>
      <c r="D5">
        <f t="shared" si="0"/>
        <v>-10</v>
      </c>
      <c r="E5">
        <f t="shared" si="1"/>
        <v>-1</v>
      </c>
      <c r="F5">
        <f>B5*E5</f>
        <v>-66</v>
      </c>
      <c r="G5">
        <f t="shared" si="3"/>
        <v>1</v>
      </c>
      <c r="H5">
        <f t="shared" si="4"/>
        <v>66</v>
      </c>
    </row>
    <row r="6" spans="1:8">
      <c r="A6" t="s">
        <v>30</v>
      </c>
      <c r="B6">
        <v>72</v>
      </c>
      <c r="C6" s="1">
        <f t="shared" si="5"/>
        <v>195</v>
      </c>
      <c r="D6">
        <f t="shared" si="0"/>
        <v>0</v>
      </c>
      <c r="E6">
        <f t="shared" si="1"/>
        <v>0</v>
      </c>
      <c r="F6">
        <f t="shared" si="2"/>
        <v>0</v>
      </c>
      <c r="G6">
        <f t="shared" si="3"/>
        <v>0</v>
      </c>
      <c r="H6">
        <f t="shared" si="4"/>
        <v>0</v>
      </c>
    </row>
    <row r="7" spans="1:8">
      <c r="A7" t="s">
        <v>31</v>
      </c>
      <c r="B7">
        <v>48</v>
      </c>
      <c r="C7">
        <f t="shared" si="5"/>
        <v>205</v>
      </c>
      <c r="D7">
        <f t="shared" si="0"/>
        <v>10</v>
      </c>
      <c r="E7">
        <f t="shared" si="1"/>
        <v>1</v>
      </c>
      <c r="F7">
        <f t="shared" si="2"/>
        <v>48</v>
      </c>
      <c r="G7">
        <f t="shared" si="3"/>
        <v>1</v>
      </c>
      <c r="H7">
        <f>B7*G7</f>
        <v>48</v>
      </c>
    </row>
    <row r="8" spans="1:8">
      <c r="A8" t="s">
        <v>32</v>
      </c>
      <c r="B8">
        <v>21</v>
      </c>
      <c r="C8">
        <f t="shared" si="5"/>
        <v>215</v>
      </c>
      <c r="D8">
        <f t="shared" si="0"/>
        <v>20</v>
      </c>
      <c r="E8">
        <f t="shared" si="1"/>
        <v>2</v>
      </c>
      <c r="F8">
        <f t="shared" si="2"/>
        <v>42</v>
      </c>
      <c r="G8">
        <f t="shared" si="3"/>
        <v>4</v>
      </c>
      <c r="H8">
        <f t="shared" si="4"/>
        <v>84</v>
      </c>
    </row>
    <row r="9" spans="1:8">
      <c r="A9" t="s">
        <v>33</v>
      </c>
      <c r="B9">
        <v>6</v>
      </c>
      <c r="C9">
        <f t="shared" si="5"/>
        <v>225</v>
      </c>
      <c r="D9">
        <f t="shared" si="0"/>
        <v>30</v>
      </c>
      <c r="E9">
        <f t="shared" si="1"/>
        <v>3</v>
      </c>
      <c r="F9">
        <f t="shared" si="2"/>
        <v>18</v>
      </c>
      <c r="G9">
        <f t="shared" si="3"/>
        <v>9</v>
      </c>
      <c r="H9">
        <f>B9*G9</f>
        <v>54</v>
      </c>
    </row>
    <row r="10" spans="1:8">
      <c r="A10" t="s">
        <v>34</v>
      </c>
      <c r="B10">
        <v>3</v>
      </c>
      <c r="C10">
        <f t="shared" si="5"/>
        <v>235</v>
      </c>
      <c r="D10">
        <f t="shared" si="0"/>
        <v>40</v>
      </c>
      <c r="E10">
        <f t="shared" si="1"/>
        <v>4</v>
      </c>
      <c r="F10">
        <f t="shared" si="2"/>
        <v>12</v>
      </c>
      <c r="G10">
        <f t="shared" si="3"/>
        <v>16</v>
      </c>
      <c r="H10">
        <f>B10*G10</f>
        <v>48</v>
      </c>
    </row>
    <row r="11" spans="1:8">
      <c r="B11">
        <f>SUM(B2:B10)</f>
        <v>300</v>
      </c>
      <c r="F11">
        <f>SUM(F2:F10)</f>
        <v>-156</v>
      </c>
      <c r="H11">
        <f>SUM(H2:H10)</f>
        <v>864</v>
      </c>
    </row>
    <row r="13" spans="1:8">
      <c r="A13" t="s">
        <v>21</v>
      </c>
      <c r="B13">
        <f>C6+((F11/B11)*10)</f>
        <v>189.8</v>
      </c>
    </row>
    <row r="15" spans="1:8">
      <c r="A15" t="s">
        <v>22</v>
      </c>
      <c r="B15">
        <f>260.96^0.5</f>
        <v>16.154256405046937</v>
      </c>
    </row>
    <row r="17" spans="1:6">
      <c r="A17" t="s">
        <v>5</v>
      </c>
      <c r="B17" t="s">
        <v>36</v>
      </c>
      <c r="C17" t="s">
        <v>37</v>
      </c>
      <c r="D17" t="s">
        <v>25</v>
      </c>
      <c r="E17" t="s">
        <v>38</v>
      </c>
      <c r="F17" t="s">
        <v>24</v>
      </c>
    </row>
    <row r="18" spans="1:6">
      <c r="A18">
        <f>(150+160)/2</f>
        <v>155</v>
      </c>
      <c r="B18">
        <v>9</v>
      </c>
      <c r="C18">
        <f>(A18-189.8)/16.15426</f>
        <v>-2.1542305249513136</v>
      </c>
      <c r="D18">
        <f>NORMSDIST(C18)</f>
        <v>1.561104907585209E-2</v>
      </c>
      <c r="E18">
        <f>D18</f>
        <v>1.561104907585209E-2</v>
      </c>
      <c r="F18">
        <f>E18*300</f>
        <v>4.6833147227556271</v>
      </c>
    </row>
    <row r="19" spans="1:6">
      <c r="A19">
        <f>A18+10</f>
        <v>165</v>
      </c>
      <c r="B19">
        <v>24</v>
      </c>
      <c r="C19">
        <f t="shared" ref="C19:C26" si="6">(A19-189.8)/16.15426</f>
        <v>-1.5351987649078329</v>
      </c>
      <c r="D19">
        <f t="shared" ref="D19:D26" si="7">NORMSDIST(C19)</f>
        <v>6.2367505818408109E-2</v>
      </c>
      <c r="E19">
        <f>D19-D18</f>
        <v>4.6756456742556018E-2</v>
      </c>
      <c r="F19">
        <f>E19*300</f>
        <v>14.026937022766806</v>
      </c>
    </row>
    <row r="20" spans="1:6">
      <c r="A20">
        <f t="shared" ref="A20:A26" si="8">A19+10</f>
        <v>175</v>
      </c>
      <c r="B20">
        <v>51</v>
      </c>
      <c r="C20">
        <f t="shared" si="6"/>
        <v>-0.91616700486435221</v>
      </c>
      <c r="D20">
        <f t="shared" si="7"/>
        <v>0.17978965419334747</v>
      </c>
      <c r="E20">
        <f>D20-D19</f>
        <v>0.11742214837493936</v>
      </c>
      <c r="F20">
        <f t="shared" ref="F19:F26" si="9">E20*300</f>
        <v>35.226644512481812</v>
      </c>
    </row>
    <row r="21" spans="1:6">
      <c r="A21">
        <f t="shared" si="8"/>
        <v>185</v>
      </c>
      <c r="B21">
        <v>66</v>
      </c>
      <c r="C21">
        <f t="shared" si="6"/>
        <v>-0.29713524482087145</v>
      </c>
      <c r="D21">
        <f>NORMSDIST(C21)</f>
        <v>0.38318162866707306</v>
      </c>
      <c r="E21">
        <f>D21-D20</f>
        <v>0.20339197447372559</v>
      </c>
      <c r="F21">
        <f>E21*300</f>
        <v>61.01759234211768</v>
      </c>
    </row>
    <row r="22" spans="1:6">
      <c r="A22" s="1">
        <f t="shared" si="8"/>
        <v>195</v>
      </c>
      <c r="B22">
        <v>72</v>
      </c>
      <c r="C22">
        <f t="shared" si="6"/>
        <v>0.32189651522260931</v>
      </c>
      <c r="D22">
        <f>NORMSDIST(C22)</f>
        <v>0.62623445337370276</v>
      </c>
      <c r="E22">
        <f>D22-D21</f>
        <v>0.2430528247066297</v>
      </c>
      <c r="F22">
        <f t="shared" si="9"/>
        <v>72.915847411988906</v>
      </c>
    </row>
    <row r="23" spans="1:6">
      <c r="A23">
        <f t="shared" si="8"/>
        <v>205</v>
      </c>
      <c r="B23">
        <v>48</v>
      </c>
      <c r="C23">
        <f t="shared" si="6"/>
        <v>0.94092827526609002</v>
      </c>
      <c r="D23">
        <f t="shared" si="7"/>
        <v>0.8266291917464772</v>
      </c>
      <c r="E23">
        <f t="shared" ref="E20:E26" si="10">D23-D22</f>
        <v>0.20039473837277444</v>
      </c>
      <c r="F23">
        <f t="shared" si="9"/>
        <v>60.118421511832331</v>
      </c>
    </row>
    <row r="24" spans="1:6">
      <c r="A24">
        <f t="shared" si="8"/>
        <v>215</v>
      </c>
      <c r="B24">
        <v>21</v>
      </c>
      <c r="C24">
        <f t="shared" si="6"/>
        <v>1.5599600353095708</v>
      </c>
      <c r="D24">
        <f t="shared" si="7"/>
        <v>0.94061533713828605</v>
      </c>
      <c r="E24">
        <f t="shared" si="10"/>
        <v>0.11398614539180885</v>
      </c>
      <c r="F24">
        <f t="shared" si="9"/>
        <v>34.195843617542657</v>
      </c>
    </row>
    <row r="25" spans="1:6">
      <c r="A25">
        <f t="shared" si="8"/>
        <v>225</v>
      </c>
      <c r="B25">
        <v>6</v>
      </c>
      <c r="C25">
        <f t="shared" si="6"/>
        <v>2.1789917953530518</v>
      </c>
      <c r="D25">
        <f t="shared" si="7"/>
        <v>0.98533386113770516</v>
      </c>
      <c r="E25">
        <f>D25-D24</f>
        <v>4.4718523999419113E-2</v>
      </c>
      <c r="F25">
        <f t="shared" si="9"/>
        <v>13.415557199825734</v>
      </c>
    </row>
    <row r="26" spans="1:6">
      <c r="A26">
        <f t="shared" si="8"/>
        <v>235</v>
      </c>
      <c r="B26">
        <v>3</v>
      </c>
      <c r="C26">
        <f t="shared" si="6"/>
        <v>2.7980235553965325</v>
      </c>
      <c r="D26">
        <f t="shared" si="7"/>
        <v>0.99742918185972185</v>
      </c>
      <c r="E26">
        <f>D26-D25</f>
        <v>1.2095320722016689E-2</v>
      </c>
      <c r="F26">
        <f t="shared" si="9"/>
        <v>3.6285962166050068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pc-12</dc:creator>
  <cp:lastModifiedBy>pc-12</cp:lastModifiedBy>
  <dcterms:created xsi:type="dcterms:W3CDTF">2015-09-15T07:59:55Z</dcterms:created>
  <dcterms:modified xsi:type="dcterms:W3CDTF">2015-09-15T09:43:21Z</dcterms:modified>
</cp:coreProperties>
</file>