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1002712\R Studio\R\Template Dashboard\QA\"/>
    </mc:Choice>
  </mc:AlternateContent>
  <bookViews>
    <workbookView xWindow="0" yWindow="0" windowWidth="38400" windowHeight="17985" activeTab="1"/>
  </bookViews>
  <sheets>
    <sheet name="Cover" sheetId="21" r:id="rId1"/>
    <sheet name="Data QA" sheetId="23" r:id="rId2"/>
    <sheet name="Raw Data QA" sheetId="2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9" i="23" l="1"/>
  <c r="C120" i="23"/>
  <c r="C109" i="23"/>
  <c r="C110" i="23"/>
  <c r="C113" i="23"/>
  <c r="C115" i="23"/>
  <c r="C103" i="23"/>
  <c r="C102" i="23"/>
  <c r="C99" i="23"/>
  <c r="C94" i="23"/>
  <c r="B98" i="23"/>
  <c r="C98" i="23" s="1"/>
  <c r="B101" i="23"/>
  <c r="C101" i="23" s="1"/>
  <c r="D51" i="23" l="1"/>
  <c r="O51" i="23" s="1"/>
  <c r="C45" i="23"/>
  <c r="D45" i="23" s="1"/>
  <c r="O45" i="23" s="1"/>
  <c r="B45" i="23"/>
  <c r="D49" i="23"/>
  <c r="O49" i="23" s="1"/>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9" i="22"/>
  <c r="C9" i="22"/>
  <c r="C66" i="23"/>
  <c r="D66" i="23" s="1"/>
  <c r="O66" i="23" s="1"/>
  <c r="B66" i="23"/>
  <c r="C65" i="23"/>
  <c r="D65" i="23" s="1"/>
  <c r="O65" i="23" s="1"/>
  <c r="B65" i="23"/>
  <c r="C64" i="23"/>
  <c r="D64" i="23" s="1"/>
  <c r="O64" i="23" s="1"/>
  <c r="B64" i="23"/>
  <c r="C63" i="23"/>
  <c r="D63" i="23" s="1"/>
  <c r="O63" i="23" s="1"/>
  <c r="B63" i="23"/>
  <c r="C62" i="23"/>
  <c r="D62" i="23" s="1"/>
  <c r="O62" i="23" s="1"/>
  <c r="B62" i="23"/>
  <c r="C61" i="23"/>
  <c r="D61" i="23" s="1"/>
  <c r="O61" i="23" s="1"/>
  <c r="B61" i="23"/>
  <c r="C60" i="23"/>
  <c r="D60" i="23" s="1"/>
  <c r="O60" i="23" s="1"/>
  <c r="B60" i="23"/>
  <c r="C59" i="23"/>
  <c r="D59" i="23" s="1"/>
  <c r="O59" i="23" s="1"/>
  <c r="B59" i="23"/>
  <c r="C58" i="23"/>
  <c r="D58" i="23" s="1"/>
  <c r="O58" i="23" s="1"/>
  <c r="B58" i="23"/>
  <c r="C57" i="23"/>
  <c r="D57" i="23" s="1"/>
  <c r="O57" i="23" s="1"/>
  <c r="B57" i="23"/>
  <c r="C56" i="23"/>
  <c r="D56" i="23" s="1"/>
  <c r="O56" i="23" s="1"/>
  <c r="B56" i="23"/>
  <c r="C55" i="23"/>
  <c r="D55" i="23" s="1"/>
  <c r="O55" i="23" s="1"/>
  <c r="B55" i="23"/>
  <c r="C54" i="23"/>
  <c r="D54" i="23" s="1"/>
  <c r="O54" i="23" s="1"/>
  <c r="C53" i="23"/>
  <c r="D53" i="23" s="1"/>
  <c r="O53" i="23" s="1"/>
  <c r="B53" i="23"/>
  <c r="C52" i="23"/>
  <c r="D52" i="23" s="1"/>
  <c r="O52" i="23" s="1"/>
  <c r="B52" i="23"/>
  <c r="C50" i="23"/>
  <c r="D50" i="23" s="1"/>
  <c r="O50" i="23" s="1"/>
  <c r="B50" i="23"/>
  <c r="C48" i="23"/>
  <c r="D48" i="23" s="1"/>
  <c r="O48" i="23" s="1"/>
  <c r="B48" i="23"/>
  <c r="C47" i="23"/>
  <c r="D47" i="23" s="1"/>
  <c r="O47" i="23" s="1"/>
  <c r="B47" i="23"/>
  <c r="C46" i="23"/>
  <c r="D46" i="23" s="1"/>
  <c r="O46" i="23" s="1"/>
  <c r="B46" i="23"/>
  <c r="C44" i="23"/>
  <c r="D44" i="23" s="1"/>
  <c r="O44" i="23" s="1"/>
  <c r="B44" i="23"/>
  <c r="C43" i="23"/>
  <c r="D43" i="23" s="1"/>
  <c r="O43" i="23" s="1"/>
  <c r="B43" i="23"/>
  <c r="B91" i="23" s="1"/>
  <c r="C91" i="23" s="1"/>
  <c r="C42" i="23"/>
  <c r="D42" i="23" s="1"/>
  <c r="O42" i="23" s="1"/>
  <c r="B42" i="23"/>
  <c r="B90" i="23" s="1"/>
  <c r="C90" i="23" s="1"/>
  <c r="C41" i="23"/>
  <c r="D41" i="23" s="1"/>
  <c r="O41" i="23" s="1"/>
  <c r="B41" i="23"/>
  <c r="C40" i="23"/>
  <c r="D40" i="23" s="1"/>
  <c r="O40" i="23" s="1"/>
  <c r="B40" i="23"/>
  <c r="B88" i="23" s="1"/>
  <c r="C88" i="23" s="1"/>
  <c r="O36" i="23"/>
  <c r="O35" i="23"/>
  <c r="O34" i="23"/>
  <c r="O33" i="23"/>
  <c r="O32" i="23"/>
  <c r="O31" i="23"/>
  <c r="O30" i="23"/>
  <c r="O29" i="23"/>
  <c r="O28" i="23"/>
  <c r="O27" i="23"/>
  <c r="O26" i="23"/>
  <c r="O25" i="23"/>
  <c r="O24" i="23"/>
  <c r="O23" i="23"/>
  <c r="O22" i="23"/>
  <c r="O21" i="23"/>
  <c r="O20" i="23"/>
  <c r="O19" i="23"/>
  <c r="O18" i="23"/>
  <c r="O17" i="23"/>
  <c r="O16" i="23"/>
  <c r="O15" i="23"/>
  <c r="O14" i="23"/>
  <c r="O13" i="23"/>
  <c r="O12" i="23"/>
  <c r="B93" i="23" l="1"/>
  <c r="C93" i="23" s="1"/>
  <c r="B106" i="23"/>
  <c r="C106" i="23" s="1"/>
  <c r="B80" i="23"/>
  <c r="B116" i="23"/>
  <c r="C116" i="23" s="1"/>
  <c r="B124" i="23"/>
  <c r="C124" i="23" s="1"/>
  <c r="B74" i="23"/>
  <c r="B97" i="23"/>
  <c r="C97" i="23" s="1"/>
  <c r="B75" i="23"/>
  <c r="B100" i="23"/>
  <c r="C100" i="23" s="1"/>
  <c r="B76" i="23"/>
  <c r="B104" i="23"/>
  <c r="C104" i="23" s="1"/>
  <c r="B112" i="23"/>
  <c r="C112" i="23" s="1"/>
  <c r="B82" i="23"/>
  <c r="B118" i="23"/>
  <c r="C118" i="23" s="1"/>
  <c r="B96" i="23"/>
  <c r="C96" i="23" s="1"/>
  <c r="B105" i="23"/>
  <c r="C105" i="23" s="1"/>
  <c r="B77" i="23"/>
  <c r="B107" i="23"/>
  <c r="C107" i="23" s="1"/>
  <c r="B78" i="23"/>
  <c r="B111" i="23"/>
  <c r="C111" i="23" s="1"/>
  <c r="B79" i="23"/>
  <c r="B114" i="23"/>
  <c r="C114" i="23" s="1"/>
  <c r="B81" i="23"/>
  <c r="B117" i="23"/>
  <c r="C117" i="23" s="1"/>
  <c r="B121" i="23"/>
  <c r="C121" i="23" s="1"/>
  <c r="B123" i="23"/>
  <c r="C123" i="23" s="1"/>
  <c r="B72" i="23"/>
  <c r="B92" i="23"/>
  <c r="C92" i="23" s="1"/>
  <c r="B108" i="23"/>
  <c r="C108" i="23" s="1"/>
  <c r="B83" i="23"/>
  <c r="B122" i="23"/>
  <c r="C122" i="23" s="1"/>
  <c r="B71" i="23"/>
  <c r="B89" i="23"/>
  <c r="C89" i="23" s="1"/>
  <c r="B73" i="23"/>
  <c r="B95" i="23"/>
  <c r="C95" i="23" s="1"/>
  <c r="C81" i="23" l="1"/>
  <c r="B141" i="23"/>
  <c r="C71" i="23"/>
  <c r="B131" i="23"/>
  <c r="C75" i="23"/>
  <c r="B135" i="23"/>
  <c r="C72" i="23"/>
  <c r="B132" i="23"/>
  <c r="C78" i="23"/>
  <c r="B138" i="23"/>
  <c r="C80" i="23"/>
  <c r="B140" i="23"/>
  <c r="C73" i="23"/>
  <c r="B133" i="23"/>
  <c r="C83" i="23"/>
  <c r="B143" i="23"/>
  <c r="C76" i="23"/>
  <c r="B136" i="23"/>
  <c r="C74" i="23"/>
  <c r="B134" i="23"/>
  <c r="C79" i="23"/>
  <c r="B139" i="23"/>
  <c r="C77" i="23"/>
  <c r="B137" i="23"/>
  <c r="C82" i="23"/>
  <c r="B142" i="23"/>
</calcChain>
</file>

<file path=xl/sharedStrings.xml><?xml version="1.0" encoding="utf-8"?>
<sst xmlns="http://schemas.openxmlformats.org/spreadsheetml/2006/main" count="929" uniqueCount="262">
  <si>
    <t>DASHBOARD QA LOG</t>
  </si>
  <si>
    <t>COVER PAGE</t>
  </si>
  <si>
    <t>OFFICIAL</t>
  </si>
  <si>
    <t>DASHBOARD NAME</t>
  </si>
  <si>
    <t>Pesticides Dashboard</t>
  </si>
  <si>
    <t>Checks Complete?</t>
  </si>
  <si>
    <t>Yes</t>
  </si>
  <si>
    <t>DASHBOARD TYPE</t>
  </si>
  <si>
    <t>R Shiny Dashboard</t>
  </si>
  <si>
    <t>COMMISSIONER</t>
  </si>
  <si>
    <t>Jane Lakey</t>
  </si>
  <si>
    <t>Recommendation</t>
  </si>
  <si>
    <t>APPROVER</t>
  </si>
  <si>
    <t>Issue</t>
  </si>
  <si>
    <t>LEAD ANALYST</t>
  </si>
  <si>
    <t>Eleanor Martell</t>
  </si>
  <si>
    <t>Outstanding</t>
  </si>
  <si>
    <t>OTHERS INVOLVED`</t>
  </si>
  <si>
    <t>Alex Agnew</t>
  </si>
  <si>
    <t>DASHBOARD URL</t>
  </si>
  <si>
    <t>http://pesticides.int.sce.network/shiny/dashboard/</t>
  </si>
  <si>
    <t>HOSTING TYPE</t>
  </si>
  <si>
    <t>Rstudio Server on Ubuntu Virtual Machine with NGinX</t>
  </si>
  <si>
    <t>LATEST PUBLISHED VERSIONS</t>
  </si>
  <si>
    <t>VERSION</t>
  </si>
  <si>
    <t>SIGN-OFF DATE</t>
  </si>
  <si>
    <t>URL OF VERSION</t>
  </si>
  <si>
    <t>PUBLISH STATUS</t>
  </si>
  <si>
    <t>QA COMPLETE</t>
  </si>
  <si>
    <t>LEAD ANALYST (OR OTHER DESIGNATED ROLE)</t>
  </si>
  <si>
    <t>APPROVER (OR ORTHER DESIGNATED ROLE)</t>
  </si>
  <si>
    <t>-</t>
  </si>
  <si>
    <t>PUBLISHED</t>
  </si>
  <si>
    <t>NOT STARTED</t>
  </si>
  <si>
    <t>Ellie Martell</t>
  </si>
  <si>
    <t>VERSION HISTORY</t>
  </si>
  <si>
    <t>RELEASE DATE</t>
  </si>
  <si>
    <t>DESCRIPTION OF CHANGES</t>
  </si>
  <si>
    <t>COMMENTS</t>
  </si>
  <si>
    <t>VERSION CONTROL IS HANDLED BY GITHUB
www.github.com/DEFRA/pesticides-dashboard</t>
  </si>
  <si>
    <t>AQA DASHBOARD QA FOR DATA, GRAPHS, AND DASHBOARD ELEMENTS</t>
  </si>
  <si>
    <t>This page details all the data sources that are used within the dashboard, with an assessment of the quality, suitability and accuracy of the data. All data cleaning code must be checked for accuracy and that all required data is captured in the correct form</t>
  </si>
  <si>
    <t>Good</t>
  </si>
  <si>
    <t>Data is well understood and  best available to use for required putpose. There are no major issues with quality. Minor issues are understood and documented.</t>
  </si>
  <si>
    <t>Satisfactory</t>
  </si>
  <si>
    <t>Data is well understood, not the most ideal data and some quality issues (e.g. missing values, step changes, large number of outliers) that can be explained, documented or shown to have negligible impact.</t>
  </si>
  <si>
    <t>Poor</t>
  </si>
  <si>
    <t>Data is not well understood and concerns around suitability of data used which could affect qualuty and accoruancy of analyses. There are major quality issues that have a significant impact on analysis outputs.</t>
  </si>
  <si>
    <t>DATA QA</t>
  </si>
  <si>
    <t>DATA INFORMATION</t>
  </si>
  <si>
    <t>PAGE ID</t>
  </si>
  <si>
    <t>SECTION</t>
  </si>
  <si>
    <t>SUB-SECTION</t>
  </si>
  <si>
    <t>DATA FILE</t>
  </si>
  <si>
    <t>DATA ID</t>
  </si>
  <si>
    <t>DATA TO CHECK</t>
  </si>
  <si>
    <t>REVIEWER</t>
  </si>
  <si>
    <t>CHECKS PERFORMED</t>
  </si>
  <si>
    <t>RESOLUTION</t>
  </si>
  <si>
    <t>FOLLOW UP ACTION</t>
  </si>
  <si>
    <t>FOLLOW UP COMPLETE</t>
  </si>
  <si>
    <t>MOST RECENT</t>
  </si>
  <si>
    <t>FREQ</t>
  </si>
  <si>
    <t>LAG</t>
  </si>
  <si>
    <t>NEXT UPDATE</t>
  </si>
  <si>
    <t>QUALITY RAG</t>
  </si>
  <si>
    <t>U1</t>
  </si>
  <si>
    <t>Usage</t>
  </si>
  <si>
    <t>data.R</t>
  </si>
  <si>
    <t>U1-D1</t>
  </si>
  <si>
    <t>All Surveys - Weight Applied</t>
  </si>
  <si>
    <t>U1-D2</t>
  </si>
  <si>
    <t>All Surveys - Number of Spray Rounds</t>
  </si>
  <si>
    <t>U1-D3</t>
  </si>
  <si>
    <t>All Surveys - Active Substances</t>
  </si>
  <si>
    <t>U1-D4</t>
  </si>
  <si>
    <t>All Surveys - Number of Products</t>
  </si>
  <si>
    <t>A1</t>
  </si>
  <si>
    <t>Agriculture</t>
  </si>
  <si>
    <t>Land-use</t>
  </si>
  <si>
    <t>A1-D1</t>
  </si>
  <si>
    <t>Land Use Overview</t>
  </si>
  <si>
    <t>A2</t>
  </si>
  <si>
    <t>Biopesticides</t>
  </si>
  <si>
    <t>A2-D1</t>
  </si>
  <si>
    <t>Biopesticides available to Users</t>
  </si>
  <si>
    <t>A2-D2</t>
  </si>
  <si>
    <t>2018 EU Pesticides</t>
  </si>
  <si>
    <t>A3</t>
  </si>
  <si>
    <t>Organics</t>
  </si>
  <si>
    <t>A3-D1</t>
  </si>
  <si>
    <t>Organic Land Use Overview</t>
  </si>
  <si>
    <t>H1</t>
  </si>
  <si>
    <t>Health</t>
  </si>
  <si>
    <t>Residues</t>
  </si>
  <si>
    <t>H1-D1</t>
  </si>
  <si>
    <t>% Found with residues above MRLs</t>
  </si>
  <si>
    <t>Check individual bar charts as a part of this</t>
  </si>
  <si>
    <t>H2</t>
  </si>
  <si>
    <t>Incidents</t>
  </si>
  <si>
    <t>H2-D1</t>
  </si>
  <si>
    <t>Cases</t>
  </si>
  <si>
    <t>H2-D2</t>
  </si>
  <si>
    <t>Age of Patient</t>
  </si>
  <si>
    <t>na</t>
  </si>
  <si>
    <t>H2-D3</t>
  </si>
  <si>
    <t>Number of calls</t>
  </si>
  <si>
    <t>E1</t>
  </si>
  <si>
    <t>Environment</t>
  </si>
  <si>
    <t>Wildlife/Birds</t>
  </si>
  <si>
    <t>E1-D1</t>
  </si>
  <si>
    <t>Farmland Bird Index</t>
  </si>
  <si>
    <t>E1-D2</t>
  </si>
  <si>
    <t>Farmland Chick Indeix</t>
  </si>
  <si>
    <t>E2</t>
  </si>
  <si>
    <t>Wildlife/Pollinators</t>
  </si>
  <si>
    <t>E2-D1</t>
  </si>
  <si>
    <t>Pollinators Indicator</t>
  </si>
  <si>
    <t>E2-D2</t>
  </si>
  <si>
    <t>Butterflies Indicator</t>
  </si>
  <si>
    <t>E3</t>
  </si>
  <si>
    <t>Wildlife/Poisonings</t>
  </si>
  <si>
    <t>E3-D1</t>
  </si>
  <si>
    <t>Poisonings</t>
  </si>
  <si>
    <t>E4</t>
  </si>
  <si>
    <t>Water</t>
  </si>
  <si>
    <t>E4-D1</t>
  </si>
  <si>
    <t>UNDER CONSTRUCTION</t>
  </si>
  <si>
    <t>E5</t>
  </si>
  <si>
    <t>Pollution</t>
  </si>
  <si>
    <t>E5-D1</t>
  </si>
  <si>
    <t>R1</t>
  </si>
  <si>
    <t>Regulation</t>
  </si>
  <si>
    <t>BASIS</t>
  </si>
  <si>
    <t>R1-D1</t>
  </si>
  <si>
    <t>BASIS Membership Prof Register</t>
  </si>
  <si>
    <t>R1-D2</t>
  </si>
  <si>
    <t>BASIS Storekeerpers Qualification</t>
  </si>
  <si>
    <t>R2</t>
  </si>
  <si>
    <t>NSTS</t>
  </si>
  <si>
    <t>R2-D1</t>
  </si>
  <si>
    <t>NSTS Number of tests</t>
  </si>
  <si>
    <t>R2-D2</t>
  </si>
  <si>
    <t>NSTS Percentage of Sprayed Area</t>
  </si>
  <si>
    <t>R2-D3</t>
  </si>
  <si>
    <t>NSTS Number of tests by region</t>
  </si>
  <si>
    <t>GRAPH QA</t>
  </si>
  <si>
    <t>GRAPH NOTES</t>
  </si>
  <si>
    <t>GRAPH ID</t>
  </si>
  <si>
    <t>GRAPH FILE</t>
  </si>
  <si>
    <t>GRAPH ELEMENT CHECK</t>
  </si>
  <si>
    <t>TYPE</t>
  </si>
  <si>
    <t>TITLE</t>
  </si>
  <si>
    <t>LEGEND</t>
  </si>
  <si>
    <t>AXES &amp; LABELS</t>
  </si>
  <si>
    <t>DATA GROUPING</t>
  </si>
  <si>
    <t>OTHER CHECKS</t>
  </si>
  <si>
    <t>server.R</t>
  </si>
  <si>
    <t>Int Bar</t>
  </si>
  <si>
    <t>Int Area</t>
  </si>
  <si>
    <t>Int Line</t>
  </si>
  <si>
    <t>Int Group Bar</t>
  </si>
  <si>
    <t>Int Stack Bar</t>
  </si>
  <si>
    <t>ERROR</t>
  </si>
  <si>
    <t>Int Ribbon Line</t>
  </si>
  <si>
    <t>Int Line 4 seg</t>
  </si>
  <si>
    <t>Int Scatter</t>
  </si>
  <si>
    <t>Int Group Bar 2 seg</t>
  </si>
  <si>
    <t>TEXT QA</t>
  </si>
  <si>
    <t>TEXT ID</t>
  </si>
  <si>
    <t>TEXT FILE</t>
  </si>
  <si>
    <t>TEXT ELEMENT CHECK</t>
  </si>
  <si>
    <t>SUMMARY</t>
  </si>
  <si>
    <t>SOURCE</t>
  </si>
  <si>
    <t>ABOUT</t>
  </si>
  <si>
    <t>text.R</t>
  </si>
  <si>
    <t>KEY STATS QA</t>
  </si>
  <si>
    <t>KEY STAT ID</t>
  </si>
  <si>
    <t>No.</t>
  </si>
  <si>
    <t>FILE</t>
  </si>
  <si>
    <t>DATA LINK</t>
  </si>
  <si>
    <t>DATA PRESENTATION</t>
  </si>
  <si>
    <t>DESCRIPTION</t>
  </si>
  <si>
    <t>keyStat.R</t>
  </si>
  <si>
    <t>OVERALL PAGE VALIDATION AND COMMENTS</t>
  </si>
  <si>
    <t>PAGE NAME</t>
  </si>
  <si>
    <t>PAGE CHECK</t>
  </si>
  <si>
    <t>TEXT</t>
  </si>
  <si>
    <t>GRAPHS/VISUALS</t>
  </si>
  <si>
    <t>W</t>
  </si>
  <si>
    <t>Welcome</t>
  </si>
  <si>
    <t>NAP</t>
  </si>
  <si>
    <t>NAP Framework</t>
  </si>
  <si>
    <t>Agriculture | Land-use</t>
  </si>
  <si>
    <t>Agriculture |Biopesticides</t>
  </si>
  <si>
    <t>Agriculture | Organics</t>
  </si>
  <si>
    <t>Health | Residues</t>
  </si>
  <si>
    <t>Health | Incidents</t>
  </si>
  <si>
    <t>Environment | Wildlife | Birds</t>
  </si>
  <si>
    <t>Environment | Wildlife | Pollinators</t>
  </si>
  <si>
    <t>Environment | Wildlife | Poisonings</t>
  </si>
  <si>
    <t>Environment | Water</t>
  </si>
  <si>
    <t>Environment | Pollution</t>
  </si>
  <si>
    <t>Regulation | BASIS</t>
  </si>
  <si>
    <t>Regulation | NSTS</t>
  </si>
  <si>
    <t>REQUIRED LINKED QA</t>
  </si>
  <si>
    <t>This page details the QA for the data sources themselves - ensuring that individual QA has been carried out on the raw data</t>
  </si>
  <si>
    <t>LINKED QA RAW DATA SOURCES</t>
  </si>
  <si>
    <t>DATA DESCRIPTION</t>
  </si>
  <si>
    <t>LINK LOCATION</t>
  </si>
  <si>
    <t>SHORT TITLE</t>
  </si>
  <si>
    <t>FILE NAME</t>
  </si>
  <si>
    <t>EXTRA FILE INFO (SHEET etc.)</t>
  </si>
  <si>
    <t>keyEdits.R</t>
  </si>
  <si>
    <t>PUS Usage</t>
  </si>
  <si>
    <t>Data/NewData/Data_usage_07_05_2020.xlsx</t>
  </si>
  <si>
    <t>All Sheets - each survey type has one sheet</t>
  </si>
  <si>
    <t>No</t>
  </si>
  <si>
    <t>PUS Applications</t>
  </si>
  <si>
    <t>Data/NewData/Data_percent_application_07_05_2020.xlsx</t>
  </si>
  <si>
    <t>Land Use</t>
  </si>
  <si>
    <t>Data/NewData/DEFRA_structure-june-uktimeseries-10oct19.xls</t>
  </si>
  <si>
    <t>Sheet 1</t>
  </si>
  <si>
    <t>A1-D2</t>
  </si>
  <si>
    <t>Data/NewData/NAP Review Data CN EM Workings.xlsx</t>
  </si>
  <si>
    <t>9.1 2018 biopesticides CRD</t>
  </si>
  <si>
    <t>EU Biopesticides</t>
  </si>
  <si>
    <t>9.3 2018 EU biopesticides</t>
  </si>
  <si>
    <t>Organics Land Use</t>
  </si>
  <si>
    <t>Data/NewData/organics-series-13jun19.xlsx</t>
  </si>
  <si>
    <t>Land_use</t>
  </si>
  <si>
    <t>A3-D2</t>
  </si>
  <si>
    <t>Organics Land Area</t>
  </si>
  <si>
    <t>Residue Data</t>
  </si>
  <si>
    <t>3.1 2018 MRLs</t>
  </si>
  <si>
    <t>Data/NewData/NAP Review Data CN EM Workings.xlsx"</t>
  </si>
  <si>
    <t>NPIS 1</t>
  </si>
  <si>
    <t>Patients</t>
  </si>
  <si>
    <t>NPIS 2</t>
  </si>
  <si>
    <t>H3</t>
  </si>
  <si>
    <t>Calls</t>
  </si>
  <si>
    <t>NPIS 3</t>
  </si>
  <si>
    <t>Farmland Birds</t>
  </si>
  <si>
    <t>Data/DEFRA_farmland_birds_species_trends_uk_1970_2016.ods</t>
  </si>
  <si>
    <t>Farmland Chick Index</t>
  </si>
  <si>
    <t>Data/CRD_Doc_GWCT_chick_food_indicator.xlsx</t>
  </si>
  <si>
    <t>Pollinators</t>
  </si>
  <si>
    <t>Data/JNCC_UKBI2019-DS-D1c.xlsx</t>
  </si>
  <si>
    <t>Data - All pollinator, Data - Wild Bees, Data - Hoverflies</t>
  </si>
  <si>
    <t>Butterflies</t>
  </si>
  <si>
    <t>Data/DEFRA_Butterflies_in_England_1990_2018.xlsx</t>
  </si>
  <si>
    <t>Data</t>
  </si>
  <si>
    <t>3.2 2018 WIIS</t>
  </si>
  <si>
    <t>6.9 2018 Cat Polln incidents EM</t>
  </si>
  <si>
    <t>Membership</t>
  </si>
  <si>
    <t>1.3 2018 BASIS</t>
  </si>
  <si>
    <t>Storekeerpers</t>
  </si>
  <si>
    <t>2.1 2018 BASIS STOREKPR</t>
  </si>
  <si>
    <t>Number Tests</t>
  </si>
  <si>
    <t>4.1 2018 NSTS</t>
  </si>
  <si>
    <t>Percentage Area</t>
  </si>
  <si>
    <t>Number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</si>
</sst>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32" x14ac:knownFonts="1">
    <font>
      <sz val="11"/>
      <color theme="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b/>
      <sz val="11"/>
      <color rgb="FF333A3F"/>
      <name val="Calibri"/>
      <family val="2"/>
      <scheme val="minor"/>
    </font>
    <font>
      <b/>
      <sz val="11"/>
      <color theme="3"/>
      <name val="Calibri"/>
      <family val="2"/>
      <scheme val="minor"/>
    </font>
    <font>
      <b/>
      <sz val="22"/>
      <color theme="0"/>
      <name val="Calibri"/>
      <family val="2"/>
      <scheme val="minor"/>
    </font>
    <font>
      <b/>
      <sz val="11"/>
      <color theme="1"/>
      <name val="Calibri"/>
      <family val="2"/>
      <scheme val="minor"/>
    </font>
    <font>
      <u/>
      <sz val="11"/>
      <color theme="10"/>
      <name val="Calibri"/>
      <family val="2"/>
      <scheme val="minor"/>
    </font>
    <font>
      <sz val="10"/>
      <name val="Arial"/>
      <family val="2"/>
    </font>
    <font>
      <b/>
      <sz val="18"/>
      <color theme="0"/>
      <name val="Calibri"/>
      <family val="2"/>
      <scheme val="minor"/>
    </font>
    <font>
      <b/>
      <sz val="12"/>
      <color theme="3"/>
      <name val="Calibri"/>
      <family val="2"/>
      <scheme val="minor"/>
    </font>
    <font>
      <b/>
      <sz val="12"/>
      <color theme="0"/>
      <name val="Calibri"/>
      <family val="2"/>
      <scheme val="minor"/>
    </font>
    <font>
      <sz val="12"/>
      <color theme="0"/>
      <name val="Calibri"/>
      <family val="2"/>
      <scheme val="minor"/>
    </font>
    <font>
      <u/>
      <sz val="10"/>
      <color theme="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rgb="FF9C6500"/>
      <name val="Calibri"/>
      <family val="2"/>
      <scheme val="minor"/>
    </font>
    <font>
      <u/>
      <sz val="11"/>
      <color theme="0"/>
      <name val="Calibri"/>
      <family val="2"/>
      <scheme val="minor"/>
    </font>
    <font>
      <sz val="16"/>
      <color theme="0"/>
      <name val="Calibri"/>
      <family val="2"/>
      <scheme val="minor"/>
    </font>
    <font>
      <b/>
      <sz val="11"/>
      <color theme="4"/>
      <name val="Calibri"/>
      <family val="2"/>
      <scheme val="minor"/>
    </font>
    <font>
      <b/>
      <sz val="18"/>
      <color rgb="FFFFFFFF"/>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00B04B"/>
        <bgColor indexed="64"/>
      </patternFill>
    </fill>
    <fill>
      <patternFill patternType="solid">
        <fgColor theme="3"/>
        <bgColor indexed="64"/>
      </patternFill>
    </fill>
    <fill>
      <patternFill patternType="solid">
        <fgColor theme="5"/>
        <bgColor indexed="64"/>
      </patternFill>
    </fill>
    <fill>
      <patternFill patternType="solid">
        <fgColor theme="7" tint="0.39997558519241921"/>
        <bgColor indexed="65"/>
      </patternFill>
    </fill>
    <fill>
      <patternFill patternType="solid">
        <fgColor theme="4"/>
        <bgColor indexed="64"/>
      </patternFill>
    </fill>
    <fill>
      <patternFill patternType="solid">
        <fgColor theme="6"/>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rgb="FFA5A5A5"/>
      </patternFill>
    </fill>
    <fill>
      <patternFill patternType="solid">
        <fgColor theme="4"/>
      </patternFill>
    </fill>
    <fill>
      <patternFill patternType="solid">
        <fgColor theme="9"/>
      </patternFill>
    </fill>
    <fill>
      <patternFill patternType="solid">
        <fgColor theme="1"/>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3" tint="-0.249977111117893"/>
        <bgColor indexed="64"/>
      </patternFill>
    </fill>
  </fills>
  <borders count="18">
    <border>
      <left/>
      <right/>
      <top/>
      <bottom/>
      <diagonal/>
    </border>
    <border>
      <left/>
      <right style="thin">
        <color theme="0"/>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4" borderId="0"/>
    <xf numFmtId="0" fontId="2" fillId="3" borderId="0" applyNumberFormat="0" applyProtection="0">
      <alignment horizontal="left" vertical="center"/>
    </xf>
    <xf numFmtId="0" fontId="5" fillId="2" borderId="0" applyNumberFormat="0" applyProtection="0">
      <alignment horizontal="left" vertical="center" indent="1"/>
    </xf>
    <xf numFmtId="0" fontId="6" fillId="5" borderId="0" applyNumberFormat="0" applyBorder="0" applyAlignment="0" applyProtection="0"/>
    <xf numFmtId="0" fontId="6" fillId="2" borderId="0" applyNumberFormat="0" applyProtection="0">
      <alignment vertical="center"/>
    </xf>
    <xf numFmtId="0" fontId="3" fillId="6"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9" fillId="4" borderId="0" applyNumberFormat="0" applyFill="0" applyBorder="0" applyAlignment="0" applyProtection="0"/>
    <xf numFmtId="0" fontId="10" fillId="0" borderId="0"/>
    <xf numFmtId="0" fontId="16" fillId="0" borderId="0" applyNumberFormat="0" applyFill="0" applyBorder="0" applyAlignment="0" applyProtection="0"/>
    <xf numFmtId="0" fontId="17" fillId="0" borderId="9" applyNumberFormat="0" applyFill="0" applyAlignment="0" applyProtection="0"/>
    <xf numFmtId="0" fontId="18" fillId="0" borderId="10" applyNumberFormat="0" applyFill="0" applyAlignment="0" applyProtection="0"/>
    <xf numFmtId="0" fontId="6" fillId="0" borderId="11" applyNumberFormat="0" applyFill="0" applyAlignment="0" applyProtection="0"/>
    <xf numFmtId="0" fontId="6" fillId="0" borderId="0" applyNumberFormat="0" applyFill="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12" applyNumberFormat="0" applyAlignment="0" applyProtection="0"/>
    <xf numFmtId="0" fontId="22" fillId="12" borderId="13" applyNumberFormat="0" applyAlignment="0" applyProtection="0"/>
    <xf numFmtId="0" fontId="23" fillId="12" borderId="12" applyNumberFormat="0" applyAlignment="0" applyProtection="0"/>
    <xf numFmtId="0" fontId="24" fillId="0" borderId="14" applyNumberFormat="0" applyFill="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8" fillId="0" borderId="16" applyNumberFormat="0" applyFill="0" applyAlignment="0" applyProtection="0"/>
    <xf numFmtId="0" fontId="1" fillId="14" borderId="0" applyNumberFormat="0" applyBorder="0" applyAlignment="0" applyProtection="0"/>
    <xf numFmtId="0" fontId="1"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 fillId="34" borderId="0" applyNumberFormat="0" applyBorder="0" applyAlignment="0" applyProtection="0"/>
    <xf numFmtId="0" fontId="1" fillId="0" borderId="0"/>
    <xf numFmtId="0" fontId="27" fillId="35" borderId="0" applyNumberFormat="0" applyBorder="0" applyAlignment="0" applyProtection="0"/>
    <xf numFmtId="0" fontId="2" fillId="36" borderId="17" applyNumberFormat="0" applyAlignment="0" applyProtection="0"/>
    <xf numFmtId="0" fontId="1" fillId="13" borderId="15" applyNumberFormat="0" applyFont="0" applyAlignment="0" applyProtection="0"/>
    <xf numFmtId="0" fontId="3" fillId="37" borderId="0" applyNumberFormat="0" applyBorder="0" applyAlignment="0" applyProtection="0"/>
    <xf numFmtId="0" fontId="3" fillId="38" borderId="0" applyNumberFormat="0" applyBorder="0" applyAlignment="0" applyProtection="0"/>
  </cellStyleXfs>
  <cellXfs count="81">
    <xf numFmtId="0" fontId="0" fillId="4" borderId="0" xfId="0"/>
    <xf numFmtId="0" fontId="11" fillId="4" borderId="0" xfId="9" applyFont="1" applyFill="1" applyAlignment="1">
      <alignment horizontal="left" vertical="center"/>
    </xf>
    <xf numFmtId="0" fontId="4" fillId="4" borderId="0" xfId="9" applyFont="1" applyFill="1" applyAlignment="1">
      <alignment vertical="center"/>
    </xf>
    <xf numFmtId="0" fontId="11" fillId="4" borderId="0" xfId="9" applyFont="1" applyFill="1" applyAlignment="1">
      <alignment vertical="center"/>
    </xf>
    <xf numFmtId="0" fontId="14" fillId="4" borderId="0" xfId="9" applyFont="1" applyFill="1" applyAlignment="1">
      <alignment vertical="center"/>
    </xf>
    <xf numFmtId="0" fontId="13" fillId="4" borderId="0" xfId="9" applyFont="1" applyFill="1" applyAlignment="1">
      <alignment horizontal="center" vertical="center"/>
    </xf>
    <xf numFmtId="0" fontId="13" fillId="4" borderId="0" xfId="9" applyFont="1" applyFill="1" applyAlignment="1">
      <alignment vertical="center"/>
    </xf>
    <xf numFmtId="0" fontId="14" fillId="4" borderId="0" xfId="9" applyFont="1" applyFill="1" applyAlignment="1" applyProtection="1">
      <alignment vertical="center"/>
      <protection locked="0"/>
    </xf>
    <xf numFmtId="0" fontId="12" fillId="7" borderId="4" xfId="9" applyFont="1" applyFill="1" applyBorder="1" applyAlignment="1">
      <alignment horizontal="center" vertical="center"/>
    </xf>
    <xf numFmtId="0" fontId="13" fillId="8" borderId="1" xfId="9" applyFont="1" applyFill="1" applyBorder="1" applyAlignment="1">
      <alignment horizontal="center" vertical="center"/>
    </xf>
    <xf numFmtId="0" fontId="12" fillId="5" borderId="1" xfId="9" applyFont="1" applyFill="1" applyBorder="1" applyAlignment="1">
      <alignment horizontal="center" vertical="center"/>
    </xf>
    <xf numFmtId="0" fontId="13" fillId="4" borderId="7" xfId="9" applyFont="1" applyFill="1" applyBorder="1" applyAlignment="1" applyProtection="1">
      <alignment horizontal="center" vertical="center"/>
      <protection locked="0"/>
    </xf>
    <xf numFmtId="0" fontId="15" fillId="4" borderId="0" xfId="8" applyFont="1" applyFill="1" applyAlignment="1" applyProtection="1">
      <alignment vertical="center"/>
      <protection locked="0"/>
    </xf>
    <xf numFmtId="0" fontId="7" fillId="4" borderId="0" xfId="9" applyFont="1" applyFill="1" applyAlignment="1">
      <alignment vertical="center"/>
    </xf>
    <xf numFmtId="0" fontId="12" fillId="7" borderId="1" xfId="9" applyFont="1" applyFill="1" applyBorder="1" applyAlignment="1">
      <alignment horizontal="center" vertical="center"/>
    </xf>
    <xf numFmtId="0" fontId="12" fillId="5" borderId="0" xfId="9" applyFont="1" applyFill="1" applyAlignment="1" applyProtection="1">
      <alignment vertical="center"/>
      <protection locked="0"/>
    </xf>
    <xf numFmtId="0" fontId="11" fillId="4" borderId="0" xfId="9" applyFont="1" applyFill="1" applyAlignment="1">
      <alignment horizontal="right" vertical="center"/>
    </xf>
    <xf numFmtId="0" fontId="13" fillId="4" borderId="0" xfId="9" applyFont="1" applyFill="1" applyAlignment="1" applyProtection="1">
      <alignment vertical="center"/>
      <protection locked="0"/>
    </xf>
    <xf numFmtId="164" fontId="29" fillId="4" borderId="0" xfId="9" applyNumberFormat="1" applyFont="1" applyFill="1" applyAlignment="1" applyProtection="1">
      <alignment horizontal="left" vertical="center"/>
      <protection locked="0"/>
    </xf>
    <xf numFmtId="0" fontId="30" fillId="4" borderId="0" xfId="8" applyFont="1"/>
    <xf numFmtId="0" fontId="14" fillId="4" borderId="0" xfId="9" applyFont="1" applyFill="1" applyAlignment="1" applyProtection="1">
      <alignment horizontal="left" vertical="center" indent="1"/>
      <protection locked="0"/>
    </xf>
    <xf numFmtId="0" fontId="12" fillId="4" borderId="0" xfId="9" applyFont="1" applyFill="1" applyAlignment="1" applyProtection="1">
      <alignment vertical="center"/>
      <protection locked="0"/>
    </xf>
    <xf numFmtId="0" fontId="12" fillId="39" borderId="0" xfId="9" applyFont="1" applyFill="1" applyAlignment="1" applyProtection="1">
      <alignment vertical="center"/>
      <protection locked="0"/>
    </xf>
    <xf numFmtId="164" fontId="14" fillId="4" borderId="0" xfId="9" applyNumberFormat="1" applyFont="1" applyFill="1" applyAlignment="1" applyProtection="1">
      <alignment horizontal="left" vertical="top"/>
      <protection locked="0"/>
    </xf>
    <xf numFmtId="0" fontId="14" fillId="4" borderId="0" xfId="9" applyFont="1" applyFill="1" applyAlignment="1" applyProtection="1">
      <alignment vertical="top"/>
      <protection locked="0"/>
    </xf>
    <xf numFmtId="0" fontId="14" fillId="4" borderId="0" xfId="9" applyFont="1" applyFill="1" applyAlignment="1" applyProtection="1">
      <alignment vertical="top" wrapText="1"/>
      <protection locked="0"/>
    </xf>
    <xf numFmtId="0" fontId="13" fillId="4" borderId="0" xfId="9" applyNumberFormat="1" applyFont="1" applyFill="1" applyBorder="1" applyAlignment="1">
      <alignment horizontal="center" vertical="center" wrapText="1"/>
    </xf>
    <xf numFmtId="0" fontId="14" fillId="4" borderId="0" xfId="9" applyFont="1" applyFill="1" applyAlignment="1" applyProtection="1">
      <protection locked="0"/>
    </xf>
    <xf numFmtId="0" fontId="13" fillId="4" borderId="0" xfId="9" applyFont="1" applyFill="1" applyAlignment="1" applyProtection="1">
      <protection locked="0"/>
    </xf>
    <xf numFmtId="0" fontId="13" fillId="4" borderId="0" xfId="9" applyFont="1" applyFill="1" applyAlignment="1" applyProtection="1">
      <alignment vertical="top"/>
      <protection locked="0"/>
    </xf>
    <xf numFmtId="0" fontId="13" fillId="4" borderId="0" xfId="9" applyFont="1" applyFill="1" applyAlignment="1" applyProtection="1">
      <alignment horizontal="center" vertical="top"/>
      <protection locked="0"/>
    </xf>
    <xf numFmtId="164" fontId="14" fillId="43" borderId="0" xfId="9" applyNumberFormat="1" applyFont="1" applyFill="1" applyAlignment="1" applyProtection="1">
      <alignment horizontal="left" vertical="top"/>
      <protection locked="0"/>
    </xf>
    <xf numFmtId="0" fontId="14" fillId="43" borderId="0" xfId="9" applyFont="1" applyFill="1" applyAlignment="1" applyProtection="1">
      <alignment vertical="center"/>
      <protection locked="0"/>
    </xf>
    <xf numFmtId="0" fontId="14" fillId="43" borderId="0" xfId="9" applyFont="1" applyFill="1" applyAlignment="1" applyProtection="1">
      <alignment vertical="top"/>
      <protection locked="0"/>
    </xf>
    <xf numFmtId="0" fontId="14" fillId="43" borderId="0" xfId="9" applyFont="1" applyFill="1" applyAlignment="1" applyProtection="1">
      <alignment vertical="top" wrapText="1"/>
      <protection locked="0"/>
    </xf>
    <xf numFmtId="0" fontId="13" fillId="43" borderId="0" xfId="9" applyNumberFormat="1" applyFont="1" applyFill="1" applyBorder="1" applyAlignment="1">
      <alignment horizontal="center" vertical="center" wrapText="1"/>
    </xf>
    <xf numFmtId="0" fontId="13" fillId="43" borderId="0" xfId="9" applyFont="1" applyFill="1" applyAlignment="1" applyProtection="1">
      <alignment vertical="center"/>
      <protection locked="0"/>
    </xf>
    <xf numFmtId="0" fontId="14" fillId="43" borderId="0" xfId="9" applyFont="1" applyFill="1" applyAlignment="1" applyProtection="1">
      <alignment horizontal="right" vertical="center"/>
      <protection locked="0"/>
    </xf>
    <xf numFmtId="0" fontId="12" fillId="5" borderId="0" xfId="9" applyFont="1" applyFill="1" applyAlignment="1" applyProtection="1">
      <alignment vertical="top"/>
      <protection locked="0"/>
    </xf>
    <xf numFmtId="0" fontId="14" fillId="43" borderId="0" xfId="9" applyFont="1" applyFill="1" applyAlignment="1" applyProtection="1">
      <alignment horizontal="center" vertical="top"/>
      <protection locked="0"/>
    </xf>
    <xf numFmtId="0" fontId="14" fillId="4" borderId="0" xfId="9" applyFont="1" applyFill="1" applyAlignment="1" applyProtection="1">
      <alignment horizontal="center" vertical="top"/>
      <protection locked="0"/>
    </xf>
    <xf numFmtId="164" fontId="14" fillId="5" borderId="0" xfId="9" applyNumberFormat="1" applyFont="1" applyFill="1" applyAlignment="1" applyProtection="1">
      <alignment horizontal="left" vertical="top"/>
      <protection locked="0"/>
    </xf>
    <xf numFmtId="0" fontId="14" fillId="5" borderId="0" xfId="9" applyFont="1" applyFill="1" applyAlignment="1" applyProtection="1">
      <alignment vertical="top"/>
      <protection locked="0"/>
    </xf>
    <xf numFmtId="0" fontId="14" fillId="5" borderId="0" xfId="9" applyFont="1" applyFill="1" applyAlignment="1" applyProtection="1">
      <alignment horizontal="center" vertical="top"/>
      <protection locked="0"/>
    </xf>
    <xf numFmtId="0" fontId="13" fillId="5" borderId="0" xfId="9" applyNumberFormat="1" applyFont="1" applyFill="1" applyBorder="1" applyAlignment="1">
      <alignment horizontal="center" vertical="center" wrapText="1"/>
    </xf>
    <xf numFmtId="0" fontId="14" fillId="5" borderId="0" xfId="9" applyFont="1" applyFill="1" applyAlignment="1" applyProtection="1">
      <alignment vertical="center"/>
      <protection locked="0"/>
    </xf>
    <xf numFmtId="0" fontId="13" fillId="4" borderId="0" xfId="9" applyFont="1" applyFill="1" applyBorder="1" applyAlignment="1">
      <alignment horizontal="left" vertical="center" indent="1"/>
    </xf>
    <xf numFmtId="0" fontId="13" fillId="4" borderId="1" xfId="9" applyFont="1" applyFill="1" applyBorder="1" applyAlignment="1">
      <alignment horizontal="left" vertical="center" indent="1"/>
    </xf>
    <xf numFmtId="0" fontId="12" fillId="5" borderId="5" xfId="9" applyFont="1" applyFill="1" applyBorder="1" applyAlignment="1">
      <alignment horizontal="left" vertical="center" indent="1"/>
    </xf>
    <xf numFmtId="0" fontId="12" fillId="5" borderId="0" xfId="9" applyFont="1" applyFill="1" applyBorder="1" applyAlignment="1">
      <alignment horizontal="left" vertical="center" indent="1"/>
    </xf>
    <xf numFmtId="0" fontId="29" fillId="4" borderId="0" xfId="9" applyFont="1" applyFill="1" applyAlignment="1">
      <alignment horizontal="left" vertical="center" wrapText="1"/>
    </xf>
    <xf numFmtId="0" fontId="31" fillId="4" borderId="0" xfId="9" applyFont="1" applyFill="1" applyAlignment="1">
      <alignment vertical="center"/>
    </xf>
    <xf numFmtId="0" fontId="12" fillId="5" borderId="2" xfId="9" applyFont="1" applyFill="1" applyBorder="1" applyAlignment="1">
      <alignment horizontal="left" vertical="center" indent="1"/>
    </xf>
    <xf numFmtId="0" fontId="12" fillId="5" borderId="3" xfId="9" applyFont="1" applyFill="1" applyBorder="1" applyAlignment="1">
      <alignment horizontal="left" vertical="center" indent="1"/>
    </xf>
    <xf numFmtId="0" fontId="13" fillId="4" borderId="3" xfId="9" applyFont="1" applyFill="1" applyBorder="1" applyAlignment="1">
      <alignment horizontal="left" vertical="center" indent="1"/>
    </xf>
    <xf numFmtId="0" fontId="13" fillId="4" borderId="4" xfId="9" applyFont="1" applyFill="1" applyBorder="1" applyAlignment="1">
      <alignment horizontal="left" vertical="center" indent="1"/>
    </xf>
    <xf numFmtId="0" fontId="13" fillId="4" borderId="2" xfId="9" applyFont="1" applyFill="1" applyBorder="1" applyAlignment="1" applyProtection="1">
      <alignment horizontal="center" vertical="center" wrapText="1"/>
      <protection locked="0"/>
    </xf>
    <xf numFmtId="0" fontId="13" fillId="4" borderId="5" xfId="9" applyFont="1" applyFill="1" applyBorder="1" applyAlignment="1" applyProtection="1">
      <alignment horizontal="center" vertical="center" wrapText="1"/>
      <protection locked="0"/>
    </xf>
    <xf numFmtId="0" fontId="13" fillId="4" borderId="6" xfId="9" applyFont="1" applyFill="1" applyBorder="1" applyAlignment="1" applyProtection="1">
      <alignment horizontal="center" vertical="center" wrapText="1"/>
      <protection locked="0"/>
    </xf>
    <xf numFmtId="0" fontId="13" fillId="4" borderId="0" xfId="9" applyFont="1" applyFill="1" applyBorder="1" applyAlignment="1">
      <alignment horizontal="left" vertical="center" indent="1"/>
    </xf>
    <xf numFmtId="0" fontId="13" fillId="4" borderId="1" xfId="9" applyFont="1" applyFill="1" applyBorder="1" applyAlignment="1">
      <alignment horizontal="left" vertical="center" indent="1"/>
    </xf>
    <xf numFmtId="0" fontId="12" fillId="5" borderId="5" xfId="9" applyFont="1" applyFill="1" applyBorder="1" applyAlignment="1">
      <alignment horizontal="left" vertical="center" indent="1"/>
    </xf>
    <xf numFmtId="0" fontId="12" fillId="5" borderId="0" xfId="9" applyFont="1" applyFill="1" applyBorder="1" applyAlignment="1">
      <alignment horizontal="left" vertical="center" indent="1"/>
    </xf>
    <xf numFmtId="0" fontId="12" fillId="5" borderId="0" xfId="9" applyFont="1" applyFill="1" applyAlignment="1" applyProtection="1">
      <alignment horizontal="center" vertical="center" wrapText="1"/>
      <protection locked="0"/>
    </xf>
    <xf numFmtId="0" fontId="12" fillId="7" borderId="0" xfId="9" applyFont="1" applyFill="1" applyAlignment="1" applyProtection="1">
      <alignment horizontal="left" vertical="center" indent="2"/>
      <protection locked="0"/>
    </xf>
    <xf numFmtId="0" fontId="12" fillId="5" borderId="6" xfId="9" applyFont="1" applyFill="1" applyBorder="1" applyAlignment="1">
      <alignment horizontal="left" vertical="center" indent="1"/>
    </xf>
    <xf numFmtId="0" fontId="12" fillId="5" borderId="8" xfId="9" applyFont="1" applyFill="1" applyBorder="1" applyAlignment="1">
      <alignment horizontal="left" vertical="center" indent="1"/>
    </xf>
    <xf numFmtId="0" fontId="13" fillId="4" borderId="8" xfId="8" applyFont="1" applyFill="1" applyBorder="1" applyAlignment="1">
      <alignment horizontal="left" vertical="center" indent="1"/>
    </xf>
    <xf numFmtId="0" fontId="13" fillId="4" borderId="7" xfId="8" applyFont="1" applyFill="1" applyBorder="1" applyAlignment="1">
      <alignment horizontal="left" vertical="center" indent="1"/>
    </xf>
    <xf numFmtId="0" fontId="28" fillId="4" borderId="3" xfId="8" applyFont="1" applyFill="1" applyBorder="1" applyAlignment="1">
      <alignment horizontal="left" vertical="center" indent="1"/>
    </xf>
    <xf numFmtId="0" fontId="28" fillId="4" borderId="4" xfId="8" applyFont="1" applyFill="1" applyBorder="1" applyAlignment="1">
      <alignment horizontal="left" vertical="center" indent="1"/>
    </xf>
    <xf numFmtId="0" fontId="12" fillId="40" borderId="0" xfId="9" applyFont="1" applyFill="1" applyAlignment="1" applyProtection="1">
      <alignment horizontal="left" vertical="center" indent="2"/>
      <protection locked="0"/>
    </xf>
    <xf numFmtId="0" fontId="12" fillId="8" borderId="0" xfId="9" applyFont="1" applyFill="1" applyAlignment="1" applyProtection="1">
      <alignment horizontal="left" vertical="center" indent="2"/>
      <protection locked="0"/>
    </xf>
    <xf numFmtId="0" fontId="13" fillId="4" borderId="0" xfId="9" applyFont="1" applyFill="1" applyAlignment="1" applyProtection="1">
      <alignment horizontal="center"/>
      <protection locked="0"/>
    </xf>
    <xf numFmtId="0" fontId="12" fillId="5" borderId="0" xfId="9" applyFont="1" applyFill="1" applyAlignment="1" applyProtection="1">
      <alignment horizontal="left" vertical="center" indent="2"/>
      <protection locked="0"/>
    </xf>
    <xf numFmtId="0" fontId="12" fillId="42" borderId="0" xfId="9" applyFont="1" applyFill="1" applyAlignment="1" applyProtection="1">
      <alignment horizontal="left" vertical="center" indent="2"/>
      <protection locked="0"/>
    </xf>
    <xf numFmtId="0" fontId="12" fillId="41" borderId="0" xfId="9" applyFont="1" applyFill="1" applyAlignment="1" applyProtection="1">
      <alignment horizontal="left" vertical="center" indent="2"/>
      <protection locked="0"/>
    </xf>
    <xf numFmtId="0" fontId="29" fillId="4" borderId="0" xfId="9" applyFont="1" applyFill="1" applyAlignment="1">
      <alignment horizontal="left" vertical="center" wrapText="1"/>
    </xf>
    <xf numFmtId="0" fontId="12" fillId="7" borderId="0" xfId="9" applyFont="1" applyFill="1" applyAlignment="1" applyProtection="1">
      <alignment horizontal="left" vertical="center" indent="1"/>
      <protection locked="0"/>
    </xf>
    <xf numFmtId="0" fontId="12" fillId="5" borderId="0" xfId="9" applyFont="1" applyFill="1" applyAlignment="1" applyProtection="1">
      <alignment horizontal="left" vertical="center" indent="1"/>
      <protection locked="0"/>
    </xf>
    <xf numFmtId="0" fontId="12" fillId="8" borderId="0" xfId="9" applyFont="1" applyFill="1" applyAlignment="1" applyProtection="1">
      <alignment horizontal="left" vertical="center" indent="1"/>
      <protection locked="0"/>
    </xf>
  </cellXfs>
  <cellStyles count="51">
    <cellStyle name="20% - Accent1" xfId="24" builtinId="30" customBuiltin="1"/>
    <cellStyle name="20% - Accent2" xfId="28" builtinId="34" customBuiltin="1"/>
    <cellStyle name="20% - Accent3" xfId="32" builtinId="38" customBuiltin="1"/>
    <cellStyle name="20% - Accent4" xfId="36" builtinId="42" customBuiltin="1"/>
    <cellStyle name="20% - Accent5" xfId="39" builtinId="46" customBuiltin="1"/>
    <cellStyle name="20% - Accent6" xfId="42"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0" builtinId="47" customBuiltin="1"/>
    <cellStyle name="40% - Accent6" xfId="43" builtinId="51" customBuiltin="1"/>
    <cellStyle name="60% - Accent1" xfId="26" builtinId="32" customBuiltin="1"/>
    <cellStyle name="60% - Accent2" xfId="30" builtinId="36" customBuiltin="1"/>
    <cellStyle name="60% - Accent3" xfId="34" builtinId="40" customBuiltin="1"/>
    <cellStyle name="60% - Accent4" xfId="5" builtinId="44" customBuiltin="1"/>
    <cellStyle name="60% - Accent5" xfId="41" builtinId="48" customBuiltin="1"/>
    <cellStyle name="60% - Accent6" xfId="44" builtinId="52" customBuiltin="1"/>
    <cellStyle name="Accent1" xfId="1" builtinId="29" customBuiltin="1"/>
    <cellStyle name="Accent1 2" xfId="49"/>
    <cellStyle name="Accent2" xfId="27" builtinId="33" customBuiltin="1"/>
    <cellStyle name="Accent3" xfId="31" builtinId="37" customBuiltin="1"/>
    <cellStyle name="Accent4" xfId="35" builtinId="41" customBuiltin="1"/>
    <cellStyle name="Accent5" xfId="38" builtinId="45" customBuiltin="1"/>
    <cellStyle name="Accent6" xfId="2" builtinId="49" customBuiltin="1"/>
    <cellStyle name="Accent6 2" xfId="50"/>
    <cellStyle name="Bad" xfId="16" builtinId="27" customBuiltin="1"/>
    <cellStyle name="Calculation" xfId="19" builtinId="22" customBuiltin="1"/>
    <cellStyle name="Check Cell" xfId="4" builtinId="23" customBuiltin="1"/>
    <cellStyle name="Check Cell 2" xfId="47"/>
    <cellStyle name="Comma 2" xfId="7"/>
    <cellStyle name="Comma 3" xfId="6"/>
    <cellStyle name="Explanatory Text" xfId="22"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Hyperlink" xfId="8" builtinId="8"/>
    <cellStyle name="Input" xfId="17" builtinId="20" customBuiltin="1"/>
    <cellStyle name="Linked Cell" xfId="20" builtinId="24" customBuiltin="1"/>
    <cellStyle name="Neutral" xfId="3" builtinId="28" customBuiltin="1"/>
    <cellStyle name="Neutral 2" xfId="46"/>
    <cellStyle name="Normal" xfId="0" builtinId="0" customBuiltin="1"/>
    <cellStyle name="Normal 2" xfId="45"/>
    <cellStyle name="Normal 2 2" xfId="9"/>
    <cellStyle name="Note 2" xfId="48"/>
    <cellStyle name="Output" xfId="18" builtinId="21" customBuiltin="1"/>
    <cellStyle name="Title" xfId="10" builtinId="15" customBuiltin="1"/>
    <cellStyle name="Total" xfId="23" builtinId="25" customBuiltin="1"/>
    <cellStyle name="Warning Text" xfId="21" builtinId="11" customBuiltin="1"/>
  </cellStyles>
  <dxfs count="44">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condense val="0"/>
        <extend val="0"/>
        <color indexed="9"/>
      </font>
      <fill>
        <patternFill>
          <bgColor theme="6"/>
        </patternFill>
      </fill>
    </dxf>
    <dxf>
      <font>
        <b/>
        <i val="0"/>
      </font>
      <fill>
        <patternFill>
          <bgColor theme="4"/>
        </patternFill>
      </fill>
    </dxf>
    <dxf>
      <font>
        <b/>
        <i val="0"/>
        <condense val="0"/>
        <extend val="0"/>
        <color indexed="9"/>
      </font>
      <fill>
        <patternFill>
          <bgColor theme="6"/>
        </patternFill>
      </fill>
    </dxf>
    <dxf>
      <font>
        <b/>
        <i val="0"/>
      </font>
      <fill>
        <patternFill>
          <bgColor theme="5"/>
        </patternFill>
      </fill>
    </dxf>
    <dxf>
      <font>
        <b/>
        <i val="0"/>
      </font>
      <fill>
        <patternFill>
          <bgColor theme="4"/>
        </patternFill>
      </fill>
    </dxf>
    <dxf>
      <font>
        <b/>
        <i val="0"/>
      </font>
      <fill>
        <patternFill>
          <bgColor theme="4"/>
        </patternFill>
      </fill>
    </dxf>
    <dxf>
      <font>
        <b/>
        <i val="0"/>
      </font>
      <fill>
        <patternFill>
          <bgColor theme="5"/>
        </patternFill>
      </fill>
    </dxf>
    <dxf>
      <font>
        <b/>
        <i val="0"/>
        <color theme="0"/>
      </font>
      <fill>
        <patternFill>
          <bgColor theme="6"/>
        </patternFill>
      </fill>
    </dxf>
    <dxf>
      <font>
        <b/>
        <i val="0"/>
      </font>
      <fill>
        <patternFill>
          <bgColor theme="4"/>
        </patternFill>
      </fill>
    </dxf>
    <dxf>
      <fill>
        <patternFill>
          <bgColor theme="3"/>
        </patternFill>
      </fill>
    </dxf>
    <dxf>
      <fill>
        <patternFill>
          <bgColor rgb="FF505B64"/>
        </patternFill>
      </fill>
    </dxf>
    <dxf>
      <font>
        <b/>
        <i val="0"/>
        <color theme="1"/>
      </font>
      <fill>
        <patternFill>
          <bgColor theme="0"/>
        </patternFill>
      </fill>
    </dxf>
    <dxf>
      <font>
        <b/>
        <i val="0"/>
        <color theme="0"/>
      </font>
      <fill>
        <patternFill>
          <bgColor theme="4"/>
        </patternFill>
      </fill>
    </dxf>
    <dxf>
      <font>
        <color theme="0"/>
      </font>
    </dxf>
  </dxfs>
  <tableStyles count="1" defaultTableStyle="Defra Table Dark" defaultPivotStyle="PivotStyleLight16">
    <tableStyle name="Defra Table Dark" pivot="0" count="5">
      <tableStyleElement type="wholeTable" dxfId="43"/>
      <tableStyleElement type="headerRow" dxfId="42"/>
      <tableStyleElement type="totalRow" dxfId="41"/>
      <tableStyleElement type="firstRowStripe" dxfId="40"/>
      <tableStyleElement type="secondRowStripe" dxfId="39"/>
    </tableStyle>
  </tableStyles>
  <colors>
    <mruColors>
      <color rgb="FF00B04B"/>
      <color rgb="FF0091C8"/>
      <color rgb="FFE5C527"/>
      <color rgb="FF7C8A95"/>
      <color rgb="FF6A7984"/>
      <color rgb="FF262C2F"/>
      <color rgb="FF505B64"/>
      <color rgb="FF333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175846</xdr:colOff>
      <xdr:row>0</xdr:row>
      <xdr:rowOff>175847</xdr:rowOff>
    </xdr:from>
    <xdr:ext cx="1447800" cy="739280"/>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175846" y="175847"/>
          <a:ext cx="1447800" cy="7392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175846</xdr:colOff>
      <xdr:row>0</xdr:row>
      <xdr:rowOff>175847</xdr:rowOff>
    </xdr:from>
    <xdr:ext cx="1447800" cy="739280"/>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175846" y="175847"/>
          <a:ext cx="1447800" cy="7392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175846</xdr:colOff>
      <xdr:row>0</xdr:row>
      <xdr:rowOff>175847</xdr:rowOff>
    </xdr:from>
    <xdr:ext cx="1447800" cy="739280"/>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175846" y="175847"/>
          <a:ext cx="1447800" cy="739280"/>
        </a:xfrm>
        <a:prstGeom prst="rect">
          <a:avLst/>
        </a:prstGeom>
      </xdr:spPr>
    </xdr:pic>
    <xdr:clientData/>
  </xdr:oneCellAnchor>
</xdr:wsDr>
</file>

<file path=xl/theme/theme1.xml><?xml version="1.0" encoding="utf-8"?>
<a:theme xmlns:a="http://schemas.openxmlformats.org/drawingml/2006/main" name="Office Theme">
  <a:themeElements>
    <a:clrScheme name="Defra Dark">
      <a:dk1>
        <a:srgbClr val="333A3F"/>
      </a:dk1>
      <a:lt1>
        <a:sysClr val="window" lastClr="FFFFFF"/>
      </a:lt1>
      <a:dk2>
        <a:srgbClr val="333A3F"/>
      </a:dk2>
      <a:lt2>
        <a:srgbClr val="FFFFFF"/>
      </a:lt2>
      <a:accent1>
        <a:srgbClr val="00B04B"/>
      </a:accent1>
      <a:accent2>
        <a:srgbClr val="E5C527"/>
      </a:accent2>
      <a:accent3>
        <a:srgbClr val="E74749"/>
      </a:accent3>
      <a:accent4>
        <a:srgbClr val="E25E94"/>
      </a:accent4>
      <a:accent5>
        <a:srgbClr val="8B5E8F"/>
      </a:accent5>
      <a:accent6>
        <a:srgbClr val="0091C8"/>
      </a:accent6>
      <a:hlink>
        <a:srgbClr val="0091C8"/>
      </a:hlink>
      <a:folHlink>
        <a:srgbClr val="FFAF29"/>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esticides.int.sce.network/shiny/dashboard/" TargetMode="External"/><Relationship Id="rId2" Type="http://schemas.openxmlformats.org/officeDocument/2006/relationships/hyperlink" Target="../../../../../1.%20Data/Usage/AppData/Local/Microsoft/Windows/Temporary%20Internet%20Files/Content.Outlook/D1F4Y4OA/ellie%20martell%20-%20arable%20data%20-%20chemfile%20database%20-%2007.05.2020.xlsx" TargetMode="External"/><Relationship Id="rId1" Type="http://schemas.openxmlformats.org/officeDocument/2006/relationships/hyperlink" Target="../../../../../1.%20Data/Usage/AppData/Local/Microsoft/Windows/Temporary%20Internet%20Files/Content.Outlook/D1F4Y4OA/ellie%20martell%20-%20arable%20data%20-%20chemfile%20database%20-%2007.05.2020.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pesticides.int.sce.network/shiny/dashboar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2"/>
  <sheetViews>
    <sheetView topLeftCell="A12" workbookViewId="0">
      <selection activeCell="D1" sqref="D1"/>
    </sheetView>
  </sheetViews>
  <sheetFormatPr defaultColWidth="9.140625" defaultRowHeight="12.75" customHeight="1" x14ac:dyDescent="0.25"/>
  <cols>
    <col min="1" max="1" width="2.85546875" style="7" customWidth="1"/>
    <col min="2" max="2" width="19.7109375" style="7" customWidth="1"/>
    <col min="3" max="3" width="25.5703125" style="7" customWidth="1"/>
    <col min="4" max="4" width="49.42578125" style="7" customWidth="1"/>
    <col min="5" max="5" width="21.42578125" style="7" customWidth="1"/>
    <col min="6" max="6" width="53.5703125" style="7" customWidth="1"/>
    <col min="7" max="7" width="51" style="7" customWidth="1"/>
    <col min="8" max="8" width="47.42578125" style="7" customWidth="1"/>
    <col min="9" max="9" width="4.42578125" style="7" customWidth="1"/>
    <col min="10" max="10" width="27.140625" style="7" customWidth="1"/>
    <col min="11" max="11" width="23.140625" style="7" customWidth="1"/>
    <col min="12" max="12" width="15.7109375" style="7" customWidth="1"/>
    <col min="13" max="16384" width="9.140625" style="7"/>
  </cols>
  <sheetData>
    <row r="1" spans="1:11" s="4" customFormat="1" ht="84" customHeight="1" x14ac:dyDescent="0.25">
      <c r="D1" s="5"/>
      <c r="E1" s="5"/>
      <c r="F1" s="6"/>
      <c r="G1" s="6"/>
    </row>
    <row r="2" spans="1:11" s="3" customFormat="1" ht="42" customHeight="1" x14ac:dyDescent="0.25">
      <c r="A2" s="1"/>
      <c r="B2" s="13" t="s">
        <v>0</v>
      </c>
    </row>
    <row r="3" spans="1:11" s="3" customFormat="1" ht="42" customHeight="1" x14ac:dyDescent="0.25">
      <c r="A3" s="1"/>
      <c r="B3" s="51" t="s">
        <v>1</v>
      </c>
      <c r="H3" s="16" t="s">
        <v>2</v>
      </c>
    </row>
    <row r="4" spans="1:11" ht="25.5" customHeight="1" x14ac:dyDescent="0.25">
      <c r="B4" s="52" t="s">
        <v>3</v>
      </c>
      <c r="C4" s="53"/>
      <c r="D4" s="54" t="s">
        <v>4</v>
      </c>
      <c r="E4" s="54"/>
      <c r="F4" s="54"/>
      <c r="G4" s="54"/>
      <c r="H4" s="55"/>
      <c r="J4" s="56" t="s">
        <v>5</v>
      </c>
      <c r="K4" s="8" t="s">
        <v>6</v>
      </c>
    </row>
    <row r="5" spans="1:11" ht="25.5" customHeight="1" x14ac:dyDescent="0.25">
      <c r="B5" s="48" t="s">
        <v>7</v>
      </c>
      <c r="C5" s="49"/>
      <c r="D5" s="46" t="s">
        <v>8</v>
      </c>
      <c r="E5" s="46"/>
      <c r="F5" s="46"/>
      <c r="G5" s="46"/>
      <c r="H5" s="47"/>
      <c r="J5" s="57"/>
      <c r="K5" s="14"/>
    </row>
    <row r="6" spans="1:11" ht="25.5" customHeight="1" x14ac:dyDescent="0.25">
      <c r="B6" s="48" t="s">
        <v>9</v>
      </c>
      <c r="C6" s="49"/>
      <c r="D6" s="59" t="s">
        <v>10</v>
      </c>
      <c r="E6" s="59"/>
      <c r="F6" s="59"/>
      <c r="G6" s="59"/>
      <c r="H6" s="60"/>
      <c r="J6" s="57"/>
      <c r="K6" s="9" t="s">
        <v>11</v>
      </c>
    </row>
    <row r="7" spans="1:11" ht="25.5" customHeight="1" x14ac:dyDescent="0.25">
      <c r="B7" s="61" t="s">
        <v>12</v>
      </c>
      <c r="C7" s="62"/>
      <c r="D7" s="59" t="s">
        <v>10</v>
      </c>
      <c r="E7" s="59"/>
      <c r="F7" s="59"/>
      <c r="G7" s="59"/>
      <c r="H7" s="60"/>
      <c r="J7" s="57"/>
      <c r="K7" s="10" t="s">
        <v>13</v>
      </c>
    </row>
    <row r="8" spans="1:11" ht="25.5" customHeight="1" x14ac:dyDescent="0.25">
      <c r="B8" s="61" t="s">
        <v>14</v>
      </c>
      <c r="C8" s="62"/>
      <c r="D8" s="59" t="s">
        <v>15</v>
      </c>
      <c r="E8" s="59"/>
      <c r="F8" s="59"/>
      <c r="G8" s="59"/>
      <c r="H8" s="60"/>
      <c r="J8" s="58"/>
      <c r="K8" s="11" t="s">
        <v>16</v>
      </c>
    </row>
    <row r="9" spans="1:11" ht="25.5" customHeight="1" x14ac:dyDescent="0.25">
      <c r="B9" s="65" t="s">
        <v>17</v>
      </c>
      <c r="C9" s="66"/>
      <c r="D9" s="67" t="s">
        <v>18</v>
      </c>
      <c r="E9" s="67"/>
      <c r="F9" s="67"/>
      <c r="G9" s="67"/>
      <c r="H9" s="68"/>
    </row>
    <row r="10" spans="1:11" ht="15.75" x14ac:dyDescent="0.25">
      <c r="D10" s="12"/>
    </row>
    <row r="11" spans="1:11" ht="25.5" customHeight="1" x14ac:dyDescent="0.25">
      <c r="B11" s="52" t="s">
        <v>19</v>
      </c>
      <c r="C11" s="53"/>
      <c r="D11" s="69" t="s">
        <v>20</v>
      </c>
      <c r="E11" s="69"/>
      <c r="F11" s="69"/>
      <c r="G11" s="69"/>
      <c r="H11" s="70"/>
    </row>
    <row r="12" spans="1:11" ht="25.5" customHeight="1" x14ac:dyDescent="0.25">
      <c r="B12" s="65" t="s">
        <v>21</v>
      </c>
      <c r="C12" s="66"/>
      <c r="D12" s="67" t="s">
        <v>22</v>
      </c>
      <c r="E12" s="67"/>
      <c r="F12" s="67"/>
      <c r="G12" s="67"/>
      <c r="H12" s="68"/>
    </row>
    <row r="13" spans="1:11" ht="43.5" customHeight="1" x14ac:dyDescent="0.25">
      <c r="D13" s="12"/>
    </row>
    <row r="14" spans="1:11" s="21" customFormat="1" ht="41.25" customHeight="1" x14ac:dyDescent="0.25">
      <c r="B14" s="64" t="s">
        <v>23</v>
      </c>
      <c r="C14" s="64"/>
      <c r="D14" s="64"/>
      <c r="E14" s="64"/>
      <c r="F14" s="64"/>
      <c r="G14" s="64"/>
      <c r="H14" s="64"/>
    </row>
    <row r="15" spans="1:11" ht="32.25" customHeight="1" x14ac:dyDescent="0.25">
      <c r="B15" s="17" t="s">
        <v>24</v>
      </c>
      <c r="C15" s="17" t="s">
        <v>25</v>
      </c>
      <c r="D15" s="17" t="s">
        <v>26</v>
      </c>
      <c r="E15" s="17" t="s">
        <v>27</v>
      </c>
      <c r="F15" s="17" t="s">
        <v>28</v>
      </c>
      <c r="G15" s="17" t="s">
        <v>29</v>
      </c>
      <c r="H15" s="17" t="s">
        <v>30</v>
      </c>
    </row>
    <row r="16" spans="1:11" ht="26.25" customHeight="1" x14ac:dyDescent="0.25">
      <c r="B16" s="18">
        <v>1</v>
      </c>
      <c r="C16" s="7" t="s">
        <v>31</v>
      </c>
      <c r="D16" s="19" t="s">
        <v>20</v>
      </c>
      <c r="E16" s="20" t="s">
        <v>32</v>
      </c>
      <c r="F16" s="20" t="s">
        <v>33</v>
      </c>
      <c r="G16" s="7" t="s">
        <v>34</v>
      </c>
      <c r="H16" s="7" t="s">
        <v>10</v>
      </c>
    </row>
    <row r="17" spans="2:8" ht="30" customHeight="1" x14ac:dyDescent="0.25"/>
    <row r="18" spans="2:8" s="22" customFormat="1" ht="41.25" customHeight="1" x14ac:dyDescent="0.25">
      <c r="B18" s="64" t="s">
        <v>35</v>
      </c>
      <c r="C18" s="64"/>
      <c r="D18" s="64"/>
      <c r="E18" s="64"/>
      <c r="F18" s="64"/>
      <c r="G18" s="64"/>
      <c r="H18" s="64"/>
    </row>
    <row r="19" spans="2:8" ht="32.25" customHeight="1" x14ac:dyDescent="0.25">
      <c r="B19" s="17" t="s">
        <v>24</v>
      </c>
      <c r="C19" s="17" t="s">
        <v>36</v>
      </c>
      <c r="D19" s="17" t="s">
        <v>37</v>
      </c>
      <c r="E19" s="17" t="s">
        <v>38</v>
      </c>
      <c r="F19" s="17" t="s">
        <v>29</v>
      </c>
      <c r="G19" s="17" t="s">
        <v>30</v>
      </c>
    </row>
    <row r="20" spans="2:8" ht="12.75" customHeight="1" x14ac:dyDescent="0.25">
      <c r="B20" s="63" t="s">
        <v>39</v>
      </c>
      <c r="C20" s="63"/>
      <c r="D20" s="63"/>
      <c r="E20" s="63"/>
      <c r="F20" s="63"/>
      <c r="G20" s="63"/>
      <c r="H20" s="63"/>
    </row>
    <row r="21" spans="2:8" ht="31.5" customHeight="1" x14ac:dyDescent="0.25">
      <c r="B21" s="63"/>
      <c r="C21" s="63"/>
      <c r="D21" s="63"/>
      <c r="E21" s="63"/>
      <c r="F21" s="63"/>
      <c r="G21" s="63"/>
      <c r="H21" s="63"/>
    </row>
    <row r="22" spans="2:8" ht="12.75" customHeight="1" x14ac:dyDescent="0.25">
      <c r="B22" s="63"/>
      <c r="C22" s="63"/>
      <c r="D22" s="63"/>
      <c r="E22" s="63"/>
      <c r="F22" s="63"/>
      <c r="G22" s="63"/>
      <c r="H22" s="63"/>
    </row>
  </sheetData>
  <mergeCells count="17">
    <mergeCell ref="B20:H22"/>
    <mergeCell ref="B14:H14"/>
    <mergeCell ref="B18:H18"/>
    <mergeCell ref="B9:C9"/>
    <mergeCell ref="D9:H9"/>
    <mergeCell ref="B11:C11"/>
    <mergeCell ref="D11:H11"/>
    <mergeCell ref="B12:C12"/>
    <mergeCell ref="D12:H12"/>
    <mergeCell ref="B4:C4"/>
    <mergeCell ref="D4:H4"/>
    <mergeCell ref="J4:J8"/>
    <mergeCell ref="D6:H6"/>
    <mergeCell ref="B7:C7"/>
    <mergeCell ref="D7:H7"/>
    <mergeCell ref="B8:C8"/>
    <mergeCell ref="D8:H8"/>
  </mergeCells>
  <conditionalFormatting sqref="E16">
    <cfRule type="cellIs" dxfId="38" priority="4" operator="equal">
      <formula>"PUBLISHED"</formula>
    </cfRule>
  </conditionalFormatting>
  <conditionalFormatting sqref="F16">
    <cfRule type="cellIs" dxfId="37" priority="1" operator="equal">
      <formula>"NOT STARTED"</formula>
    </cfRule>
    <cfRule type="cellIs" dxfId="36" priority="2" operator="equal">
      <formula>"IN PROGRESS"</formula>
    </cfRule>
    <cfRule type="cellIs" dxfId="35" priority="3" operator="equal">
      <formula>"COMPLETE"</formula>
    </cfRule>
  </conditionalFormatting>
  <dataValidations count="1">
    <dataValidation type="list" allowBlank="1" showInputMessage="1" showErrorMessage="1" sqref="F16">
      <formula1>"COMPLETE,IN PROGRESS, NOT STARTED"</formula1>
    </dataValidation>
  </dataValidations>
  <hyperlinks>
    <hyperlink ref="D9:H9" r:id="rId1" display="Initial raw input: ellie martell - arable data - chemfile database - 07.05.2020"/>
    <hyperlink ref="D12:H12" r:id="rId2" display="Initial raw input: ellie martell - arable data - chemfile database - 07.05.2020"/>
    <hyperlink ref="D11:H11" r:id="rId3" display="http://pesticides.int.sce.network/shiny/dashboard/"/>
    <hyperlink ref="D16"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U143"/>
  <sheetViews>
    <sheetView tabSelected="1" topLeftCell="A113" workbookViewId="0">
      <selection activeCell="G129" sqref="G129"/>
    </sheetView>
  </sheetViews>
  <sheetFormatPr defaultColWidth="9.140625" defaultRowHeight="12.75" customHeight="1" x14ac:dyDescent="0.25"/>
  <cols>
    <col min="1" max="1" width="2.85546875" style="7" customWidth="1"/>
    <col min="2" max="2" width="9.5703125" style="7" customWidth="1"/>
    <col min="3" max="3" width="12" style="7" customWidth="1"/>
    <col min="4" max="4" width="14.85546875" style="7" customWidth="1"/>
    <col min="5" max="5" width="12.85546875" style="7" customWidth="1"/>
    <col min="6" max="6" width="12.140625" style="7" customWidth="1"/>
    <col min="7" max="7" width="35.140625" style="7" customWidth="1"/>
    <col min="8" max="8" width="22.140625" style="7" customWidth="1"/>
    <col min="9" max="9" width="28.42578125" style="7" customWidth="1"/>
    <col min="10" max="10" width="17.140625" style="7" customWidth="1"/>
    <col min="11" max="11" width="23.42578125" style="7" customWidth="1"/>
    <col min="12" max="12" width="24.42578125" style="7" customWidth="1"/>
    <col min="13" max="13" width="23.85546875" style="7" customWidth="1"/>
    <col min="14" max="14" width="3.42578125" style="7" customWidth="1"/>
    <col min="15" max="15" width="9.140625" style="7"/>
    <col min="16" max="16" width="15.42578125" style="7" customWidth="1"/>
    <col min="17" max="17" width="6.42578125" style="7" customWidth="1"/>
    <col min="18" max="18" width="5.85546875" style="7" customWidth="1"/>
    <col min="19" max="19" width="14" style="7" customWidth="1"/>
    <col min="20" max="20" width="15.7109375" style="7" customWidth="1"/>
    <col min="21" max="21" width="14.42578125" style="7" customWidth="1"/>
    <col min="22" max="16384" width="9.140625" style="7"/>
  </cols>
  <sheetData>
    <row r="1" spans="1:21" s="4" customFormat="1" ht="84" customHeight="1" x14ac:dyDescent="0.25">
      <c r="D1" s="5"/>
      <c r="E1" s="5"/>
      <c r="F1" s="6"/>
      <c r="G1" s="6"/>
    </row>
    <row r="2" spans="1:21" s="3" customFormat="1" ht="42" customHeight="1" x14ac:dyDescent="0.25">
      <c r="A2" s="1"/>
      <c r="B2" s="13" t="s">
        <v>0</v>
      </c>
    </row>
    <row r="3" spans="1:21" s="3" customFormat="1" ht="42" customHeight="1" x14ac:dyDescent="0.25">
      <c r="A3" s="1"/>
      <c r="B3" s="2" t="s">
        <v>40</v>
      </c>
      <c r="U3" s="16" t="s">
        <v>2</v>
      </c>
    </row>
    <row r="4" spans="1:21" s="3" customFormat="1" ht="42" customHeight="1" x14ac:dyDescent="0.25">
      <c r="A4" s="1"/>
      <c r="B4" s="77" t="s">
        <v>41</v>
      </c>
      <c r="C4" s="77"/>
      <c r="D4" s="77"/>
      <c r="E4" s="77"/>
      <c r="F4" s="77"/>
      <c r="G4" s="77"/>
      <c r="H4" s="77"/>
    </row>
    <row r="5" spans="1:21" ht="16.5" customHeight="1" x14ac:dyDescent="0.25">
      <c r="D5" s="12"/>
    </row>
    <row r="6" spans="1:21" ht="16.5" customHeight="1" x14ac:dyDescent="0.25">
      <c r="B6" s="78" t="s">
        <v>42</v>
      </c>
      <c r="C6" s="78"/>
      <c r="D6" s="20" t="s">
        <v>43</v>
      </c>
    </row>
    <row r="7" spans="1:21" ht="16.5" customHeight="1" x14ac:dyDescent="0.25">
      <c r="B7" s="79" t="s">
        <v>44</v>
      </c>
      <c r="C7" s="79"/>
      <c r="D7" s="20" t="s">
        <v>45</v>
      </c>
    </row>
    <row r="8" spans="1:21" ht="16.5" customHeight="1" x14ac:dyDescent="0.25">
      <c r="B8" s="80" t="s">
        <v>46</v>
      </c>
      <c r="C8" s="80"/>
      <c r="D8" s="20" t="s">
        <v>47</v>
      </c>
    </row>
    <row r="9" spans="1:21" ht="16.5" customHeight="1" x14ac:dyDescent="0.25">
      <c r="D9" s="12"/>
    </row>
    <row r="10" spans="1:21" s="21" customFormat="1" ht="41.25" customHeight="1" x14ac:dyDescent="0.25">
      <c r="B10" s="71" t="s">
        <v>48</v>
      </c>
      <c r="C10" s="71"/>
      <c r="D10" s="71"/>
      <c r="E10" s="71"/>
      <c r="F10" s="71"/>
      <c r="G10" s="71"/>
      <c r="H10" s="71"/>
      <c r="I10" s="71"/>
      <c r="J10" s="71"/>
      <c r="K10" s="71"/>
      <c r="L10" s="71"/>
      <c r="M10" s="71"/>
      <c r="O10" s="71" t="s">
        <v>49</v>
      </c>
      <c r="P10" s="71"/>
      <c r="Q10" s="71"/>
      <c r="R10" s="71"/>
      <c r="S10" s="71"/>
      <c r="T10" s="71"/>
      <c r="U10" s="71"/>
    </row>
    <row r="11" spans="1:21" ht="32.25" customHeight="1" x14ac:dyDescent="0.25">
      <c r="B11" s="17" t="s">
        <v>50</v>
      </c>
      <c r="C11" s="17" t="s">
        <v>51</v>
      </c>
      <c r="D11" s="17" t="s">
        <v>52</v>
      </c>
      <c r="E11" s="17" t="s">
        <v>53</v>
      </c>
      <c r="F11" s="17" t="s">
        <v>54</v>
      </c>
      <c r="G11" s="17" t="s">
        <v>55</v>
      </c>
      <c r="H11" s="17" t="s">
        <v>56</v>
      </c>
      <c r="I11" s="17" t="s">
        <v>57</v>
      </c>
      <c r="J11" s="17" t="s">
        <v>58</v>
      </c>
      <c r="K11" s="17" t="s">
        <v>38</v>
      </c>
      <c r="L11" s="17" t="s">
        <v>59</v>
      </c>
      <c r="M11" s="17" t="s">
        <v>60</v>
      </c>
      <c r="O11" s="17" t="s">
        <v>54</v>
      </c>
      <c r="P11" s="17" t="s">
        <v>61</v>
      </c>
      <c r="Q11" s="17" t="s">
        <v>62</v>
      </c>
      <c r="R11" s="17" t="s">
        <v>63</v>
      </c>
      <c r="S11" s="17" t="s">
        <v>64</v>
      </c>
      <c r="T11" s="17" t="s">
        <v>65</v>
      </c>
      <c r="U11" s="17" t="s">
        <v>38</v>
      </c>
    </row>
    <row r="12" spans="1:21" ht="14.25" customHeight="1" x14ac:dyDescent="0.25">
      <c r="B12" s="31" t="s">
        <v>66</v>
      </c>
      <c r="C12" s="33" t="s">
        <v>67</v>
      </c>
      <c r="D12" s="33" t="s">
        <v>31</v>
      </c>
      <c r="E12" s="33" t="s">
        <v>68</v>
      </c>
      <c r="F12" s="32" t="s">
        <v>69</v>
      </c>
      <c r="G12" s="34" t="s">
        <v>70</v>
      </c>
      <c r="H12" s="33"/>
      <c r="I12" s="33"/>
      <c r="J12" s="35" t="s">
        <v>16</v>
      </c>
      <c r="K12" s="32"/>
      <c r="L12" s="32"/>
      <c r="M12" s="35"/>
      <c r="N12" s="32"/>
      <c r="O12" s="32" t="str">
        <f>F12</f>
        <v>U1-D1</v>
      </c>
      <c r="P12" s="32">
        <v>2018</v>
      </c>
      <c r="Q12" s="32">
        <v>2</v>
      </c>
      <c r="R12" s="32">
        <v>2</v>
      </c>
      <c r="S12" s="37"/>
      <c r="T12" s="35"/>
      <c r="U12" s="32"/>
    </row>
    <row r="13" spans="1:21" ht="12.75" customHeight="1" x14ac:dyDescent="0.25">
      <c r="B13" s="32" t="s">
        <v>66</v>
      </c>
      <c r="C13" s="32" t="s">
        <v>67</v>
      </c>
      <c r="D13" s="32" t="s">
        <v>31</v>
      </c>
      <c r="E13" s="32" t="s">
        <v>68</v>
      </c>
      <c r="F13" s="32" t="s">
        <v>71</v>
      </c>
      <c r="G13" s="32" t="s">
        <v>72</v>
      </c>
      <c r="H13" s="32"/>
      <c r="I13" s="32"/>
      <c r="J13" s="35" t="s">
        <v>16</v>
      </c>
      <c r="K13" s="32"/>
      <c r="L13" s="32"/>
      <c r="M13" s="35"/>
      <c r="N13" s="32"/>
      <c r="O13" s="32" t="str">
        <f t="shared" ref="O13:O36" si="0">F13</f>
        <v>U1-D2</v>
      </c>
      <c r="P13" s="32">
        <v>2018</v>
      </c>
      <c r="Q13" s="32">
        <v>2</v>
      </c>
      <c r="R13" s="32">
        <v>2</v>
      </c>
      <c r="S13" s="32"/>
      <c r="T13" s="35"/>
      <c r="U13" s="32"/>
    </row>
    <row r="14" spans="1:21" ht="12.75" customHeight="1" x14ac:dyDescent="0.25">
      <c r="B14" s="32" t="s">
        <v>66</v>
      </c>
      <c r="C14" s="32" t="s">
        <v>67</v>
      </c>
      <c r="D14" s="32" t="s">
        <v>31</v>
      </c>
      <c r="E14" s="32" t="s">
        <v>68</v>
      </c>
      <c r="F14" s="32" t="s">
        <v>73</v>
      </c>
      <c r="G14" s="32" t="s">
        <v>74</v>
      </c>
      <c r="H14" s="32"/>
      <c r="I14" s="32"/>
      <c r="J14" s="35" t="s">
        <v>16</v>
      </c>
      <c r="K14" s="32"/>
      <c r="L14" s="32"/>
      <c r="M14" s="35"/>
      <c r="N14" s="32"/>
      <c r="O14" s="32" t="str">
        <f t="shared" si="0"/>
        <v>U1-D3</v>
      </c>
      <c r="P14" s="32">
        <v>2018</v>
      </c>
      <c r="Q14" s="32">
        <v>2</v>
      </c>
      <c r="R14" s="32">
        <v>2</v>
      </c>
      <c r="S14" s="32"/>
      <c r="T14" s="35"/>
      <c r="U14" s="32"/>
    </row>
    <row r="15" spans="1:21" ht="12.75" customHeight="1" x14ac:dyDescent="0.25">
      <c r="B15" s="32" t="s">
        <v>66</v>
      </c>
      <c r="C15" s="32" t="s">
        <v>67</v>
      </c>
      <c r="D15" s="32" t="s">
        <v>31</v>
      </c>
      <c r="E15" s="32" t="s">
        <v>68</v>
      </c>
      <c r="F15" s="32" t="s">
        <v>75</v>
      </c>
      <c r="G15" s="32" t="s">
        <v>76</v>
      </c>
      <c r="H15" s="32"/>
      <c r="I15" s="32"/>
      <c r="J15" s="35" t="s">
        <v>16</v>
      </c>
      <c r="K15" s="32"/>
      <c r="L15" s="32"/>
      <c r="M15" s="35"/>
      <c r="N15" s="32"/>
      <c r="O15" s="32" t="str">
        <f t="shared" si="0"/>
        <v>U1-D4</v>
      </c>
      <c r="P15" s="32">
        <v>2018</v>
      </c>
      <c r="Q15" s="32">
        <v>2</v>
      </c>
      <c r="R15" s="32">
        <v>2</v>
      </c>
      <c r="S15" s="32"/>
      <c r="T15" s="35"/>
      <c r="U15" s="32"/>
    </row>
    <row r="16" spans="1:21" ht="12.75" customHeight="1" x14ac:dyDescent="0.25">
      <c r="B16" s="7" t="s">
        <v>77</v>
      </c>
      <c r="C16" s="7" t="s">
        <v>78</v>
      </c>
      <c r="D16" s="7" t="s">
        <v>79</v>
      </c>
      <c r="E16" s="7" t="s">
        <v>68</v>
      </c>
      <c r="F16" s="7" t="s">
        <v>80</v>
      </c>
      <c r="G16" s="7" t="s">
        <v>81</v>
      </c>
      <c r="J16" s="26" t="s">
        <v>16</v>
      </c>
      <c r="M16" s="26"/>
      <c r="O16" s="7" t="str">
        <f t="shared" si="0"/>
        <v>A1-D1</v>
      </c>
      <c r="P16" s="7">
        <v>2018</v>
      </c>
      <c r="Q16" s="7">
        <v>2</v>
      </c>
      <c r="R16" s="7">
        <v>2</v>
      </c>
      <c r="T16" s="26"/>
    </row>
    <row r="17" spans="2:21" ht="12.75" customHeight="1" x14ac:dyDescent="0.25">
      <c r="B17" s="7" t="s">
        <v>82</v>
      </c>
      <c r="C17" s="7" t="s">
        <v>78</v>
      </c>
      <c r="D17" s="7" t="s">
        <v>83</v>
      </c>
      <c r="E17" s="7" t="s">
        <v>68</v>
      </c>
      <c r="F17" s="7" t="s">
        <v>84</v>
      </c>
      <c r="G17" s="7" t="s">
        <v>85</v>
      </c>
      <c r="J17" s="26" t="s">
        <v>16</v>
      </c>
      <c r="M17" s="26"/>
      <c r="O17" s="7" t="str">
        <f t="shared" si="0"/>
        <v>A2-D1</v>
      </c>
      <c r="P17" s="7">
        <v>2018</v>
      </c>
      <c r="Q17" s="7">
        <v>1</v>
      </c>
      <c r="R17" s="7">
        <v>2</v>
      </c>
      <c r="T17" s="26"/>
    </row>
    <row r="18" spans="2:21" ht="12.75" customHeight="1" x14ac:dyDescent="0.25">
      <c r="B18" s="7" t="s">
        <v>82</v>
      </c>
      <c r="C18" s="7" t="s">
        <v>78</v>
      </c>
      <c r="D18" s="7" t="s">
        <v>83</v>
      </c>
      <c r="E18" s="7" t="s">
        <v>68</v>
      </c>
      <c r="F18" s="7" t="s">
        <v>86</v>
      </c>
      <c r="G18" s="7" t="s">
        <v>87</v>
      </c>
      <c r="J18" s="26" t="s">
        <v>16</v>
      </c>
      <c r="M18" s="26"/>
      <c r="O18" s="7" t="str">
        <f t="shared" si="0"/>
        <v>A2-D2</v>
      </c>
      <c r="P18" s="7">
        <v>2018</v>
      </c>
      <c r="Q18" s="7">
        <v>1</v>
      </c>
      <c r="R18" s="7">
        <v>2</v>
      </c>
      <c r="T18" s="26"/>
    </row>
    <row r="19" spans="2:21" ht="12.75" customHeight="1" x14ac:dyDescent="0.25">
      <c r="B19" s="7" t="s">
        <v>88</v>
      </c>
      <c r="C19" s="7" t="s">
        <v>78</v>
      </c>
      <c r="D19" s="7" t="s">
        <v>89</v>
      </c>
      <c r="E19" s="7" t="s">
        <v>68</v>
      </c>
      <c r="F19" s="7" t="s">
        <v>90</v>
      </c>
      <c r="G19" s="7" t="s">
        <v>91</v>
      </c>
      <c r="J19" s="26" t="s">
        <v>16</v>
      </c>
      <c r="M19" s="26"/>
      <c r="O19" s="7" t="str">
        <f t="shared" si="0"/>
        <v>A3-D1</v>
      </c>
      <c r="P19" s="7">
        <v>2018</v>
      </c>
      <c r="Q19" s="7">
        <v>1</v>
      </c>
      <c r="R19" s="7">
        <v>2</v>
      </c>
      <c r="T19" s="26"/>
    </row>
    <row r="20" spans="2:21" ht="12.75" customHeight="1" x14ac:dyDescent="0.25">
      <c r="B20" s="32" t="s">
        <v>92</v>
      </c>
      <c r="C20" s="32" t="s">
        <v>93</v>
      </c>
      <c r="D20" s="32" t="s">
        <v>94</v>
      </c>
      <c r="E20" s="32" t="s">
        <v>68</v>
      </c>
      <c r="F20" s="32" t="s">
        <v>95</v>
      </c>
      <c r="G20" s="32" t="s">
        <v>96</v>
      </c>
      <c r="H20" s="32"/>
      <c r="I20" s="32"/>
      <c r="J20" s="35" t="s">
        <v>16</v>
      </c>
      <c r="K20" s="32" t="s">
        <v>97</v>
      </c>
      <c r="L20" s="32"/>
      <c r="M20" s="35"/>
      <c r="N20" s="32"/>
      <c r="O20" s="32" t="str">
        <f t="shared" si="0"/>
        <v>H1-D1</v>
      </c>
      <c r="P20" s="32">
        <v>2017</v>
      </c>
      <c r="Q20" s="32">
        <v>1</v>
      </c>
      <c r="R20" s="32">
        <v>3</v>
      </c>
      <c r="S20" s="35"/>
      <c r="T20" s="32"/>
      <c r="U20" s="32"/>
    </row>
    <row r="21" spans="2:21" ht="12.75" customHeight="1" x14ac:dyDescent="0.25">
      <c r="B21" s="32" t="s">
        <v>98</v>
      </c>
      <c r="C21" s="32" t="s">
        <v>93</v>
      </c>
      <c r="D21" s="32" t="s">
        <v>99</v>
      </c>
      <c r="E21" s="32" t="s">
        <v>68</v>
      </c>
      <c r="F21" s="32" t="s">
        <v>100</v>
      </c>
      <c r="G21" s="32" t="s">
        <v>101</v>
      </c>
      <c r="H21" s="32"/>
      <c r="I21" s="32"/>
      <c r="J21" s="35" t="s">
        <v>16</v>
      </c>
      <c r="K21" s="32"/>
      <c r="L21" s="32"/>
      <c r="M21" s="35"/>
      <c r="N21" s="32"/>
      <c r="O21" s="32" t="str">
        <f t="shared" si="0"/>
        <v>H2-D1</v>
      </c>
      <c r="P21" s="32">
        <v>2017</v>
      </c>
      <c r="Q21" s="32">
        <v>1</v>
      </c>
      <c r="R21" s="32">
        <v>3</v>
      </c>
      <c r="S21" s="35"/>
      <c r="T21" s="32"/>
      <c r="U21" s="32"/>
    </row>
    <row r="22" spans="2:21" ht="12.75" customHeight="1" x14ac:dyDescent="0.25">
      <c r="B22" s="32" t="s">
        <v>98</v>
      </c>
      <c r="C22" s="32" t="s">
        <v>93</v>
      </c>
      <c r="D22" s="32" t="s">
        <v>99</v>
      </c>
      <c r="E22" s="32" t="s">
        <v>68</v>
      </c>
      <c r="F22" s="32" t="s">
        <v>102</v>
      </c>
      <c r="G22" s="32" t="s">
        <v>103</v>
      </c>
      <c r="H22" s="32"/>
      <c r="I22" s="32"/>
      <c r="J22" s="35" t="s">
        <v>16</v>
      </c>
      <c r="K22" s="32"/>
      <c r="L22" s="32"/>
      <c r="M22" s="35"/>
      <c r="N22" s="32"/>
      <c r="O22" s="32" t="str">
        <f t="shared" si="0"/>
        <v>H2-D2</v>
      </c>
      <c r="P22" s="32" t="s">
        <v>104</v>
      </c>
      <c r="Q22" s="32" t="s">
        <v>104</v>
      </c>
      <c r="R22" s="32" t="s">
        <v>104</v>
      </c>
      <c r="S22" s="35"/>
      <c r="T22" s="32"/>
      <c r="U22" s="32"/>
    </row>
    <row r="23" spans="2:21" ht="12.75" customHeight="1" x14ac:dyDescent="0.25">
      <c r="B23" s="32" t="s">
        <v>98</v>
      </c>
      <c r="C23" s="32" t="s">
        <v>93</v>
      </c>
      <c r="D23" s="32" t="s">
        <v>99</v>
      </c>
      <c r="E23" s="32" t="s">
        <v>68</v>
      </c>
      <c r="F23" s="32" t="s">
        <v>105</v>
      </c>
      <c r="G23" s="32" t="s">
        <v>106</v>
      </c>
      <c r="H23" s="32"/>
      <c r="I23" s="32"/>
      <c r="J23" s="35" t="s">
        <v>16</v>
      </c>
      <c r="K23" s="32"/>
      <c r="L23" s="32"/>
      <c r="M23" s="35"/>
      <c r="N23" s="32"/>
      <c r="O23" s="32" t="str">
        <f t="shared" si="0"/>
        <v>H2-D3</v>
      </c>
      <c r="P23" s="32" t="s">
        <v>104</v>
      </c>
      <c r="Q23" s="32" t="s">
        <v>104</v>
      </c>
      <c r="R23" s="32" t="s">
        <v>104</v>
      </c>
      <c r="S23" s="35"/>
      <c r="T23" s="32"/>
      <c r="U23" s="32"/>
    </row>
    <row r="24" spans="2:21" ht="12.75" customHeight="1" x14ac:dyDescent="0.25">
      <c r="B24" s="7" t="s">
        <v>107</v>
      </c>
      <c r="C24" s="7" t="s">
        <v>108</v>
      </c>
      <c r="D24" s="7" t="s">
        <v>109</v>
      </c>
      <c r="E24" s="7" t="s">
        <v>68</v>
      </c>
      <c r="F24" s="7" t="s">
        <v>110</v>
      </c>
      <c r="G24" s="7" t="s">
        <v>111</v>
      </c>
      <c r="J24" s="26" t="s">
        <v>16</v>
      </c>
      <c r="M24" s="26"/>
      <c r="O24" s="7" t="str">
        <f t="shared" si="0"/>
        <v>E1-D1</v>
      </c>
      <c r="P24" s="7">
        <v>2017</v>
      </c>
      <c r="Q24" s="7">
        <v>2</v>
      </c>
      <c r="R24" s="7">
        <v>3</v>
      </c>
      <c r="S24" s="26"/>
    </row>
    <row r="25" spans="2:21" ht="12.75" customHeight="1" x14ac:dyDescent="0.25">
      <c r="B25" s="7" t="s">
        <v>107</v>
      </c>
      <c r="C25" s="7" t="s">
        <v>108</v>
      </c>
      <c r="D25" s="7" t="s">
        <v>109</v>
      </c>
      <c r="E25" s="7" t="s">
        <v>68</v>
      </c>
      <c r="F25" s="7" t="s">
        <v>112</v>
      </c>
      <c r="G25" s="7" t="s">
        <v>113</v>
      </c>
      <c r="J25" s="26" t="s">
        <v>16</v>
      </c>
      <c r="M25" s="26"/>
      <c r="O25" s="7" t="str">
        <f t="shared" si="0"/>
        <v>E1-D2</v>
      </c>
      <c r="P25" s="7">
        <v>2017</v>
      </c>
      <c r="Q25" s="7">
        <v>2</v>
      </c>
      <c r="R25" s="7">
        <v>3</v>
      </c>
      <c r="S25" s="26"/>
    </row>
    <row r="26" spans="2:21" ht="12.75" customHeight="1" x14ac:dyDescent="0.25">
      <c r="B26" s="7" t="s">
        <v>114</v>
      </c>
      <c r="C26" s="7" t="s">
        <v>108</v>
      </c>
      <c r="D26" s="7" t="s">
        <v>115</v>
      </c>
      <c r="E26" s="7" t="s">
        <v>68</v>
      </c>
      <c r="F26" s="7" t="s">
        <v>116</v>
      </c>
      <c r="G26" s="7" t="s">
        <v>117</v>
      </c>
      <c r="J26" s="26" t="s">
        <v>16</v>
      </c>
      <c r="M26" s="26"/>
      <c r="O26" s="7" t="str">
        <f t="shared" si="0"/>
        <v>E2-D1</v>
      </c>
      <c r="P26" s="7">
        <v>2016</v>
      </c>
      <c r="Q26" s="7">
        <v>1</v>
      </c>
      <c r="R26" s="7">
        <v>4</v>
      </c>
      <c r="S26" s="26"/>
    </row>
    <row r="27" spans="2:21" ht="12.75" customHeight="1" x14ac:dyDescent="0.25">
      <c r="B27" s="7" t="s">
        <v>114</v>
      </c>
      <c r="C27" s="7" t="s">
        <v>108</v>
      </c>
      <c r="D27" s="7" t="s">
        <v>115</v>
      </c>
      <c r="E27" s="7" t="s">
        <v>68</v>
      </c>
      <c r="F27" s="7" t="s">
        <v>118</v>
      </c>
      <c r="G27" s="7" t="s">
        <v>119</v>
      </c>
      <c r="J27" s="26" t="s">
        <v>16</v>
      </c>
      <c r="M27" s="26"/>
      <c r="O27" s="7" t="str">
        <f t="shared" si="0"/>
        <v>E2-D2</v>
      </c>
      <c r="P27" s="7">
        <v>2018</v>
      </c>
      <c r="Q27" s="7">
        <v>1</v>
      </c>
      <c r="R27" s="7">
        <v>2</v>
      </c>
      <c r="S27" s="26"/>
    </row>
    <row r="28" spans="2:21" ht="12.75" customHeight="1" x14ac:dyDescent="0.25">
      <c r="B28" s="7" t="s">
        <v>120</v>
      </c>
      <c r="C28" s="7" t="s">
        <v>108</v>
      </c>
      <c r="D28" s="7" t="s">
        <v>121</v>
      </c>
      <c r="E28" s="7" t="s">
        <v>68</v>
      </c>
      <c r="F28" s="7" t="s">
        <v>122</v>
      </c>
      <c r="G28" s="7" t="s">
        <v>123</v>
      </c>
      <c r="J28" s="26" t="s">
        <v>16</v>
      </c>
      <c r="M28" s="26"/>
      <c r="O28" s="7" t="str">
        <f t="shared" si="0"/>
        <v>E3-D1</v>
      </c>
      <c r="P28" s="7">
        <v>2017</v>
      </c>
      <c r="Q28" s="7">
        <v>1</v>
      </c>
      <c r="R28" s="7">
        <v>2</v>
      </c>
      <c r="S28" s="26"/>
    </row>
    <row r="29" spans="2:21" ht="12.75" customHeight="1" x14ac:dyDescent="0.25">
      <c r="B29" s="7" t="s">
        <v>124</v>
      </c>
      <c r="C29" s="7" t="s">
        <v>108</v>
      </c>
      <c r="D29" s="7" t="s">
        <v>125</v>
      </c>
      <c r="E29" s="7" t="s">
        <v>68</v>
      </c>
      <c r="F29" s="7" t="s">
        <v>126</v>
      </c>
      <c r="G29" s="15" t="s">
        <v>127</v>
      </c>
      <c r="J29" s="26" t="s">
        <v>16</v>
      </c>
      <c r="M29" s="26"/>
      <c r="O29" s="7" t="str">
        <f t="shared" si="0"/>
        <v>E4-D1</v>
      </c>
      <c r="P29" s="7" t="s">
        <v>104</v>
      </c>
      <c r="Q29" s="7" t="s">
        <v>104</v>
      </c>
      <c r="R29" s="7" t="s">
        <v>104</v>
      </c>
      <c r="S29" s="26"/>
    </row>
    <row r="30" spans="2:21" ht="12.75" customHeight="1" x14ac:dyDescent="0.25">
      <c r="B30" s="7" t="s">
        <v>128</v>
      </c>
      <c r="C30" s="7" t="s">
        <v>108</v>
      </c>
      <c r="D30" s="7" t="s">
        <v>129</v>
      </c>
      <c r="E30" s="7" t="s">
        <v>68</v>
      </c>
      <c r="F30" s="7" t="s">
        <v>130</v>
      </c>
      <c r="G30" s="7" t="s">
        <v>129</v>
      </c>
      <c r="J30" s="26" t="s">
        <v>16</v>
      </c>
      <c r="M30" s="26"/>
      <c r="O30" s="7" t="str">
        <f t="shared" si="0"/>
        <v>E5-D1</v>
      </c>
      <c r="P30" s="7">
        <v>2018</v>
      </c>
      <c r="Q30" s="7">
        <v>1</v>
      </c>
      <c r="R30" s="7">
        <v>2</v>
      </c>
      <c r="S30" s="26"/>
    </row>
    <row r="31" spans="2:21" ht="12.75" customHeight="1" x14ac:dyDescent="0.25">
      <c r="B31" s="32" t="s">
        <v>131</v>
      </c>
      <c r="C31" s="32" t="s">
        <v>132</v>
      </c>
      <c r="D31" s="32" t="s">
        <v>133</v>
      </c>
      <c r="E31" s="32" t="s">
        <v>68</v>
      </c>
      <c r="F31" s="32" t="s">
        <v>134</v>
      </c>
      <c r="G31" s="32" t="s">
        <v>135</v>
      </c>
      <c r="H31" s="32"/>
      <c r="I31" s="32"/>
      <c r="J31" s="35" t="s">
        <v>16</v>
      </c>
      <c r="K31" s="32"/>
      <c r="L31" s="32"/>
      <c r="M31" s="35"/>
      <c r="N31" s="32"/>
      <c r="O31" s="32" t="str">
        <f t="shared" si="0"/>
        <v>R1-D1</v>
      </c>
      <c r="P31" s="32">
        <v>2018</v>
      </c>
      <c r="Q31" s="32">
        <v>1</v>
      </c>
      <c r="R31" s="32">
        <v>2</v>
      </c>
      <c r="S31" s="35"/>
      <c r="T31" s="32"/>
      <c r="U31" s="32"/>
    </row>
    <row r="32" spans="2:21" ht="12.75" customHeight="1" x14ac:dyDescent="0.25">
      <c r="B32" s="32" t="s">
        <v>131</v>
      </c>
      <c r="C32" s="32" t="s">
        <v>132</v>
      </c>
      <c r="D32" s="32" t="s">
        <v>133</v>
      </c>
      <c r="E32" s="32" t="s">
        <v>68</v>
      </c>
      <c r="F32" s="32" t="s">
        <v>136</v>
      </c>
      <c r="G32" s="32" t="s">
        <v>137</v>
      </c>
      <c r="H32" s="32"/>
      <c r="I32" s="32"/>
      <c r="J32" s="35" t="s">
        <v>16</v>
      </c>
      <c r="K32" s="32"/>
      <c r="L32" s="32"/>
      <c r="M32" s="35"/>
      <c r="N32" s="32"/>
      <c r="O32" s="32" t="str">
        <f t="shared" si="0"/>
        <v>R1-D2</v>
      </c>
      <c r="P32" s="32">
        <v>2018</v>
      </c>
      <c r="Q32" s="32">
        <v>1</v>
      </c>
      <c r="R32" s="32">
        <v>2</v>
      </c>
      <c r="S32" s="35"/>
      <c r="T32" s="32"/>
      <c r="U32" s="32"/>
    </row>
    <row r="33" spans="2:21" ht="12.75" customHeight="1" x14ac:dyDescent="0.25">
      <c r="B33" s="32" t="s">
        <v>138</v>
      </c>
      <c r="C33" s="32" t="s">
        <v>132</v>
      </c>
      <c r="D33" s="32" t="s">
        <v>139</v>
      </c>
      <c r="E33" s="32" t="s">
        <v>68</v>
      </c>
      <c r="F33" s="32" t="s">
        <v>140</v>
      </c>
      <c r="G33" s="32" t="s">
        <v>141</v>
      </c>
      <c r="H33" s="32"/>
      <c r="I33" s="32"/>
      <c r="J33" s="35" t="s">
        <v>16</v>
      </c>
      <c r="K33" s="32"/>
      <c r="L33" s="32"/>
      <c r="M33" s="35"/>
      <c r="N33" s="32"/>
      <c r="O33" s="32" t="str">
        <f t="shared" si="0"/>
        <v>R2-D1</v>
      </c>
      <c r="P33" s="32">
        <v>2018</v>
      </c>
      <c r="Q33" s="32">
        <v>1</v>
      </c>
      <c r="R33" s="32">
        <v>2</v>
      </c>
      <c r="S33" s="35"/>
      <c r="T33" s="32"/>
      <c r="U33" s="32"/>
    </row>
    <row r="34" spans="2:21" ht="12.75" customHeight="1" x14ac:dyDescent="0.25">
      <c r="B34" s="32" t="s">
        <v>138</v>
      </c>
      <c r="C34" s="32" t="s">
        <v>132</v>
      </c>
      <c r="D34" s="32" t="s">
        <v>139</v>
      </c>
      <c r="E34" s="32" t="s">
        <v>68</v>
      </c>
      <c r="F34" s="32" t="s">
        <v>142</v>
      </c>
      <c r="G34" s="32" t="s">
        <v>143</v>
      </c>
      <c r="H34" s="32"/>
      <c r="I34" s="32"/>
      <c r="J34" s="35" t="s">
        <v>16</v>
      </c>
      <c r="K34" s="32"/>
      <c r="L34" s="32"/>
      <c r="M34" s="35"/>
      <c r="N34" s="32"/>
      <c r="O34" s="32" t="str">
        <f t="shared" si="0"/>
        <v>R2-D2</v>
      </c>
      <c r="P34" s="32">
        <v>2015</v>
      </c>
      <c r="Q34" s="32">
        <v>1</v>
      </c>
      <c r="R34" s="32">
        <v>5</v>
      </c>
      <c r="S34" s="35"/>
      <c r="T34" s="32"/>
      <c r="U34" s="32"/>
    </row>
    <row r="35" spans="2:21" ht="12.75" customHeight="1" x14ac:dyDescent="0.25">
      <c r="B35" s="32" t="s">
        <v>138</v>
      </c>
      <c r="C35" s="32" t="s">
        <v>132</v>
      </c>
      <c r="D35" s="32" t="s">
        <v>139</v>
      </c>
      <c r="E35" s="32" t="s">
        <v>68</v>
      </c>
      <c r="F35" s="32" t="s">
        <v>144</v>
      </c>
      <c r="G35" s="32" t="s">
        <v>145</v>
      </c>
      <c r="H35" s="32"/>
      <c r="I35" s="32"/>
      <c r="J35" s="35" t="s">
        <v>16</v>
      </c>
      <c r="K35" s="32"/>
      <c r="L35" s="32"/>
      <c r="M35" s="35"/>
      <c r="N35" s="32"/>
      <c r="O35" s="32" t="str">
        <f t="shared" si="0"/>
        <v>R2-D3</v>
      </c>
      <c r="P35" s="32">
        <v>2018</v>
      </c>
      <c r="Q35" s="32">
        <v>1</v>
      </c>
      <c r="R35" s="32">
        <v>2</v>
      </c>
      <c r="S35" s="35"/>
      <c r="T35" s="32"/>
      <c r="U35" s="32"/>
    </row>
    <row r="36" spans="2:21" ht="12.75" customHeight="1" x14ac:dyDescent="0.25">
      <c r="J36" s="26" t="s">
        <v>16</v>
      </c>
      <c r="M36" s="26"/>
      <c r="O36" s="7">
        <f t="shared" si="0"/>
        <v>0</v>
      </c>
      <c r="S36" s="26"/>
    </row>
    <row r="37" spans="2:21" s="21" customFormat="1" ht="41.25" customHeight="1" x14ac:dyDescent="0.25">
      <c r="B37" s="75" t="s">
        <v>146</v>
      </c>
      <c r="C37" s="75"/>
      <c r="D37" s="75"/>
      <c r="E37" s="75"/>
      <c r="F37" s="75"/>
      <c r="G37" s="75"/>
      <c r="H37" s="75"/>
      <c r="I37" s="75"/>
      <c r="J37" s="75"/>
      <c r="K37" s="75"/>
      <c r="L37" s="75"/>
      <c r="M37" s="75"/>
      <c r="O37" s="75" t="s">
        <v>147</v>
      </c>
      <c r="P37" s="75"/>
      <c r="Q37" s="75"/>
      <c r="R37" s="75"/>
      <c r="S37" s="75"/>
      <c r="T37" s="75"/>
      <c r="U37" s="75"/>
    </row>
    <row r="38" spans="2:21" s="27" customFormat="1" ht="22.5" customHeight="1" x14ac:dyDescent="0.25">
      <c r="B38" s="28" t="s">
        <v>50</v>
      </c>
      <c r="C38" s="28" t="s">
        <v>54</v>
      </c>
      <c r="D38" s="28" t="s">
        <v>148</v>
      </c>
      <c r="E38" s="28" t="s">
        <v>149</v>
      </c>
      <c r="F38" s="73" t="s">
        <v>150</v>
      </c>
      <c r="G38" s="73"/>
      <c r="H38" s="73"/>
      <c r="I38" s="73"/>
      <c r="J38" s="73"/>
      <c r="K38" s="73"/>
      <c r="L38" s="28" t="s">
        <v>59</v>
      </c>
      <c r="M38" s="28" t="s">
        <v>60</v>
      </c>
      <c r="O38" s="28" t="s">
        <v>148</v>
      </c>
      <c r="Q38" s="28" t="s">
        <v>38</v>
      </c>
      <c r="R38" s="28"/>
      <c r="S38" s="28"/>
      <c r="T38" s="28"/>
      <c r="U38" s="28"/>
    </row>
    <row r="39" spans="2:21" s="24" customFormat="1" ht="24.75" customHeight="1" x14ac:dyDescent="0.25">
      <c r="B39" s="29"/>
      <c r="C39" s="29"/>
      <c r="D39" s="29"/>
      <c r="E39" s="29"/>
      <c r="F39" s="29" t="s">
        <v>151</v>
      </c>
      <c r="G39" s="30" t="s">
        <v>152</v>
      </c>
      <c r="H39" s="30" t="s">
        <v>153</v>
      </c>
      <c r="I39" s="30" t="s">
        <v>154</v>
      </c>
      <c r="J39" s="30" t="s">
        <v>155</v>
      </c>
      <c r="K39" s="30" t="s">
        <v>156</v>
      </c>
      <c r="O39" s="29"/>
      <c r="P39" s="29"/>
      <c r="Q39" s="29"/>
      <c r="R39" s="29"/>
      <c r="S39" s="29"/>
      <c r="T39" s="29"/>
      <c r="U39" s="29"/>
    </row>
    <row r="40" spans="2:21" ht="14.25" customHeight="1" x14ac:dyDescent="0.25">
      <c r="B40" s="31" t="str">
        <f>B12</f>
        <v>U1</v>
      </c>
      <c r="C40" s="33" t="str">
        <f>F12</f>
        <v>U1-D1</v>
      </c>
      <c r="D40" s="33" t="str">
        <f>CONCATENATE(C40,"-G")</f>
        <v>U1-D1-G</v>
      </c>
      <c r="E40" s="33" t="s">
        <v>157</v>
      </c>
      <c r="F40" s="32" t="s">
        <v>158</v>
      </c>
      <c r="G40" s="35" t="s">
        <v>16</v>
      </c>
      <c r="H40" s="35" t="s">
        <v>16</v>
      </c>
      <c r="I40" s="35" t="s">
        <v>16</v>
      </c>
      <c r="J40" s="35" t="s">
        <v>16</v>
      </c>
      <c r="K40" s="35" t="s">
        <v>16</v>
      </c>
      <c r="L40" s="32"/>
      <c r="M40" s="35"/>
      <c r="N40" s="32"/>
      <c r="O40" s="32" t="str">
        <f>D40</f>
        <v>U1-D1-G</v>
      </c>
      <c r="P40" s="32"/>
      <c r="Q40" s="32"/>
      <c r="R40" s="32"/>
      <c r="S40" s="37"/>
      <c r="T40" s="35"/>
      <c r="U40" s="32"/>
    </row>
    <row r="41" spans="2:21" ht="12.75" customHeight="1" x14ac:dyDescent="0.25">
      <c r="B41" s="31" t="str">
        <f>B13</f>
        <v>U1</v>
      </c>
      <c r="C41" s="33" t="str">
        <f>F13</f>
        <v>U1-D2</v>
      </c>
      <c r="D41" s="33" t="str">
        <f t="shared" ref="D41:D66" si="1">CONCATENATE(C41,"-G")</f>
        <v>U1-D2-G</v>
      </c>
      <c r="E41" s="33" t="s">
        <v>157</v>
      </c>
      <c r="F41" s="32" t="s">
        <v>158</v>
      </c>
      <c r="G41" s="35" t="s">
        <v>16</v>
      </c>
      <c r="H41" s="35" t="s">
        <v>16</v>
      </c>
      <c r="I41" s="35" t="s">
        <v>16</v>
      </c>
      <c r="J41" s="35" t="s">
        <v>16</v>
      </c>
      <c r="K41" s="35" t="s">
        <v>16</v>
      </c>
      <c r="L41" s="32"/>
      <c r="M41" s="35"/>
      <c r="N41" s="32"/>
      <c r="O41" s="32" t="str">
        <f t="shared" ref="O41:O66" si="2">D41</f>
        <v>U1-D2-G</v>
      </c>
      <c r="P41" s="32"/>
      <c r="Q41" s="32"/>
      <c r="R41" s="32"/>
      <c r="S41" s="35"/>
      <c r="T41" s="32"/>
      <c r="U41" s="32"/>
    </row>
    <row r="42" spans="2:21" ht="12.75" customHeight="1" x14ac:dyDescent="0.25">
      <c r="B42" s="31" t="str">
        <f>B14</f>
        <v>U1</v>
      </c>
      <c r="C42" s="33" t="str">
        <f>F14</f>
        <v>U1-D3</v>
      </c>
      <c r="D42" s="33" t="str">
        <f t="shared" si="1"/>
        <v>U1-D3-G</v>
      </c>
      <c r="E42" s="33" t="s">
        <v>157</v>
      </c>
      <c r="F42" s="32" t="s">
        <v>158</v>
      </c>
      <c r="G42" s="35" t="s">
        <v>16</v>
      </c>
      <c r="H42" s="35" t="s">
        <v>16</v>
      </c>
      <c r="I42" s="35" t="s">
        <v>16</v>
      </c>
      <c r="J42" s="35" t="s">
        <v>16</v>
      </c>
      <c r="K42" s="35" t="s">
        <v>16</v>
      </c>
      <c r="L42" s="32"/>
      <c r="M42" s="35"/>
      <c r="N42" s="32"/>
      <c r="O42" s="32" t="str">
        <f t="shared" si="2"/>
        <v>U1-D3-G</v>
      </c>
      <c r="P42" s="32"/>
      <c r="Q42" s="32"/>
      <c r="R42" s="32"/>
      <c r="S42" s="35"/>
      <c r="T42" s="32"/>
      <c r="U42" s="32"/>
    </row>
    <row r="43" spans="2:21" ht="12.75" customHeight="1" x14ac:dyDescent="0.25">
      <c r="B43" s="31" t="str">
        <f>B15</f>
        <v>U1</v>
      </c>
      <c r="C43" s="33" t="str">
        <f>F15</f>
        <v>U1-D4</v>
      </c>
      <c r="D43" s="33" t="str">
        <f t="shared" si="1"/>
        <v>U1-D4-G</v>
      </c>
      <c r="E43" s="33" t="s">
        <v>157</v>
      </c>
      <c r="F43" s="32" t="s">
        <v>158</v>
      </c>
      <c r="G43" s="35" t="s">
        <v>16</v>
      </c>
      <c r="H43" s="35" t="s">
        <v>16</v>
      </c>
      <c r="I43" s="35" t="s">
        <v>16</v>
      </c>
      <c r="J43" s="35" t="s">
        <v>16</v>
      </c>
      <c r="K43" s="35" t="s">
        <v>16</v>
      </c>
      <c r="L43" s="32"/>
      <c r="M43" s="35"/>
      <c r="N43" s="32"/>
      <c r="O43" s="32" t="str">
        <f t="shared" si="2"/>
        <v>U1-D4-G</v>
      </c>
      <c r="P43" s="32"/>
      <c r="Q43" s="32"/>
      <c r="R43" s="32"/>
      <c r="S43" s="35"/>
      <c r="T43" s="32"/>
      <c r="U43" s="32"/>
    </row>
    <row r="44" spans="2:21" ht="12.75" customHeight="1" x14ac:dyDescent="0.25">
      <c r="B44" s="23" t="str">
        <f>B16</f>
        <v>A1</v>
      </c>
      <c r="C44" s="24" t="str">
        <f>F16</f>
        <v>A1-D1</v>
      </c>
      <c r="D44" s="24" t="str">
        <f t="shared" si="1"/>
        <v>A1-D1-G</v>
      </c>
      <c r="E44" s="24" t="s">
        <v>157</v>
      </c>
      <c r="F44" s="7" t="s">
        <v>159</v>
      </c>
      <c r="G44" s="26" t="s">
        <v>16</v>
      </c>
      <c r="H44" s="26" t="s">
        <v>16</v>
      </c>
      <c r="I44" s="26" t="s">
        <v>16</v>
      </c>
      <c r="J44" s="26" t="s">
        <v>16</v>
      </c>
      <c r="K44" s="26" t="s">
        <v>16</v>
      </c>
      <c r="M44" s="26"/>
      <c r="O44" s="7" t="str">
        <f t="shared" si="2"/>
        <v>A1-D1-G</v>
      </c>
      <c r="S44" s="26"/>
    </row>
    <row r="45" spans="2:21" ht="12.75" customHeight="1" x14ac:dyDescent="0.25">
      <c r="B45" s="23" t="str">
        <f>B16</f>
        <v>A1</v>
      </c>
      <c r="C45" s="24" t="str">
        <f>F16</f>
        <v>A1-D1</v>
      </c>
      <c r="D45" s="24" t="str">
        <f>CONCATENATE(C45,"-G2")</f>
        <v>A1-D1-G2</v>
      </c>
      <c r="E45" s="24" t="s">
        <v>157</v>
      </c>
      <c r="F45" s="7" t="s">
        <v>160</v>
      </c>
      <c r="G45" s="26" t="s">
        <v>16</v>
      </c>
      <c r="H45" s="26" t="s">
        <v>16</v>
      </c>
      <c r="I45" s="26" t="s">
        <v>16</v>
      </c>
      <c r="J45" s="26" t="s">
        <v>16</v>
      </c>
      <c r="K45" s="26" t="s">
        <v>16</v>
      </c>
      <c r="M45" s="26"/>
      <c r="O45" s="7" t="str">
        <f t="shared" si="2"/>
        <v>A1-D1-G2</v>
      </c>
      <c r="S45" s="26"/>
    </row>
    <row r="46" spans="2:21" ht="12.75" customHeight="1" x14ac:dyDescent="0.25">
      <c r="B46" s="23" t="str">
        <f>B17</f>
        <v>A2</v>
      </c>
      <c r="C46" s="24" t="str">
        <f>F17</f>
        <v>A2-D1</v>
      </c>
      <c r="D46" s="24" t="str">
        <f t="shared" si="1"/>
        <v>A2-D1-G</v>
      </c>
      <c r="E46" s="24" t="s">
        <v>157</v>
      </c>
      <c r="F46" s="7" t="s">
        <v>161</v>
      </c>
      <c r="G46" s="26" t="s">
        <v>16</v>
      </c>
      <c r="H46" s="26" t="s">
        <v>16</v>
      </c>
      <c r="I46" s="26" t="s">
        <v>16</v>
      </c>
      <c r="J46" s="26" t="s">
        <v>16</v>
      </c>
      <c r="K46" s="26" t="s">
        <v>16</v>
      </c>
      <c r="M46" s="26"/>
      <c r="O46" s="7" t="str">
        <f t="shared" si="2"/>
        <v>A2-D1-G</v>
      </c>
      <c r="S46" s="26"/>
    </row>
    <row r="47" spans="2:21" ht="12.75" customHeight="1" x14ac:dyDescent="0.25">
      <c r="B47" s="23" t="str">
        <f>B18</f>
        <v>A2</v>
      </c>
      <c r="C47" s="24" t="str">
        <f>F18</f>
        <v>A2-D2</v>
      </c>
      <c r="D47" s="24" t="str">
        <f t="shared" si="1"/>
        <v>A2-D2-G</v>
      </c>
      <c r="E47" s="24" t="s">
        <v>157</v>
      </c>
      <c r="F47" s="7" t="s">
        <v>162</v>
      </c>
      <c r="G47" s="26" t="s">
        <v>16</v>
      </c>
      <c r="H47" s="26" t="s">
        <v>16</v>
      </c>
      <c r="I47" s="26" t="s">
        <v>16</v>
      </c>
      <c r="J47" s="26" t="s">
        <v>16</v>
      </c>
      <c r="K47" s="26" t="s">
        <v>16</v>
      </c>
      <c r="M47" s="26"/>
      <c r="O47" s="7" t="str">
        <f t="shared" si="2"/>
        <v>A2-D2-G</v>
      </c>
      <c r="S47" s="26"/>
    </row>
    <row r="48" spans="2:21" ht="12.75" customHeight="1" x14ac:dyDescent="0.25">
      <c r="B48" s="23" t="str">
        <f>B19</f>
        <v>A3</v>
      </c>
      <c r="C48" s="24" t="str">
        <f>F19</f>
        <v>A3-D1</v>
      </c>
      <c r="D48" s="24" t="str">
        <f t="shared" si="1"/>
        <v>A3-D1-G</v>
      </c>
      <c r="E48" s="24" t="s">
        <v>157</v>
      </c>
      <c r="F48" s="7" t="s">
        <v>159</v>
      </c>
      <c r="G48" s="26" t="s">
        <v>16</v>
      </c>
      <c r="H48" s="26" t="s">
        <v>16</v>
      </c>
      <c r="I48" s="26" t="s">
        <v>16</v>
      </c>
      <c r="J48" s="26" t="s">
        <v>16</v>
      </c>
      <c r="K48" s="26" t="s">
        <v>16</v>
      </c>
      <c r="M48" s="26"/>
      <c r="O48" s="7" t="str">
        <f t="shared" si="2"/>
        <v>A3-D1-G</v>
      </c>
      <c r="S48" s="26"/>
    </row>
    <row r="49" spans="2:21" ht="12.75" customHeight="1" x14ac:dyDescent="0.25">
      <c r="B49" s="23" t="s">
        <v>88</v>
      </c>
      <c r="C49" s="24" t="s">
        <v>90</v>
      </c>
      <c r="D49" s="24" t="str">
        <f>CONCATENATE(C49,"-G2")</f>
        <v>A3-D1-G2</v>
      </c>
      <c r="E49" s="24" t="s">
        <v>157</v>
      </c>
      <c r="F49" s="7" t="s">
        <v>160</v>
      </c>
      <c r="G49" s="26" t="s">
        <v>16</v>
      </c>
      <c r="H49" s="26" t="s">
        <v>16</v>
      </c>
      <c r="I49" s="26" t="s">
        <v>16</v>
      </c>
      <c r="J49" s="26" t="s">
        <v>16</v>
      </c>
      <c r="K49" s="26" t="s">
        <v>16</v>
      </c>
      <c r="M49" s="26"/>
      <c r="O49" s="7" t="str">
        <f t="shared" si="2"/>
        <v>A3-D1-G2</v>
      </c>
      <c r="S49" s="26"/>
    </row>
    <row r="50" spans="2:21" ht="12.75" customHeight="1" x14ac:dyDescent="0.25">
      <c r="B50" s="31" t="str">
        <f t="shared" ref="B50" si="3">B20</f>
        <v>H1</v>
      </c>
      <c r="C50" s="33" t="str">
        <f t="shared" ref="C50" si="4">F20</f>
        <v>H1-D1</v>
      </c>
      <c r="D50" s="33" t="str">
        <f t="shared" si="1"/>
        <v>H1-D1-G</v>
      </c>
      <c r="E50" s="33" t="s">
        <v>157</v>
      </c>
      <c r="F50" s="32" t="s">
        <v>160</v>
      </c>
      <c r="G50" s="35" t="s">
        <v>16</v>
      </c>
      <c r="H50" s="35" t="s">
        <v>16</v>
      </c>
      <c r="I50" s="35" t="s">
        <v>16</v>
      </c>
      <c r="J50" s="35" t="s">
        <v>16</v>
      </c>
      <c r="K50" s="35" t="s">
        <v>16</v>
      </c>
      <c r="L50" s="32"/>
      <c r="M50" s="35"/>
      <c r="N50" s="32"/>
      <c r="O50" s="32" t="str">
        <f t="shared" si="2"/>
        <v>H1-D1-G</v>
      </c>
      <c r="P50" s="32"/>
      <c r="Q50" s="32"/>
      <c r="R50" s="32"/>
      <c r="S50" s="35"/>
      <c r="T50" s="32"/>
      <c r="U50" s="32"/>
    </row>
    <row r="51" spans="2:21" ht="12.75" customHeight="1" x14ac:dyDescent="0.25">
      <c r="B51" s="32" t="s">
        <v>92</v>
      </c>
      <c r="C51" s="32" t="s">
        <v>95</v>
      </c>
      <c r="D51" s="33" t="str">
        <f>CONCATENATE(C51,"-G2")</f>
        <v>H1-D1-G2</v>
      </c>
      <c r="E51" s="33" t="s">
        <v>157</v>
      </c>
      <c r="F51" s="32" t="s">
        <v>158</v>
      </c>
      <c r="G51" s="35" t="s">
        <v>16</v>
      </c>
      <c r="H51" s="35" t="s">
        <v>16</v>
      </c>
      <c r="I51" s="35" t="s">
        <v>16</v>
      </c>
      <c r="J51" s="35" t="s">
        <v>16</v>
      </c>
      <c r="K51" s="35" t="s">
        <v>16</v>
      </c>
      <c r="L51" s="32"/>
      <c r="M51" s="35"/>
      <c r="N51" s="32"/>
      <c r="O51" s="32" t="str">
        <f t="shared" si="2"/>
        <v>H1-D1-G2</v>
      </c>
      <c r="P51" s="32"/>
      <c r="Q51" s="32"/>
      <c r="R51" s="32"/>
      <c r="S51" s="35"/>
      <c r="T51" s="32"/>
      <c r="U51" s="32"/>
    </row>
    <row r="52" spans="2:21" ht="12.75" customHeight="1" x14ac:dyDescent="0.25">
      <c r="B52" s="31" t="str">
        <f t="shared" ref="B52:B66" si="5">B21</f>
        <v>H2</v>
      </c>
      <c r="C52" s="33" t="str">
        <f t="shared" ref="C52:C66" si="6">F21</f>
        <v>H2-D1</v>
      </c>
      <c r="D52" s="33" t="str">
        <f t="shared" si="1"/>
        <v>H2-D1-G</v>
      </c>
      <c r="E52" s="33" t="s">
        <v>157</v>
      </c>
      <c r="F52" s="32" t="s">
        <v>160</v>
      </c>
      <c r="G52" s="35" t="s">
        <v>16</v>
      </c>
      <c r="H52" s="35" t="s">
        <v>16</v>
      </c>
      <c r="I52" s="35" t="s">
        <v>16</v>
      </c>
      <c r="J52" s="35" t="s">
        <v>16</v>
      </c>
      <c r="K52" s="35" t="s">
        <v>16</v>
      </c>
      <c r="L52" s="32"/>
      <c r="M52" s="35"/>
      <c r="N52" s="32"/>
      <c r="O52" s="32" t="str">
        <f t="shared" si="2"/>
        <v>H2-D1-G</v>
      </c>
      <c r="P52" s="32"/>
      <c r="Q52" s="32"/>
      <c r="R52" s="32"/>
      <c r="S52" s="35"/>
      <c r="T52" s="32"/>
      <c r="U52" s="32"/>
    </row>
    <row r="53" spans="2:21" ht="12.75" customHeight="1" x14ac:dyDescent="0.25">
      <c r="B53" s="31" t="str">
        <f t="shared" si="5"/>
        <v>H2</v>
      </c>
      <c r="C53" s="33" t="str">
        <f t="shared" si="6"/>
        <v>H2-D2</v>
      </c>
      <c r="D53" s="33" t="str">
        <f t="shared" si="1"/>
        <v>H2-D2-G</v>
      </c>
      <c r="E53" s="33" t="s">
        <v>157</v>
      </c>
      <c r="F53" s="32" t="s">
        <v>158</v>
      </c>
      <c r="G53" s="35" t="s">
        <v>16</v>
      </c>
      <c r="H53" s="35" t="s">
        <v>16</v>
      </c>
      <c r="I53" s="35" t="s">
        <v>16</v>
      </c>
      <c r="J53" s="35" t="s">
        <v>16</v>
      </c>
      <c r="K53" s="35" t="s">
        <v>16</v>
      </c>
      <c r="L53" s="32"/>
      <c r="M53" s="35"/>
      <c r="N53" s="32"/>
      <c r="O53" s="32" t="str">
        <f t="shared" si="2"/>
        <v>H2-D2-G</v>
      </c>
      <c r="P53" s="32"/>
      <c r="Q53" s="32"/>
      <c r="R53" s="32"/>
      <c r="S53" s="35"/>
      <c r="T53" s="32"/>
      <c r="U53" s="32"/>
    </row>
    <row r="54" spans="2:21" ht="12.75" customHeight="1" x14ac:dyDescent="0.25">
      <c r="B54" s="31" t="s">
        <v>98</v>
      </c>
      <c r="C54" s="33" t="str">
        <f t="shared" si="6"/>
        <v>H2-D3</v>
      </c>
      <c r="D54" s="33" t="str">
        <f t="shared" si="1"/>
        <v>H2-D3-G</v>
      </c>
      <c r="E54" s="33" t="s">
        <v>157</v>
      </c>
      <c r="F54" s="36" t="s">
        <v>163</v>
      </c>
      <c r="G54" s="35" t="s">
        <v>16</v>
      </c>
      <c r="H54" s="35" t="s">
        <v>16</v>
      </c>
      <c r="I54" s="35" t="s">
        <v>16</v>
      </c>
      <c r="J54" s="35" t="s">
        <v>16</v>
      </c>
      <c r="K54" s="35" t="s">
        <v>16</v>
      </c>
      <c r="L54" s="32"/>
      <c r="M54" s="35"/>
      <c r="N54" s="32"/>
      <c r="O54" s="32" t="str">
        <f t="shared" si="2"/>
        <v>H2-D3-G</v>
      </c>
      <c r="P54" s="32"/>
      <c r="Q54" s="32"/>
      <c r="R54" s="32"/>
      <c r="S54" s="35"/>
      <c r="T54" s="32"/>
      <c r="U54" s="32"/>
    </row>
    <row r="55" spans="2:21" ht="12.75" customHeight="1" x14ac:dyDescent="0.25">
      <c r="B55" s="23" t="str">
        <f t="shared" si="5"/>
        <v>E1</v>
      </c>
      <c r="C55" s="24" t="str">
        <f t="shared" si="6"/>
        <v>E1-D1</v>
      </c>
      <c r="D55" s="24" t="str">
        <f t="shared" si="1"/>
        <v>E1-D1-G</v>
      </c>
      <c r="E55" s="24" t="s">
        <v>157</v>
      </c>
      <c r="F55" s="7" t="s">
        <v>164</v>
      </c>
      <c r="G55" s="26" t="s">
        <v>16</v>
      </c>
      <c r="H55" s="26" t="s">
        <v>16</v>
      </c>
      <c r="I55" s="26" t="s">
        <v>16</v>
      </c>
      <c r="J55" s="26" t="s">
        <v>16</v>
      </c>
      <c r="K55" s="26" t="s">
        <v>16</v>
      </c>
      <c r="M55" s="26"/>
      <c r="O55" s="7" t="str">
        <f t="shared" si="2"/>
        <v>E1-D1-G</v>
      </c>
      <c r="S55" s="26"/>
    </row>
    <row r="56" spans="2:21" ht="12.75" customHeight="1" x14ac:dyDescent="0.25">
      <c r="B56" s="23" t="str">
        <f t="shared" si="5"/>
        <v>E1</v>
      </c>
      <c r="C56" s="24" t="str">
        <f t="shared" si="6"/>
        <v>E1-D2</v>
      </c>
      <c r="D56" s="24" t="str">
        <f t="shared" si="1"/>
        <v>E1-D2-G</v>
      </c>
      <c r="E56" s="24" t="s">
        <v>157</v>
      </c>
      <c r="F56" s="7" t="s">
        <v>165</v>
      </c>
      <c r="G56" s="26" t="s">
        <v>16</v>
      </c>
      <c r="H56" s="26" t="s">
        <v>16</v>
      </c>
      <c r="I56" s="26" t="s">
        <v>16</v>
      </c>
      <c r="J56" s="26" t="s">
        <v>16</v>
      </c>
      <c r="K56" s="26" t="s">
        <v>16</v>
      </c>
      <c r="M56" s="26"/>
      <c r="O56" s="7" t="str">
        <f t="shared" si="2"/>
        <v>E1-D2-G</v>
      </c>
      <c r="S56" s="26"/>
    </row>
    <row r="57" spans="2:21" ht="12.75" customHeight="1" x14ac:dyDescent="0.25">
      <c r="B57" s="23" t="str">
        <f t="shared" si="5"/>
        <v>E2</v>
      </c>
      <c r="C57" s="24" t="str">
        <f t="shared" si="6"/>
        <v>E2-D1</v>
      </c>
      <c r="D57" s="24" t="str">
        <f t="shared" si="1"/>
        <v>E2-D1-G</v>
      </c>
      <c r="E57" s="24" t="s">
        <v>157</v>
      </c>
      <c r="F57" s="7" t="s">
        <v>164</v>
      </c>
      <c r="G57" s="26" t="s">
        <v>16</v>
      </c>
      <c r="H57" s="26" t="s">
        <v>16</v>
      </c>
      <c r="I57" s="26" t="s">
        <v>16</v>
      </c>
      <c r="J57" s="26" t="s">
        <v>16</v>
      </c>
      <c r="K57" s="26" t="s">
        <v>16</v>
      </c>
      <c r="M57" s="26"/>
      <c r="O57" s="7" t="str">
        <f t="shared" si="2"/>
        <v>E2-D1-G</v>
      </c>
      <c r="S57" s="26"/>
    </row>
    <row r="58" spans="2:21" ht="12.75" customHeight="1" x14ac:dyDescent="0.25">
      <c r="B58" s="23" t="str">
        <f t="shared" si="5"/>
        <v>E2</v>
      </c>
      <c r="C58" s="24" t="str">
        <f t="shared" si="6"/>
        <v>E2-D2</v>
      </c>
      <c r="D58" s="24" t="str">
        <f t="shared" si="1"/>
        <v>E2-D2-G</v>
      </c>
      <c r="E58" s="24" t="s">
        <v>157</v>
      </c>
      <c r="F58" s="7" t="s">
        <v>164</v>
      </c>
      <c r="G58" s="26" t="s">
        <v>16</v>
      </c>
      <c r="H58" s="26" t="s">
        <v>16</v>
      </c>
      <c r="I58" s="26" t="s">
        <v>16</v>
      </c>
      <c r="J58" s="26" t="s">
        <v>16</v>
      </c>
      <c r="K58" s="26" t="s">
        <v>16</v>
      </c>
      <c r="M58" s="26"/>
      <c r="O58" s="7" t="str">
        <f t="shared" si="2"/>
        <v>E2-D2-G</v>
      </c>
      <c r="S58" s="26"/>
    </row>
    <row r="59" spans="2:21" ht="12.75" customHeight="1" x14ac:dyDescent="0.25">
      <c r="B59" s="23" t="str">
        <f t="shared" si="5"/>
        <v>E3</v>
      </c>
      <c r="C59" s="24" t="str">
        <f t="shared" si="6"/>
        <v>E3-D1</v>
      </c>
      <c r="D59" s="24" t="str">
        <f t="shared" si="1"/>
        <v>E3-D1-G</v>
      </c>
      <c r="E59" s="24" t="s">
        <v>157</v>
      </c>
      <c r="F59" s="7" t="s">
        <v>166</v>
      </c>
      <c r="G59" s="26" t="s">
        <v>16</v>
      </c>
      <c r="H59" s="26" t="s">
        <v>16</v>
      </c>
      <c r="I59" s="26" t="s">
        <v>16</v>
      </c>
      <c r="J59" s="26" t="s">
        <v>16</v>
      </c>
      <c r="K59" s="26" t="s">
        <v>16</v>
      </c>
      <c r="M59" s="26"/>
      <c r="O59" s="7" t="str">
        <f t="shared" si="2"/>
        <v>E3-D1-G</v>
      </c>
      <c r="S59" s="26"/>
    </row>
    <row r="60" spans="2:21" ht="12.75" customHeight="1" x14ac:dyDescent="0.25">
      <c r="B60" s="23" t="str">
        <f t="shared" si="5"/>
        <v>E4</v>
      </c>
      <c r="C60" s="24" t="str">
        <f t="shared" si="6"/>
        <v>E4-D1</v>
      </c>
      <c r="D60" s="24" t="str">
        <f>CONCATENATE(C60,"-G2")</f>
        <v>E4-D1-G2</v>
      </c>
      <c r="E60" s="24" t="s">
        <v>157</v>
      </c>
      <c r="F60" s="15" t="s">
        <v>127</v>
      </c>
      <c r="G60" s="26" t="s">
        <v>16</v>
      </c>
      <c r="H60" s="26" t="s">
        <v>16</v>
      </c>
      <c r="I60" s="26" t="s">
        <v>16</v>
      </c>
      <c r="J60" s="26" t="s">
        <v>16</v>
      </c>
      <c r="K60" s="26" t="s">
        <v>16</v>
      </c>
      <c r="M60" s="26"/>
      <c r="O60" s="7" t="str">
        <f t="shared" si="2"/>
        <v>E4-D1-G2</v>
      </c>
      <c r="S60" s="26"/>
    </row>
    <row r="61" spans="2:21" ht="12.75" customHeight="1" x14ac:dyDescent="0.25">
      <c r="B61" s="23" t="str">
        <f t="shared" si="5"/>
        <v>E5</v>
      </c>
      <c r="C61" s="24" t="str">
        <f t="shared" si="6"/>
        <v>E5-D1</v>
      </c>
      <c r="D61" s="24" t="str">
        <f t="shared" si="1"/>
        <v>E5-D1-G</v>
      </c>
      <c r="E61" s="24" t="s">
        <v>157</v>
      </c>
      <c r="F61" s="7" t="s">
        <v>167</v>
      </c>
      <c r="G61" s="26" t="s">
        <v>16</v>
      </c>
      <c r="H61" s="26" t="s">
        <v>16</v>
      </c>
      <c r="I61" s="26" t="s">
        <v>16</v>
      </c>
      <c r="J61" s="26" t="s">
        <v>16</v>
      </c>
      <c r="K61" s="26" t="s">
        <v>16</v>
      </c>
      <c r="M61" s="26"/>
      <c r="O61" s="7" t="str">
        <f t="shared" si="2"/>
        <v>E5-D1-G</v>
      </c>
      <c r="S61" s="26"/>
    </row>
    <row r="62" spans="2:21" ht="12.75" customHeight="1" x14ac:dyDescent="0.25">
      <c r="B62" s="31" t="str">
        <f t="shared" si="5"/>
        <v>R1</v>
      </c>
      <c r="C62" s="33" t="str">
        <f t="shared" si="6"/>
        <v>R1-D1</v>
      </c>
      <c r="D62" s="33" t="str">
        <f t="shared" si="1"/>
        <v>R1-D1-G</v>
      </c>
      <c r="E62" s="33" t="s">
        <v>157</v>
      </c>
      <c r="F62" s="32" t="s">
        <v>160</v>
      </c>
      <c r="G62" s="35" t="s">
        <v>16</v>
      </c>
      <c r="H62" s="35" t="s">
        <v>16</v>
      </c>
      <c r="I62" s="35" t="s">
        <v>16</v>
      </c>
      <c r="J62" s="35" t="s">
        <v>16</v>
      </c>
      <c r="K62" s="35" t="s">
        <v>16</v>
      </c>
      <c r="L62" s="32"/>
      <c r="M62" s="35"/>
      <c r="N62" s="32"/>
      <c r="O62" s="32" t="str">
        <f t="shared" si="2"/>
        <v>R1-D1-G</v>
      </c>
      <c r="P62" s="32"/>
      <c r="Q62" s="32"/>
      <c r="R62" s="32"/>
      <c r="S62" s="35"/>
      <c r="T62" s="32"/>
      <c r="U62" s="32"/>
    </row>
    <row r="63" spans="2:21" ht="12.75" customHeight="1" x14ac:dyDescent="0.25">
      <c r="B63" s="31" t="str">
        <f t="shared" si="5"/>
        <v>R1</v>
      </c>
      <c r="C63" s="33" t="str">
        <f t="shared" si="6"/>
        <v>R1-D2</v>
      </c>
      <c r="D63" s="33" t="str">
        <f t="shared" si="1"/>
        <v>R1-D2-G</v>
      </c>
      <c r="E63" s="33" t="s">
        <v>157</v>
      </c>
      <c r="F63" s="32" t="s">
        <v>160</v>
      </c>
      <c r="G63" s="35" t="s">
        <v>16</v>
      </c>
      <c r="H63" s="35" t="s">
        <v>16</v>
      </c>
      <c r="I63" s="35" t="s">
        <v>16</v>
      </c>
      <c r="J63" s="35" t="s">
        <v>16</v>
      </c>
      <c r="K63" s="35" t="s">
        <v>16</v>
      </c>
      <c r="L63" s="32"/>
      <c r="M63" s="35"/>
      <c r="N63" s="32"/>
      <c r="O63" s="32" t="str">
        <f t="shared" si="2"/>
        <v>R1-D2-G</v>
      </c>
      <c r="P63" s="32"/>
      <c r="Q63" s="32"/>
      <c r="R63" s="32"/>
      <c r="S63" s="35"/>
      <c r="T63" s="32"/>
      <c r="U63" s="32"/>
    </row>
    <row r="64" spans="2:21" ht="12.75" customHeight="1" x14ac:dyDescent="0.25">
      <c r="B64" s="31" t="str">
        <f t="shared" si="5"/>
        <v>R2</v>
      </c>
      <c r="C64" s="33" t="str">
        <f t="shared" si="6"/>
        <v>R2-D1</v>
      </c>
      <c r="D64" s="33" t="str">
        <f t="shared" si="1"/>
        <v>R2-D1-G</v>
      </c>
      <c r="E64" s="33" t="s">
        <v>157</v>
      </c>
      <c r="F64" s="32" t="s">
        <v>160</v>
      </c>
      <c r="G64" s="35" t="s">
        <v>16</v>
      </c>
      <c r="H64" s="35" t="s">
        <v>16</v>
      </c>
      <c r="I64" s="35" t="s">
        <v>16</v>
      </c>
      <c r="J64" s="35" t="s">
        <v>16</v>
      </c>
      <c r="K64" s="35" t="s">
        <v>16</v>
      </c>
      <c r="L64" s="32"/>
      <c r="M64" s="35"/>
      <c r="N64" s="32"/>
      <c r="O64" s="32" t="str">
        <f t="shared" si="2"/>
        <v>R2-D1-G</v>
      </c>
      <c r="P64" s="32"/>
      <c r="Q64" s="32"/>
      <c r="R64" s="32"/>
      <c r="S64" s="35"/>
      <c r="T64" s="32"/>
      <c r="U64" s="32"/>
    </row>
    <row r="65" spans="2:21" ht="12.75" customHeight="1" x14ac:dyDescent="0.25">
      <c r="B65" s="31" t="str">
        <f t="shared" si="5"/>
        <v>R2</v>
      </c>
      <c r="C65" s="33" t="str">
        <f t="shared" si="6"/>
        <v>R2-D2</v>
      </c>
      <c r="D65" s="33" t="str">
        <f t="shared" si="1"/>
        <v>R2-D2-G</v>
      </c>
      <c r="E65" s="33" t="s">
        <v>157</v>
      </c>
      <c r="F65" s="32" t="s">
        <v>160</v>
      </c>
      <c r="G65" s="35" t="s">
        <v>16</v>
      </c>
      <c r="H65" s="35" t="s">
        <v>16</v>
      </c>
      <c r="I65" s="35" t="s">
        <v>16</v>
      </c>
      <c r="J65" s="35" t="s">
        <v>16</v>
      </c>
      <c r="K65" s="35" t="s">
        <v>16</v>
      </c>
      <c r="L65" s="32"/>
      <c r="M65" s="35"/>
      <c r="N65" s="32"/>
      <c r="O65" s="32" t="str">
        <f t="shared" si="2"/>
        <v>R2-D2-G</v>
      </c>
      <c r="P65" s="32"/>
      <c r="Q65" s="32"/>
      <c r="R65" s="32"/>
      <c r="S65" s="35"/>
      <c r="T65" s="32"/>
      <c r="U65" s="32"/>
    </row>
    <row r="66" spans="2:21" ht="12.75" customHeight="1" x14ac:dyDescent="0.25">
      <c r="B66" s="31" t="str">
        <f t="shared" si="5"/>
        <v>R2</v>
      </c>
      <c r="C66" s="33" t="str">
        <f t="shared" si="6"/>
        <v>R2-D3</v>
      </c>
      <c r="D66" s="33" t="str">
        <f t="shared" si="1"/>
        <v>R2-D3-G</v>
      </c>
      <c r="E66" s="33" t="s">
        <v>157</v>
      </c>
      <c r="F66" s="32" t="s">
        <v>161</v>
      </c>
      <c r="G66" s="35" t="s">
        <v>16</v>
      </c>
      <c r="H66" s="35" t="s">
        <v>16</v>
      </c>
      <c r="I66" s="35" t="s">
        <v>16</v>
      </c>
      <c r="J66" s="35" t="s">
        <v>16</v>
      </c>
      <c r="K66" s="35" t="s">
        <v>16</v>
      </c>
      <c r="L66" s="32"/>
      <c r="M66" s="35"/>
      <c r="N66" s="32"/>
      <c r="O66" s="32" t="str">
        <f t="shared" si="2"/>
        <v>R2-D3-G</v>
      </c>
      <c r="P66" s="32"/>
      <c r="Q66" s="32"/>
      <c r="R66" s="32"/>
      <c r="S66" s="35"/>
      <c r="T66" s="32"/>
      <c r="U66" s="32"/>
    </row>
    <row r="67" spans="2:21" ht="12.75" customHeight="1" x14ac:dyDescent="0.25">
      <c r="J67" s="26"/>
      <c r="M67" s="26"/>
      <c r="S67" s="26"/>
    </row>
    <row r="68" spans="2:21" s="21" customFormat="1" ht="41.25" customHeight="1" x14ac:dyDescent="0.25">
      <c r="B68" s="76" t="s">
        <v>168</v>
      </c>
      <c r="C68" s="76"/>
      <c r="D68" s="76"/>
      <c r="E68" s="76"/>
      <c r="F68" s="76"/>
      <c r="G68" s="76"/>
      <c r="H68" s="76"/>
      <c r="I68" s="76"/>
      <c r="J68" s="76"/>
      <c r="K68" s="76"/>
      <c r="L68" s="76"/>
      <c r="M68" s="76"/>
    </row>
    <row r="69" spans="2:21" s="27" customFormat="1" ht="22.5" customHeight="1" x14ac:dyDescent="0.25">
      <c r="B69" s="28" t="s">
        <v>50</v>
      </c>
      <c r="C69" s="28" t="s">
        <v>169</v>
      </c>
      <c r="D69" s="28"/>
      <c r="E69" s="28" t="s">
        <v>170</v>
      </c>
      <c r="G69" s="73" t="s">
        <v>171</v>
      </c>
      <c r="H69" s="73"/>
      <c r="I69" s="73"/>
      <c r="J69" s="28"/>
      <c r="K69" s="28" t="s">
        <v>38</v>
      </c>
      <c r="L69" s="28" t="s">
        <v>59</v>
      </c>
      <c r="M69" s="28" t="s">
        <v>60</v>
      </c>
    </row>
    <row r="70" spans="2:21" s="24" customFormat="1" ht="24.75" customHeight="1" x14ac:dyDescent="0.25">
      <c r="B70" s="29"/>
      <c r="C70" s="29"/>
      <c r="D70" s="29"/>
      <c r="E70" s="29"/>
      <c r="F70" s="29"/>
      <c r="G70" s="30" t="s">
        <v>172</v>
      </c>
      <c r="H70" s="30" t="s">
        <v>173</v>
      </c>
      <c r="I70" s="30" t="s">
        <v>174</v>
      </c>
      <c r="J70" s="30"/>
    </row>
    <row r="71" spans="2:21" ht="14.25" customHeight="1" x14ac:dyDescent="0.25">
      <c r="B71" s="31" t="str">
        <f>B41</f>
        <v>U1</v>
      </c>
      <c r="C71" s="33" t="str">
        <f>CONCATENATE(B71,"-T")</f>
        <v>U1-T</v>
      </c>
      <c r="D71" s="33"/>
      <c r="E71" s="33" t="s">
        <v>175</v>
      </c>
      <c r="F71" s="32"/>
      <c r="G71" s="35" t="s">
        <v>16</v>
      </c>
      <c r="H71" s="35" t="s">
        <v>16</v>
      </c>
      <c r="I71" s="35" t="s">
        <v>16</v>
      </c>
      <c r="J71" s="35"/>
      <c r="K71" s="32"/>
      <c r="L71" s="32"/>
      <c r="M71" s="35"/>
    </row>
    <row r="72" spans="2:21" ht="12.75" customHeight="1" x14ac:dyDescent="0.25">
      <c r="B72" s="23" t="str">
        <f>B44</f>
        <v>A1</v>
      </c>
      <c r="C72" s="24" t="str">
        <f t="shared" ref="C72:C83" si="7">CONCATENATE(B72,"-T")</f>
        <v>A1-T</v>
      </c>
      <c r="D72" s="24"/>
      <c r="E72" s="24" t="s">
        <v>175</v>
      </c>
      <c r="G72" s="26" t="s">
        <v>16</v>
      </c>
      <c r="H72" s="26" t="s">
        <v>16</v>
      </c>
      <c r="I72" s="26" t="s">
        <v>16</v>
      </c>
      <c r="J72" s="26"/>
      <c r="M72" s="26"/>
    </row>
    <row r="73" spans="2:21" ht="12.75" customHeight="1" x14ac:dyDescent="0.25">
      <c r="B73" s="23" t="str">
        <f>B46</f>
        <v>A2</v>
      </c>
      <c r="C73" s="24" t="str">
        <f t="shared" si="7"/>
        <v>A2-T</v>
      </c>
      <c r="D73" s="24"/>
      <c r="E73" s="24" t="s">
        <v>175</v>
      </c>
      <c r="G73" s="26" t="s">
        <v>16</v>
      </c>
      <c r="H73" s="26" t="s">
        <v>16</v>
      </c>
      <c r="I73" s="26" t="s">
        <v>16</v>
      </c>
      <c r="J73" s="26"/>
      <c r="M73" s="26"/>
    </row>
    <row r="74" spans="2:21" ht="12.75" customHeight="1" x14ac:dyDescent="0.25">
      <c r="B74" s="23" t="str">
        <f>B48</f>
        <v>A3</v>
      </c>
      <c r="C74" s="24" t="str">
        <f t="shared" si="7"/>
        <v>A3-T</v>
      </c>
      <c r="D74" s="24"/>
      <c r="E74" s="24" t="s">
        <v>175</v>
      </c>
      <c r="G74" s="26" t="s">
        <v>16</v>
      </c>
      <c r="H74" s="26" t="s">
        <v>16</v>
      </c>
      <c r="I74" s="26" t="s">
        <v>16</v>
      </c>
      <c r="J74" s="26"/>
      <c r="M74" s="26"/>
    </row>
    <row r="75" spans="2:21" ht="12.75" customHeight="1" x14ac:dyDescent="0.25">
      <c r="B75" s="31" t="str">
        <f>B50</f>
        <v>H1</v>
      </c>
      <c r="C75" s="33" t="str">
        <f t="shared" si="7"/>
        <v>H1-T</v>
      </c>
      <c r="D75" s="33"/>
      <c r="E75" s="33" t="s">
        <v>175</v>
      </c>
      <c r="F75" s="32"/>
      <c r="G75" s="35" t="s">
        <v>16</v>
      </c>
      <c r="H75" s="35" t="s">
        <v>16</v>
      </c>
      <c r="I75" s="35" t="s">
        <v>16</v>
      </c>
      <c r="J75" s="35"/>
      <c r="K75" s="32"/>
      <c r="L75" s="32"/>
      <c r="M75" s="35"/>
    </row>
    <row r="76" spans="2:21" ht="12.75" customHeight="1" x14ac:dyDescent="0.25">
      <c r="B76" s="31" t="str">
        <f>B52</f>
        <v>H2</v>
      </c>
      <c r="C76" s="33" t="str">
        <f t="shared" si="7"/>
        <v>H2-T</v>
      </c>
      <c r="D76" s="33"/>
      <c r="E76" s="33" t="s">
        <v>175</v>
      </c>
      <c r="F76" s="32"/>
      <c r="G76" s="35" t="s">
        <v>16</v>
      </c>
      <c r="H76" s="35" t="s">
        <v>16</v>
      </c>
      <c r="I76" s="35" t="s">
        <v>16</v>
      </c>
      <c r="J76" s="35"/>
      <c r="K76" s="32"/>
      <c r="L76" s="32"/>
      <c r="M76" s="35"/>
    </row>
    <row r="77" spans="2:21" ht="12.75" customHeight="1" x14ac:dyDescent="0.25">
      <c r="B77" s="23" t="str">
        <f>B55</f>
        <v>E1</v>
      </c>
      <c r="C77" s="24" t="str">
        <f t="shared" si="7"/>
        <v>E1-T</v>
      </c>
      <c r="D77" s="24"/>
      <c r="E77" s="24" t="s">
        <v>175</v>
      </c>
      <c r="G77" s="26" t="s">
        <v>16</v>
      </c>
      <c r="H77" s="26" t="s">
        <v>16</v>
      </c>
      <c r="I77" s="26" t="s">
        <v>16</v>
      </c>
      <c r="J77" s="26"/>
      <c r="M77" s="26"/>
    </row>
    <row r="78" spans="2:21" ht="12.75" customHeight="1" x14ac:dyDescent="0.25">
      <c r="B78" s="23" t="str">
        <f>B57</f>
        <v>E2</v>
      </c>
      <c r="C78" s="24" t="str">
        <f t="shared" si="7"/>
        <v>E2-T</v>
      </c>
      <c r="D78" s="24"/>
      <c r="E78" s="24" t="s">
        <v>175</v>
      </c>
      <c r="G78" s="26" t="s">
        <v>16</v>
      </c>
      <c r="H78" s="26" t="s">
        <v>16</v>
      </c>
      <c r="I78" s="26" t="s">
        <v>16</v>
      </c>
      <c r="J78" s="26"/>
      <c r="M78" s="26"/>
    </row>
    <row r="79" spans="2:21" ht="12.75" customHeight="1" x14ac:dyDescent="0.25">
      <c r="B79" s="23" t="str">
        <f>B59</f>
        <v>E3</v>
      </c>
      <c r="C79" s="24" t="str">
        <f t="shared" si="7"/>
        <v>E3-T</v>
      </c>
      <c r="D79" s="24"/>
      <c r="E79" s="24" t="s">
        <v>175</v>
      </c>
      <c r="G79" s="26" t="s">
        <v>16</v>
      </c>
      <c r="H79" s="26" t="s">
        <v>16</v>
      </c>
      <c r="I79" s="26" t="s">
        <v>16</v>
      </c>
      <c r="J79" s="26"/>
      <c r="M79" s="26"/>
    </row>
    <row r="80" spans="2:21" ht="12.75" customHeight="1" x14ac:dyDescent="0.25">
      <c r="B80" s="23" t="str">
        <f>B60</f>
        <v>E4</v>
      </c>
      <c r="C80" s="24" t="str">
        <f t="shared" si="7"/>
        <v>E4-T</v>
      </c>
      <c r="D80" s="24"/>
      <c r="E80" s="24" t="s">
        <v>175</v>
      </c>
      <c r="F80" s="21"/>
      <c r="G80" s="26" t="s">
        <v>16</v>
      </c>
      <c r="H80" s="26" t="s">
        <v>16</v>
      </c>
      <c r="I80" s="26" t="s">
        <v>16</v>
      </c>
      <c r="J80" s="26"/>
      <c r="M80" s="26"/>
    </row>
    <row r="81" spans="2:13" ht="12.75" customHeight="1" x14ac:dyDescent="0.25">
      <c r="B81" s="23" t="str">
        <f>B61</f>
        <v>E5</v>
      </c>
      <c r="C81" s="24" t="str">
        <f t="shared" si="7"/>
        <v>E5-T</v>
      </c>
      <c r="D81" s="24"/>
      <c r="E81" s="24" t="s">
        <v>175</v>
      </c>
      <c r="G81" s="26" t="s">
        <v>16</v>
      </c>
      <c r="H81" s="26" t="s">
        <v>16</v>
      </c>
      <c r="I81" s="26" t="s">
        <v>16</v>
      </c>
      <c r="J81" s="26"/>
      <c r="M81" s="26"/>
    </row>
    <row r="82" spans="2:13" ht="12.75" customHeight="1" x14ac:dyDescent="0.25">
      <c r="B82" s="31" t="str">
        <f>B62</f>
        <v>R1</v>
      </c>
      <c r="C82" s="33" t="str">
        <f t="shared" si="7"/>
        <v>R1-T</v>
      </c>
      <c r="D82" s="33"/>
      <c r="E82" s="33" t="s">
        <v>175</v>
      </c>
      <c r="F82" s="32"/>
      <c r="G82" s="35" t="s">
        <v>16</v>
      </c>
      <c r="H82" s="35" t="s">
        <v>16</v>
      </c>
      <c r="I82" s="35" t="s">
        <v>16</v>
      </c>
      <c r="J82" s="35"/>
      <c r="K82" s="32"/>
      <c r="L82" s="32"/>
      <c r="M82" s="35"/>
    </row>
    <row r="83" spans="2:13" ht="12.75" customHeight="1" x14ac:dyDescent="0.25">
      <c r="B83" s="31" t="str">
        <f>B64</f>
        <v>R2</v>
      </c>
      <c r="C83" s="33" t="str">
        <f t="shared" si="7"/>
        <v>R2-T</v>
      </c>
      <c r="D83" s="33"/>
      <c r="E83" s="33" t="s">
        <v>175</v>
      </c>
      <c r="F83" s="32"/>
      <c r="G83" s="35" t="s">
        <v>16</v>
      </c>
      <c r="H83" s="35" t="s">
        <v>16</v>
      </c>
      <c r="I83" s="35" t="s">
        <v>16</v>
      </c>
      <c r="J83" s="35"/>
      <c r="K83" s="32"/>
      <c r="L83" s="32"/>
      <c r="M83" s="35"/>
    </row>
    <row r="84" spans="2:13" ht="12.75" customHeight="1" x14ac:dyDescent="0.25">
      <c r="J84" s="26"/>
      <c r="M84" s="26"/>
    </row>
    <row r="85" spans="2:13" s="21" customFormat="1" ht="41.25" customHeight="1" x14ac:dyDescent="0.25">
      <c r="B85" s="72" t="s">
        <v>176</v>
      </c>
      <c r="C85" s="72"/>
      <c r="D85" s="72"/>
      <c r="E85" s="72"/>
      <c r="F85" s="72"/>
      <c r="G85" s="72"/>
      <c r="H85" s="72"/>
      <c r="I85" s="72"/>
      <c r="J85" s="72"/>
      <c r="K85" s="72"/>
      <c r="L85" s="72"/>
      <c r="M85" s="72"/>
    </row>
    <row r="86" spans="2:13" s="27" customFormat="1" ht="22.5" customHeight="1" x14ac:dyDescent="0.25">
      <c r="B86" s="28" t="s">
        <v>50</v>
      </c>
      <c r="C86" s="28" t="s">
        <v>177</v>
      </c>
      <c r="D86" s="28" t="s">
        <v>178</v>
      </c>
      <c r="E86" s="28" t="s">
        <v>179</v>
      </c>
      <c r="G86" s="73" t="s">
        <v>171</v>
      </c>
      <c r="H86" s="73"/>
      <c r="I86" s="73"/>
      <c r="J86" s="28"/>
      <c r="K86" s="28" t="s">
        <v>38</v>
      </c>
      <c r="L86" s="28" t="s">
        <v>59</v>
      </c>
      <c r="M86" s="28" t="s">
        <v>60</v>
      </c>
    </row>
    <row r="87" spans="2:13" s="24" customFormat="1" ht="24.75" customHeight="1" x14ac:dyDescent="0.25">
      <c r="B87" s="29"/>
      <c r="C87" s="29"/>
      <c r="D87" s="29"/>
      <c r="E87" s="29"/>
      <c r="F87" s="29"/>
      <c r="G87" s="30" t="s">
        <v>180</v>
      </c>
      <c r="H87" s="30" t="s">
        <v>181</v>
      </c>
      <c r="I87" s="30" t="s">
        <v>182</v>
      </c>
      <c r="J87" s="30"/>
    </row>
    <row r="88" spans="2:13" ht="14.25" customHeight="1" x14ac:dyDescent="0.25">
      <c r="B88" s="31" t="str">
        <f t="shared" ref="B88:B93" si="8">B40</f>
        <v>U1</v>
      </c>
      <c r="C88" s="33" t="str">
        <f>CONCATENATE(B88,"-KS",D88)</f>
        <v>U1-KS1</v>
      </c>
      <c r="D88" s="39">
        <v>1</v>
      </c>
      <c r="E88" s="33" t="s">
        <v>183</v>
      </c>
      <c r="F88" s="32"/>
      <c r="G88" s="35" t="s">
        <v>16</v>
      </c>
      <c r="H88" s="35" t="s">
        <v>16</v>
      </c>
      <c r="I88" s="35" t="s">
        <v>16</v>
      </c>
      <c r="J88" s="35"/>
      <c r="K88" s="32"/>
      <c r="L88" s="32"/>
      <c r="M88" s="35"/>
    </row>
    <row r="89" spans="2:13" ht="12.75" customHeight="1" x14ac:dyDescent="0.25">
      <c r="B89" s="31" t="str">
        <f t="shared" si="8"/>
        <v>U1</v>
      </c>
      <c r="C89" s="33" t="str">
        <f t="shared" ref="C89:C124" si="9">CONCATENATE(B89,"-KS",D89)</f>
        <v>U1-KS2</v>
      </c>
      <c r="D89" s="39">
        <v>2</v>
      </c>
      <c r="E89" s="33" t="s">
        <v>183</v>
      </c>
      <c r="F89" s="32"/>
      <c r="G89" s="35" t="s">
        <v>16</v>
      </c>
      <c r="H89" s="35" t="s">
        <v>16</v>
      </c>
      <c r="I89" s="35" t="s">
        <v>16</v>
      </c>
      <c r="J89" s="35"/>
      <c r="K89" s="32"/>
      <c r="L89" s="32"/>
      <c r="M89" s="35"/>
    </row>
    <row r="90" spans="2:13" ht="12.75" customHeight="1" x14ac:dyDescent="0.25">
      <c r="B90" s="31" t="str">
        <f t="shared" si="8"/>
        <v>U1</v>
      </c>
      <c r="C90" s="33" t="str">
        <f t="shared" si="9"/>
        <v>U1-KS3</v>
      </c>
      <c r="D90" s="39">
        <v>3</v>
      </c>
      <c r="E90" s="33" t="s">
        <v>183</v>
      </c>
      <c r="F90" s="32"/>
      <c r="G90" s="35" t="s">
        <v>16</v>
      </c>
      <c r="H90" s="35" t="s">
        <v>16</v>
      </c>
      <c r="I90" s="35" t="s">
        <v>16</v>
      </c>
      <c r="J90" s="35"/>
      <c r="K90" s="32"/>
      <c r="L90" s="32"/>
      <c r="M90" s="35"/>
    </row>
    <row r="91" spans="2:13" ht="12.75" customHeight="1" x14ac:dyDescent="0.25">
      <c r="B91" s="31" t="str">
        <f t="shared" si="8"/>
        <v>U1</v>
      </c>
      <c r="C91" s="33" t="str">
        <f t="shared" si="9"/>
        <v>U1-KS4</v>
      </c>
      <c r="D91" s="40">
        <v>4</v>
      </c>
      <c r="E91" s="33" t="s">
        <v>183</v>
      </c>
      <c r="G91" s="26" t="s">
        <v>16</v>
      </c>
      <c r="H91" s="26" t="s">
        <v>16</v>
      </c>
      <c r="I91" s="26" t="s">
        <v>16</v>
      </c>
      <c r="J91" s="26"/>
      <c r="M91" s="26"/>
    </row>
    <row r="92" spans="2:13" ht="12.75" customHeight="1" x14ac:dyDescent="0.25">
      <c r="B92" s="31" t="str">
        <f t="shared" si="8"/>
        <v>A1</v>
      </c>
      <c r="C92" s="33" t="str">
        <f t="shared" si="9"/>
        <v>A1-KS1</v>
      </c>
      <c r="D92" s="40">
        <v>1</v>
      </c>
      <c r="E92" s="33" t="s">
        <v>183</v>
      </c>
      <c r="G92" s="26" t="s">
        <v>16</v>
      </c>
      <c r="H92" s="26" t="s">
        <v>16</v>
      </c>
      <c r="I92" s="26" t="s">
        <v>16</v>
      </c>
      <c r="J92" s="26"/>
      <c r="M92" s="26"/>
    </row>
    <row r="93" spans="2:13" ht="12.75" customHeight="1" x14ac:dyDescent="0.25">
      <c r="B93" s="31" t="str">
        <f t="shared" si="8"/>
        <v>A1</v>
      </c>
      <c r="C93" s="33" t="str">
        <f t="shared" si="9"/>
        <v>A1-KS2</v>
      </c>
      <c r="D93" s="40">
        <v>2</v>
      </c>
      <c r="E93" s="33" t="s">
        <v>183</v>
      </c>
      <c r="G93" s="26" t="s">
        <v>16</v>
      </c>
      <c r="H93" s="26" t="s">
        <v>16</v>
      </c>
      <c r="I93" s="26" t="s">
        <v>16</v>
      </c>
      <c r="J93" s="26"/>
      <c r="M93" s="26"/>
    </row>
    <row r="94" spans="2:13" ht="12.75" customHeight="1" x14ac:dyDescent="0.25">
      <c r="B94" s="31" t="s">
        <v>77</v>
      </c>
      <c r="C94" s="33" t="str">
        <f t="shared" si="9"/>
        <v>A1-KS3</v>
      </c>
      <c r="D94" s="40">
        <v>3</v>
      </c>
      <c r="E94" s="33" t="s">
        <v>183</v>
      </c>
      <c r="G94" s="26"/>
      <c r="H94" s="26"/>
      <c r="I94" s="26"/>
      <c r="J94" s="26"/>
      <c r="M94" s="26"/>
    </row>
    <row r="95" spans="2:13" ht="12.75" customHeight="1" x14ac:dyDescent="0.25">
      <c r="B95" s="31" t="str">
        <f>B46</f>
        <v>A2</v>
      </c>
      <c r="C95" s="33" t="str">
        <f t="shared" si="9"/>
        <v>A2-KS1</v>
      </c>
      <c r="D95" s="40">
        <v>1</v>
      </c>
      <c r="E95" s="33" t="s">
        <v>183</v>
      </c>
      <c r="G95" s="26" t="s">
        <v>16</v>
      </c>
      <c r="H95" s="26" t="s">
        <v>16</v>
      </c>
      <c r="I95" s="26" t="s">
        <v>16</v>
      </c>
      <c r="J95" s="26"/>
      <c r="M95" s="26"/>
    </row>
    <row r="96" spans="2:13" ht="12.75" customHeight="1" x14ac:dyDescent="0.25">
      <c r="B96" s="31" t="str">
        <f>B47</f>
        <v>A2</v>
      </c>
      <c r="C96" s="33" t="str">
        <f t="shared" si="9"/>
        <v>A2-KS2</v>
      </c>
      <c r="D96" s="40">
        <v>2</v>
      </c>
      <c r="E96" s="33" t="s">
        <v>183</v>
      </c>
      <c r="G96" s="26" t="s">
        <v>16</v>
      </c>
      <c r="H96" s="26" t="s">
        <v>16</v>
      </c>
      <c r="I96" s="26" t="s">
        <v>16</v>
      </c>
      <c r="J96" s="26"/>
      <c r="M96" s="26"/>
    </row>
    <row r="97" spans="2:13" ht="12.75" customHeight="1" x14ac:dyDescent="0.25">
      <c r="B97" s="31" t="str">
        <f>B48</f>
        <v>A3</v>
      </c>
      <c r="C97" s="33" t="str">
        <f t="shared" si="9"/>
        <v>A3-KS1</v>
      </c>
      <c r="D97" s="40">
        <v>1</v>
      </c>
      <c r="E97" s="33" t="s">
        <v>183</v>
      </c>
      <c r="G97" s="26" t="s">
        <v>16</v>
      </c>
      <c r="H97" s="26" t="s">
        <v>16</v>
      </c>
      <c r="I97" s="26" t="s">
        <v>16</v>
      </c>
      <c r="J97" s="26"/>
      <c r="M97" s="26"/>
    </row>
    <row r="98" spans="2:13" ht="12.75" customHeight="1" x14ac:dyDescent="0.25">
      <c r="B98" s="31" t="str">
        <f>B49</f>
        <v>A3</v>
      </c>
      <c r="C98" s="33" t="str">
        <f t="shared" si="9"/>
        <v>A3-KS2</v>
      </c>
      <c r="D98" s="39">
        <v>2</v>
      </c>
      <c r="E98" s="33" t="s">
        <v>183</v>
      </c>
      <c r="F98" s="32"/>
      <c r="G98" s="35" t="s">
        <v>16</v>
      </c>
      <c r="H98" s="35" t="s">
        <v>16</v>
      </c>
      <c r="I98" s="35" t="s">
        <v>16</v>
      </c>
      <c r="J98" s="35"/>
      <c r="K98" s="32"/>
      <c r="L98" s="32"/>
      <c r="M98" s="35"/>
    </row>
    <row r="99" spans="2:13" ht="12.75" customHeight="1" x14ac:dyDescent="0.25">
      <c r="B99" s="31" t="s">
        <v>88</v>
      </c>
      <c r="C99" s="33" t="str">
        <f t="shared" si="9"/>
        <v>A3-KS3</v>
      </c>
      <c r="D99" s="39">
        <v>3</v>
      </c>
      <c r="E99" s="33"/>
      <c r="F99" s="32"/>
      <c r="G99" s="35"/>
      <c r="H99" s="35"/>
      <c r="I99" s="35"/>
      <c r="J99" s="35"/>
      <c r="K99" s="32"/>
      <c r="L99" s="32"/>
      <c r="M99" s="35"/>
    </row>
    <row r="100" spans="2:13" ht="12.75" customHeight="1" x14ac:dyDescent="0.25">
      <c r="B100" s="31" t="str">
        <f>B50</f>
        <v>H1</v>
      </c>
      <c r="C100" s="33" t="str">
        <f t="shared" si="9"/>
        <v>H1-KS1</v>
      </c>
      <c r="D100" s="39">
        <v>1</v>
      </c>
      <c r="E100" s="33" t="s">
        <v>183</v>
      </c>
      <c r="F100" s="32"/>
      <c r="G100" s="35" t="s">
        <v>16</v>
      </c>
      <c r="H100" s="35" t="s">
        <v>16</v>
      </c>
      <c r="I100" s="35" t="s">
        <v>16</v>
      </c>
      <c r="J100" s="35"/>
      <c r="K100" s="32"/>
      <c r="L100" s="32"/>
      <c r="M100" s="35"/>
    </row>
    <row r="101" spans="2:13" ht="12.75" customHeight="1" x14ac:dyDescent="0.25">
      <c r="B101" s="31" t="str">
        <f>B51</f>
        <v>H1</v>
      </c>
      <c r="C101" s="33" t="str">
        <f t="shared" si="9"/>
        <v>H1-KS2</v>
      </c>
      <c r="D101" s="39">
        <v>2</v>
      </c>
      <c r="E101" s="33" t="s">
        <v>183</v>
      </c>
      <c r="F101" s="32"/>
      <c r="G101" s="35" t="s">
        <v>16</v>
      </c>
      <c r="H101" s="35" t="s">
        <v>16</v>
      </c>
      <c r="I101" s="35" t="s">
        <v>16</v>
      </c>
      <c r="J101" s="35"/>
      <c r="K101" s="32"/>
      <c r="L101" s="32"/>
      <c r="M101" s="35"/>
    </row>
    <row r="102" spans="2:13" ht="12.75" customHeight="1" x14ac:dyDescent="0.25">
      <c r="B102" s="31" t="s">
        <v>92</v>
      </c>
      <c r="C102" s="33" t="str">
        <f t="shared" si="9"/>
        <v>H1-KS3</v>
      </c>
      <c r="D102" s="39">
        <v>3</v>
      </c>
      <c r="E102" s="33"/>
      <c r="F102" s="32"/>
      <c r="G102" s="35"/>
      <c r="H102" s="35"/>
      <c r="I102" s="35"/>
      <c r="J102" s="35"/>
      <c r="K102" s="32"/>
      <c r="L102" s="32"/>
      <c r="M102" s="35"/>
    </row>
    <row r="103" spans="2:13" ht="12.75" customHeight="1" x14ac:dyDescent="0.25">
      <c r="B103" s="31" t="s">
        <v>92</v>
      </c>
      <c r="C103" s="33" t="str">
        <f t="shared" si="9"/>
        <v>H1-KS4</v>
      </c>
      <c r="D103" s="39">
        <v>4</v>
      </c>
      <c r="E103" s="33"/>
      <c r="F103" s="32"/>
      <c r="G103" s="35"/>
      <c r="H103" s="35"/>
      <c r="I103" s="35"/>
      <c r="J103" s="35"/>
      <c r="K103" s="32"/>
      <c r="L103" s="32"/>
      <c r="M103" s="35"/>
    </row>
    <row r="104" spans="2:13" ht="12.75" customHeight="1" x14ac:dyDescent="0.25">
      <c r="B104" s="31" t="str">
        <f>B52</f>
        <v>H2</v>
      </c>
      <c r="C104" s="33" t="str">
        <f t="shared" si="9"/>
        <v>H2-KS2</v>
      </c>
      <c r="D104" s="39">
        <v>2</v>
      </c>
      <c r="E104" s="33" t="s">
        <v>183</v>
      </c>
      <c r="F104" s="32"/>
      <c r="G104" s="35" t="s">
        <v>16</v>
      </c>
      <c r="H104" s="35" t="s">
        <v>16</v>
      </c>
      <c r="I104" s="35" t="s">
        <v>16</v>
      </c>
      <c r="J104" s="35"/>
      <c r="K104" s="32"/>
      <c r="L104" s="32"/>
      <c r="M104" s="35"/>
    </row>
    <row r="105" spans="2:13" ht="12.75" customHeight="1" x14ac:dyDescent="0.25">
      <c r="B105" s="31" t="str">
        <f>B53</f>
        <v>H2</v>
      </c>
      <c r="C105" s="33" t="str">
        <f t="shared" si="9"/>
        <v>H2-KS2</v>
      </c>
      <c r="D105" s="39">
        <v>2</v>
      </c>
      <c r="E105" s="33" t="s">
        <v>183</v>
      </c>
      <c r="F105" s="32"/>
      <c r="G105" s="35" t="s">
        <v>16</v>
      </c>
      <c r="H105" s="35" t="s">
        <v>16</v>
      </c>
      <c r="I105" s="35" t="s">
        <v>16</v>
      </c>
      <c r="J105" s="35"/>
      <c r="K105" s="32"/>
      <c r="L105" s="32"/>
      <c r="M105" s="35"/>
    </row>
    <row r="106" spans="2:13" ht="12.75" customHeight="1" x14ac:dyDescent="0.25">
      <c r="B106" s="31" t="str">
        <f>B54</f>
        <v>H2</v>
      </c>
      <c r="C106" s="33" t="str">
        <f t="shared" si="9"/>
        <v>H2-KS3</v>
      </c>
      <c r="D106" s="39">
        <v>3</v>
      </c>
      <c r="E106" s="33" t="s">
        <v>183</v>
      </c>
      <c r="F106" s="36"/>
      <c r="G106" s="35" t="s">
        <v>16</v>
      </c>
      <c r="H106" s="35" t="s">
        <v>16</v>
      </c>
      <c r="I106" s="35" t="s">
        <v>16</v>
      </c>
      <c r="J106" s="35"/>
      <c r="K106" s="32"/>
      <c r="L106" s="32"/>
      <c r="M106" s="35"/>
    </row>
    <row r="107" spans="2:13" ht="12.75" customHeight="1" x14ac:dyDescent="0.25">
      <c r="B107" s="31" t="str">
        <f>B55</f>
        <v>E1</v>
      </c>
      <c r="C107" s="33" t="str">
        <f t="shared" si="9"/>
        <v>E1-KS1</v>
      </c>
      <c r="D107" s="40">
        <v>1</v>
      </c>
      <c r="E107" s="33" t="s">
        <v>183</v>
      </c>
      <c r="G107" s="26" t="s">
        <v>16</v>
      </c>
      <c r="H107" s="26" t="s">
        <v>16</v>
      </c>
      <c r="I107" s="26" t="s">
        <v>16</v>
      </c>
      <c r="J107" s="26"/>
      <c r="M107" s="26"/>
    </row>
    <row r="108" spans="2:13" ht="12.75" customHeight="1" x14ac:dyDescent="0.25">
      <c r="B108" s="31" t="str">
        <f>B56</f>
        <v>E1</v>
      </c>
      <c r="C108" s="33" t="str">
        <f t="shared" si="9"/>
        <v>E1-KS1</v>
      </c>
      <c r="D108" s="40">
        <v>1</v>
      </c>
      <c r="E108" s="33" t="s">
        <v>183</v>
      </c>
      <c r="G108" s="26" t="s">
        <v>16</v>
      </c>
      <c r="H108" s="26" t="s">
        <v>16</v>
      </c>
      <c r="I108" s="26" t="s">
        <v>16</v>
      </c>
      <c r="J108" s="26"/>
      <c r="M108" s="26"/>
    </row>
    <row r="109" spans="2:13" ht="12.75" customHeight="1" x14ac:dyDescent="0.25">
      <c r="B109" s="31" t="s">
        <v>107</v>
      </c>
      <c r="C109" s="33" t="str">
        <f t="shared" si="9"/>
        <v>E1-KS1</v>
      </c>
      <c r="D109" s="40">
        <v>1</v>
      </c>
      <c r="E109" s="33"/>
      <c r="G109" s="26"/>
      <c r="H109" s="26"/>
      <c r="I109" s="26"/>
      <c r="J109" s="26"/>
      <c r="M109" s="26"/>
    </row>
    <row r="110" spans="2:13" ht="12.75" customHeight="1" x14ac:dyDescent="0.25">
      <c r="B110" s="31" t="s">
        <v>107</v>
      </c>
      <c r="C110" s="33" t="str">
        <f t="shared" si="9"/>
        <v>E1-KS3</v>
      </c>
      <c r="D110" s="40">
        <v>3</v>
      </c>
      <c r="E110" s="33"/>
      <c r="G110" s="26"/>
      <c r="H110" s="26"/>
      <c r="I110" s="26"/>
      <c r="J110" s="26"/>
      <c r="M110" s="26"/>
    </row>
    <row r="111" spans="2:13" ht="12.75" customHeight="1" x14ac:dyDescent="0.25">
      <c r="B111" s="31" t="str">
        <f>B57</f>
        <v>E2</v>
      </c>
      <c r="C111" s="33" t="str">
        <f t="shared" si="9"/>
        <v>E2-KS1</v>
      </c>
      <c r="D111" s="40">
        <v>1</v>
      </c>
      <c r="E111" s="33" t="s">
        <v>183</v>
      </c>
      <c r="G111" s="26" t="s">
        <v>16</v>
      </c>
      <c r="H111" s="26" t="s">
        <v>16</v>
      </c>
      <c r="I111" s="26" t="s">
        <v>16</v>
      </c>
      <c r="J111" s="26"/>
      <c r="M111" s="26"/>
    </row>
    <row r="112" spans="2:13" ht="12.75" customHeight="1" x14ac:dyDescent="0.25">
      <c r="B112" s="31" t="str">
        <f>B58</f>
        <v>E2</v>
      </c>
      <c r="C112" s="33" t="str">
        <f t="shared" si="9"/>
        <v>E2-KS2</v>
      </c>
      <c r="D112" s="40">
        <v>2</v>
      </c>
      <c r="E112" s="33" t="s">
        <v>183</v>
      </c>
      <c r="G112" s="26" t="s">
        <v>16</v>
      </c>
      <c r="H112" s="26" t="s">
        <v>16</v>
      </c>
      <c r="I112" s="26" t="s">
        <v>16</v>
      </c>
      <c r="J112" s="26"/>
      <c r="M112" s="26"/>
    </row>
    <row r="113" spans="2:13" ht="12.75" customHeight="1" x14ac:dyDescent="0.25">
      <c r="B113" s="31" t="s">
        <v>114</v>
      </c>
      <c r="C113" s="33" t="str">
        <f t="shared" si="9"/>
        <v>E2-KS3</v>
      </c>
      <c r="D113" s="40">
        <v>3</v>
      </c>
      <c r="E113" s="33"/>
      <c r="G113" s="26"/>
      <c r="H113" s="26"/>
      <c r="I113" s="26"/>
      <c r="J113" s="26"/>
      <c r="M113" s="26"/>
    </row>
    <row r="114" spans="2:13" ht="12.75" customHeight="1" x14ac:dyDescent="0.25">
      <c r="B114" s="31" t="str">
        <f>B59</f>
        <v>E3</v>
      </c>
      <c r="C114" s="33" t="str">
        <f t="shared" si="9"/>
        <v>E3-KS1</v>
      </c>
      <c r="D114" s="40">
        <v>1</v>
      </c>
      <c r="E114" s="33" t="s">
        <v>183</v>
      </c>
      <c r="G114" s="26" t="s">
        <v>16</v>
      </c>
      <c r="H114" s="26" t="s">
        <v>16</v>
      </c>
      <c r="I114" s="26" t="s">
        <v>16</v>
      </c>
      <c r="J114" s="26"/>
      <c r="M114" s="26"/>
    </row>
    <row r="115" spans="2:13" ht="12.75" customHeight="1" x14ac:dyDescent="0.25">
      <c r="B115" s="31" t="s">
        <v>120</v>
      </c>
      <c r="C115" s="33" t="str">
        <f t="shared" si="9"/>
        <v>E3-KS2</v>
      </c>
      <c r="D115" s="40">
        <v>2</v>
      </c>
      <c r="E115" s="33"/>
      <c r="G115" s="26"/>
      <c r="H115" s="26"/>
      <c r="I115" s="26"/>
      <c r="J115" s="26"/>
      <c r="M115" s="26"/>
    </row>
    <row r="116" spans="2:13" ht="12.75" customHeight="1" x14ac:dyDescent="0.25">
      <c r="B116" s="41" t="str">
        <f>B60</f>
        <v>E4</v>
      </c>
      <c r="C116" s="42" t="str">
        <f t="shared" si="9"/>
        <v>E4-KS4</v>
      </c>
      <c r="D116" s="43">
        <v>4</v>
      </c>
      <c r="E116" s="42" t="s">
        <v>183</v>
      </c>
      <c r="F116" s="15"/>
      <c r="G116" s="44" t="s">
        <v>16</v>
      </c>
      <c r="H116" s="44" t="s">
        <v>16</v>
      </c>
      <c r="I116" s="44" t="s">
        <v>16</v>
      </c>
      <c r="J116" s="44"/>
      <c r="K116" s="15" t="s">
        <v>127</v>
      </c>
      <c r="L116" s="45"/>
      <c r="M116" s="44"/>
    </row>
    <row r="117" spans="2:13" ht="12.75" customHeight="1" x14ac:dyDescent="0.25">
      <c r="B117" s="31" t="str">
        <f>B61</f>
        <v>E5</v>
      </c>
      <c r="C117" s="33" t="str">
        <f t="shared" si="9"/>
        <v>E5-KS5</v>
      </c>
      <c r="D117" s="40">
        <v>5</v>
      </c>
      <c r="E117" s="33" t="s">
        <v>183</v>
      </c>
      <c r="G117" s="26" t="s">
        <v>16</v>
      </c>
      <c r="H117" s="26" t="s">
        <v>16</v>
      </c>
      <c r="I117" s="26" t="s">
        <v>16</v>
      </c>
      <c r="J117" s="26"/>
      <c r="M117" s="26"/>
    </row>
    <row r="118" spans="2:13" ht="12.75" customHeight="1" x14ac:dyDescent="0.25">
      <c r="B118" s="31" t="str">
        <f>B62</f>
        <v>R1</v>
      </c>
      <c r="C118" s="33" t="str">
        <f t="shared" si="9"/>
        <v>R1-KS1</v>
      </c>
      <c r="D118" s="39">
        <v>1</v>
      </c>
      <c r="E118" s="33" t="s">
        <v>183</v>
      </c>
      <c r="F118" s="32"/>
      <c r="G118" s="35" t="s">
        <v>16</v>
      </c>
      <c r="H118" s="35" t="s">
        <v>16</v>
      </c>
      <c r="I118" s="35" t="s">
        <v>16</v>
      </c>
      <c r="J118" s="35"/>
      <c r="K118" s="32"/>
      <c r="L118" s="32"/>
      <c r="M118" s="35"/>
    </row>
    <row r="119" spans="2:13" ht="12.75" customHeight="1" x14ac:dyDescent="0.25">
      <c r="B119" s="31" t="s">
        <v>131</v>
      </c>
      <c r="C119" s="33" t="str">
        <f t="shared" si="9"/>
        <v>R1-KS2</v>
      </c>
      <c r="D119" s="39">
        <v>2</v>
      </c>
      <c r="E119" s="33"/>
      <c r="F119" s="32"/>
      <c r="G119" s="35"/>
      <c r="H119" s="35"/>
      <c r="I119" s="35"/>
      <c r="J119" s="35"/>
      <c r="K119" s="32"/>
      <c r="L119" s="32"/>
      <c r="M119" s="35"/>
    </row>
    <row r="120" spans="2:13" ht="12.75" customHeight="1" x14ac:dyDescent="0.25">
      <c r="B120" s="31" t="s">
        <v>131</v>
      </c>
      <c r="C120" s="33" t="str">
        <f t="shared" si="9"/>
        <v>R1-KS3</v>
      </c>
      <c r="D120" s="39">
        <v>3</v>
      </c>
      <c r="E120" s="33"/>
      <c r="F120" s="32"/>
      <c r="G120" s="35"/>
      <c r="H120" s="35"/>
      <c r="I120" s="35"/>
      <c r="J120" s="35"/>
      <c r="K120" s="32"/>
      <c r="L120" s="32"/>
      <c r="M120" s="35"/>
    </row>
    <row r="121" spans="2:13" ht="12.75" customHeight="1" x14ac:dyDescent="0.25">
      <c r="B121" s="31" t="str">
        <f>B63</f>
        <v>R1</v>
      </c>
      <c r="C121" s="33" t="str">
        <f t="shared" si="9"/>
        <v>R1-KS4</v>
      </c>
      <c r="D121" s="39">
        <v>4</v>
      </c>
      <c r="E121" s="33" t="s">
        <v>183</v>
      </c>
      <c r="F121" s="32"/>
      <c r="G121" s="35" t="s">
        <v>16</v>
      </c>
      <c r="H121" s="35" t="s">
        <v>16</v>
      </c>
      <c r="I121" s="35" t="s">
        <v>16</v>
      </c>
      <c r="J121" s="35"/>
      <c r="K121" s="32"/>
      <c r="L121" s="32"/>
      <c r="M121" s="35"/>
    </row>
    <row r="122" spans="2:13" ht="12.75" customHeight="1" x14ac:dyDescent="0.25">
      <c r="B122" s="31" t="str">
        <f>B64</f>
        <v>R2</v>
      </c>
      <c r="C122" s="33" t="str">
        <f t="shared" si="9"/>
        <v>R2-KS1</v>
      </c>
      <c r="D122" s="39">
        <v>1</v>
      </c>
      <c r="E122" s="33" t="s">
        <v>183</v>
      </c>
      <c r="F122" s="32"/>
      <c r="G122" s="35" t="s">
        <v>16</v>
      </c>
      <c r="H122" s="35" t="s">
        <v>16</v>
      </c>
      <c r="I122" s="35" t="s">
        <v>16</v>
      </c>
      <c r="J122" s="35"/>
      <c r="K122" s="32"/>
      <c r="L122" s="32"/>
      <c r="M122" s="35"/>
    </row>
    <row r="123" spans="2:13" ht="12.75" customHeight="1" x14ac:dyDescent="0.25">
      <c r="B123" s="31" t="str">
        <f>B65</f>
        <v>R2</v>
      </c>
      <c r="C123" s="33" t="str">
        <f t="shared" si="9"/>
        <v>R2-KS2</v>
      </c>
      <c r="D123" s="39">
        <v>2</v>
      </c>
      <c r="E123" s="33" t="s">
        <v>183</v>
      </c>
      <c r="F123" s="32"/>
      <c r="G123" s="35" t="s">
        <v>16</v>
      </c>
      <c r="H123" s="35" t="s">
        <v>16</v>
      </c>
      <c r="I123" s="35" t="s">
        <v>16</v>
      </c>
      <c r="J123" s="35"/>
      <c r="K123" s="32"/>
      <c r="L123" s="32"/>
      <c r="M123" s="35"/>
    </row>
    <row r="124" spans="2:13" ht="12.75" customHeight="1" x14ac:dyDescent="0.25">
      <c r="B124" s="31" t="str">
        <f>B66</f>
        <v>R2</v>
      </c>
      <c r="C124" s="33" t="str">
        <f t="shared" si="9"/>
        <v>R2-KS4</v>
      </c>
      <c r="D124" s="39">
        <v>4</v>
      </c>
      <c r="E124" s="33" t="s">
        <v>183</v>
      </c>
      <c r="F124" s="32"/>
      <c r="G124" s="35" t="s">
        <v>16</v>
      </c>
      <c r="H124" s="35" t="s">
        <v>16</v>
      </c>
      <c r="I124" s="35" t="s">
        <v>16</v>
      </c>
      <c r="J124" s="35"/>
      <c r="K124" s="32"/>
      <c r="L124" s="32"/>
      <c r="M124" s="35"/>
    </row>
    <row r="125" spans="2:13" ht="12.75" customHeight="1" x14ac:dyDescent="0.25">
      <c r="D125" s="24"/>
      <c r="E125" s="24"/>
      <c r="J125" s="26"/>
    </row>
    <row r="126" spans="2:13" s="21" customFormat="1" ht="41.25" customHeight="1" x14ac:dyDescent="0.25">
      <c r="B126" s="74" t="s">
        <v>184</v>
      </c>
      <c r="C126" s="74"/>
      <c r="D126" s="74"/>
      <c r="E126" s="74"/>
      <c r="F126" s="74"/>
      <c r="G126" s="74"/>
      <c r="H126" s="74"/>
      <c r="I126" s="74"/>
      <c r="J126" s="74"/>
      <c r="K126" s="74"/>
      <c r="L126" s="74"/>
      <c r="M126" s="74"/>
    </row>
    <row r="127" spans="2:13" s="27" customFormat="1" ht="22.5" customHeight="1" x14ac:dyDescent="0.25">
      <c r="B127" s="28" t="s">
        <v>50</v>
      </c>
      <c r="C127" s="28" t="s">
        <v>185</v>
      </c>
      <c r="D127" s="28"/>
      <c r="E127" s="28"/>
      <c r="G127" s="73" t="s">
        <v>186</v>
      </c>
      <c r="H127" s="73"/>
      <c r="I127" s="73"/>
      <c r="J127" s="28"/>
      <c r="K127" s="28" t="s">
        <v>38</v>
      </c>
      <c r="L127" s="28" t="s">
        <v>59</v>
      </c>
      <c r="M127" s="28" t="s">
        <v>60</v>
      </c>
    </row>
    <row r="128" spans="2:13" s="24" customFormat="1" ht="24.75" customHeight="1" x14ac:dyDescent="0.25">
      <c r="B128" s="29"/>
      <c r="C128" s="29"/>
      <c r="D128" s="29"/>
      <c r="E128" s="29"/>
      <c r="F128" s="29"/>
      <c r="G128" s="30" t="s">
        <v>152</v>
      </c>
      <c r="H128" s="30" t="s">
        <v>187</v>
      </c>
      <c r="I128" s="30" t="s">
        <v>188</v>
      </c>
      <c r="J128" s="30"/>
    </row>
    <row r="129" spans="1:13" s="24" customFormat="1" ht="15" customHeight="1" x14ac:dyDescent="0.25">
      <c r="A129" s="29"/>
      <c r="B129" s="29" t="s">
        <v>189</v>
      </c>
      <c r="C129" s="29" t="s">
        <v>190</v>
      </c>
      <c r="D129" s="29"/>
      <c r="E129" s="29"/>
      <c r="F129" s="29"/>
      <c r="G129" s="35" t="s">
        <v>16</v>
      </c>
      <c r="H129" s="35" t="s">
        <v>16</v>
      </c>
      <c r="I129" s="35" t="s">
        <v>16</v>
      </c>
      <c r="J129" s="30"/>
    </row>
    <row r="130" spans="1:13" s="24" customFormat="1" ht="14.25" customHeight="1" x14ac:dyDescent="0.25">
      <c r="A130" s="29"/>
      <c r="B130" s="29" t="s">
        <v>191</v>
      </c>
      <c r="C130" s="29" t="s">
        <v>192</v>
      </c>
      <c r="D130" s="29"/>
      <c r="E130" s="29"/>
      <c r="F130" s="29"/>
      <c r="G130" s="35" t="s">
        <v>16</v>
      </c>
      <c r="H130" s="35" t="s">
        <v>16</v>
      </c>
      <c r="I130" s="35" t="s">
        <v>16</v>
      </c>
      <c r="J130" s="30"/>
    </row>
    <row r="131" spans="1:13" ht="14.25" customHeight="1" x14ac:dyDescent="0.25">
      <c r="B131" s="31" t="str">
        <f>B71</f>
        <v>U1</v>
      </c>
      <c r="C131" s="33" t="s">
        <v>67</v>
      </c>
      <c r="D131" s="33"/>
      <c r="E131" s="33"/>
      <c r="F131" s="32"/>
      <c r="G131" s="35" t="s">
        <v>16</v>
      </c>
      <c r="H131" s="35" t="s">
        <v>16</v>
      </c>
      <c r="I131" s="35" t="s">
        <v>16</v>
      </c>
      <c r="J131" s="35"/>
      <c r="K131" s="32"/>
      <c r="L131" s="32"/>
      <c r="M131" s="35"/>
    </row>
    <row r="132" spans="1:13" ht="12.75" customHeight="1" x14ac:dyDescent="0.25">
      <c r="B132" s="31" t="str">
        <f t="shared" ref="B132:B136" si="10">B72</f>
        <v>A1</v>
      </c>
      <c r="C132" s="24" t="s">
        <v>193</v>
      </c>
      <c r="D132" s="24"/>
      <c r="E132" s="24"/>
      <c r="G132" s="26" t="s">
        <v>16</v>
      </c>
      <c r="H132" s="26" t="s">
        <v>16</v>
      </c>
      <c r="I132" s="26" t="s">
        <v>16</v>
      </c>
      <c r="J132" s="26"/>
      <c r="M132" s="26"/>
    </row>
    <row r="133" spans="1:13" ht="12.75" customHeight="1" x14ac:dyDescent="0.25">
      <c r="B133" s="31" t="str">
        <f t="shared" si="10"/>
        <v>A2</v>
      </c>
      <c r="C133" s="24" t="s">
        <v>194</v>
      </c>
      <c r="D133" s="24"/>
      <c r="E133" s="24"/>
      <c r="G133" s="26" t="s">
        <v>16</v>
      </c>
      <c r="H133" s="26" t="s">
        <v>16</v>
      </c>
      <c r="I133" s="26" t="s">
        <v>16</v>
      </c>
      <c r="J133" s="26"/>
      <c r="M133" s="26"/>
    </row>
    <row r="134" spans="1:13" ht="12.75" customHeight="1" x14ac:dyDescent="0.25">
      <c r="B134" s="31" t="str">
        <f t="shared" si="10"/>
        <v>A3</v>
      </c>
      <c r="C134" s="24" t="s">
        <v>195</v>
      </c>
      <c r="D134" s="24"/>
      <c r="E134" s="24"/>
      <c r="G134" s="26" t="s">
        <v>16</v>
      </c>
      <c r="H134" s="26" t="s">
        <v>16</v>
      </c>
      <c r="I134" s="26" t="s">
        <v>16</v>
      </c>
      <c r="J134" s="26"/>
      <c r="M134" s="26"/>
    </row>
    <row r="135" spans="1:13" ht="12.75" customHeight="1" x14ac:dyDescent="0.25">
      <c r="B135" s="31" t="str">
        <f t="shared" si="10"/>
        <v>H1</v>
      </c>
      <c r="C135" s="33" t="s">
        <v>196</v>
      </c>
      <c r="D135" s="33"/>
      <c r="E135" s="33"/>
      <c r="F135" s="32"/>
      <c r="G135" s="35" t="s">
        <v>16</v>
      </c>
      <c r="H135" s="35" t="s">
        <v>16</v>
      </c>
      <c r="I135" s="35" t="s">
        <v>16</v>
      </c>
      <c r="J135" s="35"/>
      <c r="K135" s="32"/>
      <c r="L135" s="32"/>
      <c r="M135" s="35"/>
    </row>
    <row r="136" spans="1:13" ht="12.75" customHeight="1" x14ac:dyDescent="0.25">
      <c r="B136" s="31" t="str">
        <f t="shared" si="10"/>
        <v>H2</v>
      </c>
      <c r="C136" s="33" t="s">
        <v>197</v>
      </c>
      <c r="D136" s="33"/>
      <c r="E136" s="33"/>
      <c r="F136" s="32"/>
      <c r="G136" s="35" t="s">
        <v>16</v>
      </c>
      <c r="H136" s="35" t="s">
        <v>16</v>
      </c>
      <c r="I136" s="35" t="s">
        <v>16</v>
      </c>
      <c r="J136" s="35"/>
      <c r="K136" s="32"/>
      <c r="L136" s="32"/>
      <c r="M136" s="35"/>
    </row>
    <row r="137" spans="1:13" ht="12.75" customHeight="1" x14ac:dyDescent="0.25">
      <c r="B137" s="31" t="str">
        <f t="shared" ref="B137:B143" si="11">B77</f>
        <v>E1</v>
      </c>
      <c r="C137" s="24" t="s">
        <v>198</v>
      </c>
      <c r="D137" s="24"/>
      <c r="E137" s="24"/>
      <c r="G137" s="26" t="s">
        <v>16</v>
      </c>
      <c r="H137" s="26" t="s">
        <v>16</v>
      </c>
      <c r="I137" s="26" t="s">
        <v>16</v>
      </c>
      <c r="J137" s="26"/>
      <c r="M137" s="26"/>
    </row>
    <row r="138" spans="1:13" ht="12.75" customHeight="1" x14ac:dyDescent="0.25">
      <c r="B138" s="31" t="str">
        <f t="shared" si="11"/>
        <v>E2</v>
      </c>
      <c r="C138" s="24" t="s">
        <v>199</v>
      </c>
      <c r="D138" s="24"/>
      <c r="E138" s="24"/>
      <c r="G138" s="26" t="s">
        <v>16</v>
      </c>
      <c r="H138" s="26" t="s">
        <v>16</v>
      </c>
      <c r="I138" s="26" t="s">
        <v>16</v>
      </c>
      <c r="J138" s="26"/>
      <c r="M138" s="26"/>
    </row>
    <row r="139" spans="1:13" ht="12.75" customHeight="1" x14ac:dyDescent="0.25">
      <c r="B139" s="31" t="str">
        <f t="shared" si="11"/>
        <v>E3</v>
      </c>
      <c r="C139" s="24" t="s">
        <v>200</v>
      </c>
      <c r="D139" s="24"/>
      <c r="E139" s="24"/>
      <c r="G139" s="26" t="s">
        <v>16</v>
      </c>
      <c r="H139" s="26" t="s">
        <v>16</v>
      </c>
      <c r="I139" s="26" t="s">
        <v>16</v>
      </c>
      <c r="J139" s="26"/>
      <c r="M139" s="26"/>
    </row>
    <row r="140" spans="1:13" ht="12.75" customHeight="1" x14ac:dyDescent="0.25">
      <c r="B140" s="31" t="str">
        <f t="shared" si="11"/>
        <v>E4</v>
      </c>
      <c r="C140" s="24" t="s">
        <v>201</v>
      </c>
      <c r="D140" s="24"/>
      <c r="E140" s="24"/>
      <c r="F140" s="21"/>
      <c r="G140" s="26" t="s">
        <v>16</v>
      </c>
      <c r="H140" s="26" t="s">
        <v>16</v>
      </c>
      <c r="I140" s="26" t="s">
        <v>16</v>
      </c>
      <c r="J140" s="26"/>
      <c r="M140" s="26"/>
    </row>
    <row r="141" spans="1:13" ht="12.75" customHeight="1" x14ac:dyDescent="0.25">
      <c r="B141" s="31" t="str">
        <f t="shared" si="11"/>
        <v>E5</v>
      </c>
      <c r="C141" s="24" t="s">
        <v>202</v>
      </c>
      <c r="D141" s="24"/>
      <c r="E141" s="24"/>
      <c r="G141" s="26" t="s">
        <v>16</v>
      </c>
      <c r="H141" s="26" t="s">
        <v>16</v>
      </c>
      <c r="I141" s="26" t="s">
        <v>16</v>
      </c>
      <c r="J141" s="26"/>
      <c r="M141" s="26"/>
    </row>
    <row r="142" spans="1:13" ht="12.75" customHeight="1" x14ac:dyDescent="0.25">
      <c r="B142" s="31" t="str">
        <f t="shared" si="11"/>
        <v>R1</v>
      </c>
      <c r="C142" s="33" t="s">
        <v>203</v>
      </c>
      <c r="D142" s="33"/>
      <c r="E142" s="33"/>
      <c r="F142" s="32"/>
      <c r="G142" s="35" t="s">
        <v>16</v>
      </c>
      <c r="H142" s="35" t="s">
        <v>16</v>
      </c>
      <c r="I142" s="35" t="s">
        <v>16</v>
      </c>
      <c r="J142" s="35"/>
      <c r="K142" s="32"/>
      <c r="L142" s="32"/>
      <c r="M142" s="35"/>
    </row>
    <row r="143" spans="1:13" ht="12.75" customHeight="1" x14ac:dyDescent="0.25">
      <c r="B143" s="31" t="str">
        <f t="shared" si="11"/>
        <v>R2</v>
      </c>
      <c r="C143" s="33" t="s">
        <v>204</v>
      </c>
      <c r="D143" s="33"/>
      <c r="E143" s="33"/>
      <c r="F143" s="32"/>
      <c r="G143" s="35" t="s">
        <v>16</v>
      </c>
      <c r="H143" s="35" t="s">
        <v>16</v>
      </c>
      <c r="I143" s="35" t="s">
        <v>16</v>
      </c>
      <c r="J143" s="35"/>
      <c r="K143" s="32"/>
      <c r="L143" s="32"/>
      <c r="M143" s="35"/>
    </row>
  </sheetData>
  <protectedRanges>
    <protectedRange sqref="S20:S36 T40 J67 G40:K66 S41:S67 J84 T12:T19 J12:J36 J125 G88:J124 G71:J83 G131:J143 G129:I130" name="Range1_1"/>
    <protectedRange sqref="M40:M67 M12:M36 M88:M124 M71:M84 M131:M143" name="Range1_1_1"/>
  </protectedRanges>
  <mergeCells count="15">
    <mergeCell ref="B4:H4"/>
    <mergeCell ref="B6:C6"/>
    <mergeCell ref="B7:C7"/>
    <mergeCell ref="B8:C8"/>
    <mergeCell ref="B10:M10"/>
    <mergeCell ref="O10:U10"/>
    <mergeCell ref="B85:M85"/>
    <mergeCell ref="G86:I86"/>
    <mergeCell ref="B126:M126"/>
    <mergeCell ref="G127:I127"/>
    <mergeCell ref="B37:M37"/>
    <mergeCell ref="O37:U37"/>
    <mergeCell ref="F38:K38"/>
    <mergeCell ref="B68:M68"/>
    <mergeCell ref="G69:I69"/>
  </mergeCells>
  <conditionalFormatting sqref="G40:K66 J67 J84 J12:J36 J125 G71:J83 G131:J143">
    <cfRule type="cellIs" dxfId="34" priority="53" stopIfTrue="1" operator="equal">
      <formula>"Yes"</formula>
    </cfRule>
    <cfRule type="cellIs" dxfId="33" priority="54" stopIfTrue="1" operator="equal">
      <formula>"Recommendation"</formula>
    </cfRule>
    <cfRule type="cellIs" dxfId="32" priority="55" stopIfTrue="1" operator="equal">
      <formula>"Issue"</formula>
    </cfRule>
  </conditionalFormatting>
  <conditionalFormatting sqref="M41:M67 M12:M36 M72:M84 M132:M143">
    <cfRule type="cellIs" dxfId="31" priority="51" stopIfTrue="1" operator="equal">
      <formula>"Yes"</formula>
    </cfRule>
    <cfRule type="cellIs" dxfId="30" priority="52" stopIfTrue="1" operator="equal">
      <formula>"No"</formula>
    </cfRule>
  </conditionalFormatting>
  <conditionalFormatting sqref="S41:S67 S12:S36 T12:T19">
    <cfRule type="cellIs" dxfId="29" priority="48" stopIfTrue="1" operator="equal">
      <formula>"Good"</formula>
    </cfRule>
    <cfRule type="cellIs" dxfId="28" priority="49" stopIfTrue="1" operator="equal">
      <formula>"Satisfactory"</formula>
    </cfRule>
    <cfRule type="cellIs" dxfId="27" priority="50" stopIfTrue="1" operator="equal">
      <formula>"Poor"</formula>
    </cfRule>
  </conditionalFormatting>
  <conditionalFormatting sqref="M40">
    <cfRule type="cellIs" dxfId="26" priority="43" stopIfTrue="1" operator="equal">
      <formula>"Yes"</formula>
    </cfRule>
    <cfRule type="cellIs" dxfId="25" priority="44" stopIfTrue="1" operator="equal">
      <formula>"No"</formula>
    </cfRule>
  </conditionalFormatting>
  <conditionalFormatting sqref="S40">
    <cfRule type="cellIs" dxfId="24" priority="40" stopIfTrue="1" operator="equal">
      <formula>"Good"</formula>
    </cfRule>
    <cfRule type="cellIs" dxfId="23" priority="41" stopIfTrue="1" operator="equal">
      <formula>"Satisfactory"</formula>
    </cfRule>
    <cfRule type="cellIs" dxfId="22" priority="42" stopIfTrue="1" operator="equal">
      <formula>"Poor"</formula>
    </cfRule>
  </conditionalFormatting>
  <conditionalFormatting sqref="T40">
    <cfRule type="cellIs" dxfId="21" priority="37" stopIfTrue="1" operator="equal">
      <formula>"Good"</formula>
    </cfRule>
    <cfRule type="cellIs" dxfId="20" priority="38" stopIfTrue="1" operator="equal">
      <formula>"Satisfactory"</formula>
    </cfRule>
    <cfRule type="cellIs" dxfId="19" priority="39" stopIfTrue="1" operator="equal">
      <formula>"Poor"</formula>
    </cfRule>
  </conditionalFormatting>
  <conditionalFormatting sqref="M71">
    <cfRule type="cellIs" dxfId="18" priority="27" stopIfTrue="1" operator="equal">
      <formula>"Yes"</formula>
    </cfRule>
    <cfRule type="cellIs" dxfId="17" priority="28" stopIfTrue="1" operator="equal">
      <formula>"No"</formula>
    </cfRule>
  </conditionalFormatting>
  <conditionalFormatting sqref="G88:J124">
    <cfRule type="cellIs" dxfId="16" priority="18" stopIfTrue="1" operator="equal">
      <formula>"Yes"</formula>
    </cfRule>
    <cfRule type="cellIs" dxfId="15" priority="19" stopIfTrue="1" operator="equal">
      <formula>"Recommendation"</formula>
    </cfRule>
    <cfRule type="cellIs" dxfId="14" priority="20" stopIfTrue="1" operator="equal">
      <formula>"Issue"</formula>
    </cfRule>
  </conditionalFormatting>
  <conditionalFormatting sqref="M89:M124">
    <cfRule type="cellIs" dxfId="13" priority="16" stopIfTrue="1" operator="equal">
      <formula>"Yes"</formula>
    </cfRule>
    <cfRule type="cellIs" dxfId="12" priority="17" stopIfTrue="1" operator="equal">
      <formula>"No"</formula>
    </cfRule>
  </conditionalFormatting>
  <conditionalFormatting sqref="M88">
    <cfRule type="cellIs" dxfId="11" priority="14" stopIfTrue="1" operator="equal">
      <formula>"Yes"</formula>
    </cfRule>
    <cfRule type="cellIs" dxfId="10" priority="15" stopIfTrue="1" operator="equal">
      <formula>"No"</formula>
    </cfRule>
  </conditionalFormatting>
  <conditionalFormatting sqref="M131">
    <cfRule type="cellIs" dxfId="9" priority="7" stopIfTrue="1" operator="equal">
      <formula>"Yes"</formula>
    </cfRule>
    <cfRule type="cellIs" dxfId="8" priority="8" stopIfTrue="1" operator="equal">
      <formula>"No"</formula>
    </cfRule>
  </conditionalFormatting>
  <conditionalFormatting sqref="G130:I130">
    <cfRule type="cellIs" dxfId="7" priority="4" stopIfTrue="1" operator="equal">
      <formula>"Yes"</formula>
    </cfRule>
    <cfRule type="cellIs" dxfId="6" priority="5" stopIfTrue="1" operator="equal">
      <formula>"Recommendation"</formula>
    </cfRule>
    <cfRule type="cellIs" dxfId="5" priority="6" stopIfTrue="1" operator="equal">
      <formula>"Issue"</formula>
    </cfRule>
  </conditionalFormatting>
  <conditionalFormatting sqref="G129:I129">
    <cfRule type="cellIs" dxfId="4" priority="1" stopIfTrue="1" operator="equal">
      <formula>"Yes"</formula>
    </cfRule>
    <cfRule type="cellIs" dxfId="3" priority="2" stopIfTrue="1" operator="equal">
      <formula>"Recommendation"</formula>
    </cfRule>
    <cfRule type="cellIs" dxfId="2" priority="3" stopIfTrue="1" operator="equal">
      <formula>"Issue"</formula>
    </cfRule>
  </conditionalFormatting>
  <dataValidations count="3">
    <dataValidation type="list" allowBlank="1" showInputMessage="1" showErrorMessage="1" sqref="S20:S36 T40 S41:S67 T12:T19">
      <formula1>"Good,Satisfactory,Poor"</formula1>
    </dataValidation>
    <dataValidation type="list" allowBlank="1" showInputMessage="1" showErrorMessage="1" sqref="M40:M67 M12:M36 M88:M124 M71:M84 M131:M143">
      <formula1>"Yes, No"</formula1>
    </dataValidation>
    <dataValidation type="list" allowBlank="1" showInputMessage="1" showErrorMessage="1" sqref="G40:K66 J67 J12:J36 J84 J125 G88:J124 G71:J83 G131:J143 G129:I130">
      <formula1>"Yes,Recommendation,Issue,Outstanding"</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61"/>
  <sheetViews>
    <sheetView workbookViewId="0">
      <selection activeCell="I10" sqref="I10"/>
    </sheetView>
  </sheetViews>
  <sheetFormatPr defaultColWidth="9.140625" defaultRowHeight="12.75" customHeight="1" x14ac:dyDescent="0.25"/>
  <cols>
    <col min="1" max="1" width="2.85546875" style="7" customWidth="1"/>
    <col min="2" max="2" width="9.5703125" style="7" customWidth="1"/>
    <col min="3" max="3" width="12" style="7" customWidth="1"/>
    <col min="4" max="4" width="41.42578125" style="7" customWidth="1"/>
    <col min="5" max="5" width="20" style="7" customWidth="1"/>
    <col min="6" max="6" width="25.28515625" style="7" customWidth="1"/>
    <col min="7" max="8" width="60.7109375" style="7" customWidth="1"/>
    <col min="9" max="9" width="28.42578125" style="7" customWidth="1"/>
    <col min="10" max="10" width="46.28515625" style="7" customWidth="1"/>
    <col min="11" max="11" width="3.42578125" style="7" customWidth="1"/>
    <col min="12" max="16384" width="9.140625" style="7"/>
  </cols>
  <sheetData>
    <row r="1" spans="1:10" s="4" customFormat="1" ht="84" customHeight="1" x14ac:dyDescent="0.25">
      <c r="D1" s="5"/>
      <c r="E1" s="5"/>
      <c r="F1" s="6"/>
    </row>
    <row r="2" spans="1:10" s="3" customFormat="1" ht="42" customHeight="1" x14ac:dyDescent="0.25">
      <c r="A2" s="1"/>
      <c r="B2" s="13" t="s">
        <v>0</v>
      </c>
    </row>
    <row r="3" spans="1:10" s="3" customFormat="1" ht="42" customHeight="1" x14ac:dyDescent="0.25">
      <c r="A3" s="1"/>
      <c r="B3" s="2" t="s">
        <v>205</v>
      </c>
      <c r="J3" s="16" t="s">
        <v>2</v>
      </c>
    </row>
    <row r="4" spans="1:10" s="3" customFormat="1" ht="42" customHeight="1" x14ac:dyDescent="0.25">
      <c r="A4" s="1"/>
      <c r="B4" s="77" t="s">
        <v>206</v>
      </c>
      <c r="C4" s="77"/>
      <c r="D4" s="77"/>
      <c r="E4" s="77"/>
      <c r="F4" s="77"/>
      <c r="G4" s="77"/>
      <c r="H4" s="50"/>
    </row>
    <row r="5" spans="1:10" ht="16.5" customHeight="1" x14ac:dyDescent="0.25">
      <c r="D5" s="12"/>
    </row>
    <row r="6" spans="1:10" ht="16.5" customHeight="1" x14ac:dyDescent="0.25">
      <c r="D6" s="12"/>
    </row>
    <row r="7" spans="1:10" s="21" customFormat="1" ht="40.5" customHeight="1" x14ac:dyDescent="0.25">
      <c r="B7" s="71" t="s">
        <v>207</v>
      </c>
      <c r="C7" s="71"/>
      <c r="D7" s="71"/>
      <c r="E7" s="71"/>
      <c r="F7" s="71"/>
      <c r="G7" s="71"/>
      <c r="H7" s="71"/>
      <c r="I7" s="71"/>
      <c r="J7" s="71"/>
    </row>
    <row r="8" spans="1:10" ht="32.25" customHeight="1" x14ac:dyDescent="0.25">
      <c r="B8" s="17" t="s">
        <v>50</v>
      </c>
      <c r="C8" s="17" t="s">
        <v>54</v>
      </c>
      <c r="D8" s="17" t="s">
        <v>208</v>
      </c>
      <c r="E8" s="17" t="s">
        <v>209</v>
      </c>
      <c r="F8" s="17" t="s">
        <v>210</v>
      </c>
      <c r="G8" s="17" t="s">
        <v>211</v>
      </c>
      <c r="H8" s="17" t="s">
        <v>212</v>
      </c>
      <c r="I8" s="17" t="s">
        <v>28</v>
      </c>
      <c r="J8" s="17" t="s">
        <v>38</v>
      </c>
    </row>
    <row r="9" spans="1:10" ht="18" customHeight="1" x14ac:dyDescent="0.25">
      <c r="B9" s="31" t="s">
        <v>66</v>
      </c>
      <c r="C9" s="32" t="str">
        <f>'Data QA'!F12</f>
        <v>U1-D1</v>
      </c>
      <c r="D9" s="33" t="str">
        <f>'Data QA'!G12</f>
        <v>All Surveys - Weight Applied</v>
      </c>
      <c r="E9" s="33" t="s">
        <v>213</v>
      </c>
      <c r="F9" s="34" t="s">
        <v>214</v>
      </c>
      <c r="G9" s="34" t="s">
        <v>215</v>
      </c>
      <c r="H9" s="34" t="s">
        <v>216</v>
      </c>
      <c r="I9" s="35" t="s">
        <v>217</v>
      </c>
      <c r="J9" s="32"/>
    </row>
    <row r="10" spans="1:10" ht="18" customHeight="1" x14ac:dyDescent="0.25">
      <c r="B10" s="32" t="s">
        <v>66</v>
      </c>
      <c r="C10" s="32" t="s">
        <v>71</v>
      </c>
      <c r="D10" s="33" t="str">
        <f>'Data QA'!G13</f>
        <v>All Surveys - Number of Spray Rounds</v>
      </c>
      <c r="E10" s="33" t="s">
        <v>213</v>
      </c>
      <c r="F10" s="34" t="s">
        <v>218</v>
      </c>
      <c r="G10" s="34" t="s">
        <v>219</v>
      </c>
      <c r="H10" s="34" t="s">
        <v>216</v>
      </c>
      <c r="I10" s="35" t="s">
        <v>217</v>
      </c>
      <c r="J10" s="32"/>
    </row>
    <row r="11" spans="1:10" ht="18" customHeight="1" x14ac:dyDescent="0.25">
      <c r="B11" s="32" t="s">
        <v>66</v>
      </c>
      <c r="C11" s="32" t="s">
        <v>73</v>
      </c>
      <c r="D11" s="33" t="str">
        <f>'Data QA'!G14</f>
        <v>All Surveys - Active Substances</v>
      </c>
      <c r="E11" s="33" t="s">
        <v>213</v>
      </c>
      <c r="F11" s="34" t="s">
        <v>218</v>
      </c>
      <c r="G11" s="34" t="s">
        <v>219</v>
      </c>
      <c r="H11" s="34" t="s">
        <v>216</v>
      </c>
      <c r="I11" s="35" t="s">
        <v>217</v>
      </c>
      <c r="J11" s="32"/>
    </row>
    <row r="12" spans="1:10" ht="18" customHeight="1" x14ac:dyDescent="0.25">
      <c r="B12" s="32" t="s">
        <v>66</v>
      </c>
      <c r="C12" s="32" t="s">
        <v>75</v>
      </c>
      <c r="D12" s="33" t="str">
        <f>'Data QA'!G15</f>
        <v>All Surveys - Number of Products</v>
      </c>
      <c r="E12" s="33" t="s">
        <v>213</v>
      </c>
      <c r="F12" s="34" t="s">
        <v>218</v>
      </c>
      <c r="G12" s="34" t="s">
        <v>219</v>
      </c>
      <c r="H12" s="34" t="s">
        <v>216</v>
      </c>
      <c r="I12" s="35" t="s">
        <v>217</v>
      </c>
      <c r="J12" s="32"/>
    </row>
    <row r="13" spans="1:10" ht="18" customHeight="1" x14ac:dyDescent="0.25">
      <c r="B13" s="7" t="s">
        <v>77</v>
      </c>
      <c r="C13" s="7" t="s">
        <v>80</v>
      </c>
      <c r="D13" s="24" t="str">
        <f>'Data QA'!G16</f>
        <v>Land Use Overview</v>
      </c>
      <c r="E13" s="24" t="s">
        <v>213</v>
      </c>
      <c r="F13" s="25" t="s">
        <v>220</v>
      </c>
      <c r="G13" s="25" t="s">
        <v>221</v>
      </c>
      <c r="H13" s="25" t="s">
        <v>222</v>
      </c>
      <c r="I13" s="26" t="s">
        <v>217</v>
      </c>
    </row>
    <row r="14" spans="1:10" ht="18" customHeight="1" x14ac:dyDescent="0.25">
      <c r="B14" s="7" t="s">
        <v>77</v>
      </c>
      <c r="C14" s="7" t="s">
        <v>223</v>
      </c>
      <c r="D14" s="24" t="e">
        <f>'Data QA'!#REF!</f>
        <v>#REF!</v>
      </c>
      <c r="E14" s="24" t="s">
        <v>213</v>
      </c>
      <c r="F14" s="25" t="s">
        <v>220</v>
      </c>
      <c r="G14" s="25" t="s">
        <v>221</v>
      </c>
      <c r="H14" s="25" t="s">
        <v>222</v>
      </c>
      <c r="I14" s="26" t="s">
        <v>217</v>
      </c>
    </row>
    <row r="15" spans="1:10" ht="18" customHeight="1" x14ac:dyDescent="0.25">
      <c r="B15" s="7" t="s">
        <v>82</v>
      </c>
      <c r="C15" s="7" t="s">
        <v>84</v>
      </c>
      <c r="D15" s="24" t="str">
        <f>'Data QA'!G17</f>
        <v>Biopesticides available to Users</v>
      </c>
      <c r="E15" s="24" t="s">
        <v>213</v>
      </c>
      <c r="F15" s="25" t="s">
        <v>83</v>
      </c>
      <c r="G15" s="25" t="s">
        <v>224</v>
      </c>
      <c r="H15" s="25" t="s">
        <v>225</v>
      </c>
      <c r="I15" s="26" t="s">
        <v>217</v>
      </c>
    </row>
    <row r="16" spans="1:10" ht="18" customHeight="1" x14ac:dyDescent="0.25">
      <c r="B16" s="7" t="s">
        <v>82</v>
      </c>
      <c r="C16" s="7" t="s">
        <v>86</v>
      </c>
      <c r="D16" s="24" t="str">
        <f>'Data QA'!G18</f>
        <v>2018 EU Pesticides</v>
      </c>
      <c r="E16" s="24" t="s">
        <v>213</v>
      </c>
      <c r="F16" s="25" t="s">
        <v>226</v>
      </c>
      <c r="G16" s="25" t="s">
        <v>224</v>
      </c>
      <c r="H16" s="25" t="s">
        <v>227</v>
      </c>
      <c r="I16" s="26" t="s">
        <v>217</v>
      </c>
    </row>
    <row r="17" spans="2:10" ht="18" customHeight="1" x14ac:dyDescent="0.25">
      <c r="B17" s="7" t="s">
        <v>88</v>
      </c>
      <c r="C17" s="7" t="s">
        <v>90</v>
      </c>
      <c r="D17" s="24" t="str">
        <f>'Data QA'!G19</f>
        <v>Organic Land Use Overview</v>
      </c>
      <c r="E17" s="24" t="s">
        <v>213</v>
      </c>
      <c r="F17" s="25" t="s">
        <v>228</v>
      </c>
      <c r="G17" s="25" t="s">
        <v>229</v>
      </c>
      <c r="H17" s="25" t="s">
        <v>230</v>
      </c>
      <c r="I17" s="26" t="s">
        <v>217</v>
      </c>
    </row>
    <row r="18" spans="2:10" ht="18" customHeight="1" x14ac:dyDescent="0.25">
      <c r="B18" s="7" t="s">
        <v>88</v>
      </c>
      <c r="C18" s="7" t="s">
        <v>231</v>
      </c>
      <c r="D18" s="24" t="e">
        <f>'Data QA'!#REF!</f>
        <v>#REF!</v>
      </c>
      <c r="E18" s="24" t="s">
        <v>213</v>
      </c>
      <c r="F18" s="25" t="s">
        <v>232</v>
      </c>
      <c r="G18" s="25" t="s">
        <v>229</v>
      </c>
      <c r="H18" s="25" t="s">
        <v>230</v>
      </c>
      <c r="I18" s="26" t="s">
        <v>217</v>
      </c>
    </row>
    <row r="19" spans="2:10" ht="18" customHeight="1" x14ac:dyDescent="0.25">
      <c r="B19" s="32" t="s">
        <v>92</v>
      </c>
      <c r="C19" s="32" t="s">
        <v>95</v>
      </c>
      <c r="D19" s="33" t="str">
        <f>'Data QA'!G20</f>
        <v>% Found with residues above MRLs</v>
      </c>
      <c r="E19" s="33" t="s">
        <v>213</v>
      </c>
      <c r="F19" s="34" t="s">
        <v>233</v>
      </c>
      <c r="G19" s="34" t="s">
        <v>224</v>
      </c>
      <c r="H19" s="34" t="s">
        <v>234</v>
      </c>
      <c r="I19" s="35" t="s">
        <v>217</v>
      </c>
      <c r="J19" s="32"/>
    </row>
    <row r="20" spans="2:10" ht="18" customHeight="1" x14ac:dyDescent="0.25">
      <c r="B20" s="32" t="s">
        <v>98</v>
      </c>
      <c r="C20" s="32" t="s">
        <v>100</v>
      </c>
      <c r="D20" s="33" t="str">
        <f>'Data QA'!G21</f>
        <v>Cases</v>
      </c>
      <c r="E20" s="33" t="s">
        <v>213</v>
      </c>
      <c r="F20" s="34" t="s">
        <v>101</v>
      </c>
      <c r="G20" s="34" t="s">
        <v>235</v>
      </c>
      <c r="H20" s="34" t="s">
        <v>236</v>
      </c>
      <c r="I20" s="35" t="s">
        <v>217</v>
      </c>
      <c r="J20" s="32"/>
    </row>
    <row r="21" spans="2:10" ht="18" customHeight="1" x14ac:dyDescent="0.25">
      <c r="B21" s="32" t="s">
        <v>98</v>
      </c>
      <c r="C21" s="32" t="s">
        <v>102</v>
      </c>
      <c r="D21" s="33" t="str">
        <f>'Data QA'!G22</f>
        <v>Age of Patient</v>
      </c>
      <c r="E21" s="33" t="s">
        <v>213</v>
      </c>
      <c r="F21" s="34" t="s">
        <v>237</v>
      </c>
      <c r="G21" s="34" t="s">
        <v>235</v>
      </c>
      <c r="H21" s="34" t="s">
        <v>238</v>
      </c>
      <c r="I21" s="35" t="s">
        <v>217</v>
      </c>
      <c r="J21" s="32"/>
    </row>
    <row r="22" spans="2:10" ht="18" customHeight="1" x14ac:dyDescent="0.25">
      <c r="B22" s="32" t="s">
        <v>239</v>
      </c>
      <c r="C22" s="32" t="s">
        <v>105</v>
      </c>
      <c r="D22" s="33" t="str">
        <f>'Data QA'!G23</f>
        <v>Number of calls</v>
      </c>
      <c r="E22" s="33" t="s">
        <v>213</v>
      </c>
      <c r="F22" s="34" t="s">
        <v>240</v>
      </c>
      <c r="G22" s="34" t="s">
        <v>235</v>
      </c>
      <c r="H22" s="34" t="s">
        <v>241</v>
      </c>
      <c r="I22" s="35" t="s">
        <v>217</v>
      </c>
      <c r="J22" s="32"/>
    </row>
    <row r="23" spans="2:10" ht="18" customHeight="1" x14ac:dyDescent="0.25">
      <c r="B23" s="7" t="s">
        <v>107</v>
      </c>
      <c r="C23" s="7" t="s">
        <v>110</v>
      </c>
      <c r="D23" s="24" t="str">
        <f>'Data QA'!G24</f>
        <v>Farmland Bird Index</v>
      </c>
      <c r="E23" s="24" t="s">
        <v>213</v>
      </c>
      <c r="F23" s="25" t="s">
        <v>242</v>
      </c>
      <c r="G23" s="25" t="s">
        <v>243</v>
      </c>
      <c r="H23" s="25" t="s">
        <v>222</v>
      </c>
      <c r="I23" s="26" t="s">
        <v>217</v>
      </c>
    </row>
    <row r="24" spans="2:10" ht="18" customHeight="1" x14ac:dyDescent="0.25">
      <c r="B24" s="7" t="s">
        <v>107</v>
      </c>
      <c r="C24" s="7" t="s">
        <v>112</v>
      </c>
      <c r="D24" s="24" t="str">
        <f>'Data QA'!G25</f>
        <v>Farmland Chick Indeix</v>
      </c>
      <c r="E24" s="24" t="s">
        <v>213</v>
      </c>
      <c r="F24" s="25" t="s">
        <v>244</v>
      </c>
      <c r="G24" s="25" t="s">
        <v>245</v>
      </c>
      <c r="H24" s="25" t="s">
        <v>222</v>
      </c>
      <c r="I24" s="26" t="s">
        <v>217</v>
      </c>
    </row>
    <row r="25" spans="2:10" ht="18" customHeight="1" x14ac:dyDescent="0.25">
      <c r="B25" s="7" t="s">
        <v>114</v>
      </c>
      <c r="C25" s="7" t="s">
        <v>116</v>
      </c>
      <c r="D25" s="24" t="str">
        <f>'Data QA'!G26</f>
        <v>Pollinators Indicator</v>
      </c>
      <c r="E25" s="24" t="s">
        <v>213</v>
      </c>
      <c r="F25" s="25" t="s">
        <v>246</v>
      </c>
      <c r="G25" s="25" t="s">
        <v>247</v>
      </c>
      <c r="H25" s="25" t="s">
        <v>248</v>
      </c>
      <c r="I25" s="26" t="s">
        <v>217</v>
      </c>
    </row>
    <row r="26" spans="2:10" ht="18" customHeight="1" x14ac:dyDescent="0.25">
      <c r="B26" s="7" t="s">
        <v>114</v>
      </c>
      <c r="C26" s="7" t="s">
        <v>118</v>
      </c>
      <c r="D26" s="24" t="str">
        <f>'Data QA'!G27</f>
        <v>Butterflies Indicator</v>
      </c>
      <c r="E26" s="24" t="s">
        <v>213</v>
      </c>
      <c r="F26" s="25" t="s">
        <v>249</v>
      </c>
      <c r="G26" s="25" t="s">
        <v>250</v>
      </c>
      <c r="H26" s="25" t="s">
        <v>251</v>
      </c>
      <c r="I26" s="26" t="s">
        <v>217</v>
      </c>
    </row>
    <row r="27" spans="2:10" ht="18" customHeight="1" x14ac:dyDescent="0.25">
      <c r="B27" s="7" t="s">
        <v>120</v>
      </c>
      <c r="C27" s="7" t="s">
        <v>122</v>
      </c>
      <c r="D27" s="24" t="str">
        <f>'Data QA'!G28</f>
        <v>Poisonings</v>
      </c>
      <c r="E27" s="24" t="s">
        <v>213</v>
      </c>
      <c r="F27" s="25" t="s">
        <v>123</v>
      </c>
      <c r="G27" s="25" t="s">
        <v>224</v>
      </c>
      <c r="H27" s="25" t="s">
        <v>252</v>
      </c>
      <c r="I27" s="26" t="s">
        <v>217</v>
      </c>
    </row>
    <row r="28" spans="2:10" ht="18" customHeight="1" x14ac:dyDescent="0.25">
      <c r="B28" s="7" t="s">
        <v>124</v>
      </c>
      <c r="C28" s="7" t="s">
        <v>126</v>
      </c>
      <c r="D28" s="38" t="str">
        <f>'Data QA'!G29</f>
        <v>UNDER CONSTRUCTION</v>
      </c>
      <c r="E28" s="24" t="s">
        <v>213</v>
      </c>
      <c r="F28" s="25" t="s">
        <v>104</v>
      </c>
      <c r="G28" s="25" t="s">
        <v>104</v>
      </c>
      <c r="H28" s="25" t="s">
        <v>104</v>
      </c>
      <c r="I28" s="26" t="s">
        <v>217</v>
      </c>
    </row>
    <row r="29" spans="2:10" ht="18" customHeight="1" x14ac:dyDescent="0.25">
      <c r="B29" s="7" t="s">
        <v>128</v>
      </c>
      <c r="C29" s="7" t="s">
        <v>130</v>
      </c>
      <c r="D29" s="24" t="str">
        <f>'Data QA'!G30</f>
        <v>Pollution</v>
      </c>
      <c r="E29" s="24" t="s">
        <v>213</v>
      </c>
      <c r="F29" s="25" t="s">
        <v>129</v>
      </c>
      <c r="G29" s="25" t="s">
        <v>224</v>
      </c>
      <c r="H29" s="25" t="s">
        <v>253</v>
      </c>
      <c r="I29" s="26" t="s">
        <v>217</v>
      </c>
    </row>
    <row r="30" spans="2:10" ht="18" customHeight="1" x14ac:dyDescent="0.25">
      <c r="B30" s="32" t="s">
        <v>131</v>
      </c>
      <c r="C30" s="32" t="s">
        <v>134</v>
      </c>
      <c r="D30" s="33" t="str">
        <f>'Data QA'!G31</f>
        <v>BASIS Membership Prof Register</v>
      </c>
      <c r="E30" s="33" t="s">
        <v>213</v>
      </c>
      <c r="F30" s="34" t="s">
        <v>254</v>
      </c>
      <c r="G30" s="34" t="s">
        <v>224</v>
      </c>
      <c r="H30" s="34" t="s">
        <v>255</v>
      </c>
      <c r="I30" s="35" t="s">
        <v>217</v>
      </c>
      <c r="J30" s="32"/>
    </row>
    <row r="31" spans="2:10" ht="18" customHeight="1" x14ac:dyDescent="0.25">
      <c r="B31" s="32" t="s">
        <v>131</v>
      </c>
      <c r="C31" s="32" t="s">
        <v>136</v>
      </c>
      <c r="D31" s="33" t="str">
        <f>'Data QA'!G32</f>
        <v>BASIS Storekeerpers Qualification</v>
      </c>
      <c r="E31" s="33" t="s">
        <v>213</v>
      </c>
      <c r="F31" s="34" t="s">
        <v>256</v>
      </c>
      <c r="G31" s="34" t="s">
        <v>224</v>
      </c>
      <c r="H31" s="34" t="s">
        <v>257</v>
      </c>
      <c r="I31" s="35" t="s">
        <v>217</v>
      </c>
      <c r="J31" s="32"/>
    </row>
    <row r="32" spans="2:10" ht="18" customHeight="1" x14ac:dyDescent="0.25">
      <c r="B32" s="32" t="s">
        <v>138</v>
      </c>
      <c r="C32" s="32" t="s">
        <v>140</v>
      </c>
      <c r="D32" s="33" t="str">
        <f>'Data QA'!G33</f>
        <v>NSTS Number of tests</v>
      </c>
      <c r="E32" s="33" t="s">
        <v>213</v>
      </c>
      <c r="F32" s="34" t="s">
        <v>258</v>
      </c>
      <c r="G32" s="34" t="s">
        <v>224</v>
      </c>
      <c r="H32" s="34" t="s">
        <v>259</v>
      </c>
      <c r="I32" s="35" t="s">
        <v>217</v>
      </c>
      <c r="J32" s="32"/>
    </row>
    <row r="33" spans="2:10" ht="18" customHeight="1" x14ac:dyDescent="0.25">
      <c r="B33" s="32" t="s">
        <v>138</v>
      </c>
      <c r="C33" s="32" t="s">
        <v>142</v>
      </c>
      <c r="D33" s="33" t="str">
        <f>'Data QA'!G34</f>
        <v>NSTS Percentage of Sprayed Area</v>
      </c>
      <c r="E33" s="33" t="s">
        <v>213</v>
      </c>
      <c r="F33" s="34" t="s">
        <v>260</v>
      </c>
      <c r="G33" s="34" t="s">
        <v>224</v>
      </c>
      <c r="H33" s="34" t="s">
        <v>259</v>
      </c>
      <c r="I33" s="35" t="s">
        <v>217</v>
      </c>
      <c r="J33" s="32"/>
    </row>
    <row r="34" spans="2:10" ht="18" customHeight="1" x14ac:dyDescent="0.25">
      <c r="B34" s="32" t="s">
        <v>138</v>
      </c>
      <c r="C34" s="32" t="s">
        <v>144</v>
      </c>
      <c r="D34" s="33" t="str">
        <f>'Data QA'!G35</f>
        <v>NSTS Number of tests by region</v>
      </c>
      <c r="E34" s="33" t="s">
        <v>213</v>
      </c>
      <c r="F34" s="34" t="s">
        <v>261</v>
      </c>
      <c r="G34" s="34" t="s">
        <v>224</v>
      </c>
      <c r="H34" s="34" t="s">
        <v>259</v>
      </c>
      <c r="I34" s="35" t="s">
        <v>217</v>
      </c>
      <c r="J34" s="32"/>
    </row>
    <row r="36" spans="2:10" ht="12.75" customHeight="1" x14ac:dyDescent="0.25">
      <c r="D36" s="24"/>
      <c r="E36" s="24"/>
    </row>
    <row r="37" spans="2:10" ht="12.75" customHeight="1" x14ac:dyDescent="0.25">
      <c r="D37" s="24"/>
      <c r="E37" s="24"/>
    </row>
    <row r="38" spans="2:10" ht="12.75" customHeight="1" x14ac:dyDescent="0.25">
      <c r="D38" s="24"/>
      <c r="E38" s="24"/>
    </row>
    <row r="39" spans="2:10" ht="12.75" customHeight="1" x14ac:dyDescent="0.25">
      <c r="D39" s="24"/>
      <c r="E39" s="24"/>
    </row>
    <row r="40" spans="2:10" ht="12.75" customHeight="1" x14ac:dyDescent="0.25">
      <c r="D40" s="24"/>
      <c r="E40" s="24"/>
    </row>
    <row r="41" spans="2:10" ht="12.75" customHeight="1" x14ac:dyDescent="0.25">
      <c r="D41" s="24"/>
      <c r="E41" s="24"/>
    </row>
    <row r="42" spans="2:10" ht="12.75" customHeight="1" x14ac:dyDescent="0.25">
      <c r="D42" s="24"/>
      <c r="E42" s="24"/>
    </row>
    <row r="43" spans="2:10" ht="12.75" customHeight="1" x14ac:dyDescent="0.25">
      <c r="D43" s="24"/>
      <c r="E43" s="24"/>
    </row>
    <row r="44" spans="2:10" ht="12.75" customHeight="1" x14ac:dyDescent="0.25">
      <c r="D44" s="24"/>
      <c r="E44" s="24"/>
    </row>
    <row r="45" spans="2:10" ht="12.75" customHeight="1" x14ac:dyDescent="0.25">
      <c r="D45" s="24"/>
      <c r="E45" s="24"/>
    </row>
    <row r="47" spans="2:10" ht="12.75" customHeight="1" x14ac:dyDescent="0.25">
      <c r="D47" s="24"/>
      <c r="E47" s="24"/>
    </row>
    <row r="48" spans="2:10" ht="12.75" customHeight="1" x14ac:dyDescent="0.25">
      <c r="D48" s="24"/>
      <c r="E48" s="24"/>
    </row>
    <row r="49" spans="4:5" ht="12.75" customHeight="1" x14ac:dyDescent="0.25">
      <c r="D49" s="24"/>
      <c r="E49" s="24"/>
    </row>
    <row r="50" spans="4:5" ht="12.75" customHeight="1" x14ac:dyDescent="0.25">
      <c r="D50" s="24"/>
      <c r="E50" s="24"/>
    </row>
    <row r="51" spans="4:5" ht="12.75" customHeight="1" x14ac:dyDescent="0.25">
      <c r="D51" s="24"/>
      <c r="E51" s="24"/>
    </row>
    <row r="52" spans="4:5" ht="12.75" customHeight="1" x14ac:dyDescent="0.25">
      <c r="D52" s="24"/>
      <c r="E52" s="24"/>
    </row>
    <row r="53" spans="4:5" ht="12.75" customHeight="1" x14ac:dyDescent="0.25">
      <c r="D53" s="24"/>
      <c r="E53" s="24"/>
    </row>
    <row r="54" spans="4:5" ht="12.75" customHeight="1" x14ac:dyDescent="0.25">
      <c r="D54" s="24"/>
      <c r="E54" s="24"/>
    </row>
    <row r="55" spans="4:5" ht="12.75" customHeight="1" x14ac:dyDescent="0.25">
      <c r="D55" s="24"/>
      <c r="E55" s="24"/>
    </row>
    <row r="56" spans="4:5" ht="12.75" customHeight="1" x14ac:dyDescent="0.25">
      <c r="D56" s="24"/>
      <c r="E56" s="24"/>
    </row>
    <row r="57" spans="4:5" ht="12.75" customHeight="1" x14ac:dyDescent="0.25">
      <c r="D57" s="24"/>
      <c r="E57" s="24"/>
    </row>
    <row r="58" spans="4:5" ht="12.75" customHeight="1" x14ac:dyDescent="0.25">
      <c r="D58" s="24"/>
      <c r="E58" s="24"/>
    </row>
    <row r="59" spans="4:5" ht="12.75" customHeight="1" x14ac:dyDescent="0.25">
      <c r="D59" s="24"/>
      <c r="E59" s="24"/>
    </row>
    <row r="60" spans="4:5" ht="12.75" customHeight="1" x14ac:dyDescent="0.25">
      <c r="D60" s="24"/>
      <c r="E60" s="24"/>
    </row>
    <row r="61" spans="4:5" ht="12.75" customHeight="1" x14ac:dyDescent="0.25">
      <c r="D61" s="24"/>
      <c r="E61" s="24"/>
    </row>
  </sheetData>
  <protectedRanges>
    <protectedRange sqref="I9:I34" name="Range1_1_1"/>
  </protectedRanges>
  <mergeCells count="2">
    <mergeCell ref="B4:G4"/>
    <mergeCell ref="B7:J7"/>
  </mergeCells>
  <conditionalFormatting sqref="I9:I34">
    <cfRule type="cellIs" dxfId="1" priority="1" stopIfTrue="1" operator="equal">
      <formula>"Yes"</formula>
    </cfRule>
    <cfRule type="cellIs" dxfId="0" priority="2" stopIfTrue="1" operator="equal">
      <formula>"No"</formula>
    </cfRule>
  </conditionalFormatting>
  <dataValidations count="1">
    <dataValidation type="list" allowBlank="1" showInputMessage="1" showErrorMessage="1" sqref="I9:I34">
      <formula1>"Yes, No"</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efra Spreadsheet" ma:contentTypeID="0x0101005D45FA349AE32F4EBDC9175D913FC1690200D58736DDF4AE1F45B32EE7DD254AA4F4" ma:contentTypeVersion="20" ma:contentTypeDescription="Spreadsheet document" ma:contentTypeScope="" ma:versionID="329832c275feb172e465c9660d25c67a">
  <xsd:schema xmlns:xsd="http://www.w3.org/2001/XMLSchema" xmlns:xs="http://www.w3.org/2001/XMLSchema" xmlns:p="http://schemas.microsoft.com/office/2006/metadata/properties" xmlns:ns2="6dfd283e-d7c6-4db4-b263-522c893cd078" xmlns:ns3="662745e8-e224-48e8-a2e3-254862b8c2f5" targetNamespace="http://schemas.microsoft.com/office/2006/metadata/properties" ma:root="true" ma:fieldsID="260e16874916b627320fa4444df6890f" ns2:_="" ns3:_="">
    <xsd:import namespace="6dfd283e-d7c6-4db4-b263-522c893cd078"/>
    <xsd:import namespace="662745e8-e224-48e8-a2e3-254862b8c2f5"/>
    <xsd:element name="properties">
      <xsd:complexType>
        <xsd:sequence>
          <xsd:element name="documentManagement">
            <xsd:complexType>
              <xsd:all>
                <xsd:element ref="ns2:bcb1675984d34ae3a1ed6b6e433c98de" minOccurs="0"/>
                <xsd:element ref="ns3:TaxCatchAll" minOccurs="0"/>
                <xsd:element ref="ns3:TaxCatchAllLabel" minOccurs="0"/>
                <xsd:element ref="ns2:peb8f3fab875401ca34a9f28cac4640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d283e-d7c6-4db4-b263-522c893cd078" elementFormDefault="qualified">
    <xsd:import namespace="http://schemas.microsoft.com/office/2006/documentManagement/types"/>
    <xsd:import namespace="http://schemas.microsoft.com/office/infopath/2007/PartnerControls"/>
    <xsd:element name="bcb1675984d34ae3a1ed6b6e433c98de" ma:index="8"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12"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3d8592ae-739a-4051-bc15-e93809e76d9a}" ma:internalName="TaxCatchAll" ma:readOnly="false" ma:showField="CatchAllData"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d8592ae-739a-4051-bc15-e93809e76d9a}" ma:internalName="TaxCatchAllLabel" ma:readOnly="true" ma:showField="CatchAllDataLabel" ma:web="6dfd283e-d7c6-4db4-b263-522c893cd0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Label xmlns="662745e8-e224-48e8-a2e3-254862b8c2f5"/>
    <bcb1675984d34ae3a1ed6b6e433c98de xmlns="6dfd283e-d7c6-4db4-b263-522c893cd078">
      <Terms xmlns="http://schemas.microsoft.com/office/infopath/2007/PartnerControls"/>
    </bcb1675984d34ae3a1ed6b6e433c98de>
    <peb8f3fab875401ca34a9f28cac46400 xmlns="6dfd283e-d7c6-4db4-b263-522c893cd078">
      <Terms xmlns="http://schemas.microsoft.com/office/infopath/2007/PartnerControls"/>
    </peb8f3fab875401ca34a9f28cac46400>
    <TaxCatchAll xmlns="662745e8-e224-48e8-a2e3-254862b8c2f5">
      <Value>6</Value>
      <Value>10</Value>
      <Value>9</Value>
      <Value>8</Value>
      <Value>7</Value>
    </TaxCatchAl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B1BB82-3C69-4F94-AA57-243CF5239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d283e-d7c6-4db4-b263-522c893cd078"/>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C78214-9C86-462F-9300-7BCF4C8A9D74}">
  <ds:schemaRefs>
    <ds:schemaRef ds:uri="http://schemas.microsoft.com/office/2006/documentManagement/types"/>
    <ds:schemaRef ds:uri="http://purl.org/dc/elements/1.1/"/>
    <ds:schemaRef ds:uri="http://purl.org/dc/terms/"/>
    <ds:schemaRef ds:uri="http://schemas.microsoft.com/office/2006/metadata/properties"/>
    <ds:schemaRef ds:uri="662745e8-e224-48e8-a2e3-254862b8c2f5"/>
    <ds:schemaRef ds:uri="6dfd283e-d7c6-4db4-b263-522c893cd078"/>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6520EB5-3E0A-45E9-A26A-E087FB4297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Data QA</vt:lpstr>
      <vt:lpstr>Raw Data QA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m1002712</dc:creator>
  <cp:keywords/>
  <dc:description/>
  <cp:lastModifiedBy>Agnew, Alexander (DEFRA)</cp:lastModifiedBy>
  <cp:revision/>
  <dcterms:created xsi:type="dcterms:W3CDTF">2020-07-29T17:19:08Z</dcterms:created>
  <dcterms:modified xsi:type="dcterms:W3CDTF">2020-09-18T12:31:31Z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0x0101005D45FA349AE32F4EBDC9175D913FC1690200D58736DDF4AE1F45B32EE7DD254AA4F4</vt:lpwstr>
  </property>
  <property fmtid="{D5CDD505-2E9C-101B-9397-08002B2CF9AE}" pid="3" name="InformationType">
    <vt:lpwstr/>
  </property>
  <property fmtid="{D5CDD505-2E9C-101B-9397-08002B2CF9AE}" pid="4" name="Distribution">
    <vt:lpwstr>9;#Internal Core Defra|836ac8df-3ab9-4c95-a1f0-07f825804935</vt:lpwstr>
  </property>
  <property fmtid="{D5CDD505-2E9C-101B-9397-08002B2CF9AE}" pid="5" name="Directorate">
    <vt:lpwstr/>
  </property>
  <property fmtid="{D5CDD505-2E9C-101B-9397-08002B2CF9AE}" pid="6" name="SecurityClassification">
    <vt:lpwstr/>
  </property>
  <property fmtid="{D5CDD505-2E9C-101B-9397-08002B2CF9AE}" pid="7" name="HOCopyrightLevel">
    <vt:lpwstr>7;#Crown|69589897-2828-4761-976e-717fd8e631c9</vt:lpwstr>
  </property>
  <property fmtid="{D5CDD505-2E9C-101B-9397-08002B2CF9AE}" pid="8" name="HOGovernmentSecurityClassification">
    <vt:lpwstr>6;#Official|14c80daa-741b-422c-9722-f71693c9ede4</vt:lpwstr>
  </property>
  <property fmtid="{D5CDD505-2E9C-101B-9397-08002B2CF9AE}" pid="9" name="HOSiteType">
    <vt:lpwstr>10;#Team|ff0485df-0575-416f-802f-e999165821b7</vt:lpwstr>
  </property>
  <property fmtid="{D5CDD505-2E9C-101B-9397-08002B2CF9AE}" pid="10" name="OrganisationalUnit">
    <vt:lpwstr>8;#Core Defra|026223dd-2e56-4615-868d-7c5bfd566810</vt:lpwstr>
  </property>
  <property fmtid="{D5CDD505-2E9C-101B-9397-08002B2CF9AE}" pid="11" name="lae2bfa7b6474897ab4a53f76ea236c7">
    <vt:lpwstr>Official|14c80daa-741b-422c-9722-f71693c9ede4</vt:lpwstr>
  </property>
  <property fmtid="{D5CDD505-2E9C-101B-9397-08002B2CF9AE}" pid="12" name="fe59e9859d6a491389c5b03567f5dda5">
    <vt:lpwstr>Core Defra|026223dd-2e56-4615-868d-7c5bfd566810</vt:lpwstr>
  </property>
  <property fmtid="{D5CDD505-2E9C-101B-9397-08002B2CF9AE}" pid="13" name="k85d23755b3a46b5a51451cf336b2e9b">
    <vt:lpwstr/>
  </property>
  <property fmtid="{D5CDD505-2E9C-101B-9397-08002B2CF9AE}" pid="14" name="cf401361b24e474cb011be6eb76c0e76">
    <vt:lpwstr>Crown|69589897-2828-4761-976e-717fd8e631c9</vt:lpwstr>
  </property>
  <property fmtid="{D5CDD505-2E9C-101B-9397-08002B2CF9AE}" pid="15" name="ddeb1fd0a9ad4436a96525d34737dc44">
    <vt:lpwstr>Internal Core Defra|836ac8df-3ab9-4c95-a1f0-07f825804935</vt:lpwstr>
  </property>
  <property fmtid="{D5CDD505-2E9C-101B-9397-08002B2CF9AE}" pid="16" name="n7493b4506bf40e28c373b1e51a33445">
    <vt:lpwstr>Team|ff0485df-0575-416f-802f-e999165821b7</vt:lpwstr>
  </property>
</Properties>
</file>