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TCM\Installations\"/>
    </mc:Choice>
  </mc:AlternateContent>
  <xr:revisionPtr revIDLastSave="0" documentId="13_ncr:1_{3A3A6A04-31D9-4B73-9DC9-F5882C1190B6}" xr6:coauthVersionLast="47" xr6:coauthVersionMax="47" xr10:uidLastSave="{00000000-0000-0000-0000-000000000000}"/>
  <bookViews>
    <workbookView xWindow="345" yWindow="645" windowWidth="25350" windowHeight="16965" activeTab="1" xr2:uid="{00000000-000D-0000-FFFF-FFFF00000000}"/>
  </bookViews>
  <sheets>
    <sheet name="url" sheetId="6" r:id="rId1"/>
    <sheet name="InputData" sheetId="1" r:id="rId2"/>
    <sheet name="Calcs" sheetId="2" r:id="rId3"/>
    <sheet name="BaselineChargeLooku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C141" i="2" s="1"/>
  <c r="E141" i="2" s="1"/>
  <c r="F141" i="2" s="1"/>
  <c r="L141" i="1" s="1"/>
  <c r="D141" i="2"/>
  <c r="K141" i="1" s="1"/>
  <c r="B142" i="2"/>
  <c r="J142" i="1" s="1"/>
  <c r="B143" i="2"/>
  <c r="J143" i="1" s="1"/>
  <c r="D143" i="2"/>
  <c r="K143" i="1" s="1"/>
  <c r="B144" i="2"/>
  <c r="J144" i="1" s="1"/>
  <c r="B145" i="2"/>
  <c r="C145" i="2" s="1"/>
  <c r="E145" i="2" s="1"/>
  <c r="F145" i="2" s="1"/>
  <c r="D145" i="2"/>
  <c r="K145" i="1" s="1"/>
  <c r="C144" i="2" l="1"/>
  <c r="D144" i="2" s="1"/>
  <c r="K144" i="1" s="1"/>
  <c r="C142" i="2"/>
  <c r="D142" i="2" s="1"/>
  <c r="K142" i="1" s="1"/>
  <c r="C143" i="2"/>
  <c r="E143" i="2" s="1"/>
  <c r="F143" i="2" s="1"/>
  <c r="L143" i="1" s="1"/>
  <c r="G145" i="2"/>
  <c r="H145" i="2" s="1"/>
  <c r="I145" i="1" s="1"/>
  <c r="L145" i="1"/>
  <c r="G141" i="2"/>
  <c r="H141" i="2" s="1"/>
  <c r="I141" i="1" s="1"/>
  <c r="J145" i="1"/>
  <c r="J141" i="1"/>
  <c r="B3" i="2"/>
  <c r="D3" i="2"/>
  <c r="K3" i="1" s="1"/>
  <c r="B4" i="2"/>
  <c r="B5" i="2"/>
  <c r="D5" i="2"/>
  <c r="K5" i="1" s="1"/>
  <c r="B6" i="2"/>
  <c r="B7" i="2"/>
  <c r="J7" i="1" s="1"/>
  <c r="D7" i="2"/>
  <c r="K7" i="1" s="1"/>
  <c r="B8" i="2"/>
  <c r="B9" i="2"/>
  <c r="J9" i="1" s="1"/>
  <c r="D9" i="2"/>
  <c r="K9" i="1" s="1"/>
  <c r="B10" i="2"/>
  <c r="B11" i="2"/>
  <c r="D11" i="2"/>
  <c r="K11" i="1" s="1"/>
  <c r="B12" i="2"/>
  <c r="B13" i="2"/>
  <c r="J13" i="1" s="1"/>
  <c r="D13" i="2"/>
  <c r="K13" i="1" s="1"/>
  <c r="B14" i="2"/>
  <c r="B15" i="2"/>
  <c r="J15" i="1" s="1"/>
  <c r="D15" i="2"/>
  <c r="K15" i="1" s="1"/>
  <c r="B16" i="2"/>
  <c r="B17" i="2"/>
  <c r="J17" i="1" s="1"/>
  <c r="D17" i="2"/>
  <c r="K17" i="1" s="1"/>
  <c r="B18" i="2"/>
  <c r="B19" i="2"/>
  <c r="J19" i="1" s="1"/>
  <c r="D19" i="2"/>
  <c r="K19" i="1" s="1"/>
  <c r="B20" i="2"/>
  <c r="B21" i="2"/>
  <c r="J21" i="1" s="1"/>
  <c r="D21" i="2"/>
  <c r="K21" i="1" s="1"/>
  <c r="B22" i="2"/>
  <c r="B23" i="2"/>
  <c r="J23" i="1" s="1"/>
  <c r="D23" i="2"/>
  <c r="K23" i="1" s="1"/>
  <c r="B24" i="2"/>
  <c r="B25" i="2"/>
  <c r="J25" i="1" s="1"/>
  <c r="D25" i="2"/>
  <c r="K25" i="1" s="1"/>
  <c r="B26" i="2"/>
  <c r="B27" i="2"/>
  <c r="J27" i="1" s="1"/>
  <c r="D27" i="2"/>
  <c r="K27" i="1" s="1"/>
  <c r="B28" i="2"/>
  <c r="B29" i="2"/>
  <c r="J29" i="1" s="1"/>
  <c r="D29" i="2"/>
  <c r="K29" i="1" s="1"/>
  <c r="B30" i="2"/>
  <c r="B31" i="2"/>
  <c r="D31" i="2"/>
  <c r="K31" i="1" s="1"/>
  <c r="B32" i="2"/>
  <c r="B33" i="2"/>
  <c r="D33" i="2"/>
  <c r="K33" i="1" s="1"/>
  <c r="B34" i="2"/>
  <c r="B35" i="2"/>
  <c r="J35" i="1" s="1"/>
  <c r="D35" i="2"/>
  <c r="K35" i="1" s="1"/>
  <c r="B36" i="2"/>
  <c r="B37" i="2"/>
  <c r="D37" i="2"/>
  <c r="K37" i="1" s="1"/>
  <c r="B38" i="2"/>
  <c r="B39" i="2"/>
  <c r="J39" i="1" s="1"/>
  <c r="D39" i="2"/>
  <c r="K39" i="1" s="1"/>
  <c r="B40" i="2"/>
  <c r="B41" i="2"/>
  <c r="J41" i="1" s="1"/>
  <c r="D41" i="2"/>
  <c r="K41" i="1" s="1"/>
  <c r="B42" i="2"/>
  <c r="B43" i="2"/>
  <c r="D43" i="2"/>
  <c r="K43" i="1" s="1"/>
  <c r="B44" i="2"/>
  <c r="B45" i="2"/>
  <c r="J45" i="1" s="1"/>
  <c r="D45" i="2"/>
  <c r="K45" i="1" s="1"/>
  <c r="B46" i="2"/>
  <c r="B47" i="2"/>
  <c r="J47" i="1" s="1"/>
  <c r="D47" i="2"/>
  <c r="K47" i="1" s="1"/>
  <c r="B48" i="2"/>
  <c r="B49" i="2"/>
  <c r="J49" i="1" s="1"/>
  <c r="D49" i="2"/>
  <c r="K49" i="1" s="1"/>
  <c r="B50" i="2"/>
  <c r="B51" i="2"/>
  <c r="J51" i="1" s="1"/>
  <c r="D51" i="2"/>
  <c r="K51" i="1" s="1"/>
  <c r="B52" i="2"/>
  <c r="B53" i="2"/>
  <c r="D53" i="2"/>
  <c r="K53" i="1" s="1"/>
  <c r="B54" i="2"/>
  <c r="J54" i="1" s="1"/>
  <c r="B55" i="2"/>
  <c r="D55" i="2"/>
  <c r="K55" i="1" s="1"/>
  <c r="B56" i="2"/>
  <c r="B57" i="2"/>
  <c r="D57" i="2"/>
  <c r="K57" i="1" s="1"/>
  <c r="B58" i="2"/>
  <c r="B59" i="2"/>
  <c r="D59" i="2"/>
  <c r="K59" i="1" s="1"/>
  <c r="B60" i="2"/>
  <c r="B61" i="2"/>
  <c r="D61" i="2"/>
  <c r="K61" i="1" s="1"/>
  <c r="B62" i="2"/>
  <c r="J62" i="1" s="1"/>
  <c r="B63" i="2"/>
  <c r="J63" i="1" s="1"/>
  <c r="D63" i="2"/>
  <c r="K63" i="1" s="1"/>
  <c r="B64" i="2"/>
  <c r="B65" i="2"/>
  <c r="D65" i="2"/>
  <c r="K65" i="1" s="1"/>
  <c r="B66" i="2"/>
  <c r="B67" i="2"/>
  <c r="J67" i="1" s="1"/>
  <c r="D67" i="2"/>
  <c r="K67" i="1" s="1"/>
  <c r="B68" i="2"/>
  <c r="B69" i="2"/>
  <c r="D69" i="2"/>
  <c r="K69" i="1" s="1"/>
  <c r="B70" i="2"/>
  <c r="J70" i="1" s="1"/>
  <c r="B71" i="2"/>
  <c r="D71" i="2"/>
  <c r="K71" i="1" s="1"/>
  <c r="B72" i="2"/>
  <c r="B73" i="2"/>
  <c r="D73" i="2"/>
  <c r="K73" i="1" s="1"/>
  <c r="B74" i="2"/>
  <c r="B75" i="2"/>
  <c r="D75" i="2"/>
  <c r="K75" i="1" s="1"/>
  <c r="B76" i="2"/>
  <c r="B77" i="2"/>
  <c r="J77" i="1" s="1"/>
  <c r="D77" i="2"/>
  <c r="K77" i="1" s="1"/>
  <c r="B78" i="2"/>
  <c r="B79" i="2"/>
  <c r="D79" i="2"/>
  <c r="K79" i="1" s="1"/>
  <c r="B80" i="2"/>
  <c r="B81" i="2"/>
  <c r="D81" i="2"/>
  <c r="K81" i="1" s="1"/>
  <c r="B82" i="2"/>
  <c r="B83" i="2"/>
  <c r="D83" i="2"/>
  <c r="K83" i="1" s="1"/>
  <c r="B84" i="2"/>
  <c r="B85" i="2"/>
  <c r="J85" i="1" s="1"/>
  <c r="D85" i="2"/>
  <c r="K85" i="1" s="1"/>
  <c r="B86" i="2"/>
  <c r="B87" i="2"/>
  <c r="D87" i="2"/>
  <c r="K87" i="1" s="1"/>
  <c r="B88" i="2"/>
  <c r="B89" i="2"/>
  <c r="D89" i="2"/>
  <c r="K89" i="1" s="1"/>
  <c r="B90" i="2"/>
  <c r="B91" i="2"/>
  <c r="D91" i="2"/>
  <c r="K91" i="1" s="1"/>
  <c r="B92" i="2"/>
  <c r="B93" i="2"/>
  <c r="J93" i="1" s="1"/>
  <c r="D93" i="2"/>
  <c r="K93" i="1" s="1"/>
  <c r="B94" i="2"/>
  <c r="B95" i="2"/>
  <c r="D95" i="2"/>
  <c r="K95" i="1" s="1"/>
  <c r="B96" i="2"/>
  <c r="B97" i="2"/>
  <c r="D97" i="2"/>
  <c r="K97" i="1" s="1"/>
  <c r="B98" i="2"/>
  <c r="B99" i="2"/>
  <c r="D99" i="2"/>
  <c r="K99" i="1" s="1"/>
  <c r="B100" i="2"/>
  <c r="B101" i="2"/>
  <c r="J101" i="1" s="1"/>
  <c r="D101" i="2"/>
  <c r="K101" i="1" s="1"/>
  <c r="B102" i="2"/>
  <c r="B103" i="2"/>
  <c r="J103" i="1" s="1"/>
  <c r="D103" i="2"/>
  <c r="K103" i="1" s="1"/>
  <c r="B104" i="2"/>
  <c r="J104" i="1" s="1"/>
  <c r="B105" i="2"/>
  <c r="D105" i="2"/>
  <c r="K105" i="1" s="1"/>
  <c r="B106" i="2"/>
  <c r="B107" i="2"/>
  <c r="D107" i="2"/>
  <c r="K107" i="1" s="1"/>
  <c r="B108" i="2"/>
  <c r="B109" i="2"/>
  <c r="D109" i="2"/>
  <c r="K109" i="1" s="1"/>
  <c r="B110" i="2"/>
  <c r="C110" i="2" s="1"/>
  <c r="D110" i="2" s="1"/>
  <c r="K110" i="1" s="1"/>
  <c r="B111" i="2"/>
  <c r="C111" i="2" s="1"/>
  <c r="E111" i="2" s="1"/>
  <c r="F111" i="2" s="1"/>
  <c r="G111" i="2" s="1"/>
  <c r="H111" i="2" s="1"/>
  <c r="I111" i="1" s="1"/>
  <c r="D111" i="2"/>
  <c r="K111" i="1" s="1"/>
  <c r="B112" i="2"/>
  <c r="J112" i="1" s="1"/>
  <c r="B113" i="2"/>
  <c r="D113" i="2"/>
  <c r="K113" i="1" s="1"/>
  <c r="B114" i="2"/>
  <c r="C114" i="2" s="1"/>
  <c r="D114" i="2" s="1"/>
  <c r="K114" i="1" s="1"/>
  <c r="B115" i="2"/>
  <c r="C115" i="2" s="1"/>
  <c r="E115" i="2" s="1"/>
  <c r="F115" i="2" s="1"/>
  <c r="G115" i="2" s="1"/>
  <c r="H115" i="2" s="1"/>
  <c r="I115" i="1" s="1"/>
  <c r="D115" i="2"/>
  <c r="K115" i="1" s="1"/>
  <c r="B116" i="2"/>
  <c r="B117" i="2"/>
  <c r="D117" i="2"/>
  <c r="K117" i="1" s="1"/>
  <c r="B118" i="2"/>
  <c r="J118" i="1" s="1"/>
  <c r="B119" i="2"/>
  <c r="C119" i="2" s="1"/>
  <c r="E119" i="2" s="1"/>
  <c r="F119" i="2" s="1"/>
  <c r="G119" i="2" s="1"/>
  <c r="H119" i="2" s="1"/>
  <c r="I119" i="1" s="1"/>
  <c r="D119" i="2"/>
  <c r="K119" i="1" s="1"/>
  <c r="B120" i="2"/>
  <c r="J120" i="1" s="1"/>
  <c r="B121" i="2"/>
  <c r="C121" i="2" s="1"/>
  <c r="E121" i="2" s="1"/>
  <c r="F121" i="2" s="1"/>
  <c r="D121" i="2"/>
  <c r="K121" i="1" s="1"/>
  <c r="B122" i="2"/>
  <c r="C122" i="2" s="1"/>
  <c r="B123" i="2"/>
  <c r="C123" i="2" s="1"/>
  <c r="E123" i="2" s="1"/>
  <c r="F123" i="2" s="1"/>
  <c r="G123" i="2" s="1"/>
  <c r="H123" i="2" s="1"/>
  <c r="I123" i="1" s="1"/>
  <c r="D123" i="2"/>
  <c r="K123" i="1" s="1"/>
  <c r="B124" i="2"/>
  <c r="B125" i="2"/>
  <c r="D125" i="2"/>
  <c r="K125" i="1" s="1"/>
  <c r="B126" i="2"/>
  <c r="J126" i="1" s="1"/>
  <c r="B127" i="2"/>
  <c r="J127" i="1" s="1"/>
  <c r="D127" i="2"/>
  <c r="K127" i="1" s="1"/>
  <c r="B128" i="2"/>
  <c r="J128" i="1" s="1"/>
  <c r="B129" i="2"/>
  <c r="C129" i="2" s="1"/>
  <c r="E129" i="2" s="1"/>
  <c r="F129" i="2" s="1"/>
  <c r="G129" i="2" s="1"/>
  <c r="H129" i="2" s="1"/>
  <c r="I129" i="1" s="1"/>
  <c r="D129" i="2"/>
  <c r="K129" i="1" s="1"/>
  <c r="B130" i="2"/>
  <c r="C130" i="2" s="1"/>
  <c r="B131" i="2"/>
  <c r="C131" i="2" s="1"/>
  <c r="E131" i="2" s="1"/>
  <c r="F131" i="2" s="1"/>
  <c r="D131" i="2"/>
  <c r="K131" i="1" s="1"/>
  <c r="B132" i="2"/>
  <c r="J132" i="1" s="1"/>
  <c r="B133" i="2"/>
  <c r="D133" i="2"/>
  <c r="K133" i="1" s="1"/>
  <c r="B134" i="2"/>
  <c r="J134" i="1" s="1"/>
  <c r="B135" i="2"/>
  <c r="D135" i="2"/>
  <c r="K135" i="1" s="1"/>
  <c r="B136" i="2"/>
  <c r="J136" i="1" s="1"/>
  <c r="B137" i="2"/>
  <c r="C137" i="2" s="1"/>
  <c r="E137" i="2" s="1"/>
  <c r="F137" i="2" s="1"/>
  <c r="G137" i="2" s="1"/>
  <c r="H137" i="2" s="1"/>
  <c r="I137" i="1" s="1"/>
  <c r="D137" i="2"/>
  <c r="K137" i="1" s="1"/>
  <c r="B138" i="2"/>
  <c r="C138" i="2" s="1"/>
  <c r="B139" i="2"/>
  <c r="C139" i="2" s="1"/>
  <c r="E139" i="2" s="1"/>
  <c r="F139" i="2" s="1"/>
  <c r="G139" i="2" s="1"/>
  <c r="H139" i="2" s="1"/>
  <c r="I139" i="1" s="1"/>
  <c r="D139" i="2"/>
  <c r="K139" i="1" s="1"/>
  <c r="B140" i="2"/>
  <c r="J140" i="1" s="1"/>
  <c r="E142" i="2" l="1"/>
  <c r="F142" i="2" s="1"/>
  <c r="L142" i="1" s="1"/>
  <c r="E144" i="2"/>
  <c r="F144" i="2" s="1"/>
  <c r="G143" i="2"/>
  <c r="H143" i="2" s="1"/>
  <c r="I143" i="1" s="1"/>
  <c r="C127" i="2"/>
  <c r="E127" i="2" s="1"/>
  <c r="F127" i="2" s="1"/>
  <c r="G127" i="2" s="1"/>
  <c r="H127" i="2" s="1"/>
  <c r="I127" i="1" s="1"/>
  <c r="C93" i="2"/>
  <c r="E93" i="2" s="1"/>
  <c r="F93" i="2" s="1"/>
  <c r="L93" i="1" s="1"/>
  <c r="C29" i="2"/>
  <c r="E29" i="2" s="1"/>
  <c r="F29" i="2" s="1"/>
  <c r="L29" i="1" s="1"/>
  <c r="C27" i="2"/>
  <c r="E27" i="2" s="1"/>
  <c r="F27" i="2" s="1"/>
  <c r="G27" i="2" s="1"/>
  <c r="H27" i="2" s="1"/>
  <c r="I27" i="1" s="1"/>
  <c r="C25" i="2"/>
  <c r="E25" i="2" s="1"/>
  <c r="F25" i="2" s="1"/>
  <c r="L25" i="1" s="1"/>
  <c r="C23" i="2"/>
  <c r="E23" i="2" s="1"/>
  <c r="F23" i="2" s="1"/>
  <c r="G23" i="2" s="1"/>
  <c r="H23" i="2" s="1"/>
  <c r="I23" i="1" s="1"/>
  <c r="C21" i="2"/>
  <c r="E21" i="2" s="1"/>
  <c r="F21" i="2" s="1"/>
  <c r="G21" i="2" s="1"/>
  <c r="H21" i="2" s="1"/>
  <c r="I21" i="1" s="1"/>
  <c r="C54" i="2"/>
  <c r="E54" i="2" s="1"/>
  <c r="F54" i="2" s="1"/>
  <c r="J110" i="1"/>
  <c r="C120" i="2"/>
  <c r="D120" i="2" s="1"/>
  <c r="K120" i="1" s="1"/>
  <c r="C118" i="2"/>
  <c r="D118" i="2" s="1"/>
  <c r="K118" i="1" s="1"/>
  <c r="C103" i="2"/>
  <c r="E103" i="2" s="1"/>
  <c r="F103" i="2" s="1"/>
  <c r="G103" i="2" s="1"/>
  <c r="H103" i="2" s="1"/>
  <c r="I103" i="1" s="1"/>
  <c r="C101" i="2"/>
  <c r="E101" i="2" s="1"/>
  <c r="F101" i="2" s="1"/>
  <c r="G101" i="2" s="1"/>
  <c r="H101" i="2" s="1"/>
  <c r="I101" i="1" s="1"/>
  <c r="C70" i="2"/>
  <c r="D70" i="2" s="1"/>
  <c r="K70" i="1" s="1"/>
  <c r="C63" i="2"/>
  <c r="E63" i="2" s="1"/>
  <c r="F63" i="2" s="1"/>
  <c r="L63" i="1" s="1"/>
  <c r="C35" i="2"/>
  <c r="E35" i="2" s="1"/>
  <c r="F35" i="2" s="1"/>
  <c r="G35" i="2" s="1"/>
  <c r="H35" i="2" s="1"/>
  <c r="I35" i="1" s="1"/>
  <c r="C140" i="2"/>
  <c r="D140" i="2" s="1"/>
  <c r="K140" i="1" s="1"/>
  <c r="C126" i="2"/>
  <c r="E126" i="2" s="1"/>
  <c r="F126" i="2" s="1"/>
  <c r="L129" i="1"/>
  <c r="C104" i="2"/>
  <c r="E104" i="2" s="1"/>
  <c r="F104" i="2" s="1"/>
  <c r="G104" i="2" s="1"/>
  <c r="H104" i="2" s="1"/>
  <c r="I104" i="1" s="1"/>
  <c r="C77" i="2"/>
  <c r="E77" i="2" s="1"/>
  <c r="F77" i="2" s="1"/>
  <c r="C136" i="2"/>
  <c r="E136" i="2" s="1"/>
  <c r="F136" i="2" s="1"/>
  <c r="C134" i="2"/>
  <c r="E134" i="2" s="1"/>
  <c r="F134" i="2" s="1"/>
  <c r="C132" i="2"/>
  <c r="E132" i="2" s="1"/>
  <c r="F132" i="2" s="1"/>
  <c r="C128" i="2"/>
  <c r="C85" i="2"/>
  <c r="E85" i="2" s="1"/>
  <c r="F85" i="2" s="1"/>
  <c r="L85" i="1" s="1"/>
  <c r="C19" i="2"/>
  <c r="E19" i="2" s="1"/>
  <c r="F19" i="2" s="1"/>
  <c r="G19" i="2" s="1"/>
  <c r="H19" i="2" s="1"/>
  <c r="I19" i="1" s="1"/>
  <c r="C17" i="2"/>
  <c r="E17" i="2" s="1"/>
  <c r="F17" i="2" s="1"/>
  <c r="G17" i="2" s="1"/>
  <c r="H17" i="2" s="1"/>
  <c r="I17" i="1" s="1"/>
  <c r="C15" i="2"/>
  <c r="E15" i="2" s="1"/>
  <c r="F15" i="2" s="1"/>
  <c r="G15" i="2" s="1"/>
  <c r="H15" i="2" s="1"/>
  <c r="I15" i="1" s="1"/>
  <c r="J138" i="1"/>
  <c r="J123" i="1"/>
  <c r="J119" i="1"/>
  <c r="L115" i="1"/>
  <c r="L137" i="1"/>
  <c r="C112" i="2"/>
  <c r="E112" i="2" s="1"/>
  <c r="F112" i="2" s="1"/>
  <c r="L112" i="1" s="1"/>
  <c r="C67" i="2"/>
  <c r="E67" i="2" s="1"/>
  <c r="F67" i="2" s="1"/>
  <c r="G67" i="2" s="1"/>
  <c r="H67" i="2" s="1"/>
  <c r="I67" i="1" s="1"/>
  <c r="C51" i="2"/>
  <c r="E51" i="2" s="1"/>
  <c r="F51" i="2" s="1"/>
  <c r="G51" i="2" s="1"/>
  <c r="H51" i="2" s="1"/>
  <c r="I51" i="1" s="1"/>
  <c r="C49" i="2"/>
  <c r="E49" i="2" s="1"/>
  <c r="F49" i="2" s="1"/>
  <c r="G49" i="2" s="1"/>
  <c r="H49" i="2" s="1"/>
  <c r="I49" i="1" s="1"/>
  <c r="C47" i="2"/>
  <c r="E47" i="2" s="1"/>
  <c r="F47" i="2" s="1"/>
  <c r="L47" i="1" s="1"/>
  <c r="C45" i="2"/>
  <c r="E45" i="2" s="1"/>
  <c r="F45" i="2" s="1"/>
  <c r="G45" i="2" s="1"/>
  <c r="H45" i="2" s="1"/>
  <c r="I45" i="1" s="1"/>
  <c r="C41" i="2"/>
  <c r="E41" i="2" s="1"/>
  <c r="F41" i="2" s="1"/>
  <c r="C39" i="2"/>
  <c r="E39" i="2" s="1"/>
  <c r="F39" i="2" s="1"/>
  <c r="C13" i="2"/>
  <c r="E13" i="2" s="1"/>
  <c r="F13" i="2" s="1"/>
  <c r="L13" i="1" s="1"/>
  <c r="C9" i="2"/>
  <c r="E9" i="2" s="1"/>
  <c r="F9" i="2" s="1"/>
  <c r="C7" i="2"/>
  <c r="E7" i="2" s="1"/>
  <c r="F7" i="2" s="1"/>
  <c r="L139" i="1"/>
  <c r="L123" i="1"/>
  <c r="L119" i="1"/>
  <c r="J114" i="1"/>
  <c r="C135" i="2"/>
  <c r="E135" i="2" s="1"/>
  <c r="F135" i="2" s="1"/>
  <c r="J135" i="1"/>
  <c r="C133" i="2"/>
  <c r="E133" i="2" s="1"/>
  <c r="F133" i="2" s="1"/>
  <c r="J133" i="1"/>
  <c r="G131" i="2"/>
  <c r="H131" i="2" s="1"/>
  <c r="I131" i="1" s="1"/>
  <c r="L131" i="1"/>
  <c r="J95" i="1"/>
  <c r="C95" i="2"/>
  <c r="E95" i="2" s="1"/>
  <c r="F95" i="2" s="1"/>
  <c r="C92" i="2"/>
  <c r="E92" i="2" s="1"/>
  <c r="F92" i="2" s="1"/>
  <c r="J92" i="1"/>
  <c r="C88" i="2"/>
  <c r="E88" i="2" s="1"/>
  <c r="F88" i="2" s="1"/>
  <c r="J88" i="1"/>
  <c r="C76" i="2"/>
  <c r="E76" i="2" s="1"/>
  <c r="F76" i="2" s="1"/>
  <c r="J76" i="1"/>
  <c r="C72" i="2"/>
  <c r="E72" i="2" s="1"/>
  <c r="F72" i="2" s="1"/>
  <c r="J72" i="1"/>
  <c r="C68" i="2"/>
  <c r="J68" i="1"/>
  <c r="C66" i="2"/>
  <c r="E66" i="2" s="1"/>
  <c r="F66" i="2" s="1"/>
  <c r="J66" i="1"/>
  <c r="C46" i="2"/>
  <c r="J46" i="1"/>
  <c r="C40" i="2"/>
  <c r="D40" i="2" s="1"/>
  <c r="K40" i="1" s="1"/>
  <c r="J40" i="1"/>
  <c r="C109" i="2"/>
  <c r="E109" i="2" s="1"/>
  <c r="F109" i="2" s="1"/>
  <c r="J109" i="1"/>
  <c r="J97" i="1"/>
  <c r="C97" i="2"/>
  <c r="E97" i="2" s="1"/>
  <c r="F97" i="2" s="1"/>
  <c r="C90" i="2"/>
  <c r="J90" i="1"/>
  <c r="C84" i="2"/>
  <c r="E84" i="2" s="1"/>
  <c r="F84" i="2" s="1"/>
  <c r="J84" i="1"/>
  <c r="J79" i="1"/>
  <c r="C79" i="2"/>
  <c r="E79" i="2" s="1"/>
  <c r="F79" i="2" s="1"/>
  <c r="C74" i="2"/>
  <c r="J74" i="1"/>
  <c r="J53" i="1"/>
  <c r="C53" i="2"/>
  <c r="E53" i="2" s="1"/>
  <c r="F53" i="2" s="1"/>
  <c r="J31" i="1"/>
  <c r="C31" i="2"/>
  <c r="E31" i="2" s="1"/>
  <c r="F31" i="2" s="1"/>
  <c r="C14" i="2"/>
  <c r="J14" i="1"/>
  <c r="J3" i="1"/>
  <c r="C3" i="2"/>
  <c r="E3" i="2" s="1"/>
  <c r="F3" i="2" s="1"/>
  <c r="J131" i="1"/>
  <c r="C96" i="2"/>
  <c r="E96" i="2" s="1"/>
  <c r="F96" i="2" s="1"/>
  <c r="J96" i="1"/>
  <c r="J87" i="1"/>
  <c r="C87" i="2"/>
  <c r="E87" i="2" s="1"/>
  <c r="F87" i="2" s="1"/>
  <c r="J81" i="1"/>
  <c r="C81" i="2"/>
  <c r="E81" i="2" s="1"/>
  <c r="F81" i="2" s="1"/>
  <c r="J59" i="1"/>
  <c r="C59" i="2"/>
  <c r="E59" i="2" s="1"/>
  <c r="F59" i="2" s="1"/>
  <c r="C30" i="2"/>
  <c r="J30" i="1"/>
  <c r="C12" i="2"/>
  <c r="D12" i="2" s="1"/>
  <c r="K12" i="1" s="1"/>
  <c r="J12" i="1"/>
  <c r="J130" i="1"/>
  <c r="L111" i="1"/>
  <c r="C124" i="2"/>
  <c r="J124" i="1"/>
  <c r="G121" i="2"/>
  <c r="H121" i="2" s="1"/>
  <c r="I121" i="1" s="1"/>
  <c r="L121" i="1"/>
  <c r="C116" i="2"/>
  <c r="J116" i="1"/>
  <c r="C102" i="2"/>
  <c r="J102" i="1"/>
  <c r="C100" i="2"/>
  <c r="E100" i="2" s="1"/>
  <c r="F100" i="2" s="1"/>
  <c r="J100" i="1"/>
  <c r="C64" i="2"/>
  <c r="J64" i="1"/>
  <c r="C62" i="2"/>
  <c r="E62" i="2" s="1"/>
  <c r="F62" i="2" s="1"/>
  <c r="C60" i="2"/>
  <c r="D60" i="2" s="1"/>
  <c r="K60" i="1" s="1"/>
  <c r="J60" i="1"/>
  <c r="C56" i="2"/>
  <c r="J56" i="1"/>
  <c r="J37" i="1"/>
  <c r="C37" i="2"/>
  <c r="E37" i="2" s="1"/>
  <c r="F37" i="2" s="1"/>
  <c r="C4" i="2"/>
  <c r="D4" i="2" s="1"/>
  <c r="K4" i="1" s="1"/>
  <c r="J4" i="1"/>
  <c r="J111" i="1"/>
  <c r="C80" i="2"/>
  <c r="E80" i="2" s="1"/>
  <c r="F80" i="2" s="1"/>
  <c r="J80" i="1"/>
  <c r="J71" i="1"/>
  <c r="C71" i="2"/>
  <c r="E71" i="2" s="1"/>
  <c r="F71" i="2" s="1"/>
  <c r="C65" i="2"/>
  <c r="E65" i="2" s="1"/>
  <c r="F65" i="2" s="1"/>
  <c r="J65" i="1"/>
  <c r="C36" i="2"/>
  <c r="D36" i="2" s="1"/>
  <c r="K36" i="1" s="1"/>
  <c r="J36" i="1"/>
  <c r="C8" i="2"/>
  <c r="E8" i="2" s="1"/>
  <c r="F8" i="2" s="1"/>
  <c r="J8" i="1"/>
  <c r="C125" i="2"/>
  <c r="E125" i="2" s="1"/>
  <c r="F125" i="2" s="1"/>
  <c r="J125" i="1"/>
  <c r="C117" i="2"/>
  <c r="E117" i="2" s="1"/>
  <c r="F117" i="2" s="1"/>
  <c r="J117" i="1"/>
  <c r="C113" i="2"/>
  <c r="E113" i="2" s="1"/>
  <c r="F113" i="2" s="1"/>
  <c r="J113" i="1"/>
  <c r="J105" i="1"/>
  <c r="C105" i="2"/>
  <c r="E105" i="2" s="1"/>
  <c r="F105" i="2" s="1"/>
  <c r="C98" i="2"/>
  <c r="J98" i="1"/>
  <c r="J89" i="1"/>
  <c r="C89" i="2"/>
  <c r="E89" i="2" s="1"/>
  <c r="F89" i="2" s="1"/>
  <c r="C82" i="2"/>
  <c r="J82" i="1"/>
  <c r="J73" i="1"/>
  <c r="C73" i="2"/>
  <c r="E73" i="2" s="1"/>
  <c r="F73" i="2" s="1"/>
  <c r="J69" i="1"/>
  <c r="C69" i="2"/>
  <c r="E69" i="2" s="1"/>
  <c r="F69" i="2" s="1"/>
  <c r="J61" i="1"/>
  <c r="C61" i="2"/>
  <c r="E61" i="2" s="1"/>
  <c r="F61" i="2" s="1"/>
  <c r="C57" i="2"/>
  <c r="E57" i="2" s="1"/>
  <c r="F57" i="2" s="1"/>
  <c r="J57" i="1"/>
  <c r="J55" i="1"/>
  <c r="C55" i="2"/>
  <c r="E55" i="2" s="1"/>
  <c r="F55" i="2" s="1"/>
  <c r="J43" i="1"/>
  <c r="C43" i="2"/>
  <c r="E43" i="2" s="1"/>
  <c r="F43" i="2" s="1"/>
  <c r="C24" i="2"/>
  <c r="E24" i="2" s="1"/>
  <c r="F24" i="2" s="1"/>
  <c r="J24" i="1"/>
  <c r="J11" i="1"/>
  <c r="C11" i="2"/>
  <c r="E11" i="2" s="1"/>
  <c r="F11" i="2" s="1"/>
  <c r="J139" i="1"/>
  <c r="J122" i="1"/>
  <c r="J115" i="1"/>
  <c r="C44" i="2"/>
  <c r="E44" i="2" s="1"/>
  <c r="F44" i="2" s="1"/>
  <c r="J44" i="1"/>
  <c r="J33" i="1"/>
  <c r="C33" i="2"/>
  <c r="E33" i="2" s="1"/>
  <c r="F33" i="2" s="1"/>
  <c r="C28" i="2"/>
  <c r="E28" i="2" s="1"/>
  <c r="F28" i="2" s="1"/>
  <c r="J28" i="1"/>
  <c r="C22" i="2"/>
  <c r="J22" i="1"/>
  <c r="C18" i="2"/>
  <c r="J18" i="1"/>
  <c r="C108" i="2"/>
  <c r="E108" i="2" s="1"/>
  <c r="F108" i="2" s="1"/>
  <c r="J108" i="1"/>
  <c r="C106" i="2"/>
  <c r="J106" i="1"/>
  <c r="J99" i="1"/>
  <c r="C99" i="2"/>
  <c r="E99" i="2" s="1"/>
  <c r="F99" i="2" s="1"/>
  <c r="C94" i="2"/>
  <c r="J94" i="1"/>
  <c r="J91" i="1"/>
  <c r="C91" i="2"/>
  <c r="E91" i="2" s="1"/>
  <c r="F91" i="2" s="1"/>
  <c r="C86" i="2"/>
  <c r="J86" i="1"/>
  <c r="J83" i="1"/>
  <c r="C83" i="2"/>
  <c r="E83" i="2" s="1"/>
  <c r="F83" i="2" s="1"/>
  <c r="C78" i="2"/>
  <c r="J78" i="1"/>
  <c r="J75" i="1"/>
  <c r="C75" i="2"/>
  <c r="E75" i="2" s="1"/>
  <c r="F75" i="2" s="1"/>
  <c r="C50" i="2"/>
  <c r="J50" i="1"/>
  <c r="C34" i="2"/>
  <c r="J34" i="1"/>
  <c r="C32" i="2"/>
  <c r="E32" i="2" s="1"/>
  <c r="F32" i="2" s="1"/>
  <c r="J32" i="1"/>
  <c r="C26" i="2"/>
  <c r="J26" i="1"/>
  <c r="J5" i="1"/>
  <c r="C5" i="2"/>
  <c r="E5" i="2" s="1"/>
  <c r="F5" i="2" s="1"/>
  <c r="J137" i="1"/>
  <c r="J129" i="1"/>
  <c r="J121" i="1"/>
  <c r="C107" i="2"/>
  <c r="E107" i="2" s="1"/>
  <c r="F107" i="2" s="1"/>
  <c r="J107" i="1"/>
  <c r="C58" i="2"/>
  <c r="E58" i="2" s="1"/>
  <c r="F58" i="2" s="1"/>
  <c r="J58" i="1"/>
  <c r="C52" i="2"/>
  <c r="J52" i="1"/>
  <c r="C48" i="2"/>
  <c r="D48" i="2" s="1"/>
  <c r="K48" i="1" s="1"/>
  <c r="J48" i="1"/>
  <c r="C42" i="2"/>
  <c r="J42" i="1"/>
  <c r="C38" i="2"/>
  <c r="J38" i="1"/>
  <c r="C20" i="2"/>
  <c r="D20" i="2" s="1"/>
  <c r="K20" i="1" s="1"/>
  <c r="J20" i="1"/>
  <c r="C16" i="2"/>
  <c r="D16" i="2" s="1"/>
  <c r="K16" i="1" s="1"/>
  <c r="J16" i="1"/>
  <c r="C10" i="2"/>
  <c r="J10" i="1"/>
  <c r="C6" i="2"/>
  <c r="J6" i="1"/>
  <c r="D138" i="2"/>
  <c r="K138" i="1" s="1"/>
  <c r="E138" i="2"/>
  <c r="F138" i="2" s="1"/>
  <c r="D122" i="2"/>
  <c r="K122" i="1" s="1"/>
  <c r="E122" i="2"/>
  <c r="F122" i="2" s="1"/>
  <c r="D130" i="2"/>
  <c r="K130" i="1" s="1"/>
  <c r="E130" i="2"/>
  <c r="F130" i="2" s="1"/>
  <c r="E114" i="2"/>
  <c r="F114" i="2" s="1"/>
  <c r="E110" i="2"/>
  <c r="F110" i="2" s="1"/>
  <c r="B2" i="2"/>
  <c r="D84" i="2" l="1"/>
  <c r="K84" i="1" s="1"/>
  <c r="E70" i="2"/>
  <c r="F70" i="2" s="1"/>
  <c r="G70" i="2" s="1"/>
  <c r="H70" i="2" s="1"/>
  <c r="I70" i="1" s="1"/>
  <c r="D132" i="2"/>
  <c r="K132" i="1" s="1"/>
  <c r="G25" i="2"/>
  <c r="H25" i="2" s="1"/>
  <c r="I25" i="1" s="1"/>
  <c r="G93" i="2"/>
  <c r="H93" i="2" s="1"/>
  <c r="I93" i="1" s="1"/>
  <c r="E140" i="2"/>
  <c r="F140" i="2" s="1"/>
  <c r="L140" i="1" s="1"/>
  <c r="G142" i="2"/>
  <c r="H142" i="2" s="1"/>
  <c r="I142" i="1" s="1"/>
  <c r="L35" i="1"/>
  <c r="L23" i="1"/>
  <c r="L101" i="1"/>
  <c r="L104" i="1"/>
  <c r="L144" i="1"/>
  <c r="G144" i="2"/>
  <c r="H144" i="2" s="1"/>
  <c r="I144" i="1" s="1"/>
  <c r="L21" i="1"/>
  <c r="D136" i="2"/>
  <c r="K136" i="1" s="1"/>
  <c r="D88" i="2"/>
  <c r="K88" i="1" s="1"/>
  <c r="G29" i="2"/>
  <c r="H29" i="2" s="1"/>
  <c r="I29" i="1" s="1"/>
  <c r="D126" i="2"/>
  <c r="K126" i="1" s="1"/>
  <c r="G63" i="2"/>
  <c r="H63" i="2" s="1"/>
  <c r="I63" i="1" s="1"/>
  <c r="L49" i="1"/>
  <c r="L27" i="1"/>
  <c r="E4" i="2"/>
  <c r="F4" i="2" s="1"/>
  <c r="G4" i="2" s="1"/>
  <c r="H4" i="2" s="1"/>
  <c r="I4" i="1" s="1"/>
  <c r="E118" i="2"/>
  <c r="F118" i="2" s="1"/>
  <c r="G118" i="2" s="1"/>
  <c r="H118" i="2" s="1"/>
  <c r="I118" i="1" s="1"/>
  <c r="L127" i="1"/>
  <c r="L19" i="1"/>
  <c r="G112" i="2"/>
  <c r="H112" i="2" s="1"/>
  <c r="I112" i="1" s="1"/>
  <c r="D54" i="2"/>
  <c r="K54" i="1" s="1"/>
  <c r="E12" i="2"/>
  <c r="F12" i="2" s="1"/>
  <c r="G12" i="2" s="1"/>
  <c r="H12" i="2" s="1"/>
  <c r="I12" i="1" s="1"/>
  <c r="E48" i="2"/>
  <c r="F48" i="2" s="1"/>
  <c r="L48" i="1" s="1"/>
  <c r="E16" i="2"/>
  <c r="F16" i="2" s="1"/>
  <c r="G16" i="2" s="1"/>
  <c r="H16" i="2" s="1"/>
  <c r="I16" i="1" s="1"/>
  <c r="L15" i="1"/>
  <c r="E120" i="2"/>
  <c r="F120" i="2" s="1"/>
  <c r="G120" i="2" s="1"/>
  <c r="H120" i="2" s="1"/>
  <c r="I120" i="1" s="1"/>
  <c r="E36" i="2"/>
  <c r="F36" i="2" s="1"/>
  <c r="G36" i="2" s="1"/>
  <c r="H36" i="2" s="1"/>
  <c r="I36" i="1" s="1"/>
  <c r="E40" i="2"/>
  <c r="F40" i="2" s="1"/>
  <c r="G40" i="2" s="1"/>
  <c r="H40" i="2" s="1"/>
  <c r="I40" i="1" s="1"/>
  <c r="L17" i="1"/>
  <c r="G47" i="2"/>
  <c r="H47" i="2" s="1"/>
  <c r="I47" i="1" s="1"/>
  <c r="D112" i="2"/>
  <c r="K112" i="1" s="1"/>
  <c r="E60" i="2"/>
  <c r="F60" i="2" s="1"/>
  <c r="G60" i="2" s="1"/>
  <c r="H60" i="2" s="1"/>
  <c r="I60" i="1" s="1"/>
  <c r="L103" i="1"/>
  <c r="D62" i="2"/>
  <c r="K62" i="1" s="1"/>
  <c r="D104" i="2"/>
  <c r="K104" i="1" s="1"/>
  <c r="D134" i="2"/>
  <c r="K134" i="1" s="1"/>
  <c r="G85" i="2"/>
  <c r="H85" i="2" s="1"/>
  <c r="I85" i="1" s="1"/>
  <c r="L45" i="1"/>
  <c r="L67" i="1"/>
  <c r="E128" i="2"/>
  <c r="F128" i="2" s="1"/>
  <c r="D128" i="2"/>
  <c r="K128" i="1" s="1"/>
  <c r="L77" i="1"/>
  <c r="G77" i="2"/>
  <c r="H77" i="2" s="1"/>
  <c r="I77" i="1" s="1"/>
  <c r="E20" i="2"/>
  <c r="F20" i="2" s="1"/>
  <c r="L20" i="1" s="1"/>
  <c r="D72" i="2"/>
  <c r="K72" i="1" s="1"/>
  <c r="D76" i="2"/>
  <c r="K76" i="1" s="1"/>
  <c r="L9" i="1"/>
  <c r="G9" i="2"/>
  <c r="H9" i="2" s="1"/>
  <c r="I9" i="1" s="1"/>
  <c r="L41" i="1"/>
  <c r="G41" i="2"/>
  <c r="H41" i="2" s="1"/>
  <c r="I41" i="1" s="1"/>
  <c r="D24" i="2"/>
  <c r="K24" i="1" s="1"/>
  <c r="G13" i="2"/>
  <c r="H13" i="2" s="1"/>
  <c r="I13" i="1" s="1"/>
  <c r="D32" i="2"/>
  <c r="K32" i="1" s="1"/>
  <c r="D108" i="2"/>
  <c r="K108" i="1" s="1"/>
  <c r="D100" i="2"/>
  <c r="K100" i="1" s="1"/>
  <c r="D58" i="2"/>
  <c r="K58" i="1" s="1"/>
  <c r="D66" i="2"/>
  <c r="K66" i="1" s="1"/>
  <c r="L51" i="1"/>
  <c r="G7" i="2"/>
  <c r="H7" i="2" s="1"/>
  <c r="I7" i="1" s="1"/>
  <c r="L7" i="1"/>
  <c r="G39" i="2"/>
  <c r="H39" i="2" s="1"/>
  <c r="I39" i="1" s="1"/>
  <c r="L39" i="1"/>
  <c r="G24" i="2"/>
  <c r="H24" i="2" s="1"/>
  <c r="I24" i="1" s="1"/>
  <c r="L24" i="1"/>
  <c r="G28" i="2"/>
  <c r="H28" i="2" s="1"/>
  <c r="I28" i="1" s="1"/>
  <c r="L28" i="1"/>
  <c r="G44" i="2"/>
  <c r="H44" i="2" s="1"/>
  <c r="I44" i="1" s="1"/>
  <c r="L44" i="1"/>
  <c r="G8" i="2"/>
  <c r="H8" i="2" s="1"/>
  <c r="I8" i="1" s="1"/>
  <c r="L8" i="1"/>
  <c r="G114" i="2"/>
  <c r="H114" i="2" s="1"/>
  <c r="I114" i="1" s="1"/>
  <c r="L114" i="1"/>
  <c r="G122" i="2"/>
  <c r="H122" i="2" s="1"/>
  <c r="I122" i="1" s="1"/>
  <c r="L122" i="1"/>
  <c r="G134" i="2"/>
  <c r="H134" i="2" s="1"/>
  <c r="I134" i="1" s="1"/>
  <c r="L134" i="1"/>
  <c r="E26" i="2"/>
  <c r="F26" i="2" s="1"/>
  <c r="D26" i="2"/>
  <c r="K26" i="1" s="1"/>
  <c r="E34" i="2"/>
  <c r="F34" i="2" s="1"/>
  <c r="D34" i="2"/>
  <c r="K34" i="1" s="1"/>
  <c r="E78" i="2"/>
  <c r="F78" i="2" s="1"/>
  <c r="D78" i="2"/>
  <c r="K78" i="1" s="1"/>
  <c r="E86" i="2"/>
  <c r="F86" i="2" s="1"/>
  <c r="D86" i="2"/>
  <c r="K86" i="1" s="1"/>
  <c r="E94" i="2"/>
  <c r="F94" i="2" s="1"/>
  <c r="D94" i="2"/>
  <c r="K94" i="1" s="1"/>
  <c r="E106" i="2"/>
  <c r="F106" i="2" s="1"/>
  <c r="D106" i="2"/>
  <c r="K106" i="1" s="1"/>
  <c r="E18" i="2"/>
  <c r="F18" i="2" s="1"/>
  <c r="D18" i="2"/>
  <c r="K18" i="1" s="1"/>
  <c r="G117" i="2"/>
  <c r="H117" i="2" s="1"/>
  <c r="I117" i="1" s="1"/>
  <c r="L117" i="1"/>
  <c r="G80" i="2"/>
  <c r="H80" i="2" s="1"/>
  <c r="I80" i="1" s="1"/>
  <c r="L80" i="1"/>
  <c r="E56" i="2"/>
  <c r="F56" i="2" s="1"/>
  <c r="D56" i="2"/>
  <c r="K56" i="1" s="1"/>
  <c r="G81" i="2"/>
  <c r="H81" i="2" s="1"/>
  <c r="I81" i="1" s="1"/>
  <c r="L81" i="1"/>
  <c r="G53" i="2"/>
  <c r="H53" i="2" s="1"/>
  <c r="I53" i="1" s="1"/>
  <c r="L53" i="1"/>
  <c r="G79" i="2"/>
  <c r="H79" i="2" s="1"/>
  <c r="I79" i="1" s="1"/>
  <c r="L79" i="1"/>
  <c r="D28" i="2"/>
  <c r="K28" i="1" s="1"/>
  <c r="D44" i="2"/>
  <c r="K44" i="1" s="1"/>
  <c r="D80" i="2"/>
  <c r="K80" i="1" s="1"/>
  <c r="G32" i="2"/>
  <c r="H32" i="2" s="1"/>
  <c r="I32" i="1" s="1"/>
  <c r="L32" i="1"/>
  <c r="G108" i="2"/>
  <c r="H108" i="2" s="1"/>
  <c r="I108" i="1" s="1"/>
  <c r="L108" i="1"/>
  <c r="G100" i="2"/>
  <c r="H100" i="2" s="1"/>
  <c r="I100" i="1" s="1"/>
  <c r="L100" i="1"/>
  <c r="E10" i="2"/>
  <c r="F10" i="2" s="1"/>
  <c r="D10" i="2"/>
  <c r="K10" i="1" s="1"/>
  <c r="E42" i="2"/>
  <c r="F42" i="2" s="1"/>
  <c r="D42" i="2"/>
  <c r="K42" i="1" s="1"/>
  <c r="D52" i="2"/>
  <c r="K52" i="1" s="1"/>
  <c r="E52" i="2"/>
  <c r="F52" i="2" s="1"/>
  <c r="G107" i="2"/>
  <c r="H107" i="2" s="1"/>
  <c r="I107" i="1" s="1"/>
  <c r="L107" i="1"/>
  <c r="L5" i="1"/>
  <c r="G5" i="2"/>
  <c r="H5" i="2" s="1"/>
  <c r="I5" i="1" s="1"/>
  <c r="G75" i="2"/>
  <c r="H75" i="2" s="1"/>
  <c r="I75" i="1" s="1"/>
  <c r="L75" i="1"/>
  <c r="G83" i="2"/>
  <c r="H83" i="2" s="1"/>
  <c r="I83" i="1" s="1"/>
  <c r="L83" i="1"/>
  <c r="G91" i="2"/>
  <c r="H91" i="2" s="1"/>
  <c r="I91" i="1" s="1"/>
  <c r="L91" i="1"/>
  <c r="G99" i="2"/>
  <c r="H99" i="2" s="1"/>
  <c r="I99" i="1" s="1"/>
  <c r="L99" i="1"/>
  <c r="L33" i="1"/>
  <c r="G33" i="2"/>
  <c r="H33" i="2" s="1"/>
  <c r="I33" i="1" s="1"/>
  <c r="G11" i="2"/>
  <c r="H11" i="2" s="1"/>
  <c r="I11" i="1" s="1"/>
  <c r="L11" i="1"/>
  <c r="L69" i="1"/>
  <c r="G69" i="2"/>
  <c r="H69" i="2" s="1"/>
  <c r="I69" i="1" s="1"/>
  <c r="G71" i="2"/>
  <c r="H71" i="2" s="1"/>
  <c r="I71" i="1" s="1"/>
  <c r="L71" i="1"/>
  <c r="L37" i="1"/>
  <c r="G37" i="2"/>
  <c r="H37" i="2" s="1"/>
  <c r="I37" i="1" s="1"/>
  <c r="D64" i="2"/>
  <c r="K64" i="1" s="1"/>
  <c r="E64" i="2"/>
  <c r="F64" i="2" s="1"/>
  <c r="D102" i="2"/>
  <c r="K102" i="1" s="1"/>
  <c r="E102" i="2"/>
  <c r="F102" i="2" s="1"/>
  <c r="G96" i="2"/>
  <c r="H96" i="2" s="1"/>
  <c r="I96" i="1" s="1"/>
  <c r="L96" i="1"/>
  <c r="E14" i="2"/>
  <c r="F14" i="2" s="1"/>
  <c r="D14" i="2"/>
  <c r="K14" i="1" s="1"/>
  <c r="E90" i="2"/>
  <c r="F90" i="2" s="1"/>
  <c r="D90" i="2"/>
  <c r="K90" i="1" s="1"/>
  <c r="G132" i="2"/>
  <c r="H132" i="2" s="1"/>
  <c r="I132" i="1" s="1"/>
  <c r="L132" i="1"/>
  <c r="E46" i="2"/>
  <c r="F46" i="2" s="1"/>
  <c r="D46" i="2"/>
  <c r="K46" i="1" s="1"/>
  <c r="D68" i="2"/>
  <c r="K68" i="1" s="1"/>
  <c r="E68" i="2"/>
  <c r="F68" i="2" s="1"/>
  <c r="G76" i="2"/>
  <c r="H76" i="2" s="1"/>
  <c r="I76" i="1" s="1"/>
  <c r="L76" i="1"/>
  <c r="G92" i="2"/>
  <c r="H92" i="2" s="1"/>
  <c r="I92" i="1" s="1"/>
  <c r="L92" i="1"/>
  <c r="G133" i="2"/>
  <c r="H133" i="2" s="1"/>
  <c r="I133" i="1" s="1"/>
  <c r="L133" i="1"/>
  <c r="G62" i="2"/>
  <c r="H62" i="2" s="1"/>
  <c r="I62" i="1" s="1"/>
  <c r="L62" i="1"/>
  <c r="G54" i="2"/>
  <c r="H54" i="2" s="1"/>
  <c r="I54" i="1" s="1"/>
  <c r="L54" i="1"/>
  <c r="D8" i="2"/>
  <c r="K8" i="1" s="1"/>
  <c r="D92" i="2"/>
  <c r="K92" i="1" s="1"/>
  <c r="G130" i="2"/>
  <c r="H130" i="2" s="1"/>
  <c r="I130" i="1" s="1"/>
  <c r="L130" i="1"/>
  <c r="G126" i="2"/>
  <c r="H126" i="2" s="1"/>
  <c r="I126" i="1" s="1"/>
  <c r="L126" i="1"/>
  <c r="G138" i="2"/>
  <c r="H138" i="2" s="1"/>
  <c r="I138" i="1" s="1"/>
  <c r="L138" i="1"/>
  <c r="E50" i="2"/>
  <c r="F50" i="2" s="1"/>
  <c r="D50" i="2"/>
  <c r="K50" i="1" s="1"/>
  <c r="E22" i="2"/>
  <c r="F22" i="2" s="1"/>
  <c r="D22" i="2"/>
  <c r="K22" i="1" s="1"/>
  <c r="G57" i="2"/>
  <c r="H57" i="2" s="1"/>
  <c r="I57" i="1" s="1"/>
  <c r="L57" i="1"/>
  <c r="E82" i="2"/>
  <c r="F82" i="2" s="1"/>
  <c r="D82" i="2"/>
  <c r="K82" i="1" s="1"/>
  <c r="E98" i="2"/>
  <c r="F98" i="2" s="1"/>
  <c r="D98" i="2"/>
  <c r="K98" i="1" s="1"/>
  <c r="G113" i="2"/>
  <c r="H113" i="2" s="1"/>
  <c r="I113" i="1" s="1"/>
  <c r="L113" i="1"/>
  <c r="G125" i="2"/>
  <c r="H125" i="2" s="1"/>
  <c r="I125" i="1" s="1"/>
  <c r="L125" i="1"/>
  <c r="G65" i="2"/>
  <c r="H65" i="2" s="1"/>
  <c r="I65" i="1" s="1"/>
  <c r="L65" i="1"/>
  <c r="L59" i="1"/>
  <c r="G59" i="2"/>
  <c r="H59" i="2" s="1"/>
  <c r="I59" i="1" s="1"/>
  <c r="G87" i="2"/>
  <c r="H87" i="2" s="1"/>
  <c r="I87" i="1" s="1"/>
  <c r="L87" i="1"/>
  <c r="G3" i="2"/>
  <c r="H3" i="2" s="1"/>
  <c r="I3" i="1" s="1"/>
  <c r="L3" i="1"/>
  <c r="G31" i="2"/>
  <c r="H31" i="2" s="1"/>
  <c r="I31" i="1" s="1"/>
  <c r="L31" i="1"/>
  <c r="G97" i="2"/>
  <c r="H97" i="2" s="1"/>
  <c r="I97" i="1" s="1"/>
  <c r="L97" i="1"/>
  <c r="G95" i="2"/>
  <c r="H95" i="2" s="1"/>
  <c r="I95" i="1" s="1"/>
  <c r="L95" i="1"/>
  <c r="D96" i="2"/>
  <c r="K96" i="1" s="1"/>
  <c r="G110" i="2"/>
  <c r="H110" i="2" s="1"/>
  <c r="I110" i="1" s="1"/>
  <c r="L110" i="1"/>
  <c r="L70" i="1"/>
  <c r="E6" i="2"/>
  <c r="F6" i="2" s="1"/>
  <c r="D6" i="2"/>
  <c r="K6" i="1" s="1"/>
  <c r="E38" i="2"/>
  <c r="F38" i="2" s="1"/>
  <c r="D38" i="2"/>
  <c r="K38" i="1" s="1"/>
  <c r="G58" i="2"/>
  <c r="H58" i="2" s="1"/>
  <c r="I58" i="1" s="1"/>
  <c r="L58" i="1"/>
  <c r="G43" i="2"/>
  <c r="H43" i="2" s="1"/>
  <c r="I43" i="1" s="1"/>
  <c r="L43" i="1"/>
  <c r="G55" i="2"/>
  <c r="H55" i="2" s="1"/>
  <c r="I55" i="1" s="1"/>
  <c r="L55" i="1"/>
  <c r="G61" i="2"/>
  <c r="H61" i="2" s="1"/>
  <c r="I61" i="1" s="1"/>
  <c r="L61" i="1"/>
  <c r="G73" i="2"/>
  <c r="H73" i="2" s="1"/>
  <c r="I73" i="1" s="1"/>
  <c r="L73" i="1"/>
  <c r="G89" i="2"/>
  <c r="H89" i="2" s="1"/>
  <c r="I89" i="1" s="1"/>
  <c r="L89" i="1"/>
  <c r="G105" i="2"/>
  <c r="H105" i="2" s="1"/>
  <c r="I105" i="1" s="1"/>
  <c r="L105" i="1"/>
  <c r="D116" i="2"/>
  <c r="K116" i="1" s="1"/>
  <c r="E116" i="2"/>
  <c r="F116" i="2" s="1"/>
  <c r="D124" i="2"/>
  <c r="K124" i="1" s="1"/>
  <c r="E124" i="2"/>
  <c r="F124" i="2" s="1"/>
  <c r="E30" i="2"/>
  <c r="F30" i="2" s="1"/>
  <c r="D30" i="2"/>
  <c r="K30" i="1" s="1"/>
  <c r="G140" i="2"/>
  <c r="H140" i="2" s="1"/>
  <c r="I140" i="1" s="1"/>
  <c r="E74" i="2"/>
  <c r="F74" i="2" s="1"/>
  <c r="D74" i="2"/>
  <c r="K74" i="1" s="1"/>
  <c r="G84" i="2"/>
  <c r="H84" i="2" s="1"/>
  <c r="I84" i="1" s="1"/>
  <c r="L84" i="1"/>
  <c r="G109" i="2"/>
  <c r="H109" i="2" s="1"/>
  <c r="I109" i="1" s="1"/>
  <c r="L109" i="1"/>
  <c r="G136" i="2"/>
  <c r="H136" i="2" s="1"/>
  <c r="I136" i="1" s="1"/>
  <c r="L136" i="1"/>
  <c r="G66" i="2"/>
  <c r="H66" i="2" s="1"/>
  <c r="I66" i="1" s="1"/>
  <c r="L66" i="1"/>
  <c r="G72" i="2"/>
  <c r="H72" i="2" s="1"/>
  <c r="I72" i="1" s="1"/>
  <c r="L72" i="1"/>
  <c r="G88" i="2"/>
  <c r="H88" i="2" s="1"/>
  <c r="I88" i="1" s="1"/>
  <c r="L88" i="1"/>
  <c r="G135" i="2"/>
  <c r="H135" i="2" s="1"/>
  <c r="I135" i="1" s="1"/>
  <c r="L135" i="1"/>
  <c r="C2" i="2"/>
  <c r="L12" i="1" l="1"/>
  <c r="L118" i="1"/>
  <c r="L120" i="1"/>
  <c r="L4" i="1"/>
  <c r="L40" i="1"/>
  <c r="L60" i="1"/>
  <c r="L16" i="1"/>
  <c r="G20" i="2"/>
  <c r="H20" i="2" s="1"/>
  <c r="I20" i="1" s="1"/>
  <c r="L36" i="1"/>
  <c r="G48" i="2"/>
  <c r="H48" i="2" s="1"/>
  <c r="I48" i="1" s="1"/>
  <c r="G128" i="2"/>
  <c r="H128" i="2" s="1"/>
  <c r="I128" i="1" s="1"/>
  <c r="L128" i="1"/>
  <c r="G116" i="2"/>
  <c r="H116" i="2" s="1"/>
  <c r="I116" i="1" s="1"/>
  <c r="L116" i="1"/>
  <c r="G82" i="2"/>
  <c r="H82" i="2" s="1"/>
  <c r="I82" i="1" s="1"/>
  <c r="L82" i="1"/>
  <c r="G22" i="2"/>
  <c r="H22" i="2" s="1"/>
  <c r="I22" i="1" s="1"/>
  <c r="L22" i="1"/>
  <c r="G14" i="2"/>
  <c r="H14" i="2" s="1"/>
  <c r="I14" i="1" s="1"/>
  <c r="L14" i="1"/>
  <c r="G42" i="2"/>
  <c r="H42" i="2" s="1"/>
  <c r="I42" i="1" s="1"/>
  <c r="L42" i="1"/>
  <c r="G74" i="2"/>
  <c r="H74" i="2" s="1"/>
  <c r="I74" i="1" s="1"/>
  <c r="L74" i="1"/>
  <c r="G30" i="2"/>
  <c r="H30" i="2" s="1"/>
  <c r="I30" i="1" s="1"/>
  <c r="L30" i="1"/>
  <c r="G38" i="2"/>
  <c r="H38" i="2" s="1"/>
  <c r="I38" i="1" s="1"/>
  <c r="L38" i="1"/>
  <c r="G64" i="2"/>
  <c r="H64" i="2" s="1"/>
  <c r="I64" i="1" s="1"/>
  <c r="L64" i="1"/>
  <c r="G52" i="2"/>
  <c r="H52" i="2" s="1"/>
  <c r="I52" i="1" s="1"/>
  <c r="L52" i="1"/>
  <c r="G18" i="2"/>
  <c r="H18" i="2" s="1"/>
  <c r="I18" i="1" s="1"/>
  <c r="L18" i="1"/>
  <c r="G94" i="2"/>
  <c r="H94" i="2" s="1"/>
  <c r="I94" i="1" s="1"/>
  <c r="L94" i="1"/>
  <c r="G78" i="2"/>
  <c r="H78" i="2" s="1"/>
  <c r="I78" i="1" s="1"/>
  <c r="L78" i="1"/>
  <c r="G26" i="2"/>
  <c r="H26" i="2" s="1"/>
  <c r="I26" i="1" s="1"/>
  <c r="L26" i="1"/>
  <c r="G124" i="2"/>
  <c r="H124" i="2" s="1"/>
  <c r="I124" i="1" s="1"/>
  <c r="L124" i="1"/>
  <c r="G98" i="2"/>
  <c r="H98" i="2" s="1"/>
  <c r="I98" i="1" s="1"/>
  <c r="L98" i="1"/>
  <c r="G50" i="2"/>
  <c r="H50" i="2" s="1"/>
  <c r="I50" i="1" s="1"/>
  <c r="L50" i="1"/>
  <c r="G46" i="2"/>
  <c r="H46" i="2" s="1"/>
  <c r="I46" i="1" s="1"/>
  <c r="L46" i="1"/>
  <c r="G90" i="2"/>
  <c r="H90" i="2" s="1"/>
  <c r="I90" i="1" s="1"/>
  <c r="L90" i="1"/>
  <c r="G10" i="2"/>
  <c r="H10" i="2" s="1"/>
  <c r="I10" i="1" s="1"/>
  <c r="L10" i="1"/>
  <c r="G6" i="2"/>
  <c r="H6" i="2" s="1"/>
  <c r="I6" i="1" s="1"/>
  <c r="L6" i="1"/>
  <c r="G68" i="2"/>
  <c r="H68" i="2" s="1"/>
  <c r="I68" i="1" s="1"/>
  <c r="L68" i="1"/>
  <c r="G102" i="2"/>
  <c r="H102" i="2" s="1"/>
  <c r="I102" i="1" s="1"/>
  <c r="L102" i="1"/>
  <c r="G56" i="2"/>
  <c r="H56" i="2" s="1"/>
  <c r="I56" i="1" s="1"/>
  <c r="L56" i="1"/>
  <c r="G106" i="2"/>
  <c r="H106" i="2" s="1"/>
  <c r="I106" i="1" s="1"/>
  <c r="L106" i="1"/>
  <c r="G86" i="2"/>
  <c r="H86" i="2" s="1"/>
  <c r="I86" i="1" s="1"/>
  <c r="L86" i="1"/>
  <c r="G34" i="2"/>
  <c r="H34" i="2" s="1"/>
  <c r="I34" i="1" s="1"/>
  <c r="L34" i="1"/>
  <c r="E2" i="2"/>
  <c r="F2" i="2" s="1"/>
  <c r="D2" i="2"/>
  <c r="K2" i="1" s="1"/>
  <c r="J2" i="1" l="1"/>
  <c r="L2" i="1" l="1"/>
  <c r="G2" i="2" l="1"/>
  <c r="H2" i="2" l="1"/>
  <c r="I2" i="1" s="1"/>
</calcChain>
</file>

<file path=xl/sharedStrings.xml><?xml version="1.0" encoding="utf-8"?>
<sst xmlns="http://schemas.openxmlformats.org/spreadsheetml/2006/main" count="1020" uniqueCount="309">
  <si>
    <t>permitCategoryRef</t>
  </si>
  <si>
    <t>temporaryCessation</t>
  </si>
  <si>
    <t>compliancePerformanceBand</t>
  </si>
  <si>
    <t>billableDays</t>
  </si>
  <si>
    <t>financialDays</t>
  </si>
  <si>
    <t>chargePeriod</t>
  </si>
  <si>
    <t>preConstruction</t>
  </si>
  <si>
    <t>environmentFlag</t>
  </si>
  <si>
    <t>expectedCharge</t>
  </si>
  <si>
    <t>expbaselineCharge</t>
  </si>
  <si>
    <t>exptemporaryCessation</t>
  </si>
  <si>
    <t>expcomplianceAdjustment</t>
  </si>
  <si>
    <t>iteration</t>
  </si>
  <si>
    <t>,</t>
  </si>
  <si>
    <t>2.10.1</t>
  </si>
  <si>
    <t>A</t>
  </si>
  <si>
    <t>TEST</t>
  </si>
  <si>
    <t>2.10.2</t>
  </si>
  <si>
    <t>B</t>
  </si>
  <si>
    <t>2.10.3</t>
  </si>
  <si>
    <t>C</t>
  </si>
  <si>
    <t>2.10.4</t>
  </si>
  <si>
    <t>D</t>
  </si>
  <si>
    <t>2.10.5</t>
  </si>
  <si>
    <t>E</t>
  </si>
  <si>
    <t>2.10.6</t>
  </si>
  <si>
    <t>F</t>
  </si>
  <si>
    <t>2.11.1</t>
  </si>
  <si>
    <t xml:space="preserve"> </t>
  </si>
  <si>
    <t>2.11.2</t>
  </si>
  <si>
    <t>2.11.3</t>
  </si>
  <si>
    <t>2.12.1</t>
  </si>
  <si>
    <t>2.12.10</t>
  </si>
  <si>
    <t>2.12.11</t>
  </si>
  <si>
    <t>2.12.2</t>
  </si>
  <si>
    <t>2.12.3</t>
  </si>
  <si>
    <t>2.12.4</t>
  </si>
  <si>
    <t>2.12.5</t>
  </si>
  <si>
    <t>2.12.6</t>
  </si>
  <si>
    <t>2.12.7</t>
  </si>
  <si>
    <t>2.12.8</t>
  </si>
  <si>
    <t>2.12.9</t>
  </si>
  <si>
    <t>2.13.1</t>
  </si>
  <si>
    <t>2.13.2</t>
  </si>
  <si>
    <t>2.13.3</t>
  </si>
  <si>
    <t>2.13.4</t>
  </si>
  <si>
    <t>2.13.5</t>
  </si>
  <si>
    <t>2.13.6</t>
  </si>
  <si>
    <t>2.13.7</t>
  </si>
  <si>
    <t>2.13.8</t>
  </si>
  <si>
    <t>2.14.1</t>
  </si>
  <si>
    <t>2.14.2</t>
  </si>
  <si>
    <t>2.16.1</t>
  </si>
  <si>
    <t>2.16.10</t>
  </si>
  <si>
    <t>2.16.11</t>
  </si>
  <si>
    <t>2.16.13</t>
  </si>
  <si>
    <t>2.16.14</t>
  </si>
  <si>
    <t>2.16.15</t>
  </si>
  <si>
    <t>2.16.16</t>
  </si>
  <si>
    <t>2.16.17</t>
  </si>
  <si>
    <t>2.16.18</t>
  </si>
  <si>
    <t>2.16.19</t>
  </si>
  <si>
    <t>2.16.2</t>
  </si>
  <si>
    <t>2.16.20</t>
  </si>
  <si>
    <t>2.16.21</t>
  </si>
  <si>
    <t>2.16.22</t>
  </si>
  <si>
    <t>2.16.3</t>
  </si>
  <si>
    <t>2.16.4</t>
  </si>
  <si>
    <t>2.16.5</t>
  </si>
  <si>
    <t>2.16.6</t>
  </si>
  <si>
    <t>2.16.7</t>
  </si>
  <si>
    <t>2.16.8</t>
  </si>
  <si>
    <t>2.16.9</t>
  </si>
  <si>
    <t>2.17.1</t>
  </si>
  <si>
    <t>2.17.10</t>
  </si>
  <si>
    <t>2.17.11</t>
  </si>
  <si>
    <t>2.17.12</t>
  </si>
  <si>
    <t>2.17.13</t>
  </si>
  <si>
    <t>2.17.14</t>
  </si>
  <si>
    <t>2.17.15</t>
  </si>
  <si>
    <t>2.17.2</t>
  </si>
  <si>
    <t>2.17.3</t>
  </si>
  <si>
    <t>2.17.4</t>
  </si>
  <si>
    <t>2.17.5</t>
  </si>
  <si>
    <t>2.17.6</t>
  </si>
  <si>
    <t>2.17.7</t>
  </si>
  <si>
    <t>2.17.8</t>
  </si>
  <si>
    <t>2.17.9</t>
  </si>
  <si>
    <t>2.18.1</t>
  </si>
  <si>
    <t>2.18.2</t>
  </si>
  <si>
    <t>2.18.3</t>
  </si>
  <si>
    <t>2.18.4</t>
  </si>
  <si>
    <t>2.18.5</t>
  </si>
  <si>
    <t>2.4.1</t>
  </si>
  <si>
    <t>2.4.10</t>
  </si>
  <si>
    <t>2.4.11</t>
  </si>
  <si>
    <t>2.4.12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</si>
  <si>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</si>
  <si>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</si>
  <si>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</si>
  <si>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</si>
  <si>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</si>
  <si>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</si>
  <si>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</si>
  <si>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</si>
  <si>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2.5.1</t>
  </si>
  <si>
    <t>2.5.2</t>
  </si>
  <si>
    <t>2.5.3</t>
  </si>
  <si>
    <t>2.5.4</t>
  </si>
  <si>
    <t>2.5.5</t>
  </si>
  <si>
    <t>2.5.6</t>
  </si>
  <si>
    <t>2.6.1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</si>
  <si>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</si>
  <si>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</si>
  <si>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</si>
  <si>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</si>
  <si>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</si>
  <si>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</si>
  <si>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</si>
  <si>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</si>
  <si>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</si>
  <si>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</si>
  <si>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</si>
  <si>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</si>
  <si>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</si>
  <si>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</si>
  <si>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</si>
  <si>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</si>
  <si>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</si>
  <si>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</si>
  <si>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2.7.1</t>
  </si>
  <si>
    <t>2.7.2</t>
  </si>
  <si>
    <t>2.7.3</t>
  </si>
  <si>
    <t>2.7.4</t>
  </si>
  <si>
    <t>2.7.5</t>
  </si>
  <si>
    <t>2.7.6</t>
  </si>
  <si>
    <t>2.7.7</t>
  </si>
  <si>
    <t>2.7.8</t>
  </si>
  <si>
    <t>2.8.1</t>
  </si>
  <si>
    <t>2.8.2</t>
  </si>
  <si>
    <t>2.8.3</t>
  </si>
  <si>
    <t>2.8.4</t>
  </si>
  <si>
    <t>2.8.5</t>
  </si>
  <si>
    <t>2.8.6</t>
  </si>
  <si>
    <t>2.8.7</t>
  </si>
  <si>
    <t>2.8.8</t>
  </si>
  <si>
    <t>2.8.9</t>
  </si>
  <si>
    <t>2.9.1</t>
  </si>
  <si>
    <t>2.9.10</t>
  </si>
  <si>
    <t>2.9.11</t>
  </si>
  <si>
    <t>2.9.12</t>
  </si>
  <si>
    <t>2.9.13</t>
  </si>
  <si>
    <t>2.9.14</t>
  </si>
  <si>
    <t>2.9.2</t>
  </si>
  <si>
    <t>2.9.3</t>
  </si>
  <si>
    <t>2.9.4</t>
  </si>
  <si>
    <t>2.9.5</t>
  </si>
  <si>
    <t>2.9.6</t>
  </si>
  <si>
    <t>2.9.7</t>
  </si>
  <si>
    <t>2.9.8</t>
  </si>
  <si>
    <t>2.9.9</t>
  </si>
  <si>
    <t>Permit ref</t>
  </si>
  <si>
    <t>baselineCharge</t>
  </si>
  <si>
    <t>(Inc) Preconstruction*</t>
  </si>
  <si>
    <t>temporary cessation value</t>
  </si>
  <si>
    <t>(inc)temporary cessation value</t>
  </si>
  <si>
    <t>(inc)complianceAdjustment**</t>
  </si>
  <si>
    <t>(inc) Billable day reduction</t>
  </si>
  <si>
    <t>chargeValue (rounded)</t>
  </si>
  <si>
    <t>Coal fired combustion; inc. fuel storage, gas abatement, effluent treatment and cooling water, combined heat and power, gas turbines and boilers.</t>
  </si>
  <si>
    <t>Biomass combustion; inc. fuel storage, gas abatement and effluent treatment and cooling water, combined heat and power, gas turbines and boilers.</t>
  </si>
  <si>
    <t>Gas turbine, combined heat and power plant; inc. fuel storage, gas abatement, effluent treatment and cooling water, gas turbines and boilers.</t>
  </si>
  <si>
    <t>Section 1.1 - compressor or boiler; including any fuel storage and gas abatement, effluent treatment plant and cooling water activities.</t>
  </si>
  <si>
    <t>Landfill only serving and associated with an operating and permitted combustion plant; inc. effluent treatment or sludge lagoon activities.</t>
  </si>
  <si>
    <t>Section 1.1 - odourisation plant.</t>
  </si>
  <si>
    <t>SR 2009 No.8 - management of inert extractive waste; OR Management inert extractive waste, inc. with a point source discharge or by passive treatment.</t>
  </si>
  <si>
    <t>Management of non-inert non-hazardous extractive waste.</t>
  </si>
  <si>
    <t>Management of any extractive waste in a Category A mining waste facility; OR Management of hazardous extractive waste.</t>
  </si>
  <si>
    <t>Producing, melting or refining iron or steel in an integrated works; including all activities which are part of the installation.</t>
  </si>
  <si>
    <t>Surface treatment of metals and plastics; more than one Section 2.3 Part A(1)(a) activity and using 2-3 surface treatment of metals techniques.</t>
  </si>
  <si>
    <t>Surface treatment of metals and plastics; one Section 2.3 Part A(1)(a) activity and using no more than 1 surface treatment technique.</t>
  </si>
  <si>
    <t>Producing, melting or refining iron or steel; producing non-ferrous metals; OR integrated installations using lead, zinc or precious metals.</t>
  </si>
  <si>
    <t>Processing ferrous metals and their alloys by using hot-rolling mills with a production capacity of more than 30 tonnes of crude steel per hour.</t>
  </si>
  <si>
    <t>Processing ferrous metals and their alloys by using hot-rolling mills with a production capacity of &gt;20t and &lt;=30t of crude steel per hour.</t>
  </si>
  <si>
    <t>Loading, unloading and handling of more than 500,000 tonnes a year of iron ore; inc. effluent treatment plant and cooling water activities.</t>
  </si>
  <si>
    <t>Production of a range of different non-ferrous metals from complex raw materials; inc. effluent treatment plant and cooling water activities.</t>
  </si>
  <si>
    <t>Production of non-ferrous metals not described in this reference 2.12.7; inc. any on site effluent treatment plant and cooling water activities.</t>
  </si>
  <si>
    <t>Melting non-ferrous metals, including recovered products, the alloyage of non-ferrous metals and the operation of non-ferrous metals foundries.</t>
  </si>
  <si>
    <t>Surface treatment of metals and plastics; Pt 2 of Sch. 1 activities; or Sect. 2.3 Pt A(1)(a) activity and waste operation, over 3 treatment techniques</t>
  </si>
  <si>
    <t>Section 3.1 - production of cement clinker.</t>
  </si>
  <si>
    <t>Section 3.1 - production of cement clinker utilising waste derived fuel.</t>
  </si>
  <si>
    <t>Section 3.1 - production of lime and lime products.</t>
  </si>
  <si>
    <t>Section 3.1 - production of lime (dolime).</t>
  </si>
  <si>
    <t>Section 3.1 - production of cement and lime.</t>
  </si>
  <si>
    <t>Section 3.3 and 3.4 - manufacturing glass or mineral fibre.</t>
  </si>
  <si>
    <t>Section 1.1 - manufacture of plasterboard utilising combustion plant with a heating capacity of more than 50 MW.</t>
  </si>
  <si>
    <t>Section 3.6 - brick manufacture.</t>
  </si>
  <si>
    <t>Section 6.9 - farming installation; excluding small waste incineration plant.</t>
  </si>
  <si>
    <t>Section 6.9 - farming installation authorised to participate in the pig and poultry assurance scheme; excluding small waste incineration plant.</t>
  </si>
  <si>
    <t>Waste Transfer and Treatment: Hazardous Waste Transfer and Treatment Category 1.</t>
  </si>
  <si>
    <t>Waste Transfer and Treatment: Non-hazardous and inert waste Category 5.</t>
  </si>
  <si>
    <t>Waste Transfer and Treatment: Biowaste Treatment Category 1.</t>
  </si>
  <si>
    <t>Waste Transfer and Treatment: Biowaste Treatment Category 2.</t>
  </si>
  <si>
    <t>Waste Transfer and Treatment: Biowaste Treatment Category 3.</t>
  </si>
  <si>
    <t>Waste Transfer and Treatment: Biowaste Treatment Category 4.</t>
  </si>
  <si>
    <t>Waste Transfer and Treatment: Biowaste Treatment Category 5.</t>
  </si>
  <si>
    <t>Waste Transfer and Treatment: Biowaste Treatment Category 6.</t>
  </si>
  <si>
    <t>Waste Transfer and Treatment: Metal Recycling Category 1.</t>
  </si>
  <si>
    <t>Waste Transfer and Treatment: Metal Recycling Category 2.</t>
  </si>
  <si>
    <t>Waste Transfer and Treatment: Hazardous Waste Transfer and Treatment Category 2.</t>
  </si>
  <si>
    <t>Waste Transfer and Treatment: Metal Recycling Category 3.</t>
  </si>
  <si>
    <t>Waste Transfer and Treatment: Metal Recycling Category 4.</t>
  </si>
  <si>
    <t>Waste Transfer and Treatment: Metal Recycling Category 5.</t>
  </si>
  <si>
    <t>Waste Transfer and Treatment: Hazardous Waste Transfer and Treatment Category 3.</t>
  </si>
  <si>
    <t>Waste Transfer and Treatment: Hazardous Waste Transfer and Treatment Category 4.</t>
  </si>
  <si>
    <t>Waste Transfer and Treatment: Hazardous Waste Transfer and Treatment Category 5.</t>
  </si>
  <si>
    <t>Waste Transfer and Treatment: Non-hazardous and inert waste Category 1.</t>
  </si>
  <si>
    <t>Waste Transfer and Treatment: Non-hazardous and inert waste Category 2.</t>
  </si>
  <si>
    <t>Waste Transfer and Treatment: Non-hazardous and inert waste Category 3.</t>
  </si>
  <si>
    <t>Waste Transfer and Treatment: Non-hazardous and inert waste Category 4.</t>
  </si>
  <si>
    <t>Landfill for non-hazardous waste with a separate cell for stable non-reactive hazardous waste, asbestos or gypsum.</t>
  </si>
  <si>
    <t>SR 2015 No.39 - deposit of waste for recovery.</t>
  </si>
  <si>
    <t>Closed landfill that accepted hazardous or non-hazardous waste; inc. landfill gas and leachate management, storage/treatment and landfill restoration.</t>
  </si>
  <si>
    <t>Closed landfill hazardous or non-hazardous waste with low potential for pollution; OR Closed landfill other non-inert wastes inc. landfill restoration</t>
  </si>
  <si>
    <t>Closed landfill that accepted hazardous, non-hazardous or other non-inert waste shown to have a very low potential for pollution.</t>
  </si>
  <si>
    <t>Closed landfill that accepted inert waste including restoration.</t>
  </si>
  <si>
    <t>Closed landfill that accepted inert waste shown by a risk assessment approved by the Agency to have a very low potential for pollution.</t>
  </si>
  <si>
    <t>Landfill for non-hazardous waste and dredging sites; inc. landfill gas and leachate management, storage/treatment and landfill restoration.</t>
  </si>
  <si>
    <t>Section 5.2 - landfill for hazardous waste; including leachate management, storage and/ or treatment and landfill restoration.</t>
  </si>
  <si>
    <t>Leachate treatment with capacity of 50t or more a day where not authorised by a landfill permit or permit authorising the discharge of trade effluent.</t>
  </si>
  <si>
    <t>Leachate treatment plant with a capacity of less than 50 tonnes a day where not authorised by a landfill permit or trade effluent discharge consent.</t>
  </si>
  <si>
    <t>Landfill gas plant at a landfill for hazardous waste and where not authorised by a landfill permit.</t>
  </si>
  <si>
    <t>Landfill for inert waste; including restoration.</t>
  </si>
  <si>
    <t>Lagoon or dredging site excluded from the Landfill Directive.</t>
  </si>
  <si>
    <t>Deposit of waste for recovery and landfill restoration where not authorised by a landfill permit.</t>
  </si>
  <si>
    <t>Stand-alone directly associated activity.</t>
  </si>
  <si>
    <t>Low impact installation.</t>
  </si>
  <si>
    <t>Local authority activity - Part B activity.</t>
  </si>
  <si>
    <t>Local authority activity - Part A2 activity.</t>
  </si>
  <si>
    <t>Local authority activity - small waste incineration plant.</t>
  </si>
  <si>
    <t>Chemical or fertiliser production discharging to water course via on-site effluent plant inc. incineration/combustion/treatment of hazardous waste.</t>
  </si>
  <si>
    <t>Section 4.4 - plant health products and biocides - production of less than 2000 tonnes a year.</t>
  </si>
  <si>
    <t>Section 4.6 or 4.7 - explosives production or activities involving carbon disulphide or ammonia.</t>
  </si>
  <si>
    <t>Chemical production incidental to the primary purpose of the installation and not for commercial purposes.</t>
  </si>
  <si>
    <t>Chemical or fertiliser production discharging to a water course via on-site effluent treatment plant and including no more than one combustion plant.</t>
  </si>
  <si>
    <t>Chemical/fertiliser or pharmaceutical production discharging to a water course via an on-site effluent treatment plant.</t>
  </si>
  <si>
    <t>Chemical production or chemical fertiliser production, involving large scale continuous operations and discharging to sewer.</t>
  </si>
  <si>
    <t>Chemical/fertiliser or pharmaceutical production, batch or semi-continuous operations, discharging to sewer, inc. more than three Chapter 4 activities</t>
  </si>
  <si>
    <t>Chemical production, or chemical fertiliser or pharmaceutical production, involving batch or semi-continuous operations and discharging to sewer.</t>
  </si>
  <si>
    <t>Chemical production, or chemical fertiliser or pharmaceutical production, involving small scale or simple batch operations.</t>
  </si>
  <si>
    <t>Section 4.1 or 4.2 - anaerobic digestion (designed to be fed with non-waste crops).</t>
  </si>
  <si>
    <t>Section 4.4 - large scale plant health products &amp; biocides - production of 2000 tonnes or more a year.</t>
  </si>
  <si>
    <t>Oil refining; inc. refinery combustion plant, incineration of refinery waste, production of petroleum coke, effluent treatment and cooling water.</t>
  </si>
  <si>
    <t>Gas refining; including refinery combustion plant, incineration of refinery waste, on site effluent treatment and cooling water activities.</t>
  </si>
  <si>
    <t>Petroleum distillation; inc. plant for refining of liquid petroleum residues and bitumen distillation, effluent treatment and cooling water.</t>
  </si>
  <si>
    <t>Crude oil storage with a tank storage capacity of 500 tonnes or more; including any on site effluent treatment and cooling water activities.</t>
  </si>
  <si>
    <t>Section 1.2A(1)(a) or (f) - gathering station; including any on site effluent treatment plant and cooling water activities.</t>
  </si>
  <si>
    <t>Production of synthetic fuels and carbonisation plant; including any on site effluent treatment plant and cooling water activities.</t>
  </si>
  <si>
    <t>Section 5.1 - new mass-burn incineration or co-incineration plant - 1 line.</t>
  </si>
  <si>
    <t>Section 5.1 - new gasification or pyrolysis incineration or co-incineration plant - 5 lines.</t>
  </si>
  <si>
    <t>Section 5.1 - existing incineration or co-incineration plant - 1 line.</t>
  </si>
  <si>
    <t>Section 5.1 - existing incineration or co-incineration plant - 2 lines.</t>
  </si>
  <si>
    <t>Section 5.1 - existing incineration or co-incineration plant - 3 lines.</t>
  </si>
  <si>
    <t>Section 5.1 - existing incineration or co-incineration plant - 4 lines.</t>
  </si>
  <si>
    <t>Section 5.1 - existing incineration or co-incineration plant - 5 lines.</t>
  </si>
  <si>
    <t>Section 1.2 - new waste gasification or pyrolysis plant not subject to Chapter IV of the IED because the syngas meets end-of-waste requirements.</t>
  </si>
  <si>
    <t>Section 1.2 - existing waste gasification or pyrolysis plant not subject to Chapter IV of the IED because the syngas meets end-of-waste requirements.</t>
  </si>
  <si>
    <t>Section 5.1 - new or existing biomass co-incineration plant which is not subject to Chapter IV of the Industrial Emissions Directive.</t>
  </si>
  <si>
    <t>Any activity falling in references 2.6.1 to 2.6.10  in Table 2.16 where construction has not commenced.</t>
  </si>
  <si>
    <t>Section 5.1 - new mass-burn incineration or co-incineration plant - 2 lines.</t>
  </si>
  <si>
    <t>Section 5.1 - new mass-burn incineration or co-incineration plant - 3 lines.</t>
  </si>
  <si>
    <t>Section 5.1 - new mass-burn incineration or co-incineration plant - 4 lines.</t>
  </si>
  <si>
    <t>Section 5.1 - new mass-burn incineration or co-incineration plant - 5 lines.</t>
  </si>
  <si>
    <t>Section 5.1 - new gasification or pyrolysis incineration or co-incineration plant - 1 line.</t>
  </si>
  <si>
    <t>Section 5.1 - new gasification or pyrolysis incineration or co-incineration plant - 2 lines.</t>
  </si>
  <si>
    <t>Section 5.1 - new gasification or pyrolysis incineration or co-incineration plant - 3 lines.</t>
  </si>
  <si>
    <t>Section 5.1 - new gasification or pyrolysis incineration or co-incineration plant - 4 lines.</t>
  </si>
  <si>
    <t>Section 6.8 - food and drink activity with no additional components.</t>
  </si>
  <si>
    <t>Section 6.8 - food and drink activity with 1 additional component.</t>
  </si>
  <si>
    <t>Section 6.8 - food and drink activity with 2 additional components.</t>
  </si>
  <si>
    <t>Section 6.8 - food and drink activity with 3 or 4 additional components.</t>
  </si>
  <si>
    <t>Section 6.8 - food and drink activity with 5 or 6 additional components.</t>
  </si>
  <si>
    <t>Section 6.8 - food and drink activity with 7 or 8 additional components.</t>
  </si>
  <si>
    <t>Section 6.8 - food and drink activity with 9 to13 additional components.</t>
  </si>
  <si>
    <t>Section 6.8 - food and drink activity with 14 or more additional components.</t>
  </si>
  <si>
    <t>SR 2014 No.2 - the management of extractive waste.</t>
  </si>
  <si>
    <t>SR 2015 No.1 - onshore oil exploration.</t>
  </si>
  <si>
    <t>Mining waste operation.</t>
  </si>
  <si>
    <t>Mining waste operation with a non-hazardous extractive waste facility.</t>
  </si>
  <si>
    <t>Mining waste operation with a hazardous extractive waste facility.</t>
  </si>
  <si>
    <t>Mining waste flare, whether or not an installation.</t>
  </si>
  <si>
    <t>Groundwater activity which is part of a mining waste operation.</t>
  </si>
  <si>
    <t>SR 2015 No. 2 - storage and handling of up to 500 tonnes crude oil.</t>
  </si>
  <si>
    <t>Storage and handling of crude oil or petroleum with a capacity of less than 500 tonnes.</t>
  </si>
  <si>
    <t>Section 6.4 - dye house and/ or finishing site including any on site effluent treatment plant and cooling water activities.</t>
  </si>
  <si>
    <t>Section 6.1 - paper and pulp activity including a discharge to surface water and more than 4 additional components.</t>
  </si>
  <si>
    <t>Section 6.1 - paper and pulp activity including a discharge to sewer.</t>
  </si>
  <si>
    <t>Section 6.1 - paper and pulp activity including a discharge to sewer and 1 additional component.</t>
  </si>
  <si>
    <t>Section 6.1 - paper and pulp activity including a discharge to sewer and 2 additional components.</t>
  </si>
  <si>
    <t>Section 6.1 - paper and pulp activity including a discharge to sewer and more than 3 additional components.</t>
  </si>
  <si>
    <t>Section 6.4 - wool scouring including any on site effluent treatment plant and cooling water activities.</t>
  </si>
  <si>
    <t>Section 6.4 - carpet manufacturing with integrated dye house including any on site effluent treatment plant and cooling water activities.</t>
  </si>
  <si>
    <t>Section 6.1 - integrated or multi product mill with 2 additional components.</t>
  </si>
  <si>
    <t>Section 6.1 - integrated or multi product mill with 3 additional components.</t>
  </si>
  <si>
    <t>Section 6.1 - integrated or multi product mill with 4 four additional components.</t>
  </si>
  <si>
    <t>Section 6.1 - paper and pulp activity including a discharge to surface water.</t>
  </si>
  <si>
    <t>Section 6.1 - paper and pulp activity including a discharge to surface water and 1 additional component.</t>
  </si>
  <si>
    <t>Section 6.1 - paper and pulp activity including a discharge to surface water and 3 additional components.</t>
  </si>
  <si>
    <t>FY2122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</si>
</sst>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4" fillId="0" borderId="0" xfId="0" applyNumberFormat="1" applyFont="1"/>
    <xf numFmtId="0" fontId="5" fillId="0" borderId="0" xfId="0" applyFont="1"/>
    <xf numFmtId="2" fontId="2" fillId="0" borderId="0" xfId="0" applyNumberFormat="1" applyFont="1"/>
    <xf numFmtId="0" fontId="6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2" fontId="1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2" fontId="6" fillId="0" borderId="2" xfId="0" applyNumberFormat="1" applyFont="1" applyFill="1" applyBorder="1" applyAlignment="1">
      <alignment vertical="center" wrapText="1"/>
    </xf>
    <xf numFmtId="2" fontId="6" fillId="2" borderId="2" xfId="0" applyNumberFormat="1" applyFont="1" applyFill="1" applyBorder="1" applyAlignment="1">
      <alignment vertical="center" wrapText="1"/>
    </xf>
    <xf numFmtId="2" fontId="6" fillId="0" borderId="2" xfId="0" applyNumberFormat="1" applyFont="1" applyBorder="1" applyAlignment="1">
      <alignment vertical="center"/>
    </xf>
    <xf numFmtId="2" fontId="6" fillId="0" borderId="2" xfId="0" applyNumberFormat="1" applyFont="1" applyFill="1" applyBorder="1" applyAlignment="1">
      <alignment vertical="center"/>
    </xf>
    <xf numFmtId="2" fontId="6" fillId="0" borderId="2" xfId="0" applyNumberFormat="1" applyFont="1" applyFill="1" applyBorder="1" applyAlignment="1"/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B21" sqref="B20:B21"/>
    </sheetView>
  </sheetViews>
  <sheetFormatPr defaultRowHeight="15" x14ac:dyDescent="0.2"/>
  <sheetData>
    <row r="1" spans="1:1" x14ac:dyDescent="0.2">
      <c r="A1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5"/>
  <sheetViews>
    <sheetView tabSelected="1" workbookViewId="0">
      <pane ySplit="1" topLeftCell="A32" activePane="bottomLeft" state="frozen"/>
      <selection pane="bottomLeft" activeCell="C41" sqref="C41"/>
    </sheetView>
  </sheetViews>
  <sheetFormatPr defaultRowHeight="15" x14ac:dyDescent="0.2"/>
  <cols>
    <col min="1" max="1" width="14.33203125" style="27" customWidth="1"/>
    <col min="2" max="2" width="11.77734375" style="23" customWidth="1"/>
    <col min="3" max="3" width="8.88671875" style="23"/>
    <col min="4" max="4" width="9.6640625" style="23" customWidth="1"/>
    <col min="5" max="5" width="8.88671875" style="23"/>
    <col min="6" max="6" width="10.21875" style="23" customWidth="1"/>
    <col min="7" max="8" width="8.88671875" style="23"/>
    <col min="9" max="9" width="15.5546875" style="24" customWidth="1"/>
    <col min="10" max="10" width="13.88671875" style="28" customWidth="1"/>
    <col min="11" max="12" width="8.88671875" style="31"/>
    <col min="13" max="13" width="12.44140625" style="25" customWidth="1"/>
    <col min="14" max="14" width="6.5546875" style="23" customWidth="1"/>
  </cols>
  <sheetData>
    <row r="1" spans="1:14" s="30" customFormat="1" ht="12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4" x14ac:dyDescent="0.2">
      <c r="A2" s="22" t="s">
        <v>14</v>
      </c>
      <c r="B2" s="23" t="b">
        <v>1</v>
      </c>
      <c r="C2" s="23" t="s">
        <v>15</v>
      </c>
      <c r="D2" s="23">
        <v>1</v>
      </c>
      <c r="E2" s="23">
        <v>365</v>
      </c>
      <c r="F2" s="23" t="s">
        <v>308</v>
      </c>
      <c r="G2" s="23" t="b">
        <v>0</v>
      </c>
      <c r="H2" s="23" t="s">
        <v>16</v>
      </c>
      <c r="I2" s="24">
        <f>Calcs!H2</f>
        <v>38.69</v>
      </c>
      <c r="J2" s="24">
        <f>Calcs!B2</f>
        <v>29734</v>
      </c>
      <c r="K2" s="31">
        <f>Calcs!D2</f>
        <v>14866.999999999998</v>
      </c>
      <c r="L2" s="31">
        <f>Calcs!F2</f>
        <v>14123.649999999998</v>
      </c>
      <c r="M2" s="25">
        <v>1</v>
      </c>
      <c r="N2" s="29" t="s">
        <v>13</v>
      </c>
    </row>
    <row r="3" spans="1:14" x14ac:dyDescent="0.2">
      <c r="A3" s="22" t="s">
        <v>17</v>
      </c>
      <c r="B3" s="23" t="b">
        <v>0</v>
      </c>
      <c r="C3" s="23" t="s">
        <v>18</v>
      </c>
      <c r="D3" s="23">
        <v>5</v>
      </c>
      <c r="E3" s="23">
        <v>365</v>
      </c>
      <c r="F3" s="23" t="s">
        <v>308</v>
      </c>
      <c r="G3" s="23" t="b">
        <v>0</v>
      </c>
      <c r="H3" s="23" t="s">
        <v>16</v>
      </c>
      <c r="I3" s="24">
        <f>Calcs!H3</f>
        <v>207.3</v>
      </c>
      <c r="J3" s="24">
        <f>Calcs!B3</f>
        <v>15133</v>
      </c>
      <c r="K3" s="31">
        <f>Calcs!D3</f>
        <v>0</v>
      </c>
      <c r="L3" s="31">
        <f>Calcs!F3</f>
        <v>15133</v>
      </c>
      <c r="M3" s="25">
        <v>2</v>
      </c>
      <c r="N3" s="29" t="s">
        <v>13</v>
      </c>
    </row>
    <row r="4" spans="1:14" x14ac:dyDescent="0.2">
      <c r="A4" s="22" t="s">
        <v>19</v>
      </c>
      <c r="B4" s="23" t="b">
        <v>1</v>
      </c>
      <c r="C4" s="23" t="s">
        <v>20</v>
      </c>
      <c r="D4" s="23">
        <v>10</v>
      </c>
      <c r="E4" s="23">
        <v>365</v>
      </c>
      <c r="F4" s="23" t="s">
        <v>308</v>
      </c>
      <c r="G4" s="23" t="b">
        <v>0</v>
      </c>
      <c r="H4" s="23" t="s">
        <v>16</v>
      </c>
      <c r="I4" s="24">
        <f>Calcs!H4</f>
        <v>179</v>
      </c>
      <c r="J4" s="24">
        <f>Calcs!B4</f>
        <v>11879</v>
      </c>
      <c r="K4" s="31">
        <f>Calcs!D4</f>
        <v>5939.5</v>
      </c>
      <c r="L4" s="31">
        <f>Calcs!F4</f>
        <v>6533.4500000000007</v>
      </c>
      <c r="M4" s="25">
        <v>3</v>
      </c>
      <c r="N4" s="29" t="s">
        <v>13</v>
      </c>
    </row>
    <row r="5" spans="1:14" x14ac:dyDescent="0.2">
      <c r="A5" s="22" t="s">
        <v>21</v>
      </c>
      <c r="B5" s="23" t="b">
        <v>0</v>
      </c>
      <c r="C5" s="23" t="s">
        <v>22</v>
      </c>
      <c r="D5" s="23">
        <v>10</v>
      </c>
      <c r="E5" s="23">
        <v>365</v>
      </c>
      <c r="F5" s="23" t="s">
        <v>308</v>
      </c>
      <c r="G5" s="23" t="b">
        <v>0</v>
      </c>
      <c r="H5" s="23" t="s">
        <v>16</v>
      </c>
      <c r="I5" s="24">
        <f>Calcs!H5</f>
        <v>403.29</v>
      </c>
      <c r="J5" s="24">
        <f>Calcs!B5</f>
        <v>11776</v>
      </c>
      <c r="K5" s="31">
        <f>Calcs!D5</f>
        <v>0</v>
      </c>
      <c r="L5" s="31">
        <f>Calcs!F5</f>
        <v>14720</v>
      </c>
      <c r="M5" s="25">
        <v>4</v>
      </c>
      <c r="N5" s="29" t="s">
        <v>13</v>
      </c>
    </row>
    <row r="6" spans="1:14" x14ac:dyDescent="0.2">
      <c r="A6" s="22" t="s">
        <v>23</v>
      </c>
      <c r="B6" s="23" t="b">
        <v>1</v>
      </c>
      <c r="C6" s="23" t="s">
        <v>24</v>
      </c>
      <c r="D6" s="23">
        <v>20</v>
      </c>
      <c r="E6" s="23">
        <v>365</v>
      </c>
      <c r="F6" s="23" t="s">
        <v>308</v>
      </c>
      <c r="G6" s="23" t="b">
        <v>0</v>
      </c>
      <c r="H6" s="23" t="s">
        <v>16</v>
      </c>
      <c r="I6" s="24">
        <f>Calcs!H6</f>
        <v>264.77999999999997</v>
      </c>
      <c r="J6" s="24">
        <f>Calcs!B6</f>
        <v>6443</v>
      </c>
      <c r="K6" s="31">
        <f>Calcs!D6</f>
        <v>3221.5000000000005</v>
      </c>
      <c r="L6" s="31">
        <f>Calcs!F6</f>
        <v>4832.2500000000009</v>
      </c>
      <c r="M6" s="25">
        <v>5</v>
      </c>
      <c r="N6" s="29" t="s">
        <v>13</v>
      </c>
    </row>
    <row r="7" spans="1:14" x14ac:dyDescent="0.2">
      <c r="A7" s="22" t="s">
        <v>25</v>
      </c>
      <c r="B7" s="23" t="b">
        <v>0</v>
      </c>
      <c r="C7" s="23" t="s">
        <v>26</v>
      </c>
      <c r="D7" s="23">
        <v>25</v>
      </c>
      <c r="E7" s="23">
        <v>365</v>
      </c>
      <c r="F7" s="23" t="s">
        <v>308</v>
      </c>
      <c r="G7" s="23" t="b">
        <v>0</v>
      </c>
      <c r="H7" s="23" t="s">
        <v>16</v>
      </c>
      <c r="I7" s="24">
        <f>Calcs!H7</f>
        <v>323.01</v>
      </c>
      <c r="J7" s="24">
        <f>Calcs!B7</f>
        <v>1572</v>
      </c>
      <c r="K7" s="31">
        <f>Calcs!D7</f>
        <v>0</v>
      </c>
      <c r="L7" s="31">
        <f>Calcs!F7</f>
        <v>4716</v>
      </c>
      <c r="M7" s="25">
        <v>6</v>
      </c>
      <c r="N7" s="29" t="s">
        <v>13</v>
      </c>
    </row>
    <row r="8" spans="1:14" x14ac:dyDescent="0.2">
      <c r="A8" s="22" t="s">
        <v>27</v>
      </c>
      <c r="B8" s="23" t="b">
        <v>1</v>
      </c>
      <c r="C8" s="23" t="s">
        <v>28</v>
      </c>
      <c r="D8" s="23">
        <v>30</v>
      </c>
      <c r="E8" s="23">
        <v>365</v>
      </c>
      <c r="F8" s="23" t="s">
        <v>308</v>
      </c>
      <c r="G8" s="23" t="b">
        <v>0</v>
      </c>
      <c r="H8" s="23" t="s">
        <v>16</v>
      </c>
      <c r="I8" s="24">
        <f>Calcs!H8</f>
        <v>10.11</v>
      </c>
      <c r="J8" s="24">
        <f>Calcs!B8</f>
        <v>246</v>
      </c>
      <c r="K8" s="31">
        <f>Calcs!D8</f>
        <v>123</v>
      </c>
      <c r="L8" s="31">
        <f>Calcs!F8</f>
        <v>123</v>
      </c>
      <c r="M8" s="25">
        <v>7</v>
      </c>
      <c r="N8" s="29" t="s">
        <v>13</v>
      </c>
    </row>
    <row r="9" spans="1:14" x14ac:dyDescent="0.2">
      <c r="A9" s="22" t="s">
        <v>29</v>
      </c>
      <c r="B9" s="23" t="b">
        <v>0</v>
      </c>
      <c r="C9" s="23" t="s">
        <v>15</v>
      </c>
      <c r="D9" s="23">
        <v>35</v>
      </c>
      <c r="E9" s="23">
        <v>365</v>
      </c>
      <c r="F9" s="23" t="s">
        <v>308</v>
      </c>
      <c r="G9" s="23" t="b">
        <v>0</v>
      </c>
      <c r="H9" s="23" t="s">
        <v>16</v>
      </c>
      <c r="I9" s="24">
        <f>Calcs!H9</f>
        <v>128.44999999999999</v>
      </c>
      <c r="J9" s="24">
        <f>Calcs!B9</f>
        <v>1410</v>
      </c>
      <c r="K9" s="31">
        <f>Calcs!D9</f>
        <v>0</v>
      </c>
      <c r="L9" s="31">
        <f>Calcs!F9</f>
        <v>1339.5</v>
      </c>
      <c r="M9" s="25">
        <v>8</v>
      </c>
      <c r="N9" s="29" t="s">
        <v>13</v>
      </c>
    </row>
    <row r="10" spans="1:14" x14ac:dyDescent="0.2">
      <c r="A10" s="22" t="s">
        <v>30</v>
      </c>
      <c r="B10" s="23" t="b">
        <v>1</v>
      </c>
      <c r="C10" s="23" t="s">
        <v>18</v>
      </c>
      <c r="D10" s="23">
        <v>40</v>
      </c>
      <c r="E10" s="23">
        <v>365</v>
      </c>
      <c r="F10" s="23" t="s">
        <v>308</v>
      </c>
      <c r="G10" s="23" t="b">
        <v>0</v>
      </c>
      <c r="H10" s="23" t="s">
        <v>16</v>
      </c>
      <c r="I10" s="24">
        <f>Calcs!H10</f>
        <v>428.11</v>
      </c>
      <c r="J10" s="24">
        <f>Calcs!B10</f>
        <v>7813</v>
      </c>
      <c r="K10" s="31">
        <f>Calcs!D10</f>
        <v>3906.5</v>
      </c>
      <c r="L10" s="31">
        <f>Calcs!F10</f>
        <v>3906.5</v>
      </c>
      <c r="M10" s="25">
        <v>9</v>
      </c>
      <c r="N10" s="29" t="s">
        <v>13</v>
      </c>
    </row>
    <row r="11" spans="1:14" x14ac:dyDescent="0.2">
      <c r="A11" s="22" t="s">
        <v>31</v>
      </c>
      <c r="B11" s="23" t="b">
        <v>0</v>
      </c>
      <c r="C11" s="23" t="s">
        <v>20</v>
      </c>
      <c r="D11" s="23">
        <v>45</v>
      </c>
      <c r="E11" s="23">
        <v>365</v>
      </c>
      <c r="F11" s="23" t="s">
        <v>308</v>
      </c>
      <c r="G11" s="23" t="b">
        <v>0</v>
      </c>
      <c r="H11" s="23" t="s">
        <v>16</v>
      </c>
      <c r="I11" s="24">
        <f>Calcs!H11</f>
        <v>24473.07</v>
      </c>
      <c r="J11" s="24">
        <f>Calcs!B11</f>
        <v>180458</v>
      </c>
      <c r="K11" s="31">
        <f>Calcs!D11</f>
        <v>0</v>
      </c>
      <c r="L11" s="31">
        <f>Calcs!F11</f>
        <v>198503.80000000002</v>
      </c>
      <c r="M11" s="25">
        <v>10</v>
      </c>
      <c r="N11" s="29" t="s">
        <v>13</v>
      </c>
    </row>
    <row r="12" spans="1:14" x14ac:dyDescent="0.2">
      <c r="A12" s="22" t="s">
        <v>32</v>
      </c>
      <c r="B12" s="23" t="b">
        <v>1</v>
      </c>
      <c r="C12" s="23" t="s">
        <v>22</v>
      </c>
      <c r="D12" s="23">
        <v>50</v>
      </c>
      <c r="E12" s="23">
        <v>365</v>
      </c>
      <c r="F12" s="23" t="s">
        <v>308</v>
      </c>
      <c r="G12" s="23" t="b">
        <v>0</v>
      </c>
      <c r="H12" s="23" t="s">
        <v>16</v>
      </c>
      <c r="I12" s="24">
        <f>Calcs!H12</f>
        <v>213.1</v>
      </c>
      <c r="J12" s="24">
        <f>Calcs!B12</f>
        <v>2489</v>
      </c>
      <c r="K12" s="31">
        <f>Calcs!D12</f>
        <v>1244.5</v>
      </c>
      <c r="L12" s="31">
        <f>Calcs!F12</f>
        <v>1555.625</v>
      </c>
      <c r="M12" s="25">
        <v>11</v>
      </c>
      <c r="N12" s="29" t="s">
        <v>13</v>
      </c>
    </row>
    <row r="13" spans="1:14" x14ac:dyDescent="0.2">
      <c r="A13" s="22" t="s">
        <v>33</v>
      </c>
      <c r="B13" s="23" t="b">
        <v>0</v>
      </c>
      <c r="C13" s="23" t="s">
        <v>24</v>
      </c>
      <c r="D13" s="23">
        <v>55</v>
      </c>
      <c r="E13" s="23">
        <v>365</v>
      </c>
      <c r="F13" s="23" t="s">
        <v>308</v>
      </c>
      <c r="G13" s="23" t="b">
        <v>0</v>
      </c>
      <c r="H13" s="23" t="s">
        <v>16</v>
      </c>
      <c r="I13" s="24">
        <f>Calcs!H13</f>
        <v>274.39999999999998</v>
      </c>
      <c r="J13" s="24">
        <f>Calcs!B13</f>
        <v>1214</v>
      </c>
      <c r="K13" s="31">
        <f>Calcs!D13</f>
        <v>0</v>
      </c>
      <c r="L13" s="31">
        <f>Calcs!F13</f>
        <v>1821</v>
      </c>
      <c r="M13" s="25">
        <v>12</v>
      </c>
      <c r="N13" s="29" t="s">
        <v>13</v>
      </c>
    </row>
    <row r="14" spans="1:14" x14ac:dyDescent="0.2">
      <c r="A14" s="22" t="s">
        <v>34</v>
      </c>
      <c r="B14" s="23" t="b">
        <v>1</v>
      </c>
      <c r="C14" s="23" t="s">
        <v>26</v>
      </c>
      <c r="D14" s="23">
        <v>60</v>
      </c>
      <c r="E14" s="23">
        <v>365</v>
      </c>
      <c r="F14" s="23" t="s">
        <v>308</v>
      </c>
      <c r="G14" s="23" t="b">
        <v>0</v>
      </c>
      <c r="H14" s="23" t="s">
        <v>16</v>
      </c>
      <c r="I14" s="24">
        <f>Calcs!H14</f>
        <v>10210.93</v>
      </c>
      <c r="J14" s="24">
        <f>Calcs!B14</f>
        <v>41411</v>
      </c>
      <c r="K14" s="31">
        <f>Calcs!D14</f>
        <v>20705.5</v>
      </c>
      <c r="L14" s="31">
        <f>Calcs!F14</f>
        <v>62116.5</v>
      </c>
      <c r="M14" s="25">
        <v>13</v>
      </c>
      <c r="N14" s="29" t="s">
        <v>13</v>
      </c>
    </row>
    <row r="15" spans="1:14" x14ac:dyDescent="0.2">
      <c r="A15" s="22" t="s">
        <v>35</v>
      </c>
      <c r="B15" s="23" t="b">
        <v>0</v>
      </c>
      <c r="C15" s="23" t="s">
        <v>28</v>
      </c>
      <c r="D15" s="23">
        <v>65</v>
      </c>
      <c r="E15" s="23">
        <v>365</v>
      </c>
      <c r="F15" s="23" t="s">
        <v>308</v>
      </c>
      <c r="G15" s="23" t="b">
        <v>0</v>
      </c>
      <c r="H15" s="23" t="s">
        <v>16</v>
      </c>
      <c r="I15" s="24">
        <f>Calcs!H15</f>
        <v>1787.95</v>
      </c>
      <c r="J15" s="24">
        <f>Calcs!B15</f>
        <v>10040</v>
      </c>
      <c r="K15" s="31">
        <f>Calcs!D15</f>
        <v>0</v>
      </c>
      <c r="L15" s="31">
        <f>Calcs!F15</f>
        <v>10040</v>
      </c>
      <c r="M15" s="25">
        <v>14</v>
      </c>
      <c r="N15" s="29" t="s">
        <v>13</v>
      </c>
    </row>
    <row r="16" spans="1:14" x14ac:dyDescent="0.2">
      <c r="A16" s="22" t="s">
        <v>36</v>
      </c>
      <c r="B16" s="23" t="b">
        <v>1</v>
      </c>
      <c r="C16" s="23" t="s">
        <v>15</v>
      </c>
      <c r="D16" s="23">
        <v>70</v>
      </c>
      <c r="E16" s="23">
        <v>365</v>
      </c>
      <c r="F16" s="23" t="s">
        <v>308</v>
      </c>
      <c r="G16" s="23" t="b">
        <v>0</v>
      </c>
      <c r="H16" s="23" t="s">
        <v>16</v>
      </c>
      <c r="I16" s="24">
        <f>Calcs!H16</f>
        <v>467.96</v>
      </c>
      <c r="J16" s="24">
        <f>Calcs!B16</f>
        <v>5137</v>
      </c>
      <c r="K16" s="31">
        <f>Calcs!D16</f>
        <v>2568.5</v>
      </c>
      <c r="L16" s="31">
        <f>Calcs!F16</f>
        <v>2440.0749999999998</v>
      </c>
      <c r="M16" s="25">
        <v>15</v>
      </c>
      <c r="N16" s="29" t="s">
        <v>13</v>
      </c>
    </row>
    <row r="17" spans="1:14" x14ac:dyDescent="0.2">
      <c r="A17" s="22" t="s">
        <v>37</v>
      </c>
      <c r="B17" s="23" t="b">
        <v>0</v>
      </c>
      <c r="C17" s="23" t="s">
        <v>18</v>
      </c>
      <c r="D17" s="23">
        <v>75</v>
      </c>
      <c r="E17" s="23">
        <v>365</v>
      </c>
      <c r="F17" s="23" t="s">
        <v>308</v>
      </c>
      <c r="G17" s="23" t="b">
        <v>0</v>
      </c>
      <c r="H17" s="23" t="s">
        <v>16</v>
      </c>
      <c r="I17" s="24">
        <f>Calcs!H17</f>
        <v>1676.51</v>
      </c>
      <c r="J17" s="24">
        <f>Calcs!B17</f>
        <v>8159</v>
      </c>
      <c r="K17" s="31">
        <f>Calcs!D17</f>
        <v>0</v>
      </c>
      <c r="L17" s="31">
        <f>Calcs!F17</f>
        <v>8159</v>
      </c>
      <c r="M17" s="25">
        <v>16</v>
      </c>
      <c r="N17" s="29" t="s">
        <v>13</v>
      </c>
    </row>
    <row r="18" spans="1:14" x14ac:dyDescent="0.2">
      <c r="A18" s="22" t="s">
        <v>38</v>
      </c>
      <c r="B18" s="23" t="b">
        <v>1</v>
      </c>
      <c r="C18" s="23" t="s">
        <v>20</v>
      </c>
      <c r="D18" s="23">
        <v>80</v>
      </c>
      <c r="E18" s="23">
        <v>365</v>
      </c>
      <c r="F18" s="23" t="s">
        <v>308</v>
      </c>
      <c r="G18" s="23" t="b">
        <v>0</v>
      </c>
      <c r="H18" s="23" t="s">
        <v>16</v>
      </c>
      <c r="I18" s="24">
        <f>Calcs!H18</f>
        <v>1445.61</v>
      </c>
      <c r="J18" s="24">
        <f>Calcs!B18</f>
        <v>11992</v>
      </c>
      <c r="K18" s="31">
        <f>Calcs!D18</f>
        <v>5996</v>
      </c>
      <c r="L18" s="31">
        <f>Calcs!F18</f>
        <v>6595.6</v>
      </c>
      <c r="M18" s="25">
        <v>17</v>
      </c>
      <c r="N18" s="29" t="s">
        <v>13</v>
      </c>
    </row>
    <row r="19" spans="1:14" x14ac:dyDescent="0.2">
      <c r="A19" s="22" t="s">
        <v>39</v>
      </c>
      <c r="B19" s="23" t="b">
        <v>0</v>
      </c>
      <c r="C19" s="23" t="s">
        <v>22</v>
      </c>
      <c r="D19" s="23">
        <v>85</v>
      </c>
      <c r="E19" s="23">
        <v>365</v>
      </c>
      <c r="F19" s="23" t="s">
        <v>308</v>
      </c>
      <c r="G19" s="23" t="b">
        <v>0</v>
      </c>
      <c r="H19" s="23" t="s">
        <v>16</v>
      </c>
      <c r="I19" s="24">
        <f>Calcs!H19</f>
        <v>2965.39</v>
      </c>
      <c r="J19" s="24">
        <f>Calcs!B19</f>
        <v>10187</v>
      </c>
      <c r="K19" s="31">
        <f>Calcs!D19</f>
        <v>0</v>
      </c>
      <c r="L19" s="31">
        <f>Calcs!F19</f>
        <v>12733.75</v>
      </c>
      <c r="M19" s="25">
        <v>18</v>
      </c>
      <c r="N19" s="29" t="s">
        <v>13</v>
      </c>
    </row>
    <row r="20" spans="1:14" x14ac:dyDescent="0.2">
      <c r="A20" s="22" t="s">
        <v>40</v>
      </c>
      <c r="B20" s="23" t="b">
        <v>1</v>
      </c>
      <c r="C20" s="23" t="s">
        <v>24</v>
      </c>
      <c r="D20" s="23">
        <v>90</v>
      </c>
      <c r="E20" s="23">
        <v>365</v>
      </c>
      <c r="F20" s="23" t="s">
        <v>308</v>
      </c>
      <c r="G20" s="23" t="b">
        <v>0</v>
      </c>
      <c r="H20" s="23" t="s">
        <v>16</v>
      </c>
      <c r="I20" s="24">
        <f>Calcs!H20</f>
        <v>1534.01</v>
      </c>
      <c r="J20" s="24">
        <f>Calcs!B20</f>
        <v>8295</v>
      </c>
      <c r="K20" s="31">
        <f>Calcs!D20</f>
        <v>4147.5</v>
      </c>
      <c r="L20" s="31">
        <f>Calcs!F20</f>
        <v>6221.25</v>
      </c>
      <c r="M20" s="25">
        <v>19</v>
      </c>
      <c r="N20" s="29" t="s">
        <v>13</v>
      </c>
    </row>
    <row r="21" spans="1:14" x14ac:dyDescent="0.2">
      <c r="A21" s="22" t="s">
        <v>41</v>
      </c>
      <c r="B21" s="23" t="b">
        <v>0</v>
      </c>
      <c r="C21" s="23" t="s">
        <v>26</v>
      </c>
      <c r="D21" s="23">
        <v>95</v>
      </c>
      <c r="E21" s="23">
        <v>365</v>
      </c>
      <c r="F21" s="23" t="s">
        <v>308</v>
      </c>
      <c r="G21" s="23" t="b">
        <v>0</v>
      </c>
      <c r="H21" s="23" t="s">
        <v>16</v>
      </c>
      <c r="I21" s="24">
        <f>Calcs!H21</f>
        <v>2939.01</v>
      </c>
      <c r="J21" s="24">
        <f>Calcs!B21</f>
        <v>3764</v>
      </c>
      <c r="K21" s="31">
        <f>Calcs!D21</f>
        <v>0</v>
      </c>
      <c r="L21" s="31">
        <f>Calcs!F21</f>
        <v>11292</v>
      </c>
      <c r="M21" s="25">
        <v>20</v>
      </c>
      <c r="N21" s="29" t="s">
        <v>13</v>
      </c>
    </row>
    <row r="22" spans="1:14" x14ac:dyDescent="0.2">
      <c r="A22" s="26" t="s">
        <v>42</v>
      </c>
      <c r="B22" s="23" t="b">
        <v>1</v>
      </c>
      <c r="C22" s="23" t="s">
        <v>28</v>
      </c>
      <c r="D22" s="23">
        <v>100</v>
      </c>
      <c r="E22" s="23">
        <v>365</v>
      </c>
      <c r="F22" s="23" t="s">
        <v>308</v>
      </c>
      <c r="G22" s="23" t="b">
        <v>0</v>
      </c>
      <c r="H22" s="23" t="s">
        <v>16</v>
      </c>
      <c r="I22" s="24">
        <f>Calcs!H22</f>
        <v>1717.95</v>
      </c>
      <c r="J22" s="24">
        <f>Calcs!B22</f>
        <v>12541</v>
      </c>
      <c r="K22" s="31">
        <f>Calcs!D22</f>
        <v>6270.5</v>
      </c>
      <c r="L22" s="31">
        <f>Calcs!F22</f>
        <v>6270.5</v>
      </c>
      <c r="M22" s="25">
        <v>21</v>
      </c>
      <c r="N22" s="29" t="s">
        <v>13</v>
      </c>
    </row>
    <row r="23" spans="1:14" x14ac:dyDescent="0.2">
      <c r="A23" s="26" t="s">
        <v>43</v>
      </c>
      <c r="B23" s="23" t="b">
        <v>0</v>
      </c>
      <c r="C23" s="23" t="s">
        <v>15</v>
      </c>
      <c r="D23" s="23">
        <v>105</v>
      </c>
      <c r="E23" s="23">
        <v>365</v>
      </c>
      <c r="F23" s="23" t="s">
        <v>308</v>
      </c>
      <c r="G23" s="23" t="b">
        <v>0</v>
      </c>
      <c r="H23" s="23" t="s">
        <v>16</v>
      </c>
      <c r="I23" s="24">
        <f>Calcs!H23</f>
        <v>6713.04</v>
      </c>
      <c r="J23" s="24">
        <f>Calcs!B23</f>
        <v>24564</v>
      </c>
      <c r="K23" s="31">
        <f>Calcs!D23</f>
        <v>0</v>
      </c>
      <c r="L23" s="31">
        <f>Calcs!F23</f>
        <v>23335.8</v>
      </c>
      <c r="M23" s="25">
        <v>22</v>
      </c>
      <c r="N23" s="29" t="s">
        <v>13</v>
      </c>
    </row>
    <row r="24" spans="1:14" x14ac:dyDescent="0.2">
      <c r="A24" s="22" t="s">
        <v>44</v>
      </c>
      <c r="B24" s="23" t="b">
        <v>1</v>
      </c>
      <c r="C24" s="23" t="s">
        <v>18</v>
      </c>
      <c r="D24" s="23">
        <v>110</v>
      </c>
      <c r="E24" s="23">
        <v>365</v>
      </c>
      <c r="F24" s="23" t="s">
        <v>308</v>
      </c>
      <c r="G24" s="23" t="b">
        <v>0</v>
      </c>
      <c r="H24" s="23" t="s">
        <v>16</v>
      </c>
      <c r="I24" s="24">
        <f>Calcs!H24</f>
        <v>2201.5100000000002</v>
      </c>
      <c r="J24" s="24">
        <f>Calcs!B24</f>
        <v>14610</v>
      </c>
      <c r="K24" s="31">
        <f>Calcs!D24</f>
        <v>7305</v>
      </c>
      <c r="L24" s="31">
        <f>Calcs!F24</f>
        <v>7305</v>
      </c>
      <c r="M24" s="25">
        <v>23</v>
      </c>
      <c r="N24" s="29" t="s">
        <v>13</v>
      </c>
    </row>
    <row r="25" spans="1:14" x14ac:dyDescent="0.2">
      <c r="A25" s="22" t="s">
        <v>45</v>
      </c>
      <c r="B25" s="23" t="b">
        <v>0</v>
      </c>
      <c r="C25" s="23" t="s">
        <v>20</v>
      </c>
      <c r="D25" s="23">
        <v>115</v>
      </c>
      <c r="E25" s="23">
        <v>365</v>
      </c>
      <c r="F25" s="23" t="s">
        <v>308</v>
      </c>
      <c r="G25" s="23" t="b">
        <v>0</v>
      </c>
      <c r="H25" s="23" t="s">
        <v>16</v>
      </c>
      <c r="I25" s="24">
        <f>Calcs!H25</f>
        <v>8159.42</v>
      </c>
      <c r="J25" s="24">
        <f>Calcs!B25</f>
        <v>23543</v>
      </c>
      <c r="K25" s="31">
        <f>Calcs!D25</f>
        <v>0</v>
      </c>
      <c r="L25" s="31">
        <f>Calcs!F25</f>
        <v>25897.300000000003</v>
      </c>
      <c r="M25" s="25">
        <v>24</v>
      </c>
      <c r="N25" s="29" t="s">
        <v>13</v>
      </c>
    </row>
    <row r="26" spans="1:14" x14ac:dyDescent="0.2">
      <c r="A26" s="22" t="s">
        <v>46</v>
      </c>
      <c r="B26" s="23" t="b">
        <v>1</v>
      </c>
      <c r="C26" s="23" t="s">
        <v>22</v>
      </c>
      <c r="D26" s="23">
        <v>120</v>
      </c>
      <c r="E26" s="23">
        <v>365</v>
      </c>
      <c r="F26" s="23" t="s">
        <v>308</v>
      </c>
      <c r="G26" s="23" t="b">
        <v>0</v>
      </c>
      <c r="H26" s="23" t="s">
        <v>16</v>
      </c>
      <c r="I26" s="24">
        <f>Calcs!H26</f>
        <v>7608.49</v>
      </c>
      <c r="J26" s="24">
        <f>Calcs!B26</f>
        <v>37028</v>
      </c>
      <c r="K26" s="31">
        <f>Calcs!D26</f>
        <v>18514</v>
      </c>
      <c r="L26" s="31">
        <f>Calcs!F26</f>
        <v>23142.5</v>
      </c>
      <c r="M26" s="25">
        <v>25</v>
      </c>
      <c r="N26" s="29" t="s">
        <v>13</v>
      </c>
    </row>
    <row r="27" spans="1:14" x14ac:dyDescent="0.2">
      <c r="A27" s="22" t="s">
        <v>47</v>
      </c>
      <c r="B27" s="23" t="b">
        <v>0</v>
      </c>
      <c r="C27" s="23" t="s">
        <v>24</v>
      </c>
      <c r="D27" s="23">
        <v>125</v>
      </c>
      <c r="E27" s="23">
        <v>365</v>
      </c>
      <c r="F27" s="23" t="s">
        <v>308</v>
      </c>
      <c r="G27" s="23" t="b">
        <v>0</v>
      </c>
      <c r="H27" s="23" t="s">
        <v>16</v>
      </c>
      <c r="I27" s="24">
        <f>Calcs!H27</f>
        <v>5602.91</v>
      </c>
      <c r="J27" s="24">
        <f>Calcs!B27</f>
        <v>10907</v>
      </c>
      <c r="K27" s="31">
        <f>Calcs!D27</f>
        <v>0</v>
      </c>
      <c r="L27" s="31">
        <f>Calcs!F27</f>
        <v>16360.5</v>
      </c>
      <c r="M27" s="25">
        <v>26</v>
      </c>
      <c r="N27" s="29" t="s">
        <v>13</v>
      </c>
    </row>
    <row r="28" spans="1:14" x14ac:dyDescent="0.2">
      <c r="A28" s="22" t="s">
        <v>48</v>
      </c>
      <c r="B28" s="23" t="b">
        <v>1</v>
      </c>
      <c r="C28" s="23" t="s">
        <v>26</v>
      </c>
      <c r="D28" s="23">
        <v>130</v>
      </c>
      <c r="E28" s="23">
        <v>365</v>
      </c>
      <c r="F28" s="23" t="s">
        <v>308</v>
      </c>
      <c r="G28" s="23" t="b">
        <v>0</v>
      </c>
      <c r="H28" s="23" t="s">
        <v>16</v>
      </c>
      <c r="I28" s="24">
        <f>Calcs!H28</f>
        <v>5724.99</v>
      </c>
      <c r="J28" s="24">
        <f>Calcs!B28</f>
        <v>10716</v>
      </c>
      <c r="K28" s="31">
        <f>Calcs!D28</f>
        <v>5358</v>
      </c>
      <c r="L28" s="31">
        <f>Calcs!F28</f>
        <v>16074</v>
      </c>
      <c r="M28" s="25">
        <v>27</v>
      </c>
      <c r="N28" s="29" t="s">
        <v>13</v>
      </c>
    </row>
    <row r="29" spans="1:14" x14ac:dyDescent="0.2">
      <c r="A29" s="22" t="s">
        <v>49</v>
      </c>
      <c r="B29" s="23" t="b">
        <v>0</v>
      </c>
      <c r="C29" s="23" t="s">
        <v>28</v>
      </c>
      <c r="D29" s="23">
        <v>135</v>
      </c>
      <c r="E29" s="23">
        <v>365</v>
      </c>
      <c r="F29" s="23" t="s">
        <v>308</v>
      </c>
      <c r="G29" s="23" t="b">
        <v>0</v>
      </c>
      <c r="H29" s="23" t="s">
        <v>16</v>
      </c>
      <c r="I29" s="24">
        <f>Calcs!H29</f>
        <v>4706.88</v>
      </c>
      <c r="J29" s="24">
        <f>Calcs!B29</f>
        <v>12726</v>
      </c>
      <c r="K29" s="31">
        <f>Calcs!D29</f>
        <v>0</v>
      </c>
      <c r="L29" s="31">
        <f>Calcs!F29</f>
        <v>12726</v>
      </c>
      <c r="M29" s="25">
        <v>28</v>
      </c>
      <c r="N29" s="29" t="s">
        <v>13</v>
      </c>
    </row>
    <row r="30" spans="1:14" x14ac:dyDescent="0.2">
      <c r="A30" s="22" t="s">
        <v>50</v>
      </c>
      <c r="B30" s="23" t="b">
        <v>1</v>
      </c>
      <c r="C30" s="23" t="s">
        <v>15</v>
      </c>
      <c r="D30" s="23">
        <v>140</v>
      </c>
      <c r="E30" s="23">
        <v>365</v>
      </c>
      <c r="F30" s="23" t="s">
        <v>308</v>
      </c>
      <c r="G30" s="23" t="b">
        <v>0</v>
      </c>
      <c r="H30" s="23" t="s">
        <v>16</v>
      </c>
      <c r="I30" s="24">
        <f>Calcs!H30</f>
        <v>434.71</v>
      </c>
      <c r="J30" s="24">
        <f>Calcs!B30</f>
        <v>2386</v>
      </c>
      <c r="K30" s="31">
        <f>Calcs!D30</f>
        <v>1193</v>
      </c>
      <c r="L30" s="31">
        <f>Calcs!F30</f>
        <v>1133.3499999999999</v>
      </c>
      <c r="M30" s="25">
        <v>29</v>
      </c>
      <c r="N30" s="29" t="s">
        <v>13</v>
      </c>
    </row>
    <row r="31" spans="1:14" x14ac:dyDescent="0.2">
      <c r="A31" s="22" t="s">
        <v>51</v>
      </c>
      <c r="B31" s="23" t="b">
        <v>0</v>
      </c>
      <c r="C31" s="23" t="s">
        <v>18</v>
      </c>
      <c r="D31" s="23">
        <v>145</v>
      </c>
      <c r="E31" s="23">
        <v>365</v>
      </c>
      <c r="F31" s="23" t="s">
        <v>308</v>
      </c>
      <c r="G31" s="23" t="b">
        <v>0</v>
      </c>
      <c r="H31" s="23" t="s">
        <v>16</v>
      </c>
      <c r="I31" s="24">
        <f>Calcs!H31</f>
        <v>573.64</v>
      </c>
      <c r="J31" s="24">
        <f>Calcs!B31</f>
        <v>1444</v>
      </c>
      <c r="K31" s="31">
        <f>Calcs!D31</f>
        <v>0</v>
      </c>
      <c r="L31" s="31">
        <f>Calcs!F31</f>
        <v>1444</v>
      </c>
      <c r="M31" s="25">
        <v>30</v>
      </c>
      <c r="N31" s="29" t="s">
        <v>13</v>
      </c>
    </row>
    <row r="32" spans="1:14" x14ac:dyDescent="0.2">
      <c r="A32" s="22" t="s">
        <v>52</v>
      </c>
      <c r="B32" s="23" t="b">
        <v>1</v>
      </c>
      <c r="C32" s="23" t="s">
        <v>20</v>
      </c>
      <c r="D32" s="23">
        <v>150</v>
      </c>
      <c r="E32" s="23">
        <v>365</v>
      </c>
      <c r="F32" s="23" t="s">
        <v>308</v>
      </c>
      <c r="G32" s="23" t="b">
        <v>0</v>
      </c>
      <c r="H32" s="23" t="s">
        <v>16</v>
      </c>
      <c r="I32" s="24">
        <f>Calcs!H32</f>
        <v>2524.27</v>
      </c>
      <c r="J32" s="24">
        <f>Calcs!B32</f>
        <v>11168</v>
      </c>
      <c r="K32" s="31">
        <f>Calcs!D32</f>
        <v>5584</v>
      </c>
      <c r="L32" s="31">
        <f>Calcs!F32</f>
        <v>6142.4000000000005</v>
      </c>
      <c r="M32" s="25">
        <v>31</v>
      </c>
      <c r="N32" s="29" t="s">
        <v>13</v>
      </c>
    </row>
    <row r="33" spans="1:14" x14ac:dyDescent="0.2">
      <c r="A33" s="27" t="s">
        <v>53</v>
      </c>
      <c r="B33" s="23" t="b">
        <v>0</v>
      </c>
      <c r="C33" s="23" t="s">
        <v>22</v>
      </c>
      <c r="D33" s="23">
        <v>155</v>
      </c>
      <c r="E33" s="23">
        <v>365</v>
      </c>
      <c r="F33" s="23" t="s">
        <v>308</v>
      </c>
      <c r="G33" s="23" t="b">
        <v>0</v>
      </c>
      <c r="H33" s="23" t="s">
        <v>16</v>
      </c>
      <c r="I33" s="24">
        <f>Calcs!H33</f>
        <v>588.67999999999995</v>
      </c>
      <c r="J33" s="24">
        <f>Calcs!B33</f>
        <v>1109</v>
      </c>
      <c r="K33" s="31">
        <f>Calcs!D33</f>
        <v>0</v>
      </c>
      <c r="L33" s="31">
        <f>Calcs!F33</f>
        <v>1386.25</v>
      </c>
      <c r="M33" s="25">
        <v>32</v>
      </c>
      <c r="N33" s="29" t="s">
        <v>13</v>
      </c>
    </row>
    <row r="34" spans="1:14" x14ac:dyDescent="0.2">
      <c r="A34" s="27" t="s">
        <v>54</v>
      </c>
      <c r="B34" s="23" t="b">
        <v>1</v>
      </c>
      <c r="C34" s="23" t="s">
        <v>24</v>
      </c>
      <c r="D34" s="23">
        <v>160</v>
      </c>
      <c r="E34" s="23">
        <v>365</v>
      </c>
      <c r="F34" s="23" t="s">
        <v>308</v>
      </c>
      <c r="G34" s="23" t="b">
        <v>0</v>
      </c>
      <c r="H34" s="23" t="s">
        <v>16</v>
      </c>
      <c r="I34" s="24">
        <f>Calcs!H34</f>
        <v>3622.68</v>
      </c>
      <c r="J34" s="24">
        <f>Calcs!B34</f>
        <v>11019</v>
      </c>
      <c r="K34" s="31">
        <f>Calcs!D34</f>
        <v>5509.5</v>
      </c>
      <c r="L34" s="31">
        <f>Calcs!F34</f>
        <v>8264.25</v>
      </c>
      <c r="M34" s="25">
        <v>33</v>
      </c>
      <c r="N34" s="29" t="s">
        <v>13</v>
      </c>
    </row>
    <row r="35" spans="1:14" x14ac:dyDescent="0.2">
      <c r="A35" s="27" t="s">
        <v>55</v>
      </c>
      <c r="B35" s="23" t="b">
        <v>0</v>
      </c>
      <c r="C35" s="23" t="s">
        <v>26</v>
      </c>
      <c r="D35" s="23">
        <v>165</v>
      </c>
      <c r="E35" s="23">
        <v>365</v>
      </c>
      <c r="F35" s="23" t="s">
        <v>308</v>
      </c>
      <c r="G35" s="23" t="b">
        <v>0</v>
      </c>
      <c r="H35" s="23" t="s">
        <v>16</v>
      </c>
      <c r="I35" s="24">
        <f>Calcs!H35</f>
        <v>10491.29</v>
      </c>
      <c r="J35" s="24">
        <f>Calcs!B35</f>
        <v>7736</v>
      </c>
      <c r="K35" s="31">
        <f>Calcs!D35</f>
        <v>0</v>
      </c>
      <c r="L35" s="31">
        <f>Calcs!F35</f>
        <v>23208</v>
      </c>
      <c r="M35" s="25">
        <v>34</v>
      </c>
      <c r="N35" s="29" t="s">
        <v>13</v>
      </c>
    </row>
    <row r="36" spans="1:14" x14ac:dyDescent="0.2">
      <c r="A36" s="27" t="s">
        <v>56</v>
      </c>
      <c r="B36" s="23" t="b">
        <v>1</v>
      </c>
      <c r="C36" s="23" t="s">
        <v>28</v>
      </c>
      <c r="D36" s="23">
        <v>170</v>
      </c>
      <c r="E36" s="23">
        <v>365</v>
      </c>
      <c r="F36" s="23" t="s">
        <v>308</v>
      </c>
      <c r="G36" s="23" t="b">
        <v>0</v>
      </c>
      <c r="H36" s="23" t="s">
        <v>16</v>
      </c>
      <c r="I36" s="24">
        <f>Calcs!H36</f>
        <v>1368.62</v>
      </c>
      <c r="J36" s="24">
        <f>Calcs!B36</f>
        <v>5877</v>
      </c>
      <c r="K36" s="31">
        <f>Calcs!D36</f>
        <v>2938.5</v>
      </c>
      <c r="L36" s="31">
        <f>Calcs!F36</f>
        <v>2938.5</v>
      </c>
      <c r="M36" s="25">
        <v>35</v>
      </c>
      <c r="N36" s="29" t="s">
        <v>13</v>
      </c>
    </row>
    <row r="37" spans="1:14" x14ac:dyDescent="0.2">
      <c r="A37" s="27" t="s">
        <v>57</v>
      </c>
      <c r="B37" s="23" t="b">
        <v>0</v>
      </c>
      <c r="C37" s="23" t="s">
        <v>15</v>
      </c>
      <c r="D37" s="23">
        <v>175</v>
      </c>
      <c r="E37" s="23">
        <v>365</v>
      </c>
      <c r="F37" s="23" t="s">
        <v>308</v>
      </c>
      <c r="G37" s="23" t="b">
        <v>0</v>
      </c>
      <c r="H37" s="23" t="s">
        <v>16</v>
      </c>
      <c r="I37" s="24">
        <f>Calcs!H37</f>
        <v>1734.92</v>
      </c>
      <c r="J37" s="24">
        <f>Calcs!B37</f>
        <v>3809</v>
      </c>
      <c r="K37" s="31">
        <f>Calcs!D37</f>
        <v>0</v>
      </c>
      <c r="L37" s="31">
        <f>Calcs!F37</f>
        <v>3618.5499999999997</v>
      </c>
      <c r="M37" s="25">
        <v>36</v>
      </c>
      <c r="N37" s="29" t="s">
        <v>13</v>
      </c>
    </row>
    <row r="38" spans="1:14" x14ac:dyDescent="0.2">
      <c r="A38" s="27" t="s">
        <v>58</v>
      </c>
      <c r="B38" s="23" t="b">
        <v>1</v>
      </c>
      <c r="C38" s="23" t="s">
        <v>18</v>
      </c>
      <c r="D38" s="23">
        <v>180</v>
      </c>
      <c r="E38" s="23">
        <v>365</v>
      </c>
      <c r="F38" s="23" t="s">
        <v>308</v>
      </c>
      <c r="G38" s="23" t="b">
        <v>0</v>
      </c>
      <c r="H38" s="23" t="s">
        <v>16</v>
      </c>
      <c r="I38" s="24">
        <f>Calcs!H38</f>
        <v>519.29</v>
      </c>
      <c r="J38" s="24">
        <f>Calcs!B38</f>
        <v>2106</v>
      </c>
      <c r="K38" s="31">
        <f>Calcs!D38</f>
        <v>1053</v>
      </c>
      <c r="L38" s="31">
        <f>Calcs!F38</f>
        <v>1053</v>
      </c>
      <c r="M38" s="25">
        <v>37</v>
      </c>
      <c r="N38" s="29" t="s">
        <v>13</v>
      </c>
    </row>
    <row r="39" spans="1:14" x14ac:dyDescent="0.2">
      <c r="A39" s="27" t="s">
        <v>59</v>
      </c>
      <c r="B39" s="23" t="b">
        <v>0</v>
      </c>
      <c r="C39" s="23" t="s">
        <v>20</v>
      </c>
      <c r="D39" s="23">
        <v>185</v>
      </c>
      <c r="E39" s="23">
        <v>365</v>
      </c>
      <c r="F39" s="23" t="s">
        <v>308</v>
      </c>
      <c r="G39" s="23" t="b">
        <v>0</v>
      </c>
      <c r="H39" s="23" t="s">
        <v>16</v>
      </c>
      <c r="I39" s="24">
        <f>Calcs!H39</f>
        <v>744.87</v>
      </c>
      <c r="J39" s="24">
        <f>Calcs!B39</f>
        <v>1336</v>
      </c>
      <c r="K39" s="31">
        <f>Calcs!D39</f>
        <v>0</v>
      </c>
      <c r="L39" s="31">
        <f>Calcs!F39</f>
        <v>1469.6000000000001</v>
      </c>
      <c r="M39" s="25">
        <v>38</v>
      </c>
      <c r="N39" s="29" t="s">
        <v>13</v>
      </c>
    </row>
    <row r="40" spans="1:14" x14ac:dyDescent="0.2">
      <c r="A40" s="27" t="s">
        <v>60</v>
      </c>
      <c r="B40" s="23" t="b">
        <v>1</v>
      </c>
      <c r="C40" s="23" t="s">
        <v>22</v>
      </c>
      <c r="D40" s="23">
        <v>190</v>
      </c>
      <c r="E40" s="23">
        <v>365</v>
      </c>
      <c r="F40" s="23" t="s">
        <v>308</v>
      </c>
      <c r="G40" s="23" t="b">
        <v>0</v>
      </c>
      <c r="H40" s="23" t="s">
        <v>16</v>
      </c>
      <c r="I40" s="24">
        <f>Calcs!H40</f>
        <v>1910.41</v>
      </c>
      <c r="J40" s="24">
        <f>Calcs!B40</f>
        <v>5872</v>
      </c>
      <c r="K40" s="31">
        <f>Calcs!D40</f>
        <v>2936</v>
      </c>
      <c r="L40" s="31">
        <f>Calcs!F40</f>
        <v>3670</v>
      </c>
      <c r="M40" s="25">
        <v>39</v>
      </c>
      <c r="N40" s="29" t="s">
        <v>13</v>
      </c>
    </row>
    <row r="41" spans="1:14" x14ac:dyDescent="0.2">
      <c r="A41" s="27" t="s">
        <v>61</v>
      </c>
      <c r="B41" s="23" t="b">
        <v>0</v>
      </c>
      <c r="C41" s="23" t="s">
        <v>24</v>
      </c>
      <c r="D41" s="23">
        <v>195</v>
      </c>
      <c r="E41" s="23">
        <v>365</v>
      </c>
      <c r="F41" s="23" t="s">
        <v>308</v>
      </c>
      <c r="G41" s="23" t="b">
        <v>0</v>
      </c>
      <c r="H41" s="23" t="s">
        <v>16</v>
      </c>
      <c r="I41" s="24">
        <f>Calcs!H41</f>
        <v>3210.29</v>
      </c>
      <c r="J41" s="24">
        <f>Calcs!B41</f>
        <v>4006</v>
      </c>
      <c r="K41" s="31">
        <f>Calcs!D41</f>
        <v>0</v>
      </c>
      <c r="L41" s="31">
        <f>Calcs!F41</f>
        <v>6009</v>
      </c>
      <c r="M41" s="25">
        <v>40</v>
      </c>
      <c r="N41" s="29" t="s">
        <v>13</v>
      </c>
    </row>
    <row r="42" spans="1:14" x14ac:dyDescent="0.2">
      <c r="A42" s="22" t="s">
        <v>62</v>
      </c>
      <c r="B42" s="23" t="b">
        <v>1</v>
      </c>
      <c r="C42" s="23" t="s">
        <v>26</v>
      </c>
      <c r="D42" s="23">
        <v>200</v>
      </c>
      <c r="E42" s="23">
        <v>365</v>
      </c>
      <c r="F42" s="23" t="s">
        <v>308</v>
      </c>
      <c r="G42" s="23" t="b">
        <v>0</v>
      </c>
      <c r="H42" s="23" t="s">
        <v>16</v>
      </c>
      <c r="I42" s="24">
        <f>Calcs!H42</f>
        <v>6809.59</v>
      </c>
      <c r="J42" s="24">
        <f>Calcs!B42</f>
        <v>8285</v>
      </c>
      <c r="K42" s="31">
        <f>Calcs!D42</f>
        <v>4142.5</v>
      </c>
      <c r="L42" s="31">
        <f>Calcs!F42</f>
        <v>12427.5</v>
      </c>
      <c r="M42" s="25">
        <v>41</v>
      </c>
      <c r="N42" s="29" t="s">
        <v>13</v>
      </c>
    </row>
    <row r="43" spans="1:14" x14ac:dyDescent="0.2">
      <c r="A43" s="27" t="s">
        <v>63</v>
      </c>
      <c r="B43" s="23" t="b">
        <v>0</v>
      </c>
      <c r="C43" s="23" t="s">
        <v>28</v>
      </c>
      <c r="D43" s="23">
        <v>205</v>
      </c>
      <c r="E43" s="23">
        <v>365</v>
      </c>
      <c r="F43" s="23" t="s">
        <v>308</v>
      </c>
      <c r="G43" s="23" t="b">
        <v>0</v>
      </c>
      <c r="H43" s="23" t="s">
        <v>16</v>
      </c>
      <c r="I43" s="24">
        <f>Calcs!H43</f>
        <v>1441.74</v>
      </c>
      <c r="J43" s="24">
        <f>Calcs!B43</f>
        <v>2567</v>
      </c>
      <c r="K43" s="31">
        <f>Calcs!D43</f>
        <v>0</v>
      </c>
      <c r="L43" s="31">
        <f>Calcs!F43</f>
        <v>2567</v>
      </c>
      <c r="M43" s="25">
        <v>42</v>
      </c>
      <c r="N43" s="29" t="s">
        <v>13</v>
      </c>
    </row>
    <row r="44" spans="1:14" x14ac:dyDescent="0.2">
      <c r="A44" s="27" t="s">
        <v>64</v>
      </c>
      <c r="B44" s="23" t="b">
        <v>1</v>
      </c>
      <c r="C44" s="23" t="s">
        <v>15</v>
      </c>
      <c r="D44" s="23">
        <v>210</v>
      </c>
      <c r="E44" s="23">
        <v>365</v>
      </c>
      <c r="F44" s="23" t="s">
        <v>308</v>
      </c>
      <c r="G44" s="23" t="b">
        <v>0</v>
      </c>
      <c r="H44" s="23" t="s">
        <v>16</v>
      </c>
      <c r="I44" s="24">
        <f>Calcs!H44</f>
        <v>509.13</v>
      </c>
      <c r="J44" s="24">
        <f>Calcs!B44</f>
        <v>1863</v>
      </c>
      <c r="K44" s="31">
        <f>Calcs!D44</f>
        <v>931.5</v>
      </c>
      <c r="L44" s="31">
        <f>Calcs!F44</f>
        <v>884.92499999999995</v>
      </c>
      <c r="M44" s="25">
        <v>43</v>
      </c>
      <c r="N44" s="29" t="s">
        <v>13</v>
      </c>
    </row>
    <row r="45" spans="1:14" x14ac:dyDescent="0.2">
      <c r="A45" s="27" t="s">
        <v>65</v>
      </c>
      <c r="B45" s="23" t="b">
        <v>0</v>
      </c>
      <c r="C45" s="23" t="s">
        <v>18</v>
      </c>
      <c r="D45" s="23">
        <v>215</v>
      </c>
      <c r="E45" s="23">
        <v>365</v>
      </c>
      <c r="F45" s="23" t="s">
        <v>308</v>
      </c>
      <c r="G45" s="23" t="b">
        <v>0</v>
      </c>
      <c r="H45" s="23" t="s">
        <v>16</v>
      </c>
      <c r="I45" s="24">
        <f>Calcs!H45</f>
        <v>571.96</v>
      </c>
      <c r="J45" s="24">
        <f>Calcs!B45</f>
        <v>971</v>
      </c>
      <c r="K45" s="31">
        <f>Calcs!D45</f>
        <v>0</v>
      </c>
      <c r="L45" s="31">
        <f>Calcs!F45</f>
        <v>971</v>
      </c>
      <c r="M45" s="25">
        <v>44</v>
      </c>
      <c r="N45" s="29" t="s">
        <v>13</v>
      </c>
    </row>
    <row r="46" spans="1:14" x14ac:dyDescent="0.2">
      <c r="A46" s="22" t="s">
        <v>66</v>
      </c>
      <c r="B46" s="23" t="b">
        <v>1</v>
      </c>
      <c r="C46" s="23" t="s">
        <v>20</v>
      </c>
      <c r="D46" s="23">
        <v>220</v>
      </c>
      <c r="E46" s="23">
        <v>365</v>
      </c>
      <c r="F46" s="23" t="s">
        <v>308</v>
      </c>
      <c r="G46" s="23" t="b">
        <v>0</v>
      </c>
      <c r="H46" s="23" t="s">
        <v>16</v>
      </c>
      <c r="I46" s="24">
        <f>Calcs!H46</f>
        <v>1605.16</v>
      </c>
      <c r="J46" s="24">
        <f>Calcs!B46</f>
        <v>4842</v>
      </c>
      <c r="K46" s="31">
        <f>Calcs!D46</f>
        <v>2421</v>
      </c>
      <c r="L46" s="31">
        <f>Calcs!F46</f>
        <v>2663.1000000000004</v>
      </c>
      <c r="M46" s="25">
        <v>45</v>
      </c>
      <c r="N46" s="29" t="s">
        <v>13</v>
      </c>
    </row>
    <row r="47" spans="1:14" x14ac:dyDescent="0.2">
      <c r="A47" s="22" t="s">
        <v>67</v>
      </c>
      <c r="B47" s="23" t="b">
        <v>0</v>
      </c>
      <c r="C47" s="23" t="s">
        <v>22</v>
      </c>
      <c r="D47" s="23">
        <v>225</v>
      </c>
      <c r="E47" s="23">
        <v>365</v>
      </c>
      <c r="F47" s="23" t="s">
        <v>308</v>
      </c>
      <c r="G47" s="23" t="b">
        <v>0</v>
      </c>
      <c r="H47" s="23" t="s">
        <v>16</v>
      </c>
      <c r="I47" s="24">
        <f>Calcs!H47</f>
        <v>1922.52</v>
      </c>
      <c r="J47" s="24">
        <f>Calcs!B47</f>
        <v>2495</v>
      </c>
      <c r="K47" s="31">
        <f>Calcs!D47</f>
        <v>0</v>
      </c>
      <c r="L47" s="31">
        <f>Calcs!F47</f>
        <v>3118.75</v>
      </c>
      <c r="M47" s="25">
        <v>46</v>
      </c>
      <c r="N47" s="29" t="s">
        <v>13</v>
      </c>
    </row>
    <row r="48" spans="1:14" x14ac:dyDescent="0.2">
      <c r="A48" s="22" t="s">
        <v>68</v>
      </c>
      <c r="B48" s="23" t="b">
        <v>1</v>
      </c>
      <c r="C48" s="23" t="s">
        <v>24</v>
      </c>
      <c r="D48" s="23">
        <v>230</v>
      </c>
      <c r="E48" s="23">
        <v>365</v>
      </c>
      <c r="F48" s="23" t="s">
        <v>308</v>
      </c>
      <c r="G48" s="23" t="b">
        <v>0</v>
      </c>
      <c r="H48" s="23" t="s">
        <v>16</v>
      </c>
      <c r="I48" s="24">
        <f>Calcs!H48</f>
        <v>612.02</v>
      </c>
      <c r="J48" s="24">
        <f>Calcs!B48</f>
        <v>1295</v>
      </c>
      <c r="K48" s="31">
        <f>Calcs!D48</f>
        <v>647.5</v>
      </c>
      <c r="L48" s="31">
        <f>Calcs!F48</f>
        <v>971.25</v>
      </c>
      <c r="M48" s="25">
        <v>47</v>
      </c>
      <c r="N48" s="29" t="s">
        <v>13</v>
      </c>
    </row>
    <row r="49" spans="1:14" x14ac:dyDescent="0.2">
      <c r="A49" s="27" t="s">
        <v>69</v>
      </c>
      <c r="B49" s="23" t="b">
        <v>0</v>
      </c>
      <c r="C49" s="23" t="s">
        <v>26</v>
      </c>
      <c r="D49" s="23">
        <v>235</v>
      </c>
      <c r="E49" s="23">
        <v>365</v>
      </c>
      <c r="F49" s="23" t="s">
        <v>308</v>
      </c>
      <c r="G49" s="23" t="b">
        <v>0</v>
      </c>
      <c r="H49" s="23" t="s">
        <v>16</v>
      </c>
      <c r="I49" s="24">
        <f>Calcs!H49</f>
        <v>11191.15</v>
      </c>
      <c r="J49" s="24">
        <f>Calcs!B49</f>
        <v>5794</v>
      </c>
      <c r="K49" s="31">
        <f>Calcs!D49</f>
        <v>0</v>
      </c>
      <c r="L49" s="31">
        <f>Calcs!F49</f>
        <v>17382</v>
      </c>
      <c r="M49" s="25">
        <v>48</v>
      </c>
      <c r="N49" s="29" t="s">
        <v>13</v>
      </c>
    </row>
    <row r="50" spans="1:14" x14ac:dyDescent="0.2">
      <c r="A50" s="27" t="s">
        <v>70</v>
      </c>
      <c r="B50" s="23" t="b">
        <v>1</v>
      </c>
      <c r="C50" s="23" t="s">
        <v>28</v>
      </c>
      <c r="D50" s="23">
        <v>240</v>
      </c>
      <c r="E50" s="23">
        <v>365</v>
      </c>
      <c r="F50" s="23" t="s">
        <v>308</v>
      </c>
      <c r="G50" s="23" t="b">
        <v>0</v>
      </c>
      <c r="H50" s="23" t="s">
        <v>16</v>
      </c>
      <c r="I50" s="24">
        <f>Calcs!H50</f>
        <v>1370.63</v>
      </c>
      <c r="J50" s="24">
        <f>Calcs!B50</f>
        <v>4169</v>
      </c>
      <c r="K50" s="31">
        <f>Calcs!D50</f>
        <v>2084.5</v>
      </c>
      <c r="L50" s="31">
        <f>Calcs!F50</f>
        <v>2084.5</v>
      </c>
      <c r="M50" s="25">
        <v>49</v>
      </c>
      <c r="N50" s="29" t="s">
        <v>13</v>
      </c>
    </row>
    <row r="51" spans="1:14" x14ac:dyDescent="0.2">
      <c r="A51" s="27" t="s">
        <v>71</v>
      </c>
      <c r="B51" s="23" t="b">
        <v>0</v>
      </c>
      <c r="C51" s="23" t="s">
        <v>15</v>
      </c>
      <c r="D51" s="23">
        <v>245</v>
      </c>
      <c r="E51" s="23">
        <v>365</v>
      </c>
      <c r="F51" s="23" t="s">
        <v>308</v>
      </c>
      <c r="G51" s="23" t="b">
        <v>0</v>
      </c>
      <c r="H51" s="23" t="s">
        <v>16</v>
      </c>
      <c r="I51" s="24">
        <f>Calcs!H51</f>
        <v>1833.3</v>
      </c>
      <c r="J51" s="24">
        <f>Calcs!B51</f>
        <v>2875</v>
      </c>
      <c r="K51" s="31">
        <f>Calcs!D51</f>
        <v>0</v>
      </c>
      <c r="L51" s="31">
        <f>Calcs!F51</f>
        <v>2731.25</v>
      </c>
      <c r="M51" s="25">
        <v>50</v>
      </c>
      <c r="N51" s="29" t="s">
        <v>13</v>
      </c>
    </row>
    <row r="52" spans="1:14" x14ac:dyDescent="0.2">
      <c r="A52" s="27" t="s">
        <v>72</v>
      </c>
      <c r="B52" s="23" t="b">
        <v>1</v>
      </c>
      <c r="C52" s="23" t="s">
        <v>18</v>
      </c>
      <c r="D52" s="23">
        <v>250</v>
      </c>
      <c r="E52" s="23">
        <v>365</v>
      </c>
      <c r="F52" s="23" t="s">
        <v>308</v>
      </c>
      <c r="G52" s="23" t="b">
        <v>0</v>
      </c>
      <c r="H52" s="23" t="s">
        <v>16</v>
      </c>
      <c r="I52" s="24">
        <f>Calcs!H52</f>
        <v>657.53</v>
      </c>
      <c r="J52" s="24">
        <f>Calcs!B52</f>
        <v>1920</v>
      </c>
      <c r="K52" s="31">
        <f>Calcs!D52</f>
        <v>960</v>
      </c>
      <c r="L52" s="31">
        <f>Calcs!F52</f>
        <v>960</v>
      </c>
      <c r="M52" s="25">
        <v>51</v>
      </c>
      <c r="N52" s="29" t="s">
        <v>13</v>
      </c>
    </row>
    <row r="53" spans="1:14" x14ac:dyDescent="0.2">
      <c r="A53" s="27" t="s">
        <v>73</v>
      </c>
      <c r="B53" s="23" t="b">
        <v>0</v>
      </c>
      <c r="C53" s="23" t="s">
        <v>20</v>
      </c>
      <c r="D53" s="23">
        <v>255</v>
      </c>
      <c r="E53" s="23">
        <v>365</v>
      </c>
      <c r="F53" s="23" t="s">
        <v>308</v>
      </c>
      <c r="G53" s="23" t="b">
        <v>0</v>
      </c>
      <c r="H53" s="23" t="s">
        <v>16</v>
      </c>
      <c r="I53" s="24">
        <f>Calcs!H53</f>
        <v>14002.71</v>
      </c>
      <c r="J53" s="24">
        <f>Calcs!B53</f>
        <v>18221</v>
      </c>
      <c r="K53" s="31">
        <f>Calcs!D53</f>
        <v>0</v>
      </c>
      <c r="L53" s="31">
        <f>Calcs!F53</f>
        <v>20043.100000000002</v>
      </c>
      <c r="M53" s="25">
        <v>52</v>
      </c>
      <c r="N53" s="29" t="s">
        <v>13</v>
      </c>
    </row>
    <row r="54" spans="1:14" x14ac:dyDescent="0.2">
      <c r="A54" s="27" t="s">
        <v>74</v>
      </c>
      <c r="B54" s="23" t="b">
        <v>1</v>
      </c>
      <c r="C54" s="23" t="s">
        <v>22</v>
      </c>
      <c r="D54" s="23">
        <v>260</v>
      </c>
      <c r="E54" s="23">
        <v>365</v>
      </c>
      <c r="F54" s="23" t="s">
        <v>308</v>
      </c>
      <c r="G54" s="23" t="b">
        <v>0</v>
      </c>
      <c r="H54" s="23" t="s">
        <v>16</v>
      </c>
      <c r="I54" s="24">
        <f>Calcs!H54</f>
        <v>1295.0999999999999</v>
      </c>
      <c r="J54" s="24">
        <f>Calcs!B54</f>
        <v>2909</v>
      </c>
      <c r="K54" s="31">
        <f>Calcs!D54</f>
        <v>1454.5</v>
      </c>
      <c r="L54" s="31">
        <f>Calcs!F54</f>
        <v>1818.125</v>
      </c>
      <c r="M54" s="25">
        <v>53</v>
      </c>
      <c r="N54" s="29" t="s">
        <v>13</v>
      </c>
    </row>
    <row r="55" spans="1:14" x14ac:dyDescent="0.2">
      <c r="A55" s="27" t="s">
        <v>75</v>
      </c>
      <c r="B55" s="23" t="b">
        <v>0</v>
      </c>
      <c r="C55" s="23" t="s">
        <v>24</v>
      </c>
      <c r="D55" s="23">
        <v>265</v>
      </c>
      <c r="E55" s="23">
        <v>365</v>
      </c>
      <c r="F55" s="23" t="s">
        <v>308</v>
      </c>
      <c r="G55" s="23" t="b">
        <v>0</v>
      </c>
      <c r="H55" s="23" t="s">
        <v>16</v>
      </c>
      <c r="I55" s="24">
        <f>Calcs!H55</f>
        <v>5446.29</v>
      </c>
      <c r="J55" s="24">
        <f>Calcs!B55</f>
        <v>5001</v>
      </c>
      <c r="K55" s="31">
        <f>Calcs!D55</f>
        <v>0</v>
      </c>
      <c r="L55" s="31">
        <f>Calcs!F55</f>
        <v>7501.5</v>
      </c>
      <c r="M55" s="25">
        <v>54</v>
      </c>
      <c r="N55" s="29" t="s">
        <v>13</v>
      </c>
    </row>
    <row r="56" spans="1:14" x14ac:dyDescent="0.2">
      <c r="A56" s="27" t="s">
        <v>76</v>
      </c>
      <c r="B56" s="23" t="b">
        <v>1</v>
      </c>
      <c r="C56" s="23" t="s">
        <v>26</v>
      </c>
      <c r="D56" s="23">
        <v>270</v>
      </c>
      <c r="E56" s="23">
        <v>365</v>
      </c>
      <c r="F56" s="23" t="s">
        <v>308</v>
      </c>
      <c r="G56" s="23" t="b">
        <v>0</v>
      </c>
      <c r="H56" s="23" t="s">
        <v>16</v>
      </c>
      <c r="I56" s="24">
        <f>Calcs!H56</f>
        <v>2734.03</v>
      </c>
      <c r="J56" s="24">
        <f>Calcs!B56</f>
        <v>2464</v>
      </c>
      <c r="K56" s="31">
        <f>Calcs!D56</f>
        <v>1232</v>
      </c>
      <c r="L56" s="31">
        <f>Calcs!F56</f>
        <v>3696</v>
      </c>
      <c r="M56" s="25">
        <v>55</v>
      </c>
      <c r="N56" s="29" t="s">
        <v>13</v>
      </c>
    </row>
    <row r="57" spans="1:14" x14ac:dyDescent="0.2">
      <c r="A57" s="27" t="s">
        <v>77</v>
      </c>
      <c r="B57" s="23" t="b">
        <v>0</v>
      </c>
      <c r="C57" s="23" t="s">
        <v>28</v>
      </c>
      <c r="D57" s="23">
        <v>275</v>
      </c>
      <c r="E57" s="23">
        <v>365</v>
      </c>
      <c r="F57" s="23" t="s">
        <v>308</v>
      </c>
      <c r="G57" s="23" t="b">
        <v>0</v>
      </c>
      <c r="H57" s="23" t="s">
        <v>16</v>
      </c>
      <c r="I57" s="24">
        <f>Calcs!H57</f>
        <v>757.19</v>
      </c>
      <c r="J57" s="24">
        <f>Calcs!B57</f>
        <v>1005</v>
      </c>
      <c r="K57" s="31">
        <f>Calcs!D57</f>
        <v>0</v>
      </c>
      <c r="L57" s="31">
        <f>Calcs!F57</f>
        <v>1005</v>
      </c>
      <c r="M57" s="25">
        <v>56</v>
      </c>
      <c r="N57" s="29" t="s">
        <v>13</v>
      </c>
    </row>
    <row r="58" spans="1:14" x14ac:dyDescent="0.2">
      <c r="A58" s="27" t="s">
        <v>78</v>
      </c>
      <c r="B58" s="23" t="b">
        <v>1</v>
      </c>
      <c r="C58" s="23" t="s">
        <v>15</v>
      </c>
      <c r="D58" s="23">
        <v>280</v>
      </c>
      <c r="E58" s="23">
        <v>365</v>
      </c>
      <c r="F58" s="23" t="s">
        <v>308</v>
      </c>
      <c r="G58" s="23" t="b">
        <v>0</v>
      </c>
      <c r="H58" s="23" t="s">
        <v>16</v>
      </c>
      <c r="I58" s="24">
        <f>Calcs!H58</f>
        <v>867.96</v>
      </c>
      <c r="J58" s="24">
        <f>Calcs!B58</f>
        <v>2382</v>
      </c>
      <c r="K58" s="31">
        <f>Calcs!D58</f>
        <v>1191</v>
      </c>
      <c r="L58" s="31">
        <f>Calcs!F58</f>
        <v>1131.45</v>
      </c>
      <c r="M58" s="25">
        <v>57</v>
      </c>
      <c r="N58" s="29" t="s">
        <v>13</v>
      </c>
    </row>
    <row r="59" spans="1:14" x14ac:dyDescent="0.2">
      <c r="A59" s="27" t="s">
        <v>79</v>
      </c>
      <c r="B59" s="23" t="b">
        <v>0</v>
      </c>
      <c r="C59" s="23" t="s">
        <v>18</v>
      </c>
      <c r="D59" s="23">
        <v>285</v>
      </c>
      <c r="E59" s="23">
        <v>365</v>
      </c>
      <c r="F59" s="23" t="s">
        <v>308</v>
      </c>
      <c r="G59" s="23" t="b">
        <v>0</v>
      </c>
      <c r="H59" s="23" t="s">
        <v>16</v>
      </c>
      <c r="I59" s="24">
        <f>Calcs!H59</f>
        <v>659.01</v>
      </c>
      <c r="J59" s="24">
        <f>Calcs!B59</f>
        <v>844</v>
      </c>
      <c r="K59" s="31">
        <f>Calcs!D59</f>
        <v>0</v>
      </c>
      <c r="L59" s="31">
        <f>Calcs!F59</f>
        <v>844</v>
      </c>
      <c r="M59" s="25">
        <v>58</v>
      </c>
      <c r="N59" s="29" t="s">
        <v>13</v>
      </c>
    </row>
    <row r="60" spans="1:14" x14ac:dyDescent="0.2">
      <c r="A60" s="27" t="s">
        <v>80</v>
      </c>
      <c r="B60" s="23" t="b">
        <v>1</v>
      </c>
      <c r="C60" s="23" t="s">
        <v>20</v>
      </c>
      <c r="D60" s="23">
        <v>290</v>
      </c>
      <c r="E60" s="23">
        <v>365</v>
      </c>
      <c r="F60" s="23" t="s">
        <v>308</v>
      </c>
      <c r="G60" s="23" t="b">
        <v>0</v>
      </c>
      <c r="H60" s="23" t="s">
        <v>16</v>
      </c>
      <c r="I60" s="24">
        <f>Calcs!H60</f>
        <v>7704.94</v>
      </c>
      <c r="J60" s="24">
        <f>Calcs!B60</f>
        <v>17632</v>
      </c>
      <c r="K60" s="31">
        <f>Calcs!D60</f>
        <v>8816</v>
      </c>
      <c r="L60" s="31">
        <f>Calcs!F60</f>
        <v>9697.6</v>
      </c>
      <c r="M60" s="25">
        <v>59</v>
      </c>
      <c r="N60" s="29" t="s">
        <v>13</v>
      </c>
    </row>
    <row r="61" spans="1:14" x14ac:dyDescent="0.2">
      <c r="A61" s="27" t="s">
        <v>81</v>
      </c>
      <c r="B61" s="23" t="b">
        <v>0</v>
      </c>
      <c r="C61" s="23" t="s">
        <v>22</v>
      </c>
      <c r="D61" s="23">
        <v>295</v>
      </c>
      <c r="E61" s="23">
        <v>365</v>
      </c>
      <c r="F61" s="23" t="s">
        <v>308</v>
      </c>
      <c r="G61" s="23" t="b">
        <v>0</v>
      </c>
      <c r="H61" s="23" t="s">
        <v>16</v>
      </c>
      <c r="I61" s="24">
        <f>Calcs!H61</f>
        <v>17120.099999999999</v>
      </c>
      <c r="J61" s="24">
        <f>Calcs!B61</f>
        <v>16946</v>
      </c>
      <c r="K61" s="31">
        <f>Calcs!D61</f>
        <v>0</v>
      </c>
      <c r="L61" s="31">
        <f>Calcs!F61</f>
        <v>21182.5</v>
      </c>
      <c r="M61" s="25">
        <v>60</v>
      </c>
      <c r="N61" s="29" t="s">
        <v>13</v>
      </c>
    </row>
    <row r="62" spans="1:14" x14ac:dyDescent="0.2">
      <c r="A62" s="27" t="s">
        <v>82</v>
      </c>
      <c r="B62" s="23" t="b">
        <v>1</v>
      </c>
      <c r="C62" s="23" t="s">
        <v>24</v>
      </c>
      <c r="D62" s="23">
        <v>300</v>
      </c>
      <c r="E62" s="23">
        <v>365</v>
      </c>
      <c r="F62" s="23" t="s">
        <v>308</v>
      </c>
      <c r="G62" s="23" t="b">
        <v>0</v>
      </c>
      <c r="H62" s="23" t="s">
        <v>16</v>
      </c>
      <c r="I62" s="24">
        <f>Calcs!H62</f>
        <v>2051.5100000000002</v>
      </c>
      <c r="J62" s="24">
        <f>Calcs!B62</f>
        <v>3328</v>
      </c>
      <c r="K62" s="31">
        <f>Calcs!D62</f>
        <v>1664</v>
      </c>
      <c r="L62" s="31">
        <f>Calcs!F62</f>
        <v>2496</v>
      </c>
      <c r="M62" s="25">
        <v>61</v>
      </c>
      <c r="N62" s="29" t="s">
        <v>13</v>
      </c>
    </row>
    <row r="63" spans="1:14" x14ac:dyDescent="0.2">
      <c r="A63" s="27" t="s">
        <v>83</v>
      </c>
      <c r="B63" s="23" t="b">
        <v>0</v>
      </c>
      <c r="C63" s="23" t="s">
        <v>26</v>
      </c>
      <c r="D63" s="23">
        <v>305</v>
      </c>
      <c r="E63" s="23">
        <v>365</v>
      </c>
      <c r="F63" s="23" t="s">
        <v>308</v>
      </c>
      <c r="G63" s="23" t="b">
        <v>0</v>
      </c>
      <c r="H63" s="23" t="s">
        <v>16</v>
      </c>
      <c r="I63" s="24">
        <f>Calcs!H63</f>
        <v>3043.32</v>
      </c>
      <c r="J63" s="24">
        <f>Calcs!B63</f>
        <v>1214</v>
      </c>
      <c r="K63" s="31">
        <f>Calcs!D63</f>
        <v>0</v>
      </c>
      <c r="L63" s="31">
        <f>Calcs!F63</f>
        <v>3642</v>
      </c>
      <c r="M63" s="25">
        <v>62</v>
      </c>
      <c r="N63" s="29" t="s">
        <v>13</v>
      </c>
    </row>
    <row r="64" spans="1:14" x14ac:dyDescent="0.2">
      <c r="A64" s="27" t="s">
        <v>84</v>
      </c>
      <c r="B64" s="23" t="b">
        <v>1</v>
      </c>
      <c r="C64" s="23" t="s">
        <v>28</v>
      </c>
      <c r="D64" s="23">
        <v>310</v>
      </c>
      <c r="E64" s="23">
        <v>365</v>
      </c>
      <c r="F64" s="23" t="s">
        <v>308</v>
      </c>
      <c r="G64" s="23" t="b">
        <v>0</v>
      </c>
      <c r="H64" s="23" t="s">
        <v>16</v>
      </c>
      <c r="I64" s="24">
        <f>Calcs!H64</f>
        <v>412.34</v>
      </c>
      <c r="J64" s="24">
        <f>Calcs!B64</f>
        <v>971</v>
      </c>
      <c r="K64" s="31">
        <f>Calcs!D64</f>
        <v>485.50000000000006</v>
      </c>
      <c r="L64" s="31">
        <f>Calcs!F64</f>
        <v>485.50000000000006</v>
      </c>
      <c r="M64" s="25">
        <v>63</v>
      </c>
      <c r="N64" s="29" t="s">
        <v>13</v>
      </c>
    </row>
    <row r="65" spans="1:14" x14ac:dyDescent="0.2">
      <c r="A65" s="27" t="s">
        <v>85</v>
      </c>
      <c r="B65" s="23" t="b">
        <v>0</v>
      </c>
      <c r="C65" s="23" t="s">
        <v>15</v>
      </c>
      <c r="D65" s="23">
        <v>315</v>
      </c>
      <c r="E65" s="23">
        <v>365</v>
      </c>
      <c r="F65" s="23" t="s">
        <v>308</v>
      </c>
      <c r="G65" s="23" t="b">
        <v>0</v>
      </c>
      <c r="H65" s="23" t="s">
        <v>16</v>
      </c>
      <c r="I65" s="24">
        <f>Calcs!H65</f>
        <v>5505.38</v>
      </c>
      <c r="J65" s="24">
        <f>Calcs!B65</f>
        <v>6715</v>
      </c>
      <c r="K65" s="31">
        <f>Calcs!D65</f>
        <v>0</v>
      </c>
      <c r="L65" s="31">
        <f>Calcs!F65</f>
        <v>6379.25</v>
      </c>
      <c r="M65" s="25">
        <v>64</v>
      </c>
      <c r="N65" s="29" t="s">
        <v>13</v>
      </c>
    </row>
    <row r="66" spans="1:14" x14ac:dyDescent="0.2">
      <c r="A66" s="27" t="s">
        <v>86</v>
      </c>
      <c r="B66" s="23" t="b">
        <v>1</v>
      </c>
      <c r="C66" s="23" t="s">
        <v>18</v>
      </c>
      <c r="D66" s="23">
        <v>320</v>
      </c>
      <c r="E66" s="23">
        <v>365</v>
      </c>
      <c r="F66" s="23" t="s">
        <v>308</v>
      </c>
      <c r="G66" s="23" t="b">
        <v>0</v>
      </c>
      <c r="H66" s="23" t="s">
        <v>16</v>
      </c>
      <c r="I66" s="24">
        <f>Calcs!H66</f>
        <v>1806.03</v>
      </c>
      <c r="J66" s="24">
        <f>Calcs!B66</f>
        <v>4120</v>
      </c>
      <c r="K66" s="31">
        <f>Calcs!D66</f>
        <v>2060</v>
      </c>
      <c r="L66" s="31">
        <f>Calcs!F66</f>
        <v>2060</v>
      </c>
      <c r="M66" s="25">
        <v>65</v>
      </c>
      <c r="N66" s="29" t="s">
        <v>13</v>
      </c>
    </row>
    <row r="67" spans="1:14" x14ac:dyDescent="0.2">
      <c r="A67" s="27" t="s">
        <v>87</v>
      </c>
      <c r="B67" s="23" t="b">
        <v>0</v>
      </c>
      <c r="C67" s="23" t="s">
        <v>20</v>
      </c>
      <c r="D67" s="23">
        <v>325</v>
      </c>
      <c r="E67" s="23">
        <v>365</v>
      </c>
      <c r="F67" s="23" t="s">
        <v>308</v>
      </c>
      <c r="G67" s="23" t="b">
        <v>0</v>
      </c>
      <c r="H67" s="23" t="s">
        <v>16</v>
      </c>
      <c r="I67" s="24">
        <f>Calcs!H67</f>
        <v>5059.8500000000004</v>
      </c>
      <c r="J67" s="24">
        <f>Calcs!B67</f>
        <v>5166</v>
      </c>
      <c r="K67" s="31">
        <f>Calcs!D67</f>
        <v>0</v>
      </c>
      <c r="L67" s="31">
        <f>Calcs!F67</f>
        <v>5682.6</v>
      </c>
      <c r="M67" s="25">
        <v>66</v>
      </c>
      <c r="N67" s="29" t="s">
        <v>13</v>
      </c>
    </row>
    <row r="68" spans="1:14" x14ac:dyDescent="0.2">
      <c r="A68" s="27" t="s">
        <v>88</v>
      </c>
      <c r="B68" s="23" t="b">
        <v>1</v>
      </c>
      <c r="C68" s="23" t="s">
        <v>22</v>
      </c>
      <c r="D68" s="23">
        <v>330</v>
      </c>
      <c r="E68" s="23">
        <v>365</v>
      </c>
      <c r="F68" s="23" t="s">
        <v>308</v>
      </c>
      <c r="G68" s="23" t="b">
        <v>0</v>
      </c>
      <c r="H68" s="23" t="s">
        <v>16</v>
      </c>
      <c r="I68" s="24">
        <f>Calcs!H68</f>
        <v>2218.46</v>
      </c>
      <c r="J68" s="24">
        <f>Calcs!B68</f>
        <v>3926</v>
      </c>
      <c r="K68" s="31">
        <f>Calcs!D68</f>
        <v>1963</v>
      </c>
      <c r="L68" s="31">
        <f>Calcs!F68</f>
        <v>2453.75</v>
      </c>
      <c r="M68" s="25">
        <v>67</v>
      </c>
      <c r="N68" s="29" t="s">
        <v>13</v>
      </c>
    </row>
    <row r="69" spans="1:14" x14ac:dyDescent="0.2">
      <c r="A69" s="27" t="s">
        <v>89</v>
      </c>
      <c r="B69" s="23" t="b">
        <v>0</v>
      </c>
      <c r="C69" s="23" t="s">
        <v>24</v>
      </c>
      <c r="D69" s="23">
        <v>335</v>
      </c>
      <c r="E69" s="23">
        <v>365</v>
      </c>
      <c r="F69" s="23" t="s">
        <v>308</v>
      </c>
      <c r="G69" s="23" t="b">
        <v>0</v>
      </c>
      <c r="H69" s="23" t="s">
        <v>16</v>
      </c>
      <c r="I69" s="24">
        <f>Calcs!H69</f>
        <v>1127.53</v>
      </c>
      <c r="J69" s="24">
        <f>Calcs!B69</f>
        <v>819</v>
      </c>
      <c r="K69" s="31">
        <f>Calcs!D69</f>
        <v>0</v>
      </c>
      <c r="L69" s="31">
        <f>Calcs!F69</f>
        <v>1228.5</v>
      </c>
      <c r="M69" s="25">
        <v>68</v>
      </c>
      <c r="N69" s="29" t="s">
        <v>13</v>
      </c>
    </row>
    <row r="70" spans="1:14" x14ac:dyDescent="0.2">
      <c r="A70" s="27" t="s">
        <v>90</v>
      </c>
      <c r="B70" s="23" t="b">
        <v>1</v>
      </c>
      <c r="C70" s="23" t="s">
        <v>26</v>
      </c>
      <c r="D70" s="23">
        <v>340</v>
      </c>
      <c r="E70" s="23">
        <v>365</v>
      </c>
      <c r="F70" s="23" t="s">
        <v>308</v>
      </c>
      <c r="G70" s="23" t="b">
        <v>0</v>
      </c>
      <c r="H70" s="23" t="s">
        <v>16</v>
      </c>
      <c r="I70" s="24">
        <f>Calcs!H70</f>
        <v>1767.53</v>
      </c>
      <c r="J70" s="24">
        <f>Calcs!B70</f>
        <v>1265</v>
      </c>
      <c r="K70" s="31">
        <f>Calcs!D70</f>
        <v>632.5</v>
      </c>
      <c r="L70" s="31">
        <f>Calcs!F70</f>
        <v>1897.5</v>
      </c>
      <c r="M70" s="25">
        <v>69</v>
      </c>
      <c r="N70" s="29" t="s">
        <v>13</v>
      </c>
    </row>
    <row r="71" spans="1:14" x14ac:dyDescent="0.2">
      <c r="A71" s="27" t="s">
        <v>91</v>
      </c>
      <c r="B71" s="23" t="b">
        <v>0</v>
      </c>
      <c r="C71" s="23" t="s">
        <v>28</v>
      </c>
      <c r="D71" s="23">
        <v>345</v>
      </c>
      <c r="E71" s="23">
        <v>365</v>
      </c>
      <c r="F71" s="23" t="s">
        <v>308</v>
      </c>
      <c r="G71" s="23" t="b">
        <v>0</v>
      </c>
      <c r="H71" s="23" t="s">
        <v>16</v>
      </c>
      <c r="I71" s="24">
        <f>Calcs!H71</f>
        <v>1521.78</v>
      </c>
      <c r="J71" s="24">
        <f>Calcs!B71</f>
        <v>1610</v>
      </c>
      <c r="K71" s="31">
        <f>Calcs!D71</f>
        <v>0</v>
      </c>
      <c r="L71" s="31">
        <f>Calcs!F71</f>
        <v>1610</v>
      </c>
      <c r="M71" s="25">
        <v>70</v>
      </c>
      <c r="N71" s="29" t="s">
        <v>13</v>
      </c>
    </row>
    <row r="72" spans="1:14" x14ac:dyDescent="0.2">
      <c r="A72" s="27" t="s">
        <v>92</v>
      </c>
      <c r="B72" s="23" t="b">
        <v>1</v>
      </c>
      <c r="C72" s="23" t="s">
        <v>15</v>
      </c>
      <c r="D72" s="23">
        <v>350</v>
      </c>
      <c r="E72" s="23">
        <v>365</v>
      </c>
      <c r="F72" s="23" t="s">
        <v>308</v>
      </c>
      <c r="G72" s="23" t="b">
        <v>0</v>
      </c>
      <c r="H72" s="23" t="s">
        <v>16</v>
      </c>
      <c r="I72" s="24">
        <f>Calcs!H72</f>
        <v>1062.6300000000001</v>
      </c>
      <c r="J72" s="24">
        <f>Calcs!B72</f>
        <v>2333</v>
      </c>
      <c r="K72" s="31">
        <f>Calcs!D72</f>
        <v>1166.5</v>
      </c>
      <c r="L72" s="31">
        <f>Calcs!F72</f>
        <v>1108.175</v>
      </c>
      <c r="M72" s="25">
        <v>71</v>
      </c>
      <c r="N72" s="29" t="s">
        <v>13</v>
      </c>
    </row>
    <row r="73" spans="1:14" x14ac:dyDescent="0.2">
      <c r="A73" s="22" t="s">
        <v>93</v>
      </c>
      <c r="B73" s="23" t="b">
        <v>0</v>
      </c>
      <c r="C73" s="23" t="s">
        <v>18</v>
      </c>
      <c r="D73" s="23">
        <v>355</v>
      </c>
      <c r="E73" s="23">
        <v>365</v>
      </c>
      <c r="F73" s="23" t="s">
        <v>308</v>
      </c>
      <c r="G73" s="23" t="b">
        <v>0</v>
      </c>
      <c r="H73" s="23" t="s">
        <v>16</v>
      </c>
      <c r="I73" s="24">
        <f>Calcs!H73</f>
        <v>41546.67</v>
      </c>
      <c r="J73" s="24">
        <f>Calcs!B73</f>
        <v>42717</v>
      </c>
      <c r="K73" s="31">
        <f>Calcs!D73</f>
        <v>0</v>
      </c>
      <c r="L73" s="31">
        <f>Calcs!F73</f>
        <v>42717</v>
      </c>
      <c r="M73" s="25">
        <v>72</v>
      </c>
      <c r="N73" s="29" t="s">
        <v>13</v>
      </c>
    </row>
    <row r="74" spans="1:14" x14ac:dyDescent="0.2">
      <c r="A74" s="22" t="s">
        <v>94</v>
      </c>
      <c r="B74" s="23" t="b">
        <v>1</v>
      </c>
      <c r="C74" s="23" t="s">
        <v>20</v>
      </c>
      <c r="D74" s="23">
        <v>360</v>
      </c>
      <c r="E74" s="23">
        <v>365</v>
      </c>
      <c r="F74" s="23" t="s">
        <v>308</v>
      </c>
      <c r="G74" s="23" t="b">
        <v>0</v>
      </c>
      <c r="H74" s="23" t="s">
        <v>16</v>
      </c>
      <c r="I74" s="24">
        <f>Calcs!H74</f>
        <v>3495.11</v>
      </c>
      <c r="J74" s="24">
        <f>Calcs!B74</f>
        <v>6443</v>
      </c>
      <c r="K74" s="31">
        <f>Calcs!D74</f>
        <v>3221.5000000000005</v>
      </c>
      <c r="L74" s="31">
        <f>Calcs!F74</f>
        <v>3543.650000000001</v>
      </c>
      <c r="M74" s="25">
        <v>73</v>
      </c>
      <c r="N74" s="29" t="s">
        <v>13</v>
      </c>
    </row>
    <row r="75" spans="1:14" x14ac:dyDescent="0.2">
      <c r="A75" s="22" t="s">
        <v>95</v>
      </c>
      <c r="B75" s="23" t="b">
        <v>0</v>
      </c>
      <c r="C75" s="23" t="s">
        <v>22</v>
      </c>
      <c r="D75" s="23">
        <v>365</v>
      </c>
      <c r="E75" s="23">
        <v>365</v>
      </c>
      <c r="F75" s="23" t="s">
        <v>308</v>
      </c>
      <c r="G75" s="23" t="b">
        <v>0</v>
      </c>
      <c r="H75" s="23" t="s">
        <v>16</v>
      </c>
      <c r="I75" s="24">
        <f>Calcs!H75</f>
        <v>6482.5</v>
      </c>
      <c r="J75" s="24">
        <f>Calcs!B75</f>
        <v>5186</v>
      </c>
      <c r="K75" s="31">
        <f>Calcs!D75</f>
        <v>0</v>
      </c>
      <c r="L75" s="31">
        <f>Calcs!F75</f>
        <v>6482.5</v>
      </c>
      <c r="M75" s="25">
        <v>74</v>
      </c>
      <c r="N75" s="29" t="s">
        <v>13</v>
      </c>
    </row>
    <row r="76" spans="1:14" x14ac:dyDescent="0.2">
      <c r="A76" s="22" t="s">
        <v>96</v>
      </c>
      <c r="B76" s="23" t="b">
        <v>1</v>
      </c>
      <c r="C76" s="23" t="s">
        <v>24</v>
      </c>
      <c r="D76" s="23">
        <v>1</v>
      </c>
      <c r="E76" s="23">
        <v>365</v>
      </c>
      <c r="F76" s="23" t="s">
        <v>308</v>
      </c>
      <c r="G76" s="23" t="b">
        <v>0</v>
      </c>
      <c r="H76" s="23" t="s">
        <v>16</v>
      </c>
      <c r="I76" s="24">
        <f>Calcs!H76</f>
        <v>6.63</v>
      </c>
      <c r="J76" s="24">
        <f>Calcs!B76</f>
        <v>3225</v>
      </c>
      <c r="K76" s="31">
        <f>Calcs!D76</f>
        <v>1612.5</v>
      </c>
      <c r="L76" s="31">
        <f>Calcs!F76</f>
        <v>2418.75</v>
      </c>
      <c r="M76" s="25">
        <v>75</v>
      </c>
      <c r="N76" s="29" t="s">
        <v>13</v>
      </c>
    </row>
    <row r="77" spans="1:14" x14ac:dyDescent="0.2">
      <c r="A77" s="22" t="s">
        <v>97</v>
      </c>
      <c r="B77" s="23" t="b">
        <v>0</v>
      </c>
      <c r="C77" s="23" t="s">
        <v>26</v>
      </c>
      <c r="D77" s="23">
        <v>5</v>
      </c>
      <c r="E77" s="23">
        <v>365</v>
      </c>
      <c r="F77" s="23" t="s">
        <v>308</v>
      </c>
      <c r="G77" s="23" t="b">
        <v>0</v>
      </c>
      <c r="H77" s="23" t="s">
        <v>16</v>
      </c>
      <c r="I77" s="24">
        <f>Calcs!H77</f>
        <v>1257.49</v>
      </c>
      <c r="J77" s="24">
        <f>Calcs!B77</f>
        <v>30599</v>
      </c>
      <c r="K77" s="31">
        <f>Calcs!D77</f>
        <v>0</v>
      </c>
      <c r="L77" s="31">
        <f>Calcs!F77</f>
        <v>91797</v>
      </c>
      <c r="M77" s="25">
        <v>76</v>
      </c>
      <c r="N77" s="29" t="s">
        <v>13</v>
      </c>
    </row>
    <row r="78" spans="1:14" x14ac:dyDescent="0.2">
      <c r="A78" s="22" t="s">
        <v>98</v>
      </c>
      <c r="B78" s="23" t="b">
        <v>1</v>
      </c>
      <c r="C78" s="23" t="s">
        <v>28</v>
      </c>
      <c r="D78" s="23">
        <v>10</v>
      </c>
      <c r="E78" s="23">
        <v>365</v>
      </c>
      <c r="F78" s="23" t="s">
        <v>308</v>
      </c>
      <c r="G78" s="23" t="b">
        <v>0</v>
      </c>
      <c r="H78" s="23" t="s">
        <v>16</v>
      </c>
      <c r="I78" s="24">
        <f>Calcs!H78</f>
        <v>236.08</v>
      </c>
      <c r="J78" s="24">
        <f>Calcs!B78</f>
        <v>17234</v>
      </c>
      <c r="K78" s="31">
        <f>Calcs!D78</f>
        <v>8617</v>
      </c>
      <c r="L78" s="31">
        <f>Calcs!F78</f>
        <v>8617</v>
      </c>
      <c r="M78" s="25">
        <v>77</v>
      </c>
      <c r="N78" s="29" t="s">
        <v>13</v>
      </c>
    </row>
    <row r="79" spans="1:14" x14ac:dyDescent="0.2">
      <c r="A79" s="22" t="s">
        <v>99</v>
      </c>
      <c r="B79" s="23" t="b">
        <v>0</v>
      </c>
      <c r="C79" s="23" t="s">
        <v>15</v>
      </c>
      <c r="D79" s="23">
        <v>10</v>
      </c>
      <c r="E79" s="23">
        <v>365</v>
      </c>
      <c r="F79" s="23" t="s">
        <v>308</v>
      </c>
      <c r="G79" s="23" t="b">
        <v>0</v>
      </c>
      <c r="H79" s="23" t="s">
        <v>16</v>
      </c>
      <c r="I79" s="24">
        <f>Calcs!H79</f>
        <v>706.64</v>
      </c>
      <c r="J79" s="24">
        <f>Calcs!B79</f>
        <v>27150</v>
      </c>
      <c r="K79" s="31">
        <f>Calcs!D79</f>
        <v>0</v>
      </c>
      <c r="L79" s="31">
        <f>Calcs!F79</f>
        <v>25792.5</v>
      </c>
      <c r="M79" s="25">
        <v>78</v>
      </c>
      <c r="N79" s="29" t="s">
        <v>13</v>
      </c>
    </row>
    <row r="80" spans="1:14" x14ac:dyDescent="0.2">
      <c r="A80" s="22" t="s">
        <v>100</v>
      </c>
      <c r="B80" s="23" t="b">
        <v>1</v>
      </c>
      <c r="C80" s="23" t="s">
        <v>18</v>
      </c>
      <c r="D80" s="23">
        <v>20</v>
      </c>
      <c r="E80" s="23">
        <v>365</v>
      </c>
      <c r="F80" s="23" t="s">
        <v>308</v>
      </c>
      <c r="G80" s="23" t="b">
        <v>0</v>
      </c>
      <c r="H80" s="23" t="s">
        <v>16</v>
      </c>
      <c r="I80" s="24">
        <f>Calcs!H80</f>
        <v>488.63</v>
      </c>
      <c r="J80" s="24">
        <f>Calcs!B80</f>
        <v>17835</v>
      </c>
      <c r="K80" s="31">
        <f>Calcs!D80</f>
        <v>8917.5</v>
      </c>
      <c r="L80" s="31">
        <f>Calcs!F80</f>
        <v>8917.5</v>
      </c>
      <c r="M80" s="25">
        <v>79</v>
      </c>
      <c r="N80" s="29" t="s">
        <v>13</v>
      </c>
    </row>
    <row r="81" spans="1:14" x14ac:dyDescent="0.2">
      <c r="A81" s="22" t="s">
        <v>101</v>
      </c>
      <c r="B81" s="23" t="b">
        <v>0</v>
      </c>
      <c r="C81" s="23" t="s">
        <v>20</v>
      </c>
      <c r="D81" s="23">
        <v>25</v>
      </c>
      <c r="E81" s="23">
        <v>365</v>
      </c>
      <c r="F81" s="23" t="s">
        <v>308</v>
      </c>
      <c r="G81" s="23" t="b">
        <v>0</v>
      </c>
      <c r="H81" s="23" t="s">
        <v>16</v>
      </c>
      <c r="I81" s="24">
        <f>Calcs!H81</f>
        <v>964.84</v>
      </c>
      <c r="J81" s="24">
        <f>Calcs!B81</f>
        <v>12806</v>
      </c>
      <c r="K81" s="31">
        <f>Calcs!D81</f>
        <v>0</v>
      </c>
      <c r="L81" s="31">
        <f>Calcs!F81</f>
        <v>14086.6</v>
      </c>
      <c r="M81" s="25">
        <v>80</v>
      </c>
      <c r="N81" s="29" t="s">
        <v>13</v>
      </c>
    </row>
    <row r="82" spans="1:14" x14ac:dyDescent="0.2">
      <c r="A82" s="26" t="s">
        <v>102</v>
      </c>
      <c r="B82" s="23" t="b">
        <v>1</v>
      </c>
      <c r="C82" s="23" t="s">
        <v>22</v>
      </c>
      <c r="D82" s="23">
        <v>30</v>
      </c>
      <c r="E82" s="23">
        <v>365</v>
      </c>
      <c r="F82" s="23" t="s">
        <v>308</v>
      </c>
      <c r="G82" s="23" t="b">
        <v>0</v>
      </c>
      <c r="H82" s="23" t="s">
        <v>16</v>
      </c>
      <c r="I82" s="24">
        <f>Calcs!H82</f>
        <v>495.62</v>
      </c>
      <c r="J82" s="24">
        <f>Calcs!B82</f>
        <v>9648</v>
      </c>
      <c r="K82" s="31">
        <f>Calcs!D82</f>
        <v>4824</v>
      </c>
      <c r="L82" s="31">
        <f>Calcs!F82</f>
        <v>6030</v>
      </c>
      <c r="M82" s="25">
        <v>81</v>
      </c>
      <c r="N82" s="29" t="s">
        <v>13</v>
      </c>
    </row>
    <row r="83" spans="1:14" x14ac:dyDescent="0.2">
      <c r="A83" s="26" t="s">
        <v>103</v>
      </c>
      <c r="B83" s="23" t="b">
        <v>0</v>
      </c>
      <c r="C83" s="23" t="s">
        <v>24</v>
      </c>
      <c r="D83" s="23">
        <v>35</v>
      </c>
      <c r="E83" s="23">
        <v>365</v>
      </c>
      <c r="F83" s="23" t="s">
        <v>308</v>
      </c>
      <c r="G83" s="23" t="b">
        <v>0</v>
      </c>
      <c r="H83" s="23" t="s">
        <v>16</v>
      </c>
      <c r="I83" s="24">
        <f>Calcs!H83</f>
        <v>1247.6300000000001</v>
      </c>
      <c r="J83" s="24">
        <f>Calcs!B83</f>
        <v>8674</v>
      </c>
      <c r="K83" s="31">
        <f>Calcs!D83</f>
        <v>0</v>
      </c>
      <c r="L83" s="31">
        <f>Calcs!F83</f>
        <v>13011</v>
      </c>
      <c r="M83" s="25">
        <v>82</v>
      </c>
      <c r="N83" s="29" t="s">
        <v>13</v>
      </c>
    </row>
    <row r="84" spans="1:14" x14ac:dyDescent="0.2">
      <c r="A84" s="26" t="s">
        <v>104</v>
      </c>
      <c r="B84" s="23" t="b">
        <v>1</v>
      </c>
      <c r="C84" s="23" t="s">
        <v>26</v>
      </c>
      <c r="D84" s="23">
        <v>40</v>
      </c>
      <c r="E84" s="23">
        <v>365</v>
      </c>
      <c r="F84" s="23" t="s">
        <v>308</v>
      </c>
      <c r="G84" s="23" t="b">
        <v>0</v>
      </c>
      <c r="H84" s="23" t="s">
        <v>16</v>
      </c>
      <c r="I84" s="24">
        <f>Calcs!H84</f>
        <v>2222.63</v>
      </c>
      <c r="J84" s="24">
        <f>Calcs!B84</f>
        <v>13521</v>
      </c>
      <c r="K84" s="31">
        <f>Calcs!D84</f>
        <v>6760.5</v>
      </c>
      <c r="L84" s="31">
        <f>Calcs!F84</f>
        <v>20281.5</v>
      </c>
      <c r="M84" s="25">
        <v>83</v>
      </c>
      <c r="N84" s="29" t="s">
        <v>13</v>
      </c>
    </row>
    <row r="85" spans="1:14" x14ac:dyDescent="0.2">
      <c r="A85" s="22" t="s">
        <v>105</v>
      </c>
      <c r="B85" s="23" t="b">
        <v>0</v>
      </c>
      <c r="C85" s="23" t="s">
        <v>28</v>
      </c>
      <c r="D85" s="23">
        <v>45</v>
      </c>
      <c r="E85" s="23">
        <v>365</v>
      </c>
      <c r="F85" s="23" t="s">
        <v>308</v>
      </c>
      <c r="G85" s="23" t="b">
        <v>0</v>
      </c>
      <c r="H85" s="23" t="s">
        <v>16</v>
      </c>
      <c r="I85" s="24">
        <f>Calcs!H85</f>
        <v>12376.23</v>
      </c>
      <c r="J85" s="24">
        <f>Calcs!B85</f>
        <v>100385</v>
      </c>
      <c r="K85" s="31">
        <f>Calcs!D85</f>
        <v>0</v>
      </c>
      <c r="L85" s="31">
        <f>Calcs!F85</f>
        <v>100385</v>
      </c>
      <c r="M85" s="25">
        <v>84</v>
      </c>
      <c r="N85" s="29" t="s">
        <v>13</v>
      </c>
    </row>
    <row r="86" spans="1:14" x14ac:dyDescent="0.2">
      <c r="A86" s="22" t="s">
        <v>106</v>
      </c>
      <c r="B86" s="23" t="b">
        <v>1</v>
      </c>
      <c r="C86" s="23" t="s">
        <v>15</v>
      </c>
      <c r="D86" s="23">
        <v>50</v>
      </c>
      <c r="E86" s="23">
        <v>365</v>
      </c>
      <c r="F86" s="23" t="s">
        <v>308</v>
      </c>
      <c r="G86" s="23" t="b">
        <v>0</v>
      </c>
      <c r="H86" s="23" t="s">
        <v>16</v>
      </c>
      <c r="I86" s="24">
        <f>Calcs!H86</f>
        <v>1674.28</v>
      </c>
      <c r="J86" s="24">
        <f>Calcs!B86</f>
        <v>25731</v>
      </c>
      <c r="K86" s="31">
        <f>Calcs!D86</f>
        <v>12865.5</v>
      </c>
      <c r="L86" s="31">
        <f>Calcs!F86</f>
        <v>12222.224999999999</v>
      </c>
      <c r="M86" s="25">
        <v>85</v>
      </c>
      <c r="N86" s="29" t="s">
        <v>13</v>
      </c>
    </row>
    <row r="87" spans="1:14" x14ac:dyDescent="0.2">
      <c r="A87" s="22" t="s">
        <v>107</v>
      </c>
      <c r="B87" s="23" t="b">
        <v>0</v>
      </c>
      <c r="C87" s="23" t="s">
        <v>18</v>
      </c>
      <c r="D87" s="23">
        <v>55</v>
      </c>
      <c r="E87" s="23">
        <v>365</v>
      </c>
      <c r="F87" s="23" t="s">
        <v>308</v>
      </c>
      <c r="G87" s="23" t="b">
        <v>0</v>
      </c>
      <c r="H87" s="23" t="s">
        <v>16</v>
      </c>
      <c r="I87" s="24">
        <f>Calcs!H87</f>
        <v>3271.37</v>
      </c>
      <c r="J87" s="24">
        <f>Calcs!B87</f>
        <v>21710</v>
      </c>
      <c r="K87" s="31">
        <f>Calcs!D87</f>
        <v>0</v>
      </c>
      <c r="L87" s="31">
        <f>Calcs!F87</f>
        <v>21710</v>
      </c>
      <c r="M87" s="25">
        <v>86</v>
      </c>
      <c r="N87" s="29" t="s">
        <v>13</v>
      </c>
    </row>
    <row r="88" spans="1:14" x14ac:dyDescent="0.2">
      <c r="A88" s="22" t="s">
        <v>108</v>
      </c>
      <c r="B88" s="23" t="b">
        <v>1</v>
      </c>
      <c r="C88" s="23" t="s">
        <v>20</v>
      </c>
      <c r="D88" s="23">
        <v>60</v>
      </c>
      <c r="E88" s="23">
        <v>365</v>
      </c>
      <c r="F88" s="23" t="s">
        <v>308</v>
      </c>
      <c r="G88" s="23" t="b">
        <v>0</v>
      </c>
      <c r="H88" s="23" t="s">
        <v>16</v>
      </c>
      <c r="I88" s="24">
        <f>Calcs!H88</f>
        <v>1803.25</v>
      </c>
      <c r="J88" s="24">
        <f>Calcs!B88</f>
        <v>19945</v>
      </c>
      <c r="K88" s="31">
        <f>Calcs!D88</f>
        <v>9972.5</v>
      </c>
      <c r="L88" s="31">
        <f>Calcs!F88</f>
        <v>10969.75</v>
      </c>
      <c r="M88" s="25">
        <v>87</v>
      </c>
      <c r="N88" s="29" t="s">
        <v>13</v>
      </c>
    </row>
    <row r="89" spans="1:14" x14ac:dyDescent="0.2">
      <c r="A89" s="22" t="s">
        <v>109</v>
      </c>
      <c r="B89" s="23" t="b">
        <v>0</v>
      </c>
      <c r="C89" s="23" t="s">
        <v>22</v>
      </c>
      <c r="D89" s="23">
        <v>65</v>
      </c>
      <c r="E89" s="23">
        <v>365</v>
      </c>
      <c r="F89" s="23" t="s">
        <v>308</v>
      </c>
      <c r="G89" s="23" t="b">
        <v>0</v>
      </c>
      <c r="H89" s="23" t="s">
        <v>16</v>
      </c>
      <c r="I89" s="24">
        <f>Calcs!H89</f>
        <v>6775.58</v>
      </c>
      <c r="J89" s="24">
        <f>Calcs!B89</f>
        <v>30438</v>
      </c>
      <c r="K89" s="31">
        <f>Calcs!D89</f>
        <v>0</v>
      </c>
      <c r="L89" s="31">
        <f>Calcs!F89</f>
        <v>38047.5</v>
      </c>
      <c r="M89" s="25">
        <v>88</v>
      </c>
      <c r="N89" s="29" t="s">
        <v>13</v>
      </c>
    </row>
    <row r="90" spans="1:14" x14ac:dyDescent="0.2">
      <c r="A90" s="22" t="s">
        <v>110</v>
      </c>
      <c r="B90" s="23" t="b">
        <v>1</v>
      </c>
      <c r="C90" s="23" t="s">
        <v>24</v>
      </c>
      <c r="D90" s="23">
        <v>70</v>
      </c>
      <c r="E90" s="23">
        <v>365</v>
      </c>
      <c r="F90" s="23" t="s">
        <v>308</v>
      </c>
      <c r="G90" s="23" t="b">
        <v>0</v>
      </c>
      <c r="H90" s="23" t="s">
        <v>16</v>
      </c>
      <c r="I90" s="24">
        <f>Calcs!H90</f>
        <v>625.97</v>
      </c>
      <c r="J90" s="24">
        <f>Calcs!B90</f>
        <v>4352</v>
      </c>
      <c r="K90" s="31">
        <f>Calcs!D90</f>
        <v>2176</v>
      </c>
      <c r="L90" s="31">
        <f>Calcs!F90</f>
        <v>3264</v>
      </c>
      <c r="M90" s="25">
        <v>89</v>
      </c>
      <c r="N90" s="29" t="s">
        <v>13</v>
      </c>
    </row>
    <row r="91" spans="1:14" x14ac:dyDescent="0.2">
      <c r="A91" s="22" t="s">
        <v>111</v>
      </c>
      <c r="B91" s="23" t="b">
        <v>0</v>
      </c>
      <c r="C91" s="23" t="s">
        <v>26</v>
      </c>
      <c r="D91" s="23">
        <v>75</v>
      </c>
      <c r="E91" s="23">
        <v>365</v>
      </c>
      <c r="F91" s="23" t="s">
        <v>308</v>
      </c>
      <c r="G91" s="23" t="b">
        <v>0</v>
      </c>
      <c r="H91" s="23" t="s">
        <v>16</v>
      </c>
      <c r="I91" s="24">
        <f>Calcs!H91</f>
        <v>14894.38</v>
      </c>
      <c r="J91" s="24">
        <f>Calcs!B91</f>
        <v>24162</v>
      </c>
      <c r="K91" s="31">
        <f>Calcs!D91</f>
        <v>0</v>
      </c>
      <c r="L91" s="31">
        <f>Calcs!F91</f>
        <v>72486</v>
      </c>
      <c r="M91" s="25">
        <v>90</v>
      </c>
      <c r="N91" s="29" t="s">
        <v>13</v>
      </c>
    </row>
    <row r="92" spans="1:14" x14ac:dyDescent="0.2">
      <c r="A92" s="22" t="s">
        <v>112</v>
      </c>
      <c r="B92" s="23" t="b">
        <v>1</v>
      </c>
      <c r="C92" s="23" t="s">
        <v>28</v>
      </c>
      <c r="D92" s="23">
        <v>80</v>
      </c>
      <c r="E92" s="23">
        <v>365</v>
      </c>
      <c r="F92" s="23" t="s">
        <v>308</v>
      </c>
      <c r="G92" s="23" t="b">
        <v>0</v>
      </c>
      <c r="H92" s="23" t="s">
        <v>16</v>
      </c>
      <c r="I92" s="24">
        <f>Calcs!H92</f>
        <v>3377.53</v>
      </c>
      <c r="J92" s="24">
        <f>Calcs!B92</f>
        <v>30820</v>
      </c>
      <c r="K92" s="31">
        <f>Calcs!D92</f>
        <v>15410</v>
      </c>
      <c r="L92" s="31">
        <f>Calcs!F92</f>
        <v>15410</v>
      </c>
      <c r="M92" s="25">
        <v>91</v>
      </c>
      <c r="N92" s="29" t="s">
        <v>13</v>
      </c>
    </row>
    <row r="93" spans="1:14" x14ac:dyDescent="0.2">
      <c r="A93" s="22" t="s">
        <v>113</v>
      </c>
      <c r="B93" s="23" t="b">
        <v>0</v>
      </c>
      <c r="C93" s="23" t="s">
        <v>15</v>
      </c>
      <c r="D93" s="23">
        <v>85</v>
      </c>
      <c r="E93" s="23">
        <v>365</v>
      </c>
      <c r="F93" s="23" t="s">
        <v>308</v>
      </c>
      <c r="G93" s="23" t="b">
        <v>0</v>
      </c>
      <c r="H93" s="23" t="s">
        <v>16</v>
      </c>
      <c r="I93" s="24">
        <f>Calcs!H93</f>
        <v>3609.64</v>
      </c>
      <c r="J93" s="24">
        <f>Calcs!B93</f>
        <v>16316</v>
      </c>
      <c r="K93" s="31">
        <f>Calcs!D93</f>
        <v>0</v>
      </c>
      <c r="L93" s="31">
        <f>Calcs!F93</f>
        <v>15500.199999999999</v>
      </c>
      <c r="M93" s="25">
        <v>92</v>
      </c>
      <c r="N93" s="29" t="s">
        <v>13</v>
      </c>
    </row>
    <row r="94" spans="1:14" x14ac:dyDescent="0.2">
      <c r="A94" s="22" t="s">
        <v>114</v>
      </c>
      <c r="B94" s="23" t="b">
        <v>1</v>
      </c>
      <c r="C94" s="23" t="s">
        <v>18</v>
      </c>
      <c r="D94" s="23">
        <v>90</v>
      </c>
      <c r="E94" s="23">
        <v>365</v>
      </c>
      <c r="F94" s="23" t="s">
        <v>308</v>
      </c>
      <c r="G94" s="23" t="b">
        <v>0</v>
      </c>
      <c r="H94" s="23" t="s">
        <v>16</v>
      </c>
      <c r="I94" s="24">
        <f>Calcs!H94</f>
        <v>2277.62</v>
      </c>
      <c r="J94" s="24">
        <f>Calcs!B94</f>
        <v>18474</v>
      </c>
      <c r="K94" s="31">
        <f>Calcs!D94</f>
        <v>9237</v>
      </c>
      <c r="L94" s="31">
        <f>Calcs!F94</f>
        <v>9237</v>
      </c>
      <c r="M94" s="25">
        <v>93</v>
      </c>
      <c r="N94" s="29" t="s">
        <v>13</v>
      </c>
    </row>
    <row r="95" spans="1:14" x14ac:dyDescent="0.2">
      <c r="A95" s="22" t="s">
        <v>115</v>
      </c>
      <c r="B95" s="23" t="b">
        <v>0</v>
      </c>
      <c r="C95" s="23" t="s">
        <v>20</v>
      </c>
      <c r="D95" s="23">
        <v>95</v>
      </c>
      <c r="E95" s="23">
        <v>365</v>
      </c>
      <c r="F95" s="23" t="s">
        <v>308</v>
      </c>
      <c r="G95" s="23" t="b">
        <v>0</v>
      </c>
      <c r="H95" s="23" t="s">
        <v>16</v>
      </c>
      <c r="I95" s="24">
        <f>Calcs!H95</f>
        <v>5906.68</v>
      </c>
      <c r="J95" s="24">
        <f>Calcs!B95</f>
        <v>20631</v>
      </c>
      <c r="K95" s="31">
        <f>Calcs!D95</f>
        <v>0</v>
      </c>
      <c r="L95" s="31">
        <f>Calcs!F95</f>
        <v>22694.100000000002</v>
      </c>
      <c r="M95" s="25">
        <v>94</v>
      </c>
      <c r="N95" s="29" t="s">
        <v>13</v>
      </c>
    </row>
    <row r="96" spans="1:14" x14ac:dyDescent="0.2">
      <c r="A96" s="22" t="s">
        <v>116</v>
      </c>
      <c r="B96" s="23" t="b">
        <v>1</v>
      </c>
      <c r="C96" s="23" t="s">
        <v>22</v>
      </c>
      <c r="D96" s="23">
        <v>100</v>
      </c>
      <c r="E96" s="23">
        <v>365</v>
      </c>
      <c r="F96" s="23" t="s">
        <v>308</v>
      </c>
      <c r="G96" s="23" t="b">
        <v>0</v>
      </c>
      <c r="H96" s="23" t="s">
        <v>16</v>
      </c>
      <c r="I96" s="24">
        <f>Calcs!H96</f>
        <v>3900.86</v>
      </c>
      <c r="J96" s="24">
        <f>Calcs!B96</f>
        <v>22781</v>
      </c>
      <c r="K96" s="31">
        <f>Calcs!D96</f>
        <v>11390.5</v>
      </c>
      <c r="L96" s="31">
        <f>Calcs!F96</f>
        <v>14238.125</v>
      </c>
      <c r="M96" s="25">
        <v>95</v>
      </c>
      <c r="N96" s="29" t="s">
        <v>13</v>
      </c>
    </row>
    <row r="97" spans="1:14" x14ac:dyDescent="0.2">
      <c r="A97" s="22" t="s">
        <v>117</v>
      </c>
      <c r="B97" s="23" t="b">
        <v>0</v>
      </c>
      <c r="C97" s="23" t="s">
        <v>24</v>
      </c>
      <c r="D97" s="23">
        <v>105</v>
      </c>
      <c r="E97" s="23">
        <v>365</v>
      </c>
      <c r="F97" s="23" t="s">
        <v>308</v>
      </c>
      <c r="G97" s="23" t="b">
        <v>0</v>
      </c>
      <c r="H97" s="23" t="s">
        <v>16</v>
      </c>
      <c r="I97" s="24">
        <f>Calcs!H97</f>
        <v>10764.37</v>
      </c>
      <c r="J97" s="24">
        <f>Calcs!B97</f>
        <v>24946</v>
      </c>
      <c r="K97" s="31">
        <f>Calcs!D97</f>
        <v>0</v>
      </c>
      <c r="L97" s="31">
        <f>Calcs!F97</f>
        <v>37419</v>
      </c>
      <c r="M97" s="25">
        <v>96</v>
      </c>
      <c r="N97" s="29" t="s">
        <v>13</v>
      </c>
    </row>
    <row r="98" spans="1:14" x14ac:dyDescent="0.2">
      <c r="A98" s="22" t="s">
        <v>118</v>
      </c>
      <c r="B98" s="23" t="b">
        <v>1</v>
      </c>
      <c r="C98" s="23" t="s">
        <v>26</v>
      </c>
      <c r="D98" s="23">
        <v>110</v>
      </c>
      <c r="E98" s="23">
        <v>365</v>
      </c>
      <c r="F98" s="23" t="s">
        <v>308</v>
      </c>
      <c r="G98" s="23" t="b">
        <v>0</v>
      </c>
      <c r="H98" s="23" t="s">
        <v>16</v>
      </c>
      <c r="I98" s="24">
        <f>Calcs!H98</f>
        <v>9370.64</v>
      </c>
      <c r="J98" s="24">
        <f>Calcs!B98</f>
        <v>20729</v>
      </c>
      <c r="K98" s="31">
        <f>Calcs!D98</f>
        <v>10364.5</v>
      </c>
      <c r="L98" s="31">
        <f>Calcs!F98</f>
        <v>31093.5</v>
      </c>
      <c r="M98" s="25">
        <v>97</v>
      </c>
      <c r="N98" s="29" t="s">
        <v>13</v>
      </c>
    </row>
    <row r="99" spans="1:14" x14ac:dyDescent="0.2">
      <c r="A99" s="22" t="s">
        <v>119</v>
      </c>
      <c r="B99" s="23" t="b">
        <v>0</v>
      </c>
      <c r="C99" s="23" t="s">
        <v>28</v>
      </c>
      <c r="D99" s="23">
        <v>115</v>
      </c>
      <c r="E99" s="23">
        <v>365</v>
      </c>
      <c r="F99" s="23" t="s">
        <v>308</v>
      </c>
      <c r="G99" s="23" t="b">
        <v>0</v>
      </c>
      <c r="H99" s="23" t="s">
        <v>16</v>
      </c>
      <c r="I99" s="24">
        <f>Calcs!H99</f>
        <v>4768.25</v>
      </c>
      <c r="J99" s="24">
        <f>Calcs!B99</f>
        <v>15134</v>
      </c>
      <c r="K99" s="31">
        <f>Calcs!D99</f>
        <v>0</v>
      </c>
      <c r="L99" s="31">
        <f>Calcs!F99</f>
        <v>15134</v>
      </c>
      <c r="M99" s="25">
        <v>98</v>
      </c>
      <c r="N99" s="29" t="s">
        <v>13</v>
      </c>
    </row>
    <row r="100" spans="1:14" x14ac:dyDescent="0.2">
      <c r="A100" s="22" t="s">
        <v>120</v>
      </c>
      <c r="B100" s="23" t="b">
        <v>1</v>
      </c>
      <c r="C100" s="23" t="s">
        <v>15</v>
      </c>
      <c r="D100" s="23">
        <v>120</v>
      </c>
      <c r="E100" s="23">
        <v>365</v>
      </c>
      <c r="F100" s="23" t="s">
        <v>308</v>
      </c>
      <c r="G100" s="23" t="b">
        <v>0</v>
      </c>
      <c r="H100" s="23" t="s">
        <v>16</v>
      </c>
      <c r="I100" s="24">
        <f>Calcs!H100</f>
        <v>1108.45</v>
      </c>
      <c r="J100" s="24">
        <f>Calcs!B100</f>
        <v>7098</v>
      </c>
      <c r="K100" s="31">
        <f>Calcs!D100</f>
        <v>3549</v>
      </c>
      <c r="L100" s="31">
        <f>Calcs!F100</f>
        <v>3371.5499999999997</v>
      </c>
      <c r="M100" s="25">
        <v>99</v>
      </c>
      <c r="N100" s="29" t="s">
        <v>13</v>
      </c>
    </row>
    <row r="101" spans="1:14" x14ac:dyDescent="0.2">
      <c r="A101" s="22" t="s">
        <v>121</v>
      </c>
      <c r="B101" s="23" t="b">
        <v>0</v>
      </c>
      <c r="C101" s="23" t="s">
        <v>18</v>
      </c>
      <c r="D101" s="23">
        <v>125</v>
      </c>
      <c r="E101" s="23">
        <v>365</v>
      </c>
      <c r="F101" s="23" t="s">
        <v>308</v>
      </c>
      <c r="G101" s="23" t="b">
        <v>0</v>
      </c>
      <c r="H101" s="23" t="s">
        <v>16</v>
      </c>
      <c r="I101" s="24">
        <f>Calcs!H101</f>
        <v>568.15</v>
      </c>
      <c r="J101" s="24">
        <f>Calcs!B101</f>
        <v>1659</v>
      </c>
      <c r="K101" s="31">
        <f>Calcs!D101</f>
        <v>0</v>
      </c>
      <c r="L101" s="31">
        <f>Calcs!F101</f>
        <v>1659</v>
      </c>
      <c r="M101" s="25">
        <v>100</v>
      </c>
      <c r="N101" s="29" t="s">
        <v>13</v>
      </c>
    </row>
    <row r="102" spans="1:14" x14ac:dyDescent="0.2">
      <c r="A102" s="22" t="s">
        <v>122</v>
      </c>
      <c r="B102" s="23" t="b">
        <v>1</v>
      </c>
      <c r="C102" s="23" t="s">
        <v>20</v>
      </c>
      <c r="D102" s="23">
        <v>130</v>
      </c>
      <c r="E102" s="23">
        <v>365</v>
      </c>
      <c r="F102" s="23" t="s">
        <v>308</v>
      </c>
      <c r="G102" s="23" t="b">
        <v>0</v>
      </c>
      <c r="H102" s="23" t="s">
        <v>16</v>
      </c>
      <c r="I102" s="24">
        <f>Calcs!H102</f>
        <v>4925.08</v>
      </c>
      <c r="J102" s="24">
        <f>Calcs!B102</f>
        <v>25142</v>
      </c>
      <c r="K102" s="31">
        <f>Calcs!D102</f>
        <v>12571</v>
      </c>
      <c r="L102" s="31">
        <f>Calcs!F102</f>
        <v>13828.1</v>
      </c>
      <c r="M102" s="25">
        <v>101</v>
      </c>
      <c r="N102" s="29" t="s">
        <v>13</v>
      </c>
    </row>
    <row r="103" spans="1:14" x14ac:dyDescent="0.2">
      <c r="A103" s="22" t="s">
        <v>123</v>
      </c>
      <c r="B103" s="23" t="b">
        <v>0</v>
      </c>
      <c r="C103" s="23" t="s">
        <v>22</v>
      </c>
      <c r="D103" s="23">
        <v>135</v>
      </c>
      <c r="E103" s="23">
        <v>365</v>
      </c>
      <c r="F103" s="23" t="s">
        <v>308</v>
      </c>
      <c r="G103" s="23" t="b">
        <v>0</v>
      </c>
      <c r="H103" s="23" t="s">
        <v>16</v>
      </c>
      <c r="I103" s="24">
        <f>Calcs!H103</f>
        <v>12073.25</v>
      </c>
      <c r="J103" s="24">
        <f>Calcs!B103</f>
        <v>26114</v>
      </c>
      <c r="K103" s="31">
        <f>Calcs!D103</f>
        <v>0</v>
      </c>
      <c r="L103" s="31">
        <f>Calcs!F103</f>
        <v>32642.5</v>
      </c>
      <c r="M103" s="25">
        <v>102</v>
      </c>
      <c r="N103" s="29" t="s">
        <v>13</v>
      </c>
    </row>
    <row r="104" spans="1:14" x14ac:dyDescent="0.2">
      <c r="A104" s="22" t="s">
        <v>124</v>
      </c>
      <c r="B104" s="23" t="b">
        <v>1</v>
      </c>
      <c r="C104" s="23" t="s">
        <v>24</v>
      </c>
      <c r="D104" s="23">
        <v>140</v>
      </c>
      <c r="E104" s="23">
        <v>365</v>
      </c>
      <c r="F104" s="23" t="s">
        <v>308</v>
      </c>
      <c r="G104" s="23" t="b">
        <v>0</v>
      </c>
      <c r="H104" s="23" t="s">
        <v>16</v>
      </c>
      <c r="I104" s="24">
        <f>Calcs!H104</f>
        <v>7797.04</v>
      </c>
      <c r="J104" s="24">
        <f>Calcs!B104</f>
        <v>27104</v>
      </c>
      <c r="K104" s="31">
        <f>Calcs!D104</f>
        <v>13552.000000000002</v>
      </c>
      <c r="L104" s="31">
        <f>Calcs!F104</f>
        <v>20328.000000000004</v>
      </c>
      <c r="M104" s="25">
        <v>103</v>
      </c>
      <c r="N104" s="29" t="s">
        <v>13</v>
      </c>
    </row>
    <row r="105" spans="1:14" x14ac:dyDescent="0.2">
      <c r="A105" s="22" t="s">
        <v>125</v>
      </c>
      <c r="B105" s="23" t="b">
        <v>0</v>
      </c>
      <c r="C105" s="23" t="s">
        <v>26</v>
      </c>
      <c r="D105" s="23">
        <v>145</v>
      </c>
      <c r="E105" s="23">
        <v>365</v>
      </c>
      <c r="F105" s="23" t="s">
        <v>308</v>
      </c>
      <c r="G105" s="23" t="b">
        <v>0</v>
      </c>
      <c r="H105" s="23" t="s">
        <v>16</v>
      </c>
      <c r="I105" s="24">
        <f>Calcs!H105</f>
        <v>33459.25</v>
      </c>
      <c r="J105" s="24">
        <f>Calcs!B105</f>
        <v>28075</v>
      </c>
      <c r="K105" s="31">
        <f>Calcs!D105</f>
        <v>0</v>
      </c>
      <c r="L105" s="31">
        <f>Calcs!F105</f>
        <v>84225</v>
      </c>
      <c r="M105" s="25">
        <v>104</v>
      </c>
      <c r="N105" s="29" t="s">
        <v>13</v>
      </c>
    </row>
    <row r="106" spans="1:14" x14ac:dyDescent="0.2">
      <c r="A106" s="22" t="s">
        <v>126</v>
      </c>
      <c r="B106" s="23" t="b">
        <v>1</v>
      </c>
      <c r="C106" s="23" t="s">
        <v>28</v>
      </c>
      <c r="D106" s="23">
        <v>150</v>
      </c>
      <c r="E106" s="23">
        <v>365</v>
      </c>
      <c r="F106" s="23" t="s">
        <v>308</v>
      </c>
      <c r="G106" s="23" t="b">
        <v>0</v>
      </c>
      <c r="H106" s="23" t="s">
        <v>16</v>
      </c>
      <c r="I106" s="24">
        <f>Calcs!H106</f>
        <v>5528.84</v>
      </c>
      <c r="J106" s="24">
        <f>Calcs!B106</f>
        <v>26907</v>
      </c>
      <c r="K106" s="31">
        <f>Calcs!D106</f>
        <v>13453.5</v>
      </c>
      <c r="L106" s="31">
        <f>Calcs!F106</f>
        <v>13453.5</v>
      </c>
      <c r="M106" s="25">
        <v>105</v>
      </c>
      <c r="N106" s="29" t="s">
        <v>13</v>
      </c>
    </row>
    <row r="107" spans="1:14" x14ac:dyDescent="0.2">
      <c r="A107" s="22" t="s">
        <v>127</v>
      </c>
      <c r="B107" s="23" t="b">
        <v>0</v>
      </c>
      <c r="C107" s="23" t="s">
        <v>15</v>
      </c>
      <c r="D107" s="23">
        <v>155</v>
      </c>
      <c r="E107" s="23">
        <v>365</v>
      </c>
      <c r="F107" s="23" t="s">
        <v>308</v>
      </c>
      <c r="G107" s="23" t="b">
        <v>0</v>
      </c>
      <c r="H107" s="23" t="s">
        <v>16</v>
      </c>
      <c r="I107" s="24">
        <f>Calcs!H107</f>
        <v>11250.71</v>
      </c>
      <c r="J107" s="24">
        <f>Calcs!B107</f>
        <v>27888</v>
      </c>
      <c r="K107" s="31">
        <f>Calcs!D107</f>
        <v>0</v>
      </c>
      <c r="L107" s="31">
        <f>Calcs!F107</f>
        <v>26493.599999999999</v>
      </c>
      <c r="M107" s="25">
        <v>106</v>
      </c>
      <c r="N107" s="29" t="s">
        <v>13</v>
      </c>
    </row>
    <row r="108" spans="1:14" x14ac:dyDescent="0.2">
      <c r="A108" s="22" t="s">
        <v>128</v>
      </c>
      <c r="B108" s="23" t="b">
        <v>1</v>
      </c>
      <c r="C108" s="23" t="s">
        <v>18</v>
      </c>
      <c r="D108" s="23">
        <v>160</v>
      </c>
      <c r="E108" s="23">
        <v>365</v>
      </c>
      <c r="F108" s="23" t="s">
        <v>308</v>
      </c>
      <c r="G108" s="23" t="b">
        <v>0</v>
      </c>
      <c r="H108" s="23" t="s">
        <v>16</v>
      </c>
      <c r="I108" s="24">
        <f>Calcs!H108</f>
        <v>6327.45</v>
      </c>
      <c r="J108" s="24">
        <f>Calcs!B108</f>
        <v>28869</v>
      </c>
      <c r="K108" s="31">
        <f>Calcs!D108</f>
        <v>14434.5</v>
      </c>
      <c r="L108" s="31">
        <f>Calcs!F108</f>
        <v>14434.5</v>
      </c>
      <c r="M108" s="25">
        <v>107</v>
      </c>
      <c r="N108" s="29" t="s">
        <v>13</v>
      </c>
    </row>
    <row r="109" spans="1:14" x14ac:dyDescent="0.2">
      <c r="A109" s="22" t="s">
        <v>129</v>
      </c>
      <c r="B109" s="23" t="b">
        <v>0</v>
      </c>
      <c r="C109" s="23" t="s">
        <v>20</v>
      </c>
      <c r="D109" s="23">
        <v>165</v>
      </c>
      <c r="E109" s="23">
        <v>365</v>
      </c>
      <c r="F109" s="23" t="s">
        <v>308</v>
      </c>
      <c r="G109" s="23" t="b">
        <v>0</v>
      </c>
      <c r="H109" s="23" t="s">
        <v>16</v>
      </c>
      <c r="I109" s="24">
        <f>Calcs!H109</f>
        <v>14842.72</v>
      </c>
      <c r="J109" s="24">
        <f>Calcs!B109</f>
        <v>29849</v>
      </c>
      <c r="K109" s="31">
        <f>Calcs!D109</f>
        <v>0</v>
      </c>
      <c r="L109" s="31">
        <f>Calcs!F109</f>
        <v>32833.9</v>
      </c>
      <c r="M109" s="25">
        <v>108</v>
      </c>
      <c r="N109" s="29" t="s">
        <v>13</v>
      </c>
    </row>
    <row r="110" spans="1:14" x14ac:dyDescent="0.2">
      <c r="A110" s="22" t="s">
        <v>130</v>
      </c>
      <c r="B110" s="23" t="b">
        <v>1</v>
      </c>
      <c r="C110" s="23" t="s">
        <v>22</v>
      </c>
      <c r="D110" s="23">
        <v>170</v>
      </c>
      <c r="E110" s="23">
        <v>365</v>
      </c>
      <c r="F110" s="23" t="s">
        <v>308</v>
      </c>
      <c r="G110" s="23" t="b">
        <v>0</v>
      </c>
      <c r="H110" s="23" t="s">
        <v>16</v>
      </c>
      <c r="I110" s="24">
        <f>Calcs!H110</f>
        <v>895.7</v>
      </c>
      <c r="J110" s="24">
        <f>Calcs!B110</f>
        <v>3077</v>
      </c>
      <c r="K110" s="31">
        <f>Calcs!D110</f>
        <v>1538.5</v>
      </c>
      <c r="L110" s="31">
        <f>Calcs!F110</f>
        <v>1923.125</v>
      </c>
      <c r="M110" s="25">
        <v>109</v>
      </c>
      <c r="N110" s="29" t="s">
        <v>13</v>
      </c>
    </row>
    <row r="111" spans="1:14" x14ac:dyDescent="0.2">
      <c r="A111" s="22" t="s">
        <v>131</v>
      </c>
      <c r="B111" s="23" t="b">
        <v>0</v>
      </c>
      <c r="C111" s="23" t="s">
        <v>24</v>
      </c>
      <c r="D111" s="23">
        <v>175</v>
      </c>
      <c r="E111" s="23">
        <v>365</v>
      </c>
      <c r="F111" s="23" t="s">
        <v>308</v>
      </c>
      <c r="G111" s="23" t="b">
        <v>0</v>
      </c>
      <c r="H111" s="23" t="s">
        <v>16</v>
      </c>
      <c r="I111" s="24">
        <f>Calcs!H111</f>
        <v>2918.42</v>
      </c>
      <c r="J111" s="24">
        <f>Calcs!B111</f>
        <v>4058</v>
      </c>
      <c r="K111" s="31">
        <f>Calcs!D111</f>
        <v>0</v>
      </c>
      <c r="L111" s="31">
        <f>Calcs!F111</f>
        <v>6087</v>
      </c>
      <c r="M111" s="25">
        <v>110</v>
      </c>
      <c r="N111" s="29" t="s">
        <v>13</v>
      </c>
    </row>
    <row r="112" spans="1:14" x14ac:dyDescent="0.2">
      <c r="A112" s="22" t="s">
        <v>132</v>
      </c>
      <c r="B112" s="23" t="b">
        <v>1</v>
      </c>
      <c r="C112" s="23" t="s">
        <v>26</v>
      </c>
      <c r="D112" s="23">
        <v>180</v>
      </c>
      <c r="E112" s="23">
        <v>365</v>
      </c>
      <c r="F112" s="23" t="s">
        <v>308</v>
      </c>
      <c r="G112" s="23" t="b">
        <v>0</v>
      </c>
      <c r="H112" s="23" t="s">
        <v>16</v>
      </c>
      <c r="I112" s="24">
        <f>Calcs!H112</f>
        <v>3727.48</v>
      </c>
      <c r="J112" s="24">
        <f>Calcs!B112</f>
        <v>5039</v>
      </c>
      <c r="K112" s="31">
        <f>Calcs!D112</f>
        <v>2519.5</v>
      </c>
      <c r="L112" s="31">
        <f>Calcs!F112</f>
        <v>7558.5</v>
      </c>
      <c r="M112" s="25">
        <v>111</v>
      </c>
      <c r="N112" s="29" t="s">
        <v>13</v>
      </c>
    </row>
    <row r="113" spans="1:14" x14ac:dyDescent="0.2">
      <c r="A113" s="22" t="s">
        <v>133</v>
      </c>
      <c r="B113" s="23" t="b">
        <v>0</v>
      </c>
      <c r="C113" s="23" t="s">
        <v>28</v>
      </c>
      <c r="D113" s="23">
        <v>185</v>
      </c>
      <c r="E113" s="23">
        <v>365</v>
      </c>
      <c r="F113" s="23" t="s">
        <v>308</v>
      </c>
      <c r="G113" s="23" t="b">
        <v>0</v>
      </c>
      <c r="H113" s="23" t="s">
        <v>16</v>
      </c>
      <c r="I113" s="24">
        <f>Calcs!H113</f>
        <v>3299.59</v>
      </c>
      <c r="J113" s="24">
        <f>Calcs!B113</f>
        <v>6510</v>
      </c>
      <c r="K113" s="31">
        <f>Calcs!D113</f>
        <v>0</v>
      </c>
      <c r="L113" s="31">
        <f>Calcs!F113</f>
        <v>6510</v>
      </c>
      <c r="M113" s="25">
        <v>112</v>
      </c>
      <c r="N113" s="29" t="s">
        <v>13</v>
      </c>
    </row>
    <row r="114" spans="1:14" x14ac:dyDescent="0.2">
      <c r="A114" s="22" t="s">
        <v>134</v>
      </c>
      <c r="B114" s="23" t="b">
        <v>1</v>
      </c>
      <c r="C114" s="23" t="s">
        <v>15</v>
      </c>
      <c r="D114" s="23">
        <v>190</v>
      </c>
      <c r="E114" s="23">
        <v>365</v>
      </c>
      <c r="F114" s="23" t="s">
        <v>308</v>
      </c>
      <c r="G114" s="23" t="b">
        <v>0</v>
      </c>
      <c r="H114" s="23" t="s">
        <v>16</v>
      </c>
      <c r="I114" s="24">
        <f>Calcs!H114</f>
        <v>2094.54</v>
      </c>
      <c r="J114" s="24">
        <f>Calcs!B114</f>
        <v>8471</v>
      </c>
      <c r="K114" s="31">
        <f>Calcs!D114</f>
        <v>4235.5</v>
      </c>
      <c r="L114" s="31">
        <f>Calcs!F114</f>
        <v>4023.7249999999999</v>
      </c>
      <c r="M114" s="25">
        <v>113</v>
      </c>
      <c r="N114" s="29" t="s">
        <v>13</v>
      </c>
    </row>
    <row r="115" spans="1:14" x14ac:dyDescent="0.2">
      <c r="A115" s="22" t="s">
        <v>135</v>
      </c>
      <c r="B115" s="23" t="b">
        <v>0</v>
      </c>
      <c r="C115" s="23" t="s">
        <v>18</v>
      </c>
      <c r="D115" s="23">
        <v>195</v>
      </c>
      <c r="E115" s="23">
        <v>365</v>
      </c>
      <c r="F115" s="23" t="s">
        <v>308</v>
      </c>
      <c r="G115" s="23" t="b">
        <v>0</v>
      </c>
      <c r="H115" s="23" t="s">
        <v>16</v>
      </c>
      <c r="I115" s="24">
        <f>Calcs!H115</f>
        <v>8245.56</v>
      </c>
      <c r="J115" s="24">
        <f>Calcs!B115</f>
        <v>15434</v>
      </c>
      <c r="K115" s="31">
        <f>Calcs!D115</f>
        <v>0</v>
      </c>
      <c r="L115" s="31">
        <f>Calcs!F115</f>
        <v>15434</v>
      </c>
      <c r="M115" s="25">
        <v>114</v>
      </c>
      <c r="N115" s="29" t="s">
        <v>13</v>
      </c>
    </row>
    <row r="116" spans="1:14" x14ac:dyDescent="0.2">
      <c r="A116" s="22" t="s">
        <v>136</v>
      </c>
      <c r="B116" s="23" t="b">
        <v>1</v>
      </c>
      <c r="C116" s="23" t="s">
        <v>20</v>
      </c>
      <c r="D116" s="23">
        <v>200</v>
      </c>
      <c r="E116" s="23">
        <v>365</v>
      </c>
      <c r="F116" s="23" t="s">
        <v>308</v>
      </c>
      <c r="G116" s="23" t="b">
        <v>0</v>
      </c>
      <c r="H116" s="23" t="s">
        <v>16</v>
      </c>
      <c r="I116" s="24">
        <f>Calcs!H116</f>
        <v>6188.03</v>
      </c>
      <c r="J116" s="24">
        <f>Calcs!B116</f>
        <v>20533</v>
      </c>
      <c r="K116" s="31">
        <f>Calcs!D116</f>
        <v>10266.5</v>
      </c>
      <c r="L116" s="31">
        <f>Calcs!F116</f>
        <v>11293.150000000001</v>
      </c>
      <c r="M116" s="25">
        <v>115</v>
      </c>
      <c r="N116" s="29" t="s">
        <v>13</v>
      </c>
    </row>
    <row r="117" spans="1:14" x14ac:dyDescent="0.2">
      <c r="A117" s="22" t="s">
        <v>137</v>
      </c>
      <c r="B117" s="23" t="b">
        <v>0</v>
      </c>
      <c r="C117" s="23" t="s">
        <v>22</v>
      </c>
      <c r="D117" s="23">
        <v>205</v>
      </c>
      <c r="E117" s="23">
        <v>365</v>
      </c>
      <c r="F117" s="23" t="s">
        <v>308</v>
      </c>
      <c r="G117" s="23" t="b">
        <v>0</v>
      </c>
      <c r="H117" s="23" t="s">
        <v>16</v>
      </c>
      <c r="I117" s="24">
        <f>Calcs!H117</f>
        <v>19647.71</v>
      </c>
      <c r="J117" s="24">
        <f>Calcs!B117</f>
        <v>27986</v>
      </c>
      <c r="K117" s="31">
        <f>Calcs!D117</f>
        <v>0</v>
      </c>
      <c r="L117" s="31">
        <f>Calcs!F117</f>
        <v>34982.5</v>
      </c>
      <c r="M117" s="25">
        <v>116</v>
      </c>
      <c r="N117" s="29" t="s">
        <v>13</v>
      </c>
    </row>
    <row r="118" spans="1:14" x14ac:dyDescent="0.2">
      <c r="A118" s="22" t="s">
        <v>138</v>
      </c>
      <c r="B118" s="23" t="b">
        <v>1</v>
      </c>
      <c r="C118" s="23" t="s">
        <v>24</v>
      </c>
      <c r="D118" s="23">
        <v>210</v>
      </c>
      <c r="E118" s="23">
        <v>365</v>
      </c>
      <c r="F118" s="23" t="s">
        <v>308</v>
      </c>
      <c r="G118" s="23" t="b">
        <v>0</v>
      </c>
      <c r="H118" s="23" t="s">
        <v>16</v>
      </c>
      <c r="I118" s="24">
        <f>Calcs!H118</f>
        <v>3183.66</v>
      </c>
      <c r="J118" s="24">
        <f>Calcs!B118</f>
        <v>7378</v>
      </c>
      <c r="K118" s="31">
        <f>Calcs!D118</f>
        <v>3689</v>
      </c>
      <c r="L118" s="31">
        <f>Calcs!F118</f>
        <v>5533.5</v>
      </c>
      <c r="M118" s="25">
        <v>117</v>
      </c>
      <c r="N118" s="29" t="s">
        <v>13</v>
      </c>
    </row>
    <row r="119" spans="1:14" x14ac:dyDescent="0.2">
      <c r="A119" s="22" t="s">
        <v>139</v>
      </c>
      <c r="B119" s="23" t="b">
        <v>0</v>
      </c>
      <c r="C119" s="23" t="s">
        <v>26</v>
      </c>
      <c r="D119" s="23">
        <v>215</v>
      </c>
      <c r="E119" s="23">
        <v>365</v>
      </c>
      <c r="F119" s="23" t="s">
        <v>308</v>
      </c>
      <c r="G119" s="23" t="b">
        <v>0</v>
      </c>
      <c r="H119" s="23" t="s">
        <v>16</v>
      </c>
      <c r="I119" s="24">
        <f>Calcs!H119</f>
        <v>16374.16</v>
      </c>
      <c r="J119" s="24">
        <f>Calcs!B119</f>
        <v>9266</v>
      </c>
      <c r="K119" s="31">
        <f>Calcs!D119</f>
        <v>0</v>
      </c>
      <c r="L119" s="31">
        <f>Calcs!F119</f>
        <v>27798</v>
      </c>
      <c r="M119" s="25">
        <v>118</v>
      </c>
      <c r="N119" s="29" t="s">
        <v>13</v>
      </c>
    </row>
    <row r="120" spans="1:14" x14ac:dyDescent="0.2">
      <c r="A120" s="22" t="s">
        <v>140</v>
      </c>
      <c r="B120" s="23" t="b">
        <v>1</v>
      </c>
      <c r="C120" s="23" t="s">
        <v>28</v>
      </c>
      <c r="D120" s="23">
        <v>220</v>
      </c>
      <c r="E120" s="23">
        <v>365</v>
      </c>
      <c r="F120" s="23" t="s">
        <v>308</v>
      </c>
      <c r="G120" s="23" t="b">
        <v>0</v>
      </c>
      <c r="H120" s="23" t="s">
        <v>16</v>
      </c>
      <c r="I120" s="24">
        <f>Calcs!H120</f>
        <v>3511.86</v>
      </c>
      <c r="J120" s="24">
        <f>Calcs!B120</f>
        <v>11653</v>
      </c>
      <c r="K120" s="31">
        <f>Calcs!D120</f>
        <v>5826.5</v>
      </c>
      <c r="L120" s="31">
        <f>Calcs!F120</f>
        <v>5826.5</v>
      </c>
      <c r="M120" s="25">
        <v>119</v>
      </c>
      <c r="N120" s="29" t="s">
        <v>13</v>
      </c>
    </row>
    <row r="121" spans="1:14" x14ac:dyDescent="0.2">
      <c r="A121" s="22" t="s">
        <v>141</v>
      </c>
      <c r="B121" s="23" t="b">
        <v>0</v>
      </c>
      <c r="C121" s="23" t="s">
        <v>15</v>
      </c>
      <c r="D121" s="23">
        <v>225</v>
      </c>
      <c r="E121" s="23">
        <v>365</v>
      </c>
      <c r="F121" s="23" t="s">
        <v>308</v>
      </c>
      <c r="G121" s="23" t="b">
        <v>0</v>
      </c>
      <c r="H121" s="23" t="s">
        <v>16</v>
      </c>
      <c r="I121" s="24">
        <f>Calcs!H121</f>
        <v>8486.17</v>
      </c>
      <c r="J121" s="24">
        <f>Calcs!B121</f>
        <v>14491</v>
      </c>
      <c r="K121" s="31">
        <f>Calcs!D121</f>
        <v>0</v>
      </c>
      <c r="L121" s="31">
        <f>Calcs!F121</f>
        <v>13766.449999999999</v>
      </c>
      <c r="M121" s="25">
        <v>120</v>
      </c>
      <c r="N121" s="29" t="s">
        <v>13</v>
      </c>
    </row>
    <row r="122" spans="1:14" x14ac:dyDescent="0.2">
      <c r="A122" s="22" t="s">
        <v>142</v>
      </c>
      <c r="B122" s="23" t="b">
        <v>1</v>
      </c>
      <c r="C122" s="23" t="s">
        <v>18</v>
      </c>
      <c r="D122" s="23">
        <v>230</v>
      </c>
      <c r="E122" s="23">
        <v>365</v>
      </c>
      <c r="F122" s="23" t="s">
        <v>308</v>
      </c>
      <c r="G122" s="23" t="b">
        <v>0</v>
      </c>
      <c r="H122" s="23" t="s">
        <v>16</v>
      </c>
      <c r="I122" s="24">
        <f>Calcs!H122</f>
        <v>5058.42</v>
      </c>
      <c r="J122" s="24">
        <f>Calcs!B122</f>
        <v>16055</v>
      </c>
      <c r="K122" s="31">
        <f>Calcs!D122</f>
        <v>8027.5000000000009</v>
      </c>
      <c r="L122" s="31">
        <f>Calcs!F122</f>
        <v>8027.5000000000009</v>
      </c>
      <c r="M122" s="25">
        <v>121</v>
      </c>
      <c r="N122" s="29" t="s">
        <v>13</v>
      </c>
    </row>
    <row r="123" spans="1:14" x14ac:dyDescent="0.2">
      <c r="A123" s="22" t="s">
        <v>143</v>
      </c>
      <c r="B123" s="23" t="b">
        <v>0</v>
      </c>
      <c r="C123" s="23" t="s">
        <v>20</v>
      </c>
      <c r="D123" s="23">
        <v>235</v>
      </c>
      <c r="E123" s="23">
        <v>365</v>
      </c>
      <c r="F123" s="23" t="s">
        <v>308</v>
      </c>
      <c r="G123" s="23" t="b">
        <v>0</v>
      </c>
      <c r="H123" s="23" t="s">
        <v>16</v>
      </c>
      <c r="I123" s="24">
        <f>Calcs!H123</f>
        <v>1555.96</v>
      </c>
      <c r="J123" s="24">
        <f>Calcs!B123</f>
        <v>2197</v>
      </c>
      <c r="K123" s="31">
        <f>Calcs!D123</f>
        <v>0</v>
      </c>
      <c r="L123" s="31">
        <f>Calcs!F123</f>
        <v>2416.7000000000003</v>
      </c>
      <c r="M123" s="25">
        <v>122</v>
      </c>
      <c r="N123" s="29" t="s">
        <v>13</v>
      </c>
    </row>
    <row r="124" spans="1:14" x14ac:dyDescent="0.2">
      <c r="A124" s="22" t="s">
        <v>144</v>
      </c>
      <c r="B124" s="23" t="b">
        <v>1</v>
      </c>
      <c r="C124" s="23" t="s">
        <v>22</v>
      </c>
      <c r="D124" s="23">
        <v>240</v>
      </c>
      <c r="E124" s="23">
        <v>365</v>
      </c>
      <c r="F124" s="23" t="s">
        <v>308</v>
      </c>
      <c r="G124" s="23" t="b">
        <v>0</v>
      </c>
      <c r="H124" s="23" t="s">
        <v>16</v>
      </c>
      <c r="I124" s="24">
        <f>Calcs!H124</f>
        <v>1513.56</v>
      </c>
      <c r="J124" s="24">
        <f>Calcs!B124</f>
        <v>3683</v>
      </c>
      <c r="K124" s="31">
        <f>Calcs!D124</f>
        <v>1841.5</v>
      </c>
      <c r="L124" s="31">
        <f>Calcs!F124</f>
        <v>2301.875</v>
      </c>
      <c r="M124" s="25">
        <v>123</v>
      </c>
      <c r="N124" s="29" t="s">
        <v>13</v>
      </c>
    </row>
    <row r="125" spans="1:14" x14ac:dyDescent="0.2">
      <c r="A125" s="22" t="s">
        <v>145</v>
      </c>
      <c r="B125" s="23" t="b">
        <v>0</v>
      </c>
      <c r="C125" s="23" t="s">
        <v>24</v>
      </c>
      <c r="D125" s="23">
        <v>245</v>
      </c>
      <c r="E125" s="23">
        <v>365</v>
      </c>
      <c r="F125" s="23" t="s">
        <v>308</v>
      </c>
      <c r="G125" s="23" t="b">
        <v>0</v>
      </c>
      <c r="H125" s="23" t="s">
        <v>16</v>
      </c>
      <c r="I125" s="24">
        <f>Calcs!H125</f>
        <v>4572.1000000000004</v>
      </c>
      <c r="J125" s="24">
        <f>Calcs!B125</f>
        <v>4541</v>
      </c>
      <c r="K125" s="31">
        <f>Calcs!D125</f>
        <v>0</v>
      </c>
      <c r="L125" s="31">
        <f>Calcs!F125</f>
        <v>6811.5</v>
      </c>
      <c r="M125" s="25">
        <v>124</v>
      </c>
      <c r="N125" s="29" t="s">
        <v>13</v>
      </c>
    </row>
    <row r="126" spans="1:14" x14ac:dyDescent="0.2">
      <c r="A126" s="22" t="s">
        <v>146</v>
      </c>
      <c r="B126" s="23" t="b">
        <v>1</v>
      </c>
      <c r="C126" s="23" t="s">
        <v>26</v>
      </c>
      <c r="D126" s="23">
        <v>250</v>
      </c>
      <c r="E126" s="23">
        <v>365</v>
      </c>
      <c r="F126" s="23" t="s">
        <v>308</v>
      </c>
      <c r="G126" s="23" t="b">
        <v>0</v>
      </c>
      <c r="H126" s="23" t="s">
        <v>16</v>
      </c>
      <c r="I126" s="24">
        <f>Calcs!H126</f>
        <v>6767.47</v>
      </c>
      <c r="J126" s="24">
        <f>Calcs!B126</f>
        <v>6587</v>
      </c>
      <c r="K126" s="31">
        <f>Calcs!D126</f>
        <v>3293.5</v>
      </c>
      <c r="L126" s="31">
        <f>Calcs!F126</f>
        <v>9880.5</v>
      </c>
      <c r="M126" s="25">
        <v>125</v>
      </c>
      <c r="N126" s="29" t="s">
        <v>13</v>
      </c>
    </row>
    <row r="127" spans="1:14" x14ac:dyDescent="0.2">
      <c r="A127" s="22" t="s">
        <v>147</v>
      </c>
      <c r="B127" s="23" t="b">
        <v>0</v>
      </c>
      <c r="C127" s="23" t="s">
        <v>28</v>
      </c>
      <c r="D127" s="23">
        <v>255</v>
      </c>
      <c r="E127" s="23">
        <v>365</v>
      </c>
      <c r="F127" s="23" t="s">
        <v>308</v>
      </c>
      <c r="G127" s="23" t="b">
        <v>0</v>
      </c>
      <c r="H127" s="23" t="s">
        <v>16</v>
      </c>
      <c r="I127" s="24">
        <f>Calcs!H127</f>
        <v>3040.44</v>
      </c>
      <c r="J127" s="24">
        <f>Calcs!B127</f>
        <v>4352</v>
      </c>
      <c r="K127" s="31">
        <f>Calcs!D127</f>
        <v>0</v>
      </c>
      <c r="L127" s="31">
        <f>Calcs!F127</f>
        <v>4352</v>
      </c>
      <c r="M127" s="25">
        <v>126</v>
      </c>
      <c r="N127" s="29" t="s">
        <v>13</v>
      </c>
    </row>
    <row r="128" spans="1:14" x14ac:dyDescent="0.2">
      <c r="A128" s="22" t="s">
        <v>148</v>
      </c>
      <c r="B128" s="23" t="b">
        <v>1</v>
      </c>
      <c r="C128" s="23" t="s">
        <v>15</v>
      </c>
      <c r="D128" s="23">
        <v>260</v>
      </c>
      <c r="E128" s="23">
        <v>365</v>
      </c>
      <c r="F128" s="23" t="s">
        <v>308</v>
      </c>
      <c r="G128" s="23" t="b">
        <v>0</v>
      </c>
      <c r="H128" s="23" t="s">
        <v>16</v>
      </c>
      <c r="I128" s="24">
        <f>Calcs!H128</f>
        <v>4828.34</v>
      </c>
      <c r="J128" s="24">
        <f>Calcs!B128</f>
        <v>14270</v>
      </c>
      <c r="K128" s="31">
        <f>Calcs!D128</f>
        <v>7134.9999999999991</v>
      </c>
      <c r="L128" s="31">
        <f>Calcs!F128</f>
        <v>6778.2499999999991</v>
      </c>
      <c r="M128" s="25">
        <v>127</v>
      </c>
      <c r="N128" s="29" t="s">
        <v>13</v>
      </c>
    </row>
    <row r="129" spans="1:14" x14ac:dyDescent="0.2">
      <c r="A129" s="22" t="s">
        <v>149</v>
      </c>
      <c r="B129" s="23" t="b">
        <v>0</v>
      </c>
      <c r="C129" s="23" t="s">
        <v>18</v>
      </c>
      <c r="D129" s="23">
        <v>265</v>
      </c>
      <c r="E129" s="23">
        <v>365</v>
      </c>
      <c r="F129" s="23" t="s">
        <v>308</v>
      </c>
      <c r="G129" s="23" t="b">
        <v>0</v>
      </c>
      <c r="H129" s="23" t="s">
        <v>16</v>
      </c>
      <c r="I129" s="24">
        <f>Calcs!H129</f>
        <v>3667.89</v>
      </c>
      <c r="J129" s="24">
        <f>Calcs!B129</f>
        <v>5052</v>
      </c>
      <c r="K129" s="31">
        <f>Calcs!D129</f>
        <v>0</v>
      </c>
      <c r="L129" s="31">
        <f>Calcs!F129</f>
        <v>5052</v>
      </c>
      <c r="M129" s="25">
        <v>128</v>
      </c>
      <c r="N129" s="29" t="s">
        <v>13</v>
      </c>
    </row>
    <row r="130" spans="1:14" x14ac:dyDescent="0.2">
      <c r="A130" s="22" t="s">
        <v>150</v>
      </c>
      <c r="B130" s="23" t="b">
        <v>1</v>
      </c>
      <c r="C130" s="23" t="s">
        <v>20</v>
      </c>
      <c r="D130" s="23">
        <v>270</v>
      </c>
      <c r="E130" s="23">
        <v>365</v>
      </c>
      <c r="F130" s="23" t="s">
        <v>308</v>
      </c>
      <c r="G130" s="23" t="b">
        <v>0</v>
      </c>
      <c r="H130" s="23" t="s">
        <v>16</v>
      </c>
      <c r="I130" s="24">
        <f>Calcs!H130</f>
        <v>2454.52</v>
      </c>
      <c r="J130" s="24">
        <f>Calcs!B130</f>
        <v>6033</v>
      </c>
      <c r="K130" s="31">
        <f>Calcs!D130</f>
        <v>3016.5</v>
      </c>
      <c r="L130" s="31">
        <f>Calcs!F130</f>
        <v>3318.15</v>
      </c>
      <c r="M130" s="25">
        <v>129</v>
      </c>
      <c r="N130" s="29" t="s">
        <v>13</v>
      </c>
    </row>
    <row r="131" spans="1:14" x14ac:dyDescent="0.2">
      <c r="A131" s="22" t="s">
        <v>151</v>
      </c>
      <c r="B131" s="23" t="b">
        <v>0</v>
      </c>
      <c r="C131" s="23" t="s">
        <v>22</v>
      </c>
      <c r="D131" s="23">
        <v>275</v>
      </c>
      <c r="E131" s="23">
        <v>365</v>
      </c>
      <c r="F131" s="23" t="s">
        <v>308</v>
      </c>
      <c r="G131" s="23" t="b">
        <v>0</v>
      </c>
      <c r="H131" s="23" t="s">
        <v>16</v>
      </c>
      <c r="I131" s="24">
        <f>Calcs!H131</f>
        <v>6605.65</v>
      </c>
      <c r="J131" s="24">
        <f>Calcs!B131</f>
        <v>7014</v>
      </c>
      <c r="K131" s="31">
        <f>Calcs!D131</f>
        <v>0</v>
      </c>
      <c r="L131" s="31">
        <f>Calcs!F131</f>
        <v>8767.5</v>
      </c>
      <c r="M131" s="25">
        <v>130</v>
      </c>
      <c r="N131" s="29" t="s">
        <v>13</v>
      </c>
    </row>
    <row r="132" spans="1:14" x14ac:dyDescent="0.2">
      <c r="A132" s="22" t="s">
        <v>152</v>
      </c>
      <c r="B132" s="23" t="b">
        <v>1</v>
      </c>
      <c r="C132" s="23" t="s">
        <v>24</v>
      </c>
      <c r="D132" s="23">
        <v>280</v>
      </c>
      <c r="E132" s="23">
        <v>365</v>
      </c>
      <c r="F132" s="23" t="s">
        <v>308</v>
      </c>
      <c r="G132" s="23" t="b">
        <v>0</v>
      </c>
      <c r="H132" s="23" t="s">
        <v>16</v>
      </c>
      <c r="I132" s="24">
        <f>Calcs!H132</f>
        <v>4599.29</v>
      </c>
      <c r="J132" s="24">
        <f>Calcs!B132</f>
        <v>7994</v>
      </c>
      <c r="K132" s="31">
        <f>Calcs!D132</f>
        <v>3997</v>
      </c>
      <c r="L132" s="31">
        <f>Calcs!F132</f>
        <v>5995.5</v>
      </c>
      <c r="M132" s="25">
        <v>131</v>
      </c>
      <c r="N132" s="29" t="s">
        <v>13</v>
      </c>
    </row>
    <row r="133" spans="1:14" x14ac:dyDescent="0.2">
      <c r="A133" s="22" t="s">
        <v>153</v>
      </c>
      <c r="B133" s="23" t="b">
        <v>0</v>
      </c>
      <c r="C133" s="23" t="s">
        <v>26</v>
      </c>
      <c r="D133" s="23">
        <v>285</v>
      </c>
      <c r="E133" s="23">
        <v>365</v>
      </c>
      <c r="F133" s="23" t="s">
        <v>308</v>
      </c>
      <c r="G133" s="23" t="b">
        <v>0</v>
      </c>
      <c r="H133" s="23" t="s">
        <v>16</v>
      </c>
      <c r="I133" s="24">
        <f>Calcs!H133</f>
        <v>12607.15</v>
      </c>
      <c r="J133" s="24">
        <f>Calcs!B133</f>
        <v>5382</v>
      </c>
      <c r="K133" s="31">
        <f>Calcs!D133</f>
        <v>0</v>
      </c>
      <c r="L133" s="31">
        <f>Calcs!F133</f>
        <v>16146</v>
      </c>
      <c r="M133" s="25">
        <v>132</v>
      </c>
      <c r="N133" s="29" t="s">
        <v>13</v>
      </c>
    </row>
    <row r="134" spans="1:14" x14ac:dyDescent="0.2">
      <c r="A134" s="22" t="s">
        <v>154</v>
      </c>
      <c r="B134" s="23" t="b">
        <v>1</v>
      </c>
      <c r="C134" s="23" t="s">
        <v>28</v>
      </c>
      <c r="D134" s="23">
        <v>290</v>
      </c>
      <c r="E134" s="23">
        <v>365</v>
      </c>
      <c r="F134" s="23" t="s">
        <v>308</v>
      </c>
      <c r="G134" s="23" t="b">
        <v>0</v>
      </c>
      <c r="H134" s="23" t="s">
        <v>16</v>
      </c>
      <c r="I134" s="24">
        <f>Calcs!H134</f>
        <v>1320.1</v>
      </c>
      <c r="J134" s="24">
        <f>Calcs!B134</f>
        <v>3323</v>
      </c>
      <c r="K134" s="31">
        <f>Calcs!D134</f>
        <v>1661.4999999999998</v>
      </c>
      <c r="L134" s="31">
        <f>Calcs!F134</f>
        <v>1661.4999999999998</v>
      </c>
      <c r="M134" s="25">
        <v>133</v>
      </c>
      <c r="N134" s="29" t="s">
        <v>13</v>
      </c>
    </row>
    <row r="135" spans="1:14" x14ac:dyDescent="0.2">
      <c r="A135" s="22" t="s">
        <v>155</v>
      </c>
      <c r="B135" s="23" t="b">
        <v>0</v>
      </c>
      <c r="C135" s="23" t="s">
        <v>15</v>
      </c>
      <c r="D135" s="23">
        <v>295</v>
      </c>
      <c r="E135" s="23">
        <v>365</v>
      </c>
      <c r="F135" s="23" t="s">
        <v>308</v>
      </c>
      <c r="G135" s="23" t="b">
        <v>0</v>
      </c>
      <c r="H135" s="23" t="s">
        <v>16</v>
      </c>
      <c r="I135" s="24">
        <f>Calcs!H135</f>
        <v>10922.84</v>
      </c>
      <c r="J135" s="24">
        <f>Calcs!B135</f>
        <v>14226</v>
      </c>
      <c r="K135" s="31">
        <f>Calcs!D135</f>
        <v>0</v>
      </c>
      <c r="L135" s="31">
        <f>Calcs!F135</f>
        <v>13514.699999999999</v>
      </c>
      <c r="M135" s="25">
        <v>134</v>
      </c>
      <c r="N135" s="29" t="s">
        <v>13</v>
      </c>
    </row>
    <row r="136" spans="1:14" x14ac:dyDescent="0.2">
      <c r="A136" s="22" t="s">
        <v>156</v>
      </c>
      <c r="B136" s="23" t="b">
        <v>1</v>
      </c>
      <c r="C136" s="23" t="s">
        <v>18</v>
      </c>
      <c r="D136" s="23">
        <v>300</v>
      </c>
      <c r="E136" s="23">
        <v>365</v>
      </c>
      <c r="F136" s="23" t="s">
        <v>308</v>
      </c>
      <c r="G136" s="23" t="b">
        <v>0</v>
      </c>
      <c r="H136" s="23" t="s">
        <v>16</v>
      </c>
      <c r="I136" s="24">
        <f>Calcs!H136</f>
        <v>6449.59</v>
      </c>
      <c r="J136" s="24">
        <f>Calcs!B136</f>
        <v>15694</v>
      </c>
      <c r="K136" s="31">
        <f>Calcs!D136</f>
        <v>7847</v>
      </c>
      <c r="L136" s="31">
        <f>Calcs!F136</f>
        <v>7847</v>
      </c>
      <c r="M136" s="25">
        <v>135</v>
      </c>
      <c r="N136" s="29" t="s">
        <v>13</v>
      </c>
    </row>
    <row r="137" spans="1:14" x14ac:dyDescent="0.2">
      <c r="A137" s="22" t="s">
        <v>157</v>
      </c>
      <c r="B137" s="23" t="b">
        <v>0</v>
      </c>
      <c r="C137" s="23" t="s">
        <v>20</v>
      </c>
      <c r="D137" s="23">
        <v>305</v>
      </c>
      <c r="E137" s="23">
        <v>365</v>
      </c>
      <c r="F137" s="23" t="s">
        <v>308</v>
      </c>
      <c r="G137" s="23" t="b">
        <v>0</v>
      </c>
      <c r="H137" s="23" t="s">
        <v>16</v>
      </c>
      <c r="I137" s="24">
        <f>Calcs!H137</f>
        <v>15780.45</v>
      </c>
      <c r="J137" s="24">
        <f>Calcs!B137</f>
        <v>17168</v>
      </c>
      <c r="K137" s="31">
        <f>Calcs!D137</f>
        <v>0</v>
      </c>
      <c r="L137" s="31">
        <f>Calcs!F137</f>
        <v>18884.800000000003</v>
      </c>
      <c r="M137" s="25">
        <v>136</v>
      </c>
      <c r="N137" s="29" t="s">
        <v>13</v>
      </c>
    </row>
    <row r="138" spans="1:14" x14ac:dyDescent="0.2">
      <c r="A138" s="22" t="s">
        <v>158</v>
      </c>
      <c r="B138" s="23" t="b">
        <v>1</v>
      </c>
      <c r="C138" s="23" t="s">
        <v>22</v>
      </c>
      <c r="D138" s="23">
        <v>310</v>
      </c>
      <c r="E138" s="23">
        <v>365</v>
      </c>
      <c r="F138" s="23" t="s">
        <v>308</v>
      </c>
      <c r="G138" s="23" t="b">
        <v>0</v>
      </c>
      <c r="H138" s="23" t="s">
        <v>16</v>
      </c>
      <c r="I138" s="24">
        <f>Calcs!H138</f>
        <v>4868.17</v>
      </c>
      <c r="J138" s="24">
        <f>Calcs!B138</f>
        <v>9171</v>
      </c>
      <c r="K138" s="31">
        <f>Calcs!D138</f>
        <v>4585.5</v>
      </c>
      <c r="L138" s="31">
        <f>Calcs!F138</f>
        <v>5731.875</v>
      </c>
      <c r="M138" s="25">
        <v>137</v>
      </c>
      <c r="N138" s="29" t="s">
        <v>13</v>
      </c>
    </row>
    <row r="139" spans="1:14" x14ac:dyDescent="0.2">
      <c r="A139" s="22" t="s">
        <v>159</v>
      </c>
      <c r="B139" s="23" t="b">
        <v>0</v>
      </c>
      <c r="C139" s="23" t="s">
        <v>24</v>
      </c>
      <c r="D139" s="23">
        <v>315</v>
      </c>
      <c r="E139" s="23">
        <v>365</v>
      </c>
      <c r="F139" s="23" t="s">
        <v>308</v>
      </c>
      <c r="G139" s="23" t="b">
        <v>0</v>
      </c>
      <c r="H139" s="23" t="s">
        <v>16</v>
      </c>
      <c r="I139" s="24">
        <f>Calcs!H139</f>
        <v>13141.97</v>
      </c>
      <c r="J139" s="24">
        <f>Calcs!B139</f>
        <v>10152</v>
      </c>
      <c r="K139" s="31">
        <f>Calcs!D139</f>
        <v>0</v>
      </c>
      <c r="L139" s="31">
        <f>Calcs!F139</f>
        <v>15228</v>
      </c>
      <c r="M139" s="25">
        <v>138</v>
      </c>
      <c r="N139" s="29" t="s">
        <v>13</v>
      </c>
    </row>
    <row r="140" spans="1:14" x14ac:dyDescent="0.2">
      <c r="A140" s="22" t="s">
        <v>160</v>
      </c>
      <c r="B140" s="23" t="b">
        <v>1</v>
      </c>
      <c r="C140" s="23" t="s">
        <v>26</v>
      </c>
      <c r="D140" s="23">
        <v>320</v>
      </c>
      <c r="E140" s="23">
        <v>365</v>
      </c>
      <c r="F140" s="23" t="s">
        <v>308</v>
      </c>
      <c r="G140" s="23" t="b">
        <v>0</v>
      </c>
      <c r="H140" s="23" t="s">
        <v>16</v>
      </c>
      <c r="I140" s="24">
        <f>Calcs!H140</f>
        <v>16187.18</v>
      </c>
      <c r="J140" s="24">
        <f>Calcs!B140</f>
        <v>12309</v>
      </c>
      <c r="K140" s="31">
        <f>Calcs!D140</f>
        <v>6154.5</v>
      </c>
      <c r="L140" s="31">
        <f>Calcs!F140</f>
        <v>18463.5</v>
      </c>
      <c r="M140" s="25">
        <v>139</v>
      </c>
      <c r="N140" s="29" t="s">
        <v>13</v>
      </c>
    </row>
    <row r="141" spans="1:14" x14ac:dyDescent="0.2">
      <c r="A141" s="22" t="s">
        <v>51</v>
      </c>
      <c r="B141" s="23" t="b">
        <v>0</v>
      </c>
      <c r="C141" s="23" t="s">
        <v>28</v>
      </c>
      <c r="D141" s="23">
        <v>325</v>
      </c>
      <c r="E141" s="23">
        <v>365</v>
      </c>
      <c r="F141" s="23" t="s">
        <v>308</v>
      </c>
      <c r="G141" s="23" t="b">
        <v>0</v>
      </c>
      <c r="H141" s="23" t="s">
        <v>16</v>
      </c>
      <c r="I141" s="24">
        <f>Calcs!H141</f>
        <v>1285.75</v>
      </c>
      <c r="J141" s="24">
        <f>Calcs!B141</f>
        <v>1444</v>
      </c>
      <c r="K141" s="31">
        <f>Calcs!D141</f>
        <v>0</v>
      </c>
      <c r="L141" s="31">
        <f>Calcs!F141</f>
        <v>1444</v>
      </c>
      <c r="M141" s="25">
        <v>140</v>
      </c>
      <c r="N141" s="29" t="s">
        <v>13</v>
      </c>
    </row>
    <row r="142" spans="1:14" x14ac:dyDescent="0.2">
      <c r="A142" s="22" t="s">
        <v>51</v>
      </c>
      <c r="B142" s="23" t="b">
        <v>1</v>
      </c>
      <c r="C142" s="23" t="s">
        <v>28</v>
      </c>
      <c r="D142" s="23">
        <v>330</v>
      </c>
      <c r="E142" s="23">
        <v>365</v>
      </c>
      <c r="F142" s="23" t="s">
        <v>308</v>
      </c>
      <c r="G142" s="23" t="b">
        <v>0</v>
      </c>
      <c r="H142" s="23" t="s">
        <v>16</v>
      </c>
      <c r="I142" s="24">
        <f>Calcs!H142</f>
        <v>652.77</v>
      </c>
      <c r="J142" s="24">
        <f>Calcs!B142</f>
        <v>1444</v>
      </c>
      <c r="K142" s="31">
        <f>Calcs!D142</f>
        <v>722</v>
      </c>
      <c r="L142" s="31">
        <f>Calcs!F142</f>
        <v>722</v>
      </c>
      <c r="M142" s="25">
        <v>141</v>
      </c>
      <c r="N142" s="29" t="s">
        <v>13</v>
      </c>
    </row>
    <row r="143" spans="1:14" x14ac:dyDescent="0.2">
      <c r="A143" s="22" t="s">
        <v>51</v>
      </c>
      <c r="B143" s="23" t="b">
        <v>0</v>
      </c>
      <c r="C143" s="23" t="s">
        <v>28</v>
      </c>
      <c r="D143" s="23">
        <v>335</v>
      </c>
      <c r="E143" s="23">
        <v>365</v>
      </c>
      <c r="F143" s="23" t="s">
        <v>308</v>
      </c>
      <c r="G143" s="23" t="b">
        <v>0</v>
      </c>
      <c r="H143" s="23" t="s">
        <v>16</v>
      </c>
      <c r="I143" s="24">
        <f>Calcs!H143</f>
        <v>1325.32</v>
      </c>
      <c r="J143" s="24">
        <f>Calcs!B143</f>
        <v>1444</v>
      </c>
      <c r="K143" s="31">
        <f>Calcs!D143</f>
        <v>0</v>
      </c>
      <c r="L143" s="31">
        <f>Calcs!F143</f>
        <v>1444</v>
      </c>
      <c r="M143" s="25">
        <v>142</v>
      </c>
      <c r="N143" s="29" t="s">
        <v>13</v>
      </c>
    </row>
    <row r="144" spans="1:14" x14ac:dyDescent="0.2">
      <c r="A144" s="22" t="s">
        <v>51</v>
      </c>
      <c r="B144" s="23" t="b">
        <v>1</v>
      </c>
      <c r="C144" s="23" t="s">
        <v>28</v>
      </c>
      <c r="D144" s="23">
        <v>340</v>
      </c>
      <c r="E144" s="23">
        <v>365</v>
      </c>
      <c r="F144" s="23" t="s">
        <v>308</v>
      </c>
      <c r="G144" s="23" t="b">
        <v>0</v>
      </c>
      <c r="H144" s="23" t="s">
        <v>16</v>
      </c>
      <c r="I144" s="24">
        <f>Calcs!H144</f>
        <v>672.55</v>
      </c>
      <c r="J144" s="24">
        <f>Calcs!B144</f>
        <v>1444</v>
      </c>
      <c r="K144" s="31">
        <f>Calcs!D144</f>
        <v>722</v>
      </c>
      <c r="L144" s="31">
        <f>Calcs!F144</f>
        <v>722</v>
      </c>
      <c r="M144" s="25">
        <v>143</v>
      </c>
      <c r="N144" s="29" t="s">
        <v>13</v>
      </c>
    </row>
    <row r="145" spans="1:14" x14ac:dyDescent="0.2">
      <c r="A145" s="22" t="s">
        <v>51</v>
      </c>
      <c r="B145" s="23" t="b">
        <v>0</v>
      </c>
      <c r="C145" s="23" t="s">
        <v>28</v>
      </c>
      <c r="D145" s="23">
        <v>345</v>
      </c>
      <c r="E145" s="23">
        <v>365</v>
      </c>
      <c r="F145" s="23" t="s">
        <v>308</v>
      </c>
      <c r="G145" s="23" t="b">
        <v>0</v>
      </c>
      <c r="H145" s="23" t="s">
        <v>16</v>
      </c>
      <c r="I145" s="24">
        <f>Calcs!H145</f>
        <v>1364.88</v>
      </c>
      <c r="J145" s="24">
        <f>Calcs!B145</f>
        <v>1444</v>
      </c>
      <c r="K145" s="31">
        <f>Calcs!D145</f>
        <v>0</v>
      </c>
      <c r="L145" s="31">
        <f>Calcs!F145</f>
        <v>1444</v>
      </c>
      <c r="M145" s="25">
        <v>144</v>
      </c>
      <c r="N145" s="29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workbookViewId="0">
      <pane ySplit="1" topLeftCell="A128" activePane="bottomLeft" state="frozen"/>
      <selection pane="bottomLeft" activeCell="F138" sqref="F138"/>
    </sheetView>
  </sheetViews>
  <sheetFormatPr defaultRowHeight="15.75" x14ac:dyDescent="0.25"/>
  <cols>
    <col min="1" max="1" width="13.33203125" style="2" customWidth="1"/>
    <col min="2" max="4" width="16.77734375" style="7" customWidth="1"/>
    <col min="5" max="5" width="15.109375" style="7" customWidth="1"/>
    <col min="6" max="6" width="16.77734375" style="7" customWidth="1"/>
    <col min="7" max="7" width="15.5546875" style="7" customWidth="1"/>
    <col min="8" max="8" width="14.6640625" style="5" customWidth="1"/>
  </cols>
  <sheetData>
    <row r="1" spans="1:8" s="3" customFormat="1" ht="30" x14ac:dyDescent="0.2">
      <c r="A1" s="1" t="s">
        <v>161</v>
      </c>
      <c r="B1" s="4" t="s">
        <v>162</v>
      </c>
      <c r="C1" s="4" t="s">
        <v>163</v>
      </c>
      <c r="D1" s="4" t="s">
        <v>164</v>
      </c>
      <c r="E1" s="4" t="s">
        <v>165</v>
      </c>
      <c r="F1" s="4" t="s">
        <v>166</v>
      </c>
      <c r="G1" s="4" t="s">
        <v>167</v>
      </c>
      <c r="H1" s="4" t="s">
        <v>168</v>
      </c>
    </row>
    <row r="2" spans="1:8" x14ac:dyDescent="0.25">
      <c r="B2" s="7">
        <f>VLOOKUP(InputData!A2,BaselineChargeLookup!$A$1:$C$139,3,TRUE)</f>
        <v>29734</v>
      </c>
      <c r="C2" s="7">
        <f>IF(InputData!G2=TRUE,0,B2)</f>
        <v>29734</v>
      </c>
      <c r="D2" s="7">
        <f>IF(InputData!B2=TRUE,(C2/100*50),0)</f>
        <v>14866.999999999998</v>
      </c>
      <c r="E2" s="7">
        <f>IF(InputData!B2=TRUE,(C2/100*50),C2)</f>
        <v>14866.999999999998</v>
      </c>
      <c r="F2" s="7">
        <f>IF(InputData!C2="A",E2*0.95,(IF(InputData!C2="B",E2,(IF(InputData!C2="C",E2*1.1,(IF(InputData!C2="D",E2*1.25,(IF(InputData!C2="E",E2*1.5,IF(InputData!C2="F",E2*3,E2))))))))))</f>
        <v>14123.649999999998</v>
      </c>
      <c r="G2" s="7">
        <f>Calcs!F2*(InputData!D2/InputData!E2)</f>
        <v>38.694931506849308</v>
      </c>
      <c r="H2" s="5">
        <f>ROUND(G2,2)</f>
        <v>38.69</v>
      </c>
    </row>
    <row r="3" spans="1:8" x14ac:dyDescent="0.25">
      <c r="B3" s="7">
        <f>VLOOKUP(InputData!A3,BaselineChargeLookup!$A$1:$C$139,3,TRUE)</f>
        <v>15133</v>
      </c>
      <c r="C3" s="7">
        <f>IF(InputData!G3=TRUE,0,B3)</f>
        <v>15133</v>
      </c>
      <c r="D3" s="7">
        <f>IF(InputData!B3=TRUE,(C3/100*50),0)</f>
        <v>0</v>
      </c>
      <c r="E3" s="7">
        <f>IF(InputData!B3=TRUE,(C3/100*50),C3)</f>
        <v>15133</v>
      </c>
      <c r="F3" s="7">
        <f>IF(InputData!C3="A",E3*0.95,(IF(InputData!C3="B",E3,(IF(InputData!C3="C",E3*1.1,(IF(InputData!C3="D",E3*1.25,(IF(InputData!C3="E",E3*1.5,IF(InputData!C3="F",E3*3,E3))))))))))</f>
        <v>15133</v>
      </c>
      <c r="G3" s="7">
        <f>Calcs!F3*(InputData!D3/InputData!E3)</f>
        <v>207.30136986301369</v>
      </c>
      <c r="H3" s="5">
        <f t="shared" ref="H3:H66" si="0">ROUND(G3,2)</f>
        <v>207.3</v>
      </c>
    </row>
    <row r="4" spans="1:8" x14ac:dyDescent="0.25">
      <c r="B4" s="7">
        <f>VLOOKUP(InputData!A4,BaselineChargeLookup!$A$1:$C$139,3,TRUE)</f>
        <v>11879</v>
      </c>
      <c r="C4" s="7">
        <f>IF(InputData!G4=TRUE,0,B4)</f>
        <v>11879</v>
      </c>
      <c r="D4" s="7">
        <f>IF(InputData!B4=TRUE,(C4/100*50),0)</f>
        <v>5939.5</v>
      </c>
      <c r="E4" s="7">
        <f>IF(InputData!B4=TRUE,(C4/100*50),C4)</f>
        <v>5939.5</v>
      </c>
      <c r="F4" s="7">
        <f>IF(InputData!C4="A",E4*0.95,(IF(InputData!C4="B",E4,(IF(InputData!C4="C",E4*1.1,(IF(InputData!C4="D",E4*1.25,(IF(InputData!C4="E",E4*1.5,IF(InputData!C4="F",E4*3,E4))))))))))</f>
        <v>6533.4500000000007</v>
      </c>
      <c r="G4" s="7">
        <f>Calcs!F4*(InputData!D4/InputData!E4)</f>
        <v>178.99863013698632</v>
      </c>
      <c r="H4" s="5">
        <f t="shared" si="0"/>
        <v>179</v>
      </c>
    </row>
    <row r="5" spans="1:8" x14ac:dyDescent="0.25">
      <c r="B5" s="7">
        <f>VLOOKUP(InputData!A5,BaselineChargeLookup!$A$1:$C$139,3,TRUE)</f>
        <v>11776</v>
      </c>
      <c r="C5" s="7">
        <f>IF(InputData!G5=TRUE,0,B5)</f>
        <v>11776</v>
      </c>
      <c r="D5" s="7">
        <f>IF(InputData!B5=TRUE,(C5/100*50),0)</f>
        <v>0</v>
      </c>
      <c r="E5" s="7">
        <f>IF(InputData!B5=TRUE,(C5/100*50),C5)</f>
        <v>11776</v>
      </c>
      <c r="F5" s="7">
        <f>IF(InputData!C5="A",E5*0.95,(IF(InputData!C5="B",E5,(IF(InputData!C5="C",E5*1.1,(IF(InputData!C5="D",E5*1.25,(IF(InputData!C5="E",E5*1.5,IF(InputData!C5="F",E5*3,E5))))))))))</f>
        <v>14720</v>
      </c>
      <c r="G5" s="7">
        <f>Calcs!F5*(InputData!D5/InputData!E5)</f>
        <v>403.28767123287668</v>
      </c>
      <c r="H5" s="5">
        <f t="shared" si="0"/>
        <v>403.29</v>
      </c>
    </row>
    <row r="6" spans="1:8" x14ac:dyDescent="0.25">
      <c r="B6" s="7">
        <f>VLOOKUP(InputData!A6,BaselineChargeLookup!$A$1:$C$139,3,TRUE)</f>
        <v>6443</v>
      </c>
      <c r="C6" s="7">
        <f>IF(InputData!G6=TRUE,0,B6)</f>
        <v>6443</v>
      </c>
      <c r="D6" s="7">
        <f>IF(InputData!B6=TRUE,(C6/100*50),0)</f>
        <v>3221.5000000000005</v>
      </c>
      <c r="E6" s="7">
        <f>IF(InputData!B6=TRUE,(C6/100*50),C6)</f>
        <v>3221.5000000000005</v>
      </c>
      <c r="F6" s="7">
        <f>IF(InputData!C6="A",E6*0.95,(IF(InputData!C6="B",E6,(IF(InputData!C6="C",E6*1.1,(IF(InputData!C6="D",E6*1.25,(IF(InputData!C6="E",E6*1.5,IF(InputData!C6="F",E6*3,E6))))))))))</f>
        <v>4832.2500000000009</v>
      </c>
      <c r="G6" s="7">
        <f>Calcs!F6*(InputData!D6/InputData!E6)</f>
        <v>264.78082191780828</v>
      </c>
      <c r="H6" s="5">
        <f t="shared" si="0"/>
        <v>264.77999999999997</v>
      </c>
    </row>
    <row r="7" spans="1:8" x14ac:dyDescent="0.25">
      <c r="B7" s="7">
        <f>VLOOKUP(InputData!A7,BaselineChargeLookup!$A$1:$C$139,3,TRUE)</f>
        <v>1572</v>
      </c>
      <c r="C7" s="7">
        <f>IF(InputData!G7=TRUE,0,B7)</f>
        <v>1572</v>
      </c>
      <c r="D7" s="7">
        <f>IF(InputData!B7=TRUE,(C7/100*50),0)</f>
        <v>0</v>
      </c>
      <c r="E7" s="7">
        <f>IF(InputData!B7=TRUE,(C7/100*50),C7)</f>
        <v>1572</v>
      </c>
      <c r="F7" s="7">
        <f>IF(InputData!C7="A",E7*0.95,(IF(InputData!C7="B",E7,(IF(InputData!C7="C",E7*1.1,(IF(InputData!C7="D",E7*1.25,(IF(InputData!C7="E",E7*1.5,IF(InputData!C7="F",E7*3,E7))))))))))</f>
        <v>4716</v>
      </c>
      <c r="G7" s="7">
        <f>Calcs!F7*(InputData!D7/InputData!E7)</f>
        <v>323.01369863013696</v>
      </c>
      <c r="H7" s="5">
        <f t="shared" si="0"/>
        <v>323.01</v>
      </c>
    </row>
    <row r="8" spans="1:8" x14ac:dyDescent="0.25">
      <c r="B8" s="7">
        <f>VLOOKUP(InputData!A8,BaselineChargeLookup!$A$1:$C$139,3,TRUE)</f>
        <v>246</v>
      </c>
      <c r="C8" s="7">
        <f>IF(InputData!G8=TRUE,0,B8)</f>
        <v>246</v>
      </c>
      <c r="D8" s="7">
        <f>IF(InputData!B8=TRUE,(C8/100*50),0)</f>
        <v>123</v>
      </c>
      <c r="E8" s="7">
        <f>IF(InputData!B8=TRUE,(C8/100*50),C8)</f>
        <v>123</v>
      </c>
      <c r="F8" s="7">
        <f>IF(InputData!C8="A",E8*0.95,(IF(InputData!C8="B",E8,(IF(InputData!C8="C",E8*1.1,(IF(InputData!C8="D",E8*1.25,(IF(InputData!C8="E",E8*1.5,IF(InputData!C8="F",E8*3,E8))))))))))</f>
        <v>123</v>
      </c>
      <c r="G8" s="7">
        <f>Calcs!F8*(InputData!D8/InputData!E8)</f>
        <v>10.109589041095889</v>
      </c>
      <c r="H8" s="5">
        <f t="shared" si="0"/>
        <v>10.11</v>
      </c>
    </row>
    <row r="9" spans="1:8" x14ac:dyDescent="0.25">
      <c r="B9" s="7">
        <f>VLOOKUP(InputData!A9,BaselineChargeLookup!$A$1:$C$139,3,TRUE)</f>
        <v>1410</v>
      </c>
      <c r="C9" s="7">
        <f>IF(InputData!G9=TRUE,0,B9)</f>
        <v>1410</v>
      </c>
      <c r="D9" s="7">
        <f>IF(InputData!B9=TRUE,(C9/100*50),0)</f>
        <v>0</v>
      </c>
      <c r="E9" s="7">
        <f>IF(InputData!B9=TRUE,(C9/100*50),C9)</f>
        <v>1410</v>
      </c>
      <c r="F9" s="7">
        <f>IF(InputData!C9="A",E9*0.95,(IF(InputData!C9="B",E9,(IF(InputData!C9="C",E9*1.1,(IF(InputData!C9="D",E9*1.25,(IF(InputData!C9="E",E9*1.5,IF(InputData!C9="F",E9*3,E9))))))))))</f>
        <v>1339.5</v>
      </c>
      <c r="G9" s="7">
        <f>Calcs!F9*(InputData!D9/InputData!E9)</f>
        <v>128.44520547945206</v>
      </c>
      <c r="H9" s="5">
        <f t="shared" si="0"/>
        <v>128.44999999999999</v>
      </c>
    </row>
    <row r="10" spans="1:8" x14ac:dyDescent="0.25">
      <c r="B10" s="7">
        <f>VLOOKUP(InputData!A10,BaselineChargeLookup!$A$1:$C$139,3,TRUE)</f>
        <v>7813</v>
      </c>
      <c r="C10" s="7">
        <f>IF(InputData!G10=TRUE,0,B10)</f>
        <v>7813</v>
      </c>
      <c r="D10" s="7">
        <f>IF(InputData!B10=TRUE,(C10/100*50),0)</f>
        <v>3906.5</v>
      </c>
      <c r="E10" s="7">
        <f>IF(InputData!B10=TRUE,(C10/100*50),C10)</f>
        <v>3906.5</v>
      </c>
      <c r="F10" s="7">
        <f>IF(InputData!C10="A",E10*0.95,(IF(InputData!C10="B",E10,(IF(InputData!C10="C",E10*1.1,(IF(InputData!C10="D",E10*1.25,(IF(InputData!C10="E",E10*1.5,IF(InputData!C10="F",E10*3,E10))))))))))</f>
        <v>3906.5</v>
      </c>
      <c r="G10" s="7">
        <f>Calcs!F10*(InputData!D10/InputData!E10)</f>
        <v>428.10958904109589</v>
      </c>
      <c r="H10" s="5">
        <f t="shared" si="0"/>
        <v>428.11</v>
      </c>
    </row>
    <row r="11" spans="1:8" x14ac:dyDescent="0.25">
      <c r="B11" s="7">
        <f>VLOOKUP(InputData!A11,BaselineChargeLookup!$A$1:$C$139,3,TRUE)</f>
        <v>180458</v>
      </c>
      <c r="C11" s="7">
        <f>IF(InputData!G11=TRUE,0,B11)</f>
        <v>180458</v>
      </c>
      <c r="D11" s="7">
        <f>IF(InputData!B11=TRUE,(C11/100*50),0)</f>
        <v>0</v>
      </c>
      <c r="E11" s="7">
        <f>IF(InputData!B11=TRUE,(C11/100*50),C11)</f>
        <v>180458</v>
      </c>
      <c r="F11" s="7">
        <f>IF(InputData!C11="A",E11*0.95,(IF(InputData!C11="B",E11,(IF(InputData!C11="C",E11*1.1,(IF(InputData!C11="D",E11*1.25,(IF(InputData!C11="E",E11*1.5,IF(InputData!C11="F",E11*3,E11))))))))))</f>
        <v>198503.80000000002</v>
      </c>
      <c r="G11" s="7">
        <f>Calcs!F11*(InputData!D11/InputData!E11)</f>
        <v>24473.071232876715</v>
      </c>
      <c r="H11" s="5">
        <f t="shared" si="0"/>
        <v>24473.07</v>
      </c>
    </row>
    <row r="12" spans="1:8" x14ac:dyDescent="0.25">
      <c r="B12" s="7">
        <f>VLOOKUP(InputData!A12,BaselineChargeLookup!$A$1:$C$139,3,TRUE)</f>
        <v>2489</v>
      </c>
      <c r="C12" s="7">
        <f>IF(InputData!G12=TRUE,0,B12)</f>
        <v>2489</v>
      </c>
      <c r="D12" s="7">
        <f>IF(InputData!B12=TRUE,(C12/100*50),0)</f>
        <v>1244.5</v>
      </c>
      <c r="E12" s="7">
        <f>IF(InputData!B12=TRUE,(C12/100*50),C12)</f>
        <v>1244.5</v>
      </c>
      <c r="F12" s="7">
        <f>IF(InputData!C12="A",E12*0.95,(IF(InputData!C12="B",E12,(IF(InputData!C12="C",E12*1.1,(IF(InputData!C12="D",E12*1.25,(IF(InputData!C12="E",E12*1.5,IF(InputData!C12="F",E12*3,E12))))))))))</f>
        <v>1555.625</v>
      </c>
      <c r="G12" s="7">
        <f>Calcs!F12*(InputData!D12/InputData!E12)</f>
        <v>213.09931506849313</v>
      </c>
      <c r="H12" s="5">
        <f t="shared" si="0"/>
        <v>213.1</v>
      </c>
    </row>
    <row r="13" spans="1:8" x14ac:dyDescent="0.25">
      <c r="B13" s="7">
        <f>VLOOKUP(InputData!A13,BaselineChargeLookup!$A$1:$C$139,3,TRUE)</f>
        <v>1214</v>
      </c>
      <c r="C13" s="7">
        <f>IF(InputData!G13=TRUE,0,B13)</f>
        <v>1214</v>
      </c>
      <c r="D13" s="7">
        <f>IF(InputData!B13=TRUE,(C13/100*50),0)</f>
        <v>0</v>
      </c>
      <c r="E13" s="7">
        <f>IF(InputData!B13=TRUE,(C13/100*50),C13)</f>
        <v>1214</v>
      </c>
      <c r="F13" s="7">
        <f>IF(InputData!C13="A",E13*0.95,(IF(InputData!C13="B",E13,(IF(InputData!C13="C",E13*1.1,(IF(InputData!C13="D",E13*1.25,(IF(InputData!C13="E",E13*1.5,IF(InputData!C13="F",E13*3,E13))))))))))</f>
        <v>1821</v>
      </c>
      <c r="G13" s="7">
        <f>Calcs!F13*(InputData!D13/InputData!E13)</f>
        <v>274.39726027397256</v>
      </c>
      <c r="H13" s="5">
        <f t="shared" si="0"/>
        <v>274.39999999999998</v>
      </c>
    </row>
    <row r="14" spans="1:8" x14ac:dyDescent="0.25">
      <c r="B14" s="7">
        <f>VLOOKUP(InputData!A14,BaselineChargeLookup!$A$1:$C$139,3,TRUE)</f>
        <v>41411</v>
      </c>
      <c r="C14" s="7">
        <f>IF(InputData!G14=TRUE,0,B14)</f>
        <v>41411</v>
      </c>
      <c r="D14" s="7">
        <f>IF(InputData!B14=TRUE,(C14/100*50),0)</f>
        <v>20705.5</v>
      </c>
      <c r="E14" s="7">
        <f>IF(InputData!B14=TRUE,(C14/100*50),C14)</f>
        <v>20705.5</v>
      </c>
      <c r="F14" s="7">
        <f>IF(InputData!C14="A",E14*0.95,(IF(InputData!C14="B",E14,(IF(InputData!C14="C",E14*1.1,(IF(InputData!C14="D",E14*1.25,(IF(InputData!C14="E",E14*1.5,IF(InputData!C14="F",E14*3,E14))))))))))</f>
        <v>62116.5</v>
      </c>
      <c r="G14" s="7">
        <f>Calcs!F14*(InputData!D14/InputData!E14)</f>
        <v>10210.931506849314</v>
      </c>
      <c r="H14" s="5">
        <f t="shared" si="0"/>
        <v>10210.93</v>
      </c>
    </row>
    <row r="15" spans="1:8" x14ac:dyDescent="0.25">
      <c r="B15" s="7">
        <f>VLOOKUP(InputData!A15,BaselineChargeLookup!$A$1:$C$139,3,TRUE)</f>
        <v>10040</v>
      </c>
      <c r="C15" s="7">
        <f>IF(InputData!G15=TRUE,0,B15)</f>
        <v>10040</v>
      </c>
      <c r="D15" s="7">
        <f>IF(InputData!B15=TRUE,(C15/100*50),0)</f>
        <v>0</v>
      </c>
      <c r="E15" s="7">
        <f>IF(InputData!B15=TRUE,(C15/100*50),C15)</f>
        <v>10040</v>
      </c>
      <c r="F15" s="7">
        <f>IF(InputData!C15="A",E15*0.95,(IF(InputData!C15="B",E15,(IF(InputData!C15="C",E15*1.1,(IF(InputData!C15="D",E15*1.25,(IF(InputData!C15="E",E15*1.5,IF(InputData!C15="F",E15*3,E15))))))))))</f>
        <v>10040</v>
      </c>
      <c r="G15" s="7">
        <f>Calcs!F15*(InputData!D15/InputData!E15)</f>
        <v>1787.9452054794519</v>
      </c>
      <c r="H15" s="5">
        <f t="shared" si="0"/>
        <v>1787.95</v>
      </c>
    </row>
    <row r="16" spans="1:8" x14ac:dyDescent="0.25">
      <c r="B16" s="7">
        <f>VLOOKUP(InputData!A16,BaselineChargeLookup!$A$1:$C$139,3,TRUE)</f>
        <v>5137</v>
      </c>
      <c r="C16" s="7">
        <f>IF(InputData!G16=TRUE,0,B16)</f>
        <v>5137</v>
      </c>
      <c r="D16" s="7">
        <f>IF(InputData!B16=TRUE,(C16/100*50),0)</f>
        <v>2568.5</v>
      </c>
      <c r="E16" s="7">
        <f>IF(InputData!B16=TRUE,(C16/100*50),C16)</f>
        <v>2568.5</v>
      </c>
      <c r="F16" s="7">
        <f>IF(InputData!C16="A",E16*0.95,(IF(InputData!C16="B",E16,(IF(InputData!C16="C",E16*1.1,(IF(InputData!C16="D",E16*1.25,(IF(InputData!C16="E",E16*1.5,IF(InputData!C16="F",E16*3,E16))))))))))</f>
        <v>2440.0749999999998</v>
      </c>
      <c r="G16" s="7">
        <f>Calcs!F16*(InputData!D16/InputData!E16)</f>
        <v>467.95958904109585</v>
      </c>
      <c r="H16" s="5">
        <f t="shared" si="0"/>
        <v>467.96</v>
      </c>
    </row>
    <row r="17" spans="2:8" x14ac:dyDescent="0.25">
      <c r="B17" s="7">
        <f>VLOOKUP(InputData!A17,BaselineChargeLookup!$A$1:$C$139,3,TRUE)</f>
        <v>8159</v>
      </c>
      <c r="C17" s="7">
        <f>IF(InputData!G17=TRUE,0,B17)</f>
        <v>8159</v>
      </c>
      <c r="D17" s="7">
        <f>IF(InputData!B17=TRUE,(C17/100*50),0)</f>
        <v>0</v>
      </c>
      <c r="E17" s="7">
        <f>IF(InputData!B17=TRUE,(C17/100*50),C17)</f>
        <v>8159</v>
      </c>
      <c r="F17" s="7">
        <f>IF(InputData!C17="A",E17*0.95,(IF(InputData!C17="B",E17,(IF(InputData!C17="C",E17*1.1,(IF(InputData!C17="D",E17*1.25,(IF(InputData!C17="E",E17*1.5,IF(InputData!C17="F",E17*3,E17))))))))))</f>
        <v>8159</v>
      </c>
      <c r="G17" s="7">
        <f>Calcs!F17*(InputData!D17/InputData!E17)</f>
        <v>1676.5068493150684</v>
      </c>
      <c r="H17" s="5">
        <f t="shared" si="0"/>
        <v>1676.51</v>
      </c>
    </row>
    <row r="18" spans="2:8" x14ac:dyDescent="0.25">
      <c r="B18" s="7">
        <f>VLOOKUP(InputData!A18,BaselineChargeLookup!$A$1:$C$139,3,TRUE)</f>
        <v>11992</v>
      </c>
      <c r="C18" s="7">
        <f>IF(InputData!G18=TRUE,0,B18)</f>
        <v>11992</v>
      </c>
      <c r="D18" s="7">
        <f>IF(InputData!B18=TRUE,(C18/100*50),0)</f>
        <v>5996</v>
      </c>
      <c r="E18" s="7">
        <f>IF(InputData!B18=TRUE,(C18/100*50),C18)</f>
        <v>5996</v>
      </c>
      <c r="F18" s="7">
        <f>IF(InputData!C18="A",E18*0.95,(IF(InputData!C18="B",E18,(IF(InputData!C18="C",E18*1.1,(IF(InputData!C18="D",E18*1.25,(IF(InputData!C18="E",E18*1.5,IF(InputData!C18="F",E18*3,E18))))))))))</f>
        <v>6595.6</v>
      </c>
      <c r="G18" s="7">
        <f>Calcs!F18*(InputData!D18/InputData!E18)</f>
        <v>1445.6109589041096</v>
      </c>
      <c r="H18" s="5">
        <f t="shared" si="0"/>
        <v>1445.61</v>
      </c>
    </row>
    <row r="19" spans="2:8" x14ac:dyDescent="0.25">
      <c r="B19" s="7">
        <f>VLOOKUP(InputData!A19,BaselineChargeLookup!$A$1:$C$139,3,TRUE)</f>
        <v>10187</v>
      </c>
      <c r="C19" s="7">
        <f>IF(InputData!G19=TRUE,0,B19)</f>
        <v>10187</v>
      </c>
      <c r="D19" s="7">
        <f>IF(InputData!B19=TRUE,(C19/100*50),0)</f>
        <v>0</v>
      </c>
      <c r="E19" s="7">
        <f>IF(InputData!B19=TRUE,(C19/100*50),C19)</f>
        <v>10187</v>
      </c>
      <c r="F19" s="7">
        <f>IF(InputData!C19="A",E19*0.95,(IF(InputData!C19="B",E19,(IF(InputData!C19="C",E19*1.1,(IF(InputData!C19="D",E19*1.25,(IF(InputData!C19="E",E19*1.5,IF(InputData!C19="F",E19*3,E19))))))))))</f>
        <v>12733.75</v>
      </c>
      <c r="G19" s="7">
        <f>Calcs!F19*(InputData!D19/InputData!E19)</f>
        <v>2965.3938356164381</v>
      </c>
      <c r="H19" s="5">
        <f t="shared" si="0"/>
        <v>2965.39</v>
      </c>
    </row>
    <row r="20" spans="2:8" x14ac:dyDescent="0.25">
      <c r="B20" s="7">
        <f>VLOOKUP(InputData!A20,BaselineChargeLookup!$A$1:$C$139,3,TRUE)</f>
        <v>8295</v>
      </c>
      <c r="C20" s="7">
        <f>IF(InputData!G20=TRUE,0,B20)</f>
        <v>8295</v>
      </c>
      <c r="D20" s="7">
        <f>IF(InputData!B20=TRUE,(C20/100*50),0)</f>
        <v>4147.5</v>
      </c>
      <c r="E20" s="7">
        <f>IF(InputData!B20=TRUE,(C20/100*50),C20)</f>
        <v>4147.5</v>
      </c>
      <c r="F20" s="7">
        <f>IF(InputData!C20="A",E20*0.95,(IF(InputData!C20="B",E20,(IF(InputData!C20="C",E20*1.1,(IF(InputData!C20="D",E20*1.25,(IF(InputData!C20="E",E20*1.5,IF(InputData!C20="F",E20*3,E20))))))))))</f>
        <v>6221.25</v>
      </c>
      <c r="G20" s="7">
        <f>Calcs!F20*(InputData!D20/InputData!E20)</f>
        <v>1534.0068493150684</v>
      </c>
      <c r="H20" s="5">
        <f t="shared" si="0"/>
        <v>1534.01</v>
      </c>
    </row>
    <row r="21" spans="2:8" x14ac:dyDescent="0.25">
      <c r="B21" s="7">
        <f>VLOOKUP(InputData!A21,BaselineChargeLookup!$A$1:$C$139,3,TRUE)</f>
        <v>3764</v>
      </c>
      <c r="C21" s="7">
        <f>IF(InputData!G21=TRUE,0,B21)</f>
        <v>3764</v>
      </c>
      <c r="D21" s="7">
        <f>IF(InputData!B21=TRUE,(C21/100*50),0)</f>
        <v>0</v>
      </c>
      <c r="E21" s="7">
        <f>IF(InputData!B21=TRUE,(C21/100*50),C21)</f>
        <v>3764</v>
      </c>
      <c r="F21" s="7">
        <f>IF(InputData!C21="A",E21*0.95,(IF(InputData!C21="B",E21,(IF(InputData!C21="C",E21*1.1,(IF(InputData!C21="D",E21*1.25,(IF(InputData!C21="E",E21*1.5,IF(InputData!C21="F",E21*3,E21))))))))))</f>
        <v>11292</v>
      </c>
      <c r="G21" s="7">
        <f>Calcs!F21*(InputData!D21/InputData!E21)</f>
        <v>2939.0136986301368</v>
      </c>
      <c r="H21" s="5">
        <f t="shared" si="0"/>
        <v>2939.01</v>
      </c>
    </row>
    <row r="22" spans="2:8" x14ac:dyDescent="0.25">
      <c r="B22" s="7">
        <f>VLOOKUP(InputData!A22,BaselineChargeLookup!$A$1:$C$139,3,TRUE)</f>
        <v>12541</v>
      </c>
      <c r="C22" s="7">
        <f>IF(InputData!G22=TRUE,0,B22)</f>
        <v>12541</v>
      </c>
      <c r="D22" s="7">
        <f>IF(InputData!B22=TRUE,(C22/100*50),0)</f>
        <v>6270.5</v>
      </c>
      <c r="E22" s="7">
        <f>IF(InputData!B22=TRUE,(C22/100*50),C22)</f>
        <v>6270.5</v>
      </c>
      <c r="F22" s="7">
        <f>IF(InputData!C22="A",E22*0.95,(IF(InputData!C22="B",E22,(IF(InputData!C22="C",E22*1.1,(IF(InputData!C22="D",E22*1.25,(IF(InputData!C22="E",E22*1.5,IF(InputData!C22="F",E22*3,E22))))))))))</f>
        <v>6270.5</v>
      </c>
      <c r="G22" s="7">
        <f>Calcs!F22*(InputData!D22/InputData!E22)</f>
        <v>1717.9452054794519</v>
      </c>
      <c r="H22" s="5">
        <f t="shared" si="0"/>
        <v>1717.95</v>
      </c>
    </row>
    <row r="23" spans="2:8" x14ac:dyDescent="0.25">
      <c r="B23" s="7">
        <f>VLOOKUP(InputData!A23,BaselineChargeLookup!$A$1:$C$139,3,TRUE)</f>
        <v>24564</v>
      </c>
      <c r="C23" s="7">
        <f>IF(InputData!G23=TRUE,0,B23)</f>
        <v>24564</v>
      </c>
      <c r="D23" s="7">
        <f>IF(InputData!B23=TRUE,(C23/100*50),0)</f>
        <v>0</v>
      </c>
      <c r="E23" s="7">
        <f>IF(InputData!B23=TRUE,(C23/100*50),C23)</f>
        <v>24564</v>
      </c>
      <c r="F23" s="7">
        <f>IF(InputData!C23="A",E23*0.95,(IF(InputData!C23="B",E23,(IF(InputData!C23="C",E23*1.1,(IF(InputData!C23="D",E23*1.25,(IF(InputData!C23="E",E23*1.5,IF(InputData!C23="F",E23*3,E23))))))))))</f>
        <v>23335.8</v>
      </c>
      <c r="G23" s="7">
        <f>Calcs!F23*(InputData!D23/InputData!E23)</f>
        <v>6713.038356164383</v>
      </c>
      <c r="H23" s="5">
        <f t="shared" si="0"/>
        <v>6713.04</v>
      </c>
    </row>
    <row r="24" spans="2:8" x14ac:dyDescent="0.25">
      <c r="B24" s="7">
        <f>VLOOKUP(InputData!A24,BaselineChargeLookup!$A$1:$C$139,3,TRUE)</f>
        <v>14610</v>
      </c>
      <c r="C24" s="7">
        <f>IF(InputData!G24=TRUE,0,B24)</f>
        <v>14610</v>
      </c>
      <c r="D24" s="7">
        <f>IF(InputData!B24=TRUE,(C24/100*50),0)</f>
        <v>7305</v>
      </c>
      <c r="E24" s="7">
        <f>IF(InputData!B24=TRUE,(C24/100*50),C24)</f>
        <v>7305</v>
      </c>
      <c r="F24" s="7">
        <f>IF(InputData!C24="A",E24*0.95,(IF(InputData!C24="B",E24,(IF(InputData!C24="C",E24*1.1,(IF(InputData!C24="D",E24*1.25,(IF(InputData!C24="E",E24*1.5,IF(InputData!C24="F",E24*3,E24))))))))))</f>
        <v>7305</v>
      </c>
      <c r="G24" s="7">
        <f>Calcs!F24*(InputData!D24/InputData!E24)</f>
        <v>2201.5068493150684</v>
      </c>
      <c r="H24" s="5">
        <f t="shared" si="0"/>
        <v>2201.5100000000002</v>
      </c>
    </row>
    <row r="25" spans="2:8" x14ac:dyDescent="0.25">
      <c r="B25" s="7">
        <f>VLOOKUP(InputData!A25,BaselineChargeLookup!$A$1:$C$139,3,TRUE)</f>
        <v>23543</v>
      </c>
      <c r="C25" s="7">
        <f>IF(InputData!G25=TRUE,0,B25)</f>
        <v>23543</v>
      </c>
      <c r="D25" s="7">
        <f>IF(InputData!B25=TRUE,(C25/100*50),0)</f>
        <v>0</v>
      </c>
      <c r="E25" s="7">
        <f>IF(InputData!B25=TRUE,(C25/100*50),C25)</f>
        <v>23543</v>
      </c>
      <c r="F25" s="7">
        <f>IF(InputData!C25="A",E25*0.95,(IF(InputData!C25="B",E25,(IF(InputData!C25="C",E25*1.1,(IF(InputData!C25="D",E25*1.25,(IF(InputData!C25="E",E25*1.5,IF(InputData!C25="F",E25*3,E25))))))))))</f>
        <v>25897.300000000003</v>
      </c>
      <c r="G25" s="7">
        <f>Calcs!F25*(InputData!D25/InputData!E25)</f>
        <v>8159.4232876712331</v>
      </c>
      <c r="H25" s="5">
        <f t="shared" si="0"/>
        <v>8159.42</v>
      </c>
    </row>
    <row r="26" spans="2:8" x14ac:dyDescent="0.25">
      <c r="B26" s="7">
        <f>VLOOKUP(InputData!A26,BaselineChargeLookup!$A$1:$C$139,3,TRUE)</f>
        <v>37028</v>
      </c>
      <c r="C26" s="7">
        <f>IF(InputData!G26=TRUE,0,B26)</f>
        <v>37028</v>
      </c>
      <c r="D26" s="7">
        <f>IF(InputData!B26=TRUE,(C26/100*50),0)</f>
        <v>18514</v>
      </c>
      <c r="E26" s="7">
        <f>IF(InputData!B26=TRUE,(C26/100*50),C26)</f>
        <v>18514</v>
      </c>
      <c r="F26" s="7">
        <f>IF(InputData!C26="A",E26*0.95,(IF(InputData!C26="B",E26,(IF(InputData!C26="C",E26*1.1,(IF(InputData!C26="D",E26*1.25,(IF(InputData!C26="E",E26*1.5,IF(InputData!C26="F",E26*3,E26))))))))))</f>
        <v>23142.5</v>
      </c>
      <c r="G26" s="7">
        <f>Calcs!F26*(InputData!D26/InputData!E26)</f>
        <v>7608.4931506849307</v>
      </c>
      <c r="H26" s="5">
        <f t="shared" si="0"/>
        <v>7608.49</v>
      </c>
    </row>
    <row r="27" spans="2:8" x14ac:dyDescent="0.25">
      <c r="B27" s="7">
        <f>VLOOKUP(InputData!A27,BaselineChargeLookup!$A$1:$C$139,3,TRUE)</f>
        <v>10907</v>
      </c>
      <c r="C27" s="7">
        <f>IF(InputData!G27=TRUE,0,B27)</f>
        <v>10907</v>
      </c>
      <c r="D27" s="7">
        <f>IF(InputData!B27=TRUE,(C27/100*50),0)</f>
        <v>0</v>
      </c>
      <c r="E27" s="7">
        <f>IF(InputData!B27=TRUE,(C27/100*50),C27)</f>
        <v>10907</v>
      </c>
      <c r="F27" s="7">
        <f>IF(InputData!C27="A",E27*0.95,(IF(InputData!C27="B",E27,(IF(InputData!C27="C",E27*1.1,(IF(InputData!C27="D",E27*1.25,(IF(InputData!C27="E",E27*1.5,IF(InputData!C27="F",E27*3,E27))))))))))</f>
        <v>16360.5</v>
      </c>
      <c r="G27" s="7">
        <f>Calcs!F27*(InputData!D27/InputData!E27)</f>
        <v>5602.9109589041091</v>
      </c>
      <c r="H27" s="5">
        <f t="shared" si="0"/>
        <v>5602.91</v>
      </c>
    </row>
    <row r="28" spans="2:8" x14ac:dyDescent="0.25">
      <c r="B28" s="7">
        <f>VLOOKUP(InputData!A28,BaselineChargeLookup!$A$1:$C$139,3,TRUE)</f>
        <v>10716</v>
      </c>
      <c r="C28" s="7">
        <f>IF(InputData!G28=TRUE,0,B28)</f>
        <v>10716</v>
      </c>
      <c r="D28" s="7">
        <f>IF(InputData!B28=TRUE,(C28/100*50),0)</f>
        <v>5358</v>
      </c>
      <c r="E28" s="7">
        <f>IF(InputData!B28=TRUE,(C28/100*50),C28)</f>
        <v>5358</v>
      </c>
      <c r="F28" s="7">
        <f>IF(InputData!C28="A",E28*0.95,(IF(InputData!C28="B",E28,(IF(InputData!C28="C",E28*1.1,(IF(InputData!C28="D",E28*1.25,(IF(InputData!C28="E",E28*1.5,IF(InputData!C28="F",E28*3,E28))))))))))</f>
        <v>16074</v>
      </c>
      <c r="G28" s="7">
        <f>Calcs!F28*(InputData!D28/InputData!E28)</f>
        <v>5724.9863013698623</v>
      </c>
      <c r="H28" s="5">
        <f t="shared" si="0"/>
        <v>5724.99</v>
      </c>
    </row>
    <row r="29" spans="2:8" x14ac:dyDescent="0.25">
      <c r="B29" s="7">
        <f>VLOOKUP(InputData!A29,BaselineChargeLookup!$A$1:$C$139,3,TRUE)</f>
        <v>12726</v>
      </c>
      <c r="C29" s="7">
        <f>IF(InputData!G29=TRUE,0,B29)</f>
        <v>12726</v>
      </c>
      <c r="D29" s="7">
        <f>IF(InputData!B29=TRUE,(C29/100*50),0)</f>
        <v>0</v>
      </c>
      <c r="E29" s="7">
        <f>IF(InputData!B29=TRUE,(C29/100*50),C29)</f>
        <v>12726</v>
      </c>
      <c r="F29" s="7">
        <f>IF(InputData!C29="A",E29*0.95,(IF(InputData!C29="B",E29,(IF(InputData!C29="C",E29*1.1,(IF(InputData!C29="D",E29*1.25,(IF(InputData!C29="E",E29*1.5,IF(InputData!C29="F",E29*3,E29))))))))))</f>
        <v>12726</v>
      </c>
      <c r="G29" s="7">
        <f>Calcs!F29*(InputData!D29/InputData!E29)</f>
        <v>4706.8767123287671</v>
      </c>
      <c r="H29" s="5">
        <f t="shared" si="0"/>
        <v>4706.88</v>
      </c>
    </row>
    <row r="30" spans="2:8" x14ac:dyDescent="0.25">
      <c r="B30" s="7">
        <f>VLOOKUP(InputData!A30,BaselineChargeLookup!$A$1:$C$139,3,TRUE)</f>
        <v>2386</v>
      </c>
      <c r="C30" s="7">
        <f>IF(InputData!G30=TRUE,0,B30)</f>
        <v>2386</v>
      </c>
      <c r="D30" s="7">
        <f>IF(InputData!B30=TRUE,(C30/100*50),0)</f>
        <v>1193</v>
      </c>
      <c r="E30" s="7">
        <f>IF(InputData!B30=TRUE,(C30/100*50),C30)</f>
        <v>1193</v>
      </c>
      <c r="F30" s="7">
        <f>IF(InputData!C30="A",E30*0.95,(IF(InputData!C30="B",E30,(IF(InputData!C30="C",E30*1.1,(IF(InputData!C30="D",E30*1.25,(IF(InputData!C30="E",E30*1.5,IF(InputData!C30="F",E30*3,E30))))))))))</f>
        <v>1133.3499999999999</v>
      </c>
      <c r="G30" s="7">
        <f>Calcs!F30*(InputData!D30/InputData!E30)</f>
        <v>434.70958904109585</v>
      </c>
      <c r="H30" s="5">
        <f t="shared" si="0"/>
        <v>434.71</v>
      </c>
    </row>
    <row r="31" spans="2:8" x14ac:dyDescent="0.25">
      <c r="B31" s="7">
        <f>VLOOKUP(InputData!A31,BaselineChargeLookup!$A$1:$C$139,3,TRUE)</f>
        <v>1444</v>
      </c>
      <c r="C31" s="7">
        <f>IF(InputData!G31=TRUE,0,B31)</f>
        <v>1444</v>
      </c>
      <c r="D31" s="7">
        <f>IF(InputData!B31=TRUE,(C31/100*50),0)</f>
        <v>0</v>
      </c>
      <c r="E31" s="7">
        <f>IF(InputData!B31=TRUE,(C31/100*50),C31)</f>
        <v>1444</v>
      </c>
      <c r="F31" s="7">
        <f>IF(InputData!C31="A",E31*0.95,(IF(InputData!C31="B",E31,(IF(InputData!C31="C",E31*1.1,(IF(InputData!C31="D",E31*1.25,(IF(InputData!C31="E",E31*1.5,IF(InputData!C31="F",E31*3,E31))))))))))</f>
        <v>1444</v>
      </c>
      <c r="G31" s="7">
        <f>Calcs!F31*(InputData!D31/InputData!E31)</f>
        <v>573.64383561643831</v>
      </c>
      <c r="H31" s="5">
        <f t="shared" si="0"/>
        <v>573.64</v>
      </c>
    </row>
    <row r="32" spans="2:8" x14ac:dyDescent="0.25">
      <c r="B32" s="7">
        <f>VLOOKUP(InputData!A32,BaselineChargeLookup!$A$1:$C$139,3,TRUE)</f>
        <v>11168</v>
      </c>
      <c r="C32" s="7">
        <f>IF(InputData!G32=TRUE,0,B32)</f>
        <v>11168</v>
      </c>
      <c r="D32" s="7">
        <f>IF(InputData!B32=TRUE,(C32/100*50),0)</f>
        <v>5584</v>
      </c>
      <c r="E32" s="7">
        <f>IF(InputData!B32=TRUE,(C32/100*50),C32)</f>
        <v>5584</v>
      </c>
      <c r="F32" s="7">
        <f>IF(InputData!C32="A",E32*0.95,(IF(InputData!C32="B",E32,(IF(InputData!C32="C",E32*1.1,(IF(InputData!C32="D",E32*1.25,(IF(InputData!C32="E",E32*1.5,IF(InputData!C32="F",E32*3,E32))))))))))</f>
        <v>6142.4000000000005</v>
      </c>
      <c r="G32" s="7">
        <f>Calcs!F32*(InputData!D32/InputData!E32)</f>
        <v>2524.2739726027398</v>
      </c>
      <c r="H32" s="5">
        <f t="shared" si="0"/>
        <v>2524.27</v>
      </c>
    </row>
    <row r="33" spans="2:8" x14ac:dyDescent="0.25">
      <c r="B33" s="7">
        <f>VLOOKUP(InputData!A33,BaselineChargeLookup!$A$1:$C$139,3,TRUE)</f>
        <v>1109</v>
      </c>
      <c r="C33" s="7">
        <f>IF(InputData!G33=TRUE,0,B33)</f>
        <v>1109</v>
      </c>
      <c r="D33" s="7">
        <f>IF(InputData!B33=TRUE,(C33/100*50),0)</f>
        <v>0</v>
      </c>
      <c r="E33" s="7">
        <f>IF(InputData!B33=TRUE,(C33/100*50),C33)</f>
        <v>1109</v>
      </c>
      <c r="F33" s="7">
        <f>IF(InputData!C33="A",E33*0.95,(IF(InputData!C33="B",E33,(IF(InputData!C33="C",E33*1.1,(IF(InputData!C33="D",E33*1.25,(IF(InputData!C33="E",E33*1.5,IF(InputData!C33="F",E33*3,E33))))))))))</f>
        <v>1386.25</v>
      </c>
      <c r="G33" s="7">
        <f>Calcs!F33*(InputData!D33/InputData!E33)</f>
        <v>588.68150684931504</v>
      </c>
      <c r="H33" s="5">
        <f t="shared" si="0"/>
        <v>588.67999999999995</v>
      </c>
    </row>
    <row r="34" spans="2:8" x14ac:dyDescent="0.25">
      <c r="B34" s="7">
        <f>VLOOKUP(InputData!A34,BaselineChargeLookup!$A$1:$C$139,3,TRUE)</f>
        <v>11019</v>
      </c>
      <c r="C34" s="7">
        <f>IF(InputData!G34=TRUE,0,B34)</f>
        <v>11019</v>
      </c>
      <c r="D34" s="7">
        <f>IF(InputData!B34=TRUE,(C34/100*50),0)</f>
        <v>5509.5</v>
      </c>
      <c r="E34" s="7">
        <f>IF(InputData!B34=TRUE,(C34/100*50),C34)</f>
        <v>5509.5</v>
      </c>
      <c r="F34" s="7">
        <f>IF(InputData!C34="A",E34*0.95,(IF(InputData!C34="B",E34,(IF(InputData!C34="C",E34*1.1,(IF(InputData!C34="D",E34*1.25,(IF(InputData!C34="E",E34*1.5,IF(InputData!C34="F",E34*3,E34))))))))))</f>
        <v>8264.25</v>
      </c>
      <c r="G34" s="7">
        <f>Calcs!F34*(InputData!D34/InputData!E34)</f>
        <v>3622.6849315068489</v>
      </c>
      <c r="H34" s="5">
        <f t="shared" si="0"/>
        <v>3622.68</v>
      </c>
    </row>
    <row r="35" spans="2:8" x14ac:dyDescent="0.25">
      <c r="B35" s="7">
        <f>VLOOKUP(InputData!A35,BaselineChargeLookup!$A$1:$C$139,3,TRUE)</f>
        <v>7736</v>
      </c>
      <c r="C35" s="7">
        <f>IF(InputData!G35=TRUE,0,B35)</f>
        <v>7736</v>
      </c>
      <c r="D35" s="7">
        <f>IF(InputData!B35=TRUE,(C35/100*50),0)</f>
        <v>0</v>
      </c>
      <c r="E35" s="7">
        <f>IF(InputData!B35=TRUE,(C35/100*50),C35)</f>
        <v>7736</v>
      </c>
      <c r="F35" s="7">
        <f>IF(InputData!C35="A",E35*0.95,(IF(InputData!C35="B",E35,(IF(InputData!C35="C",E35*1.1,(IF(InputData!C35="D",E35*1.25,(IF(InputData!C35="E",E35*1.5,IF(InputData!C35="F",E35*3,E35))))))))))</f>
        <v>23208</v>
      </c>
      <c r="G35" s="7">
        <f>Calcs!F35*(InputData!D35/InputData!E35)</f>
        <v>10491.287671232876</v>
      </c>
      <c r="H35" s="5">
        <f t="shared" si="0"/>
        <v>10491.29</v>
      </c>
    </row>
    <row r="36" spans="2:8" x14ac:dyDescent="0.25">
      <c r="B36" s="7">
        <f>VLOOKUP(InputData!A36,BaselineChargeLookup!$A$1:$C$139,3,TRUE)</f>
        <v>5877</v>
      </c>
      <c r="C36" s="7">
        <f>IF(InputData!G36=TRUE,0,B36)</f>
        <v>5877</v>
      </c>
      <c r="D36" s="7">
        <f>IF(InputData!B36=TRUE,(C36/100*50),0)</f>
        <v>2938.5</v>
      </c>
      <c r="E36" s="7">
        <f>IF(InputData!B36=TRUE,(C36/100*50),C36)</f>
        <v>2938.5</v>
      </c>
      <c r="F36" s="7">
        <f>IF(InputData!C36="A",E36*0.95,(IF(InputData!C36="B",E36,(IF(InputData!C36="C",E36*1.1,(IF(InputData!C36="D",E36*1.25,(IF(InputData!C36="E",E36*1.5,IF(InputData!C36="F",E36*3,E36))))))))))</f>
        <v>2938.5</v>
      </c>
      <c r="G36" s="7">
        <f>Calcs!F36*(InputData!D36/InputData!E36)</f>
        <v>1368.6164383561643</v>
      </c>
      <c r="H36" s="5">
        <f t="shared" si="0"/>
        <v>1368.62</v>
      </c>
    </row>
    <row r="37" spans="2:8" x14ac:dyDescent="0.25">
      <c r="B37" s="7">
        <f>VLOOKUP(InputData!A37,BaselineChargeLookup!$A$1:$C$139,3,TRUE)</f>
        <v>3809</v>
      </c>
      <c r="C37" s="7">
        <f>IF(InputData!G37=TRUE,0,B37)</f>
        <v>3809</v>
      </c>
      <c r="D37" s="7">
        <f>IF(InputData!B37=TRUE,(C37/100*50),0)</f>
        <v>0</v>
      </c>
      <c r="E37" s="7">
        <f>IF(InputData!B37=TRUE,(C37/100*50),C37)</f>
        <v>3809</v>
      </c>
      <c r="F37" s="7">
        <f>IF(InputData!C37="A",E37*0.95,(IF(InputData!C37="B",E37,(IF(InputData!C37="C",E37*1.1,(IF(InputData!C37="D",E37*1.25,(IF(InputData!C37="E",E37*1.5,IF(InputData!C37="F",E37*3,E37))))))))))</f>
        <v>3618.5499999999997</v>
      </c>
      <c r="G37" s="7">
        <f>Calcs!F37*(InputData!D37/InputData!E37)</f>
        <v>1734.9212328767121</v>
      </c>
      <c r="H37" s="5">
        <f t="shared" si="0"/>
        <v>1734.92</v>
      </c>
    </row>
    <row r="38" spans="2:8" x14ac:dyDescent="0.25">
      <c r="B38" s="7">
        <f>VLOOKUP(InputData!A38,BaselineChargeLookup!$A$1:$C$139,3,TRUE)</f>
        <v>2106</v>
      </c>
      <c r="C38" s="7">
        <f>IF(InputData!G38=TRUE,0,B38)</f>
        <v>2106</v>
      </c>
      <c r="D38" s="7">
        <f>IF(InputData!B38=TRUE,(C38/100*50),0)</f>
        <v>1053</v>
      </c>
      <c r="E38" s="7">
        <f>IF(InputData!B38=TRUE,(C38/100*50),C38)</f>
        <v>1053</v>
      </c>
      <c r="F38" s="7">
        <f>IF(InputData!C38="A",E38*0.95,(IF(InputData!C38="B",E38,(IF(InputData!C38="C",E38*1.1,(IF(InputData!C38="D",E38*1.25,(IF(InputData!C38="E",E38*1.5,IF(InputData!C38="F",E38*3,E38))))))))))</f>
        <v>1053</v>
      </c>
      <c r="G38" s="7">
        <f>Calcs!F38*(InputData!D38/InputData!E38)</f>
        <v>519.28767123287673</v>
      </c>
      <c r="H38" s="5">
        <f t="shared" si="0"/>
        <v>519.29</v>
      </c>
    </row>
    <row r="39" spans="2:8" x14ac:dyDescent="0.25">
      <c r="B39" s="7">
        <f>VLOOKUP(InputData!A39,BaselineChargeLookup!$A$1:$C$139,3,TRUE)</f>
        <v>1336</v>
      </c>
      <c r="C39" s="7">
        <f>IF(InputData!G39=TRUE,0,B39)</f>
        <v>1336</v>
      </c>
      <c r="D39" s="7">
        <f>IF(InputData!B39=TRUE,(C39/100*50),0)</f>
        <v>0</v>
      </c>
      <c r="E39" s="7">
        <f>IF(InputData!B39=TRUE,(C39/100*50),C39)</f>
        <v>1336</v>
      </c>
      <c r="F39" s="7">
        <f>IF(InputData!C39="A",E39*0.95,(IF(InputData!C39="B",E39,(IF(InputData!C39="C",E39*1.1,(IF(InputData!C39="D",E39*1.25,(IF(InputData!C39="E",E39*1.5,IF(InputData!C39="F",E39*3,E39))))))))))</f>
        <v>1469.6000000000001</v>
      </c>
      <c r="G39" s="7">
        <f>Calcs!F39*(InputData!D39/InputData!E39)</f>
        <v>744.86575342465767</v>
      </c>
      <c r="H39" s="5">
        <f t="shared" si="0"/>
        <v>744.87</v>
      </c>
    </row>
    <row r="40" spans="2:8" x14ac:dyDescent="0.25">
      <c r="B40" s="7">
        <f>VLOOKUP(InputData!A40,BaselineChargeLookup!$A$1:$C$139,3,TRUE)</f>
        <v>5872</v>
      </c>
      <c r="C40" s="7">
        <f>IF(InputData!G40=TRUE,0,B40)</f>
        <v>5872</v>
      </c>
      <c r="D40" s="7">
        <f>IF(InputData!B40=TRUE,(C40/100*50),0)</f>
        <v>2936</v>
      </c>
      <c r="E40" s="7">
        <f>IF(InputData!B40=TRUE,(C40/100*50),C40)</f>
        <v>2936</v>
      </c>
      <c r="F40" s="7">
        <f>IF(InputData!C40="A",E40*0.95,(IF(InputData!C40="B",E40,(IF(InputData!C40="C",E40*1.1,(IF(InputData!C40="D",E40*1.25,(IF(InputData!C40="E",E40*1.5,IF(InputData!C40="F",E40*3,E40))))))))))</f>
        <v>3670</v>
      </c>
      <c r="G40" s="7">
        <f>Calcs!F40*(InputData!D40/InputData!E40)</f>
        <v>1910.4109589041095</v>
      </c>
      <c r="H40" s="5">
        <f t="shared" si="0"/>
        <v>1910.41</v>
      </c>
    </row>
    <row r="41" spans="2:8" x14ac:dyDescent="0.25">
      <c r="B41" s="7">
        <f>VLOOKUP(InputData!A41,BaselineChargeLookup!$A$1:$C$139,3,TRUE)</f>
        <v>4006</v>
      </c>
      <c r="C41" s="7">
        <f>IF(InputData!G41=TRUE,0,B41)</f>
        <v>4006</v>
      </c>
      <c r="D41" s="7">
        <f>IF(InputData!B41=TRUE,(C41/100*50),0)</f>
        <v>0</v>
      </c>
      <c r="E41" s="7">
        <f>IF(InputData!B41=TRUE,(C41/100*50),C41)</f>
        <v>4006</v>
      </c>
      <c r="F41" s="7">
        <f>IF(InputData!C41="A",E41*0.95,(IF(InputData!C41="B",E41,(IF(InputData!C41="C",E41*1.1,(IF(InputData!C41="D",E41*1.25,(IF(InputData!C41="E",E41*1.5,IF(InputData!C41="F",E41*3,E41))))))))))</f>
        <v>6009</v>
      </c>
      <c r="G41" s="7">
        <f>Calcs!F41*(InputData!D41/InputData!E41)</f>
        <v>3210.2876712328771</v>
      </c>
      <c r="H41" s="5">
        <f t="shared" si="0"/>
        <v>3210.29</v>
      </c>
    </row>
    <row r="42" spans="2:8" x14ac:dyDescent="0.25">
      <c r="B42" s="7">
        <f>VLOOKUP(InputData!A42,BaselineChargeLookup!$A$1:$C$139,3,TRUE)</f>
        <v>8285</v>
      </c>
      <c r="C42" s="7">
        <f>IF(InputData!G42=TRUE,0,B42)</f>
        <v>8285</v>
      </c>
      <c r="D42" s="7">
        <f>IF(InputData!B42=TRUE,(C42/100*50),0)</f>
        <v>4142.5</v>
      </c>
      <c r="E42" s="7">
        <f>IF(InputData!B42=TRUE,(C42/100*50),C42)</f>
        <v>4142.5</v>
      </c>
      <c r="F42" s="7">
        <f>IF(InputData!C42="A",E42*0.95,(IF(InputData!C42="B",E42,(IF(InputData!C42="C",E42*1.1,(IF(InputData!C42="D",E42*1.25,(IF(InputData!C42="E",E42*1.5,IF(InputData!C42="F",E42*3,E42))))))))))</f>
        <v>12427.5</v>
      </c>
      <c r="G42" s="7">
        <f>Calcs!F42*(InputData!D42/InputData!E42)</f>
        <v>6809.58904109589</v>
      </c>
      <c r="H42" s="5">
        <f t="shared" si="0"/>
        <v>6809.59</v>
      </c>
    </row>
    <row r="43" spans="2:8" x14ac:dyDescent="0.25">
      <c r="B43" s="7">
        <f>VLOOKUP(InputData!A43,BaselineChargeLookup!$A$1:$C$139,3,TRUE)</f>
        <v>2567</v>
      </c>
      <c r="C43" s="7">
        <f>IF(InputData!G43=TRUE,0,B43)</f>
        <v>2567</v>
      </c>
      <c r="D43" s="7">
        <f>IF(InputData!B43=TRUE,(C43/100*50),0)</f>
        <v>0</v>
      </c>
      <c r="E43" s="7">
        <f>IF(InputData!B43=TRUE,(C43/100*50),C43)</f>
        <v>2567</v>
      </c>
      <c r="F43" s="7">
        <f>IF(InputData!C43="A",E43*0.95,(IF(InputData!C43="B",E43,(IF(InputData!C43="C",E43*1.1,(IF(InputData!C43="D",E43*1.25,(IF(InputData!C43="E",E43*1.5,IF(InputData!C43="F",E43*3,E43))))))))))</f>
        <v>2567</v>
      </c>
      <c r="G43" s="7">
        <f>Calcs!F43*(InputData!D43/InputData!E43)</f>
        <v>1441.7397260273974</v>
      </c>
      <c r="H43" s="5">
        <f t="shared" si="0"/>
        <v>1441.74</v>
      </c>
    </row>
    <row r="44" spans="2:8" x14ac:dyDescent="0.25">
      <c r="B44" s="7">
        <f>VLOOKUP(InputData!A44,BaselineChargeLookup!$A$1:$C$139,3,TRUE)</f>
        <v>1863</v>
      </c>
      <c r="C44" s="7">
        <f>IF(InputData!G44=TRUE,0,B44)</f>
        <v>1863</v>
      </c>
      <c r="D44" s="7">
        <f>IF(InputData!B44=TRUE,(C44/100*50),0)</f>
        <v>931.5</v>
      </c>
      <c r="E44" s="7">
        <f>IF(InputData!B44=TRUE,(C44/100*50),C44)</f>
        <v>931.5</v>
      </c>
      <c r="F44" s="7">
        <f>IF(InputData!C44="A",E44*0.95,(IF(InputData!C44="B",E44,(IF(InputData!C44="C",E44*1.1,(IF(InputData!C44="D",E44*1.25,(IF(InputData!C44="E",E44*1.5,IF(InputData!C44="F",E44*3,E44))))))))))</f>
        <v>884.92499999999995</v>
      </c>
      <c r="G44" s="7">
        <f>Calcs!F44*(InputData!D44/InputData!E44)</f>
        <v>509.13493150684928</v>
      </c>
      <c r="H44" s="5">
        <f t="shared" si="0"/>
        <v>509.13</v>
      </c>
    </row>
    <row r="45" spans="2:8" x14ac:dyDescent="0.25">
      <c r="B45" s="7">
        <f>VLOOKUP(InputData!A45,BaselineChargeLookup!$A$1:$C$139,3,TRUE)</f>
        <v>971</v>
      </c>
      <c r="C45" s="7">
        <f>IF(InputData!G45=TRUE,0,B45)</f>
        <v>971</v>
      </c>
      <c r="D45" s="7">
        <f>IF(InputData!B45=TRUE,(C45/100*50),0)</f>
        <v>0</v>
      </c>
      <c r="E45" s="7">
        <f>IF(InputData!B45=TRUE,(C45/100*50),C45)</f>
        <v>971</v>
      </c>
      <c r="F45" s="7">
        <f>IF(InputData!C45="A",E45*0.95,(IF(InputData!C45="B",E45,(IF(InputData!C45="C",E45*1.1,(IF(InputData!C45="D",E45*1.25,(IF(InputData!C45="E",E45*1.5,IF(InputData!C45="F",E45*3,E45))))))))))</f>
        <v>971</v>
      </c>
      <c r="G45" s="7">
        <f>Calcs!F45*(InputData!D45/InputData!E45)</f>
        <v>571.95890410958907</v>
      </c>
      <c r="H45" s="5">
        <f t="shared" si="0"/>
        <v>571.96</v>
      </c>
    </row>
    <row r="46" spans="2:8" x14ac:dyDescent="0.25">
      <c r="B46" s="7">
        <f>VLOOKUP(InputData!A46,BaselineChargeLookup!$A$1:$C$139,3,TRUE)</f>
        <v>4842</v>
      </c>
      <c r="C46" s="7">
        <f>IF(InputData!G46=TRUE,0,B46)</f>
        <v>4842</v>
      </c>
      <c r="D46" s="7">
        <f>IF(InputData!B46=TRUE,(C46/100*50),0)</f>
        <v>2421</v>
      </c>
      <c r="E46" s="7">
        <f>IF(InputData!B46=TRUE,(C46/100*50),C46)</f>
        <v>2421</v>
      </c>
      <c r="F46" s="7">
        <f>IF(InputData!C46="A",E46*0.95,(IF(InputData!C46="B",E46,(IF(InputData!C46="C",E46*1.1,(IF(InputData!C46="D",E46*1.25,(IF(InputData!C46="E",E46*1.5,IF(InputData!C46="F",E46*3,E46))))))))))</f>
        <v>2663.1000000000004</v>
      </c>
      <c r="G46" s="7">
        <f>Calcs!F46*(InputData!D46/InputData!E46)</f>
        <v>1605.1561643835619</v>
      </c>
      <c r="H46" s="5">
        <f t="shared" si="0"/>
        <v>1605.16</v>
      </c>
    </row>
    <row r="47" spans="2:8" x14ac:dyDescent="0.25">
      <c r="B47" s="7">
        <f>VLOOKUP(InputData!A47,BaselineChargeLookup!$A$1:$C$139,3,TRUE)</f>
        <v>2495</v>
      </c>
      <c r="C47" s="7">
        <f>IF(InputData!G47=TRUE,0,B47)</f>
        <v>2495</v>
      </c>
      <c r="D47" s="7">
        <f>IF(InputData!B47=TRUE,(C47/100*50),0)</f>
        <v>0</v>
      </c>
      <c r="E47" s="7">
        <f>IF(InputData!B47=TRUE,(C47/100*50),C47)</f>
        <v>2495</v>
      </c>
      <c r="F47" s="7">
        <f>IF(InputData!C47="A",E47*0.95,(IF(InputData!C47="B",E47,(IF(InputData!C47="C",E47*1.1,(IF(InputData!C47="D",E47*1.25,(IF(InputData!C47="E",E47*1.5,IF(InputData!C47="F",E47*3,E47))))))))))</f>
        <v>3118.75</v>
      </c>
      <c r="G47" s="7">
        <f>Calcs!F47*(InputData!D47/InputData!E47)</f>
        <v>1922.5171232876712</v>
      </c>
      <c r="H47" s="5">
        <f t="shared" si="0"/>
        <v>1922.52</v>
      </c>
    </row>
    <row r="48" spans="2:8" x14ac:dyDescent="0.25">
      <c r="B48" s="7">
        <f>VLOOKUP(InputData!A48,BaselineChargeLookup!$A$1:$C$139,3,TRUE)</f>
        <v>1295</v>
      </c>
      <c r="C48" s="7">
        <f>IF(InputData!G48=TRUE,0,B48)</f>
        <v>1295</v>
      </c>
      <c r="D48" s="7">
        <f>IF(InputData!B48=TRUE,(C48/100*50),0)</f>
        <v>647.5</v>
      </c>
      <c r="E48" s="7">
        <f>IF(InputData!B48=TRUE,(C48/100*50),C48)</f>
        <v>647.5</v>
      </c>
      <c r="F48" s="7">
        <f>IF(InputData!C48="A",E48*0.95,(IF(InputData!C48="B",E48,(IF(InputData!C48="C",E48*1.1,(IF(InputData!C48="D",E48*1.25,(IF(InputData!C48="E",E48*1.5,IF(InputData!C48="F",E48*3,E48))))))))))</f>
        <v>971.25</v>
      </c>
      <c r="G48" s="7">
        <f>Calcs!F48*(InputData!D48/InputData!E48)</f>
        <v>612.02054794520541</v>
      </c>
      <c r="H48" s="5">
        <f t="shared" si="0"/>
        <v>612.02</v>
      </c>
    </row>
    <row r="49" spans="2:8" x14ac:dyDescent="0.25">
      <c r="B49" s="7">
        <f>VLOOKUP(InputData!A49,BaselineChargeLookup!$A$1:$C$139,3,TRUE)</f>
        <v>5794</v>
      </c>
      <c r="C49" s="7">
        <f>IF(InputData!G49=TRUE,0,B49)</f>
        <v>5794</v>
      </c>
      <c r="D49" s="7">
        <f>IF(InputData!B49=TRUE,(C49/100*50),0)</f>
        <v>0</v>
      </c>
      <c r="E49" s="7">
        <f>IF(InputData!B49=TRUE,(C49/100*50),C49)</f>
        <v>5794</v>
      </c>
      <c r="F49" s="7">
        <f>IF(InputData!C49="A",E49*0.95,(IF(InputData!C49="B",E49,(IF(InputData!C49="C",E49*1.1,(IF(InputData!C49="D",E49*1.25,(IF(InputData!C49="E",E49*1.5,IF(InputData!C49="F",E49*3,E49))))))))))</f>
        <v>17382</v>
      </c>
      <c r="G49" s="7">
        <f>Calcs!F49*(InputData!D49/InputData!E49)</f>
        <v>11191.150684931506</v>
      </c>
      <c r="H49" s="5">
        <f t="shared" si="0"/>
        <v>11191.15</v>
      </c>
    </row>
    <row r="50" spans="2:8" x14ac:dyDescent="0.25">
      <c r="B50" s="7">
        <f>VLOOKUP(InputData!A50,BaselineChargeLookup!$A$1:$C$139,3,TRUE)</f>
        <v>4169</v>
      </c>
      <c r="C50" s="7">
        <f>IF(InputData!G50=TRUE,0,B50)</f>
        <v>4169</v>
      </c>
      <c r="D50" s="7">
        <f>IF(InputData!B50=TRUE,(C50/100*50),0)</f>
        <v>2084.5</v>
      </c>
      <c r="E50" s="7">
        <f>IF(InputData!B50=TRUE,(C50/100*50),C50)</f>
        <v>2084.5</v>
      </c>
      <c r="F50" s="7">
        <f>IF(InputData!C50="A",E50*0.95,(IF(InputData!C50="B",E50,(IF(InputData!C50="C",E50*1.1,(IF(InputData!C50="D",E50*1.25,(IF(InputData!C50="E",E50*1.5,IF(InputData!C50="F",E50*3,E50))))))))))</f>
        <v>2084.5</v>
      </c>
      <c r="G50" s="7">
        <f>Calcs!F50*(InputData!D50/InputData!E50)</f>
        <v>1370.6301369863013</v>
      </c>
      <c r="H50" s="5">
        <f t="shared" si="0"/>
        <v>1370.63</v>
      </c>
    </row>
    <row r="51" spans="2:8" x14ac:dyDescent="0.25">
      <c r="B51" s="7">
        <f>VLOOKUP(InputData!A51,BaselineChargeLookup!$A$1:$C$139,3,TRUE)</f>
        <v>2875</v>
      </c>
      <c r="C51" s="7">
        <f>IF(InputData!G51=TRUE,0,B51)</f>
        <v>2875</v>
      </c>
      <c r="D51" s="7">
        <f>IF(InputData!B51=TRUE,(C51/100*50),0)</f>
        <v>0</v>
      </c>
      <c r="E51" s="7">
        <f>IF(InputData!B51=TRUE,(C51/100*50),C51)</f>
        <v>2875</v>
      </c>
      <c r="F51" s="7">
        <f>IF(InputData!C51="A",E51*0.95,(IF(InputData!C51="B",E51,(IF(InputData!C51="C",E51*1.1,(IF(InputData!C51="D",E51*1.25,(IF(InputData!C51="E",E51*1.5,IF(InputData!C51="F",E51*3,E51))))))))))</f>
        <v>2731.25</v>
      </c>
      <c r="G51" s="7">
        <f>Calcs!F51*(InputData!D51/InputData!E51)</f>
        <v>1833.3047945205481</v>
      </c>
      <c r="H51" s="5">
        <f t="shared" si="0"/>
        <v>1833.3</v>
      </c>
    </row>
    <row r="52" spans="2:8" x14ac:dyDescent="0.25">
      <c r="B52" s="7">
        <f>VLOOKUP(InputData!A52,BaselineChargeLookup!$A$1:$C$139,3,TRUE)</f>
        <v>1920</v>
      </c>
      <c r="C52" s="7">
        <f>IF(InputData!G52=TRUE,0,B52)</f>
        <v>1920</v>
      </c>
      <c r="D52" s="7">
        <f>IF(InputData!B52=TRUE,(C52/100*50),0)</f>
        <v>960</v>
      </c>
      <c r="E52" s="7">
        <f>IF(InputData!B52=TRUE,(C52/100*50),C52)</f>
        <v>960</v>
      </c>
      <c r="F52" s="7">
        <f>IF(InputData!C52="A",E52*0.95,(IF(InputData!C52="B",E52,(IF(InputData!C52="C",E52*1.1,(IF(InputData!C52="D",E52*1.25,(IF(InputData!C52="E",E52*1.5,IF(InputData!C52="F",E52*3,E52))))))))))</f>
        <v>960</v>
      </c>
      <c r="G52" s="7">
        <f>Calcs!F52*(InputData!D52/InputData!E52)</f>
        <v>657.53424657534242</v>
      </c>
      <c r="H52" s="5">
        <f t="shared" si="0"/>
        <v>657.53</v>
      </c>
    </row>
    <row r="53" spans="2:8" x14ac:dyDescent="0.25">
      <c r="B53" s="7">
        <f>VLOOKUP(InputData!A53,BaselineChargeLookup!$A$1:$C$139,3,TRUE)</f>
        <v>18221</v>
      </c>
      <c r="C53" s="7">
        <f>IF(InputData!G53=TRUE,0,B53)</f>
        <v>18221</v>
      </c>
      <c r="D53" s="7">
        <f>IF(InputData!B53=TRUE,(C53/100*50),0)</f>
        <v>0</v>
      </c>
      <c r="E53" s="7">
        <f>IF(InputData!B53=TRUE,(C53/100*50),C53)</f>
        <v>18221</v>
      </c>
      <c r="F53" s="7">
        <f>IF(InputData!C53="A",E53*0.95,(IF(InputData!C53="B",E53,(IF(InputData!C53="C",E53*1.1,(IF(InputData!C53="D",E53*1.25,(IF(InputData!C53="E",E53*1.5,IF(InputData!C53="F",E53*3,E53))))))))))</f>
        <v>20043.100000000002</v>
      </c>
      <c r="G53" s="7">
        <f>Calcs!F53*(InputData!D53/InputData!E53)</f>
        <v>14002.713698630139</v>
      </c>
      <c r="H53" s="5">
        <f t="shared" si="0"/>
        <v>14002.71</v>
      </c>
    </row>
    <row r="54" spans="2:8" x14ac:dyDescent="0.25">
      <c r="B54" s="7">
        <f>VLOOKUP(InputData!A54,BaselineChargeLookup!$A$1:$C$139,3,TRUE)</f>
        <v>2909</v>
      </c>
      <c r="C54" s="7">
        <f>IF(InputData!G54=TRUE,0,B54)</f>
        <v>2909</v>
      </c>
      <c r="D54" s="7">
        <f>IF(InputData!B54=TRUE,(C54/100*50),0)</f>
        <v>1454.5</v>
      </c>
      <c r="E54" s="7">
        <f>IF(InputData!B54=TRUE,(C54/100*50),C54)</f>
        <v>1454.5</v>
      </c>
      <c r="F54" s="7">
        <f>IF(InputData!C54="A",E54*0.95,(IF(InputData!C54="B",E54,(IF(InputData!C54="C",E54*1.1,(IF(InputData!C54="D",E54*1.25,(IF(InputData!C54="E",E54*1.5,IF(InputData!C54="F",E54*3,E54))))))))))</f>
        <v>1818.125</v>
      </c>
      <c r="G54" s="7">
        <f>Calcs!F54*(InputData!D54/InputData!E54)</f>
        <v>1295.1027397260273</v>
      </c>
      <c r="H54" s="5">
        <f t="shared" si="0"/>
        <v>1295.0999999999999</v>
      </c>
    </row>
    <row r="55" spans="2:8" x14ac:dyDescent="0.25">
      <c r="B55" s="7">
        <f>VLOOKUP(InputData!A55,BaselineChargeLookup!$A$1:$C$139,3,TRUE)</f>
        <v>5001</v>
      </c>
      <c r="C55" s="7">
        <f>IF(InputData!G55=TRUE,0,B55)</f>
        <v>5001</v>
      </c>
      <c r="D55" s="7">
        <f>IF(InputData!B55=TRUE,(C55/100*50),0)</f>
        <v>0</v>
      </c>
      <c r="E55" s="7">
        <f>IF(InputData!B55=TRUE,(C55/100*50),C55)</f>
        <v>5001</v>
      </c>
      <c r="F55" s="7">
        <f>IF(InputData!C55="A",E55*0.95,(IF(InputData!C55="B",E55,(IF(InputData!C55="C",E55*1.1,(IF(InputData!C55="D",E55*1.25,(IF(InputData!C55="E",E55*1.5,IF(InputData!C55="F",E55*3,E55))))))))))</f>
        <v>7501.5</v>
      </c>
      <c r="G55" s="7">
        <f>Calcs!F55*(InputData!D55/InputData!E55)</f>
        <v>5446.2945205479455</v>
      </c>
      <c r="H55" s="5">
        <f t="shared" si="0"/>
        <v>5446.29</v>
      </c>
    </row>
    <row r="56" spans="2:8" x14ac:dyDescent="0.25">
      <c r="B56" s="7">
        <f>VLOOKUP(InputData!A56,BaselineChargeLookup!$A$1:$C$139,3,TRUE)</f>
        <v>2464</v>
      </c>
      <c r="C56" s="7">
        <f>IF(InputData!G56=TRUE,0,B56)</f>
        <v>2464</v>
      </c>
      <c r="D56" s="7">
        <f>IF(InputData!B56=TRUE,(C56/100*50),0)</f>
        <v>1232</v>
      </c>
      <c r="E56" s="7">
        <f>IF(InputData!B56=TRUE,(C56/100*50),C56)</f>
        <v>1232</v>
      </c>
      <c r="F56" s="7">
        <f>IF(InputData!C56="A",E56*0.95,(IF(InputData!C56="B",E56,(IF(InputData!C56="C",E56*1.1,(IF(InputData!C56="D",E56*1.25,(IF(InputData!C56="E",E56*1.5,IF(InputData!C56="F",E56*3,E56))))))))))</f>
        <v>3696</v>
      </c>
      <c r="G56" s="7">
        <f>Calcs!F56*(InputData!D56/InputData!E56)</f>
        <v>2734.027397260274</v>
      </c>
      <c r="H56" s="5">
        <f t="shared" si="0"/>
        <v>2734.03</v>
      </c>
    </row>
    <row r="57" spans="2:8" x14ac:dyDescent="0.25">
      <c r="B57" s="7">
        <f>VLOOKUP(InputData!A57,BaselineChargeLookup!$A$1:$C$139,3,TRUE)</f>
        <v>1005</v>
      </c>
      <c r="C57" s="7">
        <f>IF(InputData!G57=TRUE,0,B57)</f>
        <v>1005</v>
      </c>
      <c r="D57" s="7">
        <f>IF(InputData!B57=TRUE,(C57/100*50),0)</f>
        <v>0</v>
      </c>
      <c r="E57" s="7">
        <f>IF(InputData!B57=TRUE,(C57/100*50),C57)</f>
        <v>1005</v>
      </c>
      <c r="F57" s="7">
        <f>IF(InputData!C57="A",E57*0.95,(IF(InputData!C57="B",E57,(IF(InputData!C57="C",E57*1.1,(IF(InputData!C57="D",E57*1.25,(IF(InputData!C57="E",E57*1.5,IF(InputData!C57="F",E57*3,E57))))))))))</f>
        <v>1005</v>
      </c>
      <c r="G57" s="7">
        <f>Calcs!F57*(InputData!D57/InputData!E57)</f>
        <v>757.19178082191786</v>
      </c>
      <c r="H57" s="5">
        <f t="shared" si="0"/>
        <v>757.19</v>
      </c>
    </row>
    <row r="58" spans="2:8" x14ac:dyDescent="0.25">
      <c r="B58" s="7">
        <f>VLOOKUP(InputData!A58,BaselineChargeLookup!$A$1:$C$139,3,TRUE)</f>
        <v>2382</v>
      </c>
      <c r="C58" s="7">
        <f>IF(InputData!G58=TRUE,0,B58)</f>
        <v>2382</v>
      </c>
      <c r="D58" s="7">
        <f>IF(InputData!B58=TRUE,(C58/100*50),0)</f>
        <v>1191</v>
      </c>
      <c r="E58" s="7">
        <f>IF(InputData!B58=TRUE,(C58/100*50),C58)</f>
        <v>1191</v>
      </c>
      <c r="F58" s="7">
        <f>IF(InputData!C58="A",E58*0.95,(IF(InputData!C58="B",E58,(IF(InputData!C58="C",E58*1.1,(IF(InputData!C58="D",E58*1.25,(IF(InputData!C58="E",E58*1.5,IF(InputData!C58="F",E58*3,E58))))))))))</f>
        <v>1131.45</v>
      </c>
      <c r="G58" s="7">
        <f>Calcs!F58*(InputData!D58/InputData!E58)</f>
        <v>867.96164383561643</v>
      </c>
      <c r="H58" s="5">
        <f t="shared" si="0"/>
        <v>867.96</v>
      </c>
    </row>
    <row r="59" spans="2:8" x14ac:dyDescent="0.25">
      <c r="B59" s="7">
        <f>VLOOKUP(InputData!A59,BaselineChargeLookup!$A$1:$C$139,3,TRUE)</f>
        <v>844</v>
      </c>
      <c r="C59" s="7">
        <f>IF(InputData!G59=TRUE,0,B59)</f>
        <v>844</v>
      </c>
      <c r="D59" s="7">
        <f>IF(InputData!B59=TRUE,(C59/100*50),0)</f>
        <v>0</v>
      </c>
      <c r="E59" s="7">
        <f>IF(InputData!B59=TRUE,(C59/100*50),C59)</f>
        <v>844</v>
      </c>
      <c r="F59" s="7">
        <f>IF(InputData!C59="A",E59*0.95,(IF(InputData!C59="B",E59,(IF(InputData!C59="C",E59*1.1,(IF(InputData!C59="D",E59*1.25,(IF(InputData!C59="E",E59*1.5,IF(InputData!C59="F",E59*3,E59))))))))))</f>
        <v>844</v>
      </c>
      <c r="G59" s="7">
        <f>Calcs!F59*(InputData!D59/InputData!E59)</f>
        <v>659.01369863013701</v>
      </c>
      <c r="H59" s="5">
        <f t="shared" si="0"/>
        <v>659.01</v>
      </c>
    </row>
    <row r="60" spans="2:8" x14ac:dyDescent="0.25">
      <c r="B60" s="7">
        <f>VLOOKUP(InputData!A60,BaselineChargeLookup!$A$1:$C$139,3,TRUE)</f>
        <v>17632</v>
      </c>
      <c r="C60" s="7">
        <f>IF(InputData!G60=TRUE,0,B60)</f>
        <v>17632</v>
      </c>
      <c r="D60" s="7">
        <f>IF(InputData!B60=TRUE,(C60/100*50),0)</f>
        <v>8816</v>
      </c>
      <c r="E60" s="7">
        <f>IF(InputData!B60=TRUE,(C60/100*50),C60)</f>
        <v>8816</v>
      </c>
      <c r="F60" s="7">
        <f>IF(InputData!C60="A",E60*0.95,(IF(InputData!C60="B",E60,(IF(InputData!C60="C",E60*1.1,(IF(InputData!C60="D",E60*1.25,(IF(InputData!C60="E",E60*1.5,IF(InputData!C60="F",E60*3,E60))))))))))</f>
        <v>9697.6</v>
      </c>
      <c r="G60" s="7">
        <f>Calcs!F60*(InputData!D60/InputData!E60)</f>
        <v>7704.9424657534246</v>
      </c>
      <c r="H60" s="5">
        <f t="shared" si="0"/>
        <v>7704.94</v>
      </c>
    </row>
    <row r="61" spans="2:8" x14ac:dyDescent="0.25">
      <c r="B61" s="7">
        <f>VLOOKUP(InputData!A61,BaselineChargeLookup!$A$1:$C$139,3,TRUE)</f>
        <v>16946</v>
      </c>
      <c r="C61" s="7">
        <f>IF(InputData!G61=TRUE,0,B61)</f>
        <v>16946</v>
      </c>
      <c r="D61" s="7">
        <f>IF(InputData!B61=TRUE,(C61/100*50),0)</f>
        <v>0</v>
      </c>
      <c r="E61" s="7">
        <f>IF(InputData!B61=TRUE,(C61/100*50),C61)</f>
        <v>16946</v>
      </c>
      <c r="F61" s="7">
        <f>IF(InputData!C61="A",E61*0.95,(IF(InputData!C61="B",E61,(IF(InputData!C61="C",E61*1.1,(IF(InputData!C61="D",E61*1.25,(IF(InputData!C61="E",E61*1.5,IF(InputData!C61="F",E61*3,E61))))))))))</f>
        <v>21182.5</v>
      </c>
      <c r="G61" s="7">
        <f>Calcs!F61*(InputData!D61/InputData!E61)</f>
        <v>17120.102739726026</v>
      </c>
      <c r="H61" s="5">
        <f t="shared" si="0"/>
        <v>17120.099999999999</v>
      </c>
    </row>
    <row r="62" spans="2:8" x14ac:dyDescent="0.25">
      <c r="B62" s="7">
        <f>VLOOKUP(InputData!A62,BaselineChargeLookup!$A$1:$C$139,3,TRUE)</f>
        <v>3328</v>
      </c>
      <c r="C62" s="7">
        <f>IF(InputData!G62=TRUE,0,B62)</f>
        <v>3328</v>
      </c>
      <c r="D62" s="7">
        <f>IF(InputData!B62=TRUE,(C62/100*50),0)</f>
        <v>1664</v>
      </c>
      <c r="E62" s="7">
        <f>IF(InputData!B62=TRUE,(C62/100*50),C62)</f>
        <v>1664</v>
      </c>
      <c r="F62" s="7">
        <f>IF(InputData!C62="A",E62*0.95,(IF(InputData!C62="B",E62,(IF(InputData!C62="C",E62*1.1,(IF(InputData!C62="D",E62*1.25,(IF(InputData!C62="E",E62*1.5,IF(InputData!C62="F",E62*3,E62))))))))))</f>
        <v>2496</v>
      </c>
      <c r="G62" s="7">
        <f>Calcs!F62*(InputData!D62/InputData!E62)</f>
        <v>2051.5068493150684</v>
      </c>
      <c r="H62" s="5">
        <f t="shared" si="0"/>
        <v>2051.5100000000002</v>
      </c>
    </row>
    <row r="63" spans="2:8" x14ac:dyDescent="0.25">
      <c r="B63" s="7">
        <f>VLOOKUP(InputData!A63,BaselineChargeLookup!$A$1:$C$139,3,TRUE)</f>
        <v>1214</v>
      </c>
      <c r="C63" s="7">
        <f>IF(InputData!G63=TRUE,0,B63)</f>
        <v>1214</v>
      </c>
      <c r="D63" s="7">
        <f>IF(InputData!B63=TRUE,(C63/100*50),0)</f>
        <v>0</v>
      </c>
      <c r="E63" s="7">
        <f>IF(InputData!B63=TRUE,(C63/100*50),C63)</f>
        <v>1214</v>
      </c>
      <c r="F63" s="7">
        <f>IF(InputData!C63="A",E63*0.95,(IF(InputData!C63="B",E63,(IF(InputData!C63="C",E63*1.1,(IF(InputData!C63="D",E63*1.25,(IF(InputData!C63="E",E63*1.5,IF(InputData!C63="F",E63*3,E63))))))))))</f>
        <v>3642</v>
      </c>
      <c r="G63" s="7">
        <f>Calcs!F63*(InputData!D63/InputData!E63)</f>
        <v>3043.3150684931506</v>
      </c>
      <c r="H63" s="5">
        <f t="shared" si="0"/>
        <v>3043.32</v>
      </c>
    </row>
    <row r="64" spans="2:8" x14ac:dyDescent="0.25">
      <c r="B64" s="7">
        <f>VLOOKUP(InputData!A64,BaselineChargeLookup!$A$1:$C$139,3,TRUE)</f>
        <v>971</v>
      </c>
      <c r="C64" s="7">
        <f>IF(InputData!G64=TRUE,0,B64)</f>
        <v>971</v>
      </c>
      <c r="D64" s="7">
        <f>IF(InputData!B64=TRUE,(C64/100*50),0)</f>
        <v>485.50000000000006</v>
      </c>
      <c r="E64" s="7">
        <f>IF(InputData!B64=TRUE,(C64/100*50),C64)</f>
        <v>485.50000000000006</v>
      </c>
      <c r="F64" s="7">
        <f>IF(InputData!C64="A",E64*0.95,(IF(InputData!C64="B",E64,(IF(InputData!C64="C",E64*1.1,(IF(InputData!C64="D",E64*1.25,(IF(InputData!C64="E",E64*1.5,IF(InputData!C64="F",E64*3,E64))))))))))</f>
        <v>485.50000000000006</v>
      </c>
      <c r="G64" s="7">
        <f>Calcs!F64*(InputData!D64/InputData!E64)</f>
        <v>412.34246575342468</v>
      </c>
      <c r="H64" s="5">
        <f t="shared" si="0"/>
        <v>412.34</v>
      </c>
    </row>
    <row r="65" spans="2:8" x14ac:dyDescent="0.25">
      <c r="B65" s="7">
        <f>VLOOKUP(InputData!A65,BaselineChargeLookup!$A$1:$C$139,3,TRUE)</f>
        <v>6715</v>
      </c>
      <c r="C65" s="7">
        <f>IF(InputData!G65=TRUE,0,B65)</f>
        <v>6715</v>
      </c>
      <c r="D65" s="7">
        <f>IF(InputData!B65=TRUE,(C65/100*50),0)</f>
        <v>0</v>
      </c>
      <c r="E65" s="7">
        <f>IF(InputData!B65=TRUE,(C65/100*50),C65)</f>
        <v>6715</v>
      </c>
      <c r="F65" s="7">
        <f>IF(InputData!C65="A",E65*0.95,(IF(InputData!C65="B",E65,(IF(InputData!C65="C",E65*1.1,(IF(InputData!C65="D",E65*1.25,(IF(InputData!C65="E",E65*1.5,IF(InputData!C65="F",E65*3,E65))))))))))</f>
        <v>6379.25</v>
      </c>
      <c r="G65" s="7">
        <f>Calcs!F65*(InputData!D65/InputData!E65)</f>
        <v>5505.3801369863013</v>
      </c>
      <c r="H65" s="5">
        <f t="shared" si="0"/>
        <v>5505.38</v>
      </c>
    </row>
    <row r="66" spans="2:8" x14ac:dyDescent="0.25">
      <c r="B66" s="7">
        <f>VLOOKUP(InputData!A66,BaselineChargeLookup!$A$1:$C$139,3,TRUE)</f>
        <v>4120</v>
      </c>
      <c r="C66" s="7">
        <f>IF(InputData!G66=TRUE,0,B66)</f>
        <v>4120</v>
      </c>
      <c r="D66" s="7">
        <f>IF(InputData!B66=TRUE,(C66/100*50),0)</f>
        <v>2060</v>
      </c>
      <c r="E66" s="7">
        <f>IF(InputData!B66=TRUE,(C66/100*50),C66)</f>
        <v>2060</v>
      </c>
      <c r="F66" s="7">
        <f>IF(InputData!C66="A",E66*0.95,(IF(InputData!C66="B",E66,(IF(InputData!C66="C",E66*1.1,(IF(InputData!C66="D",E66*1.25,(IF(InputData!C66="E",E66*1.5,IF(InputData!C66="F",E66*3,E66))))))))))</f>
        <v>2060</v>
      </c>
      <c r="G66" s="7">
        <f>Calcs!F66*(InputData!D66/InputData!E66)</f>
        <v>1806.0273972602738</v>
      </c>
      <c r="H66" s="5">
        <f t="shared" si="0"/>
        <v>1806.03</v>
      </c>
    </row>
    <row r="67" spans="2:8" x14ac:dyDescent="0.25">
      <c r="B67" s="7">
        <f>VLOOKUP(InputData!A67,BaselineChargeLookup!$A$1:$C$139,3,TRUE)</f>
        <v>5166</v>
      </c>
      <c r="C67" s="7">
        <f>IF(InputData!G67=TRUE,0,B67)</f>
        <v>5166</v>
      </c>
      <c r="D67" s="7">
        <f>IF(InputData!B67=TRUE,(C67/100*50),0)</f>
        <v>0</v>
      </c>
      <c r="E67" s="7">
        <f>IF(InputData!B67=TRUE,(C67/100*50),C67)</f>
        <v>5166</v>
      </c>
      <c r="F67" s="7">
        <f>IF(InputData!C67="A",E67*0.95,(IF(InputData!C67="B",E67,(IF(InputData!C67="C",E67*1.1,(IF(InputData!C67="D",E67*1.25,(IF(InputData!C67="E",E67*1.5,IF(InputData!C67="F",E67*3,E67))))))))))</f>
        <v>5682.6</v>
      </c>
      <c r="G67" s="7">
        <f>Calcs!F67*(InputData!D67/InputData!E67)</f>
        <v>5059.8493150684935</v>
      </c>
      <c r="H67" s="5">
        <f t="shared" ref="H67:H130" si="1">ROUND(G67,2)</f>
        <v>5059.8500000000004</v>
      </c>
    </row>
    <row r="68" spans="2:8" x14ac:dyDescent="0.25">
      <c r="B68" s="7">
        <f>VLOOKUP(InputData!A68,BaselineChargeLookup!$A$1:$C$139,3,TRUE)</f>
        <v>3926</v>
      </c>
      <c r="C68" s="7">
        <f>IF(InputData!G68=TRUE,0,B68)</f>
        <v>3926</v>
      </c>
      <c r="D68" s="7">
        <f>IF(InputData!B68=TRUE,(C68/100*50),0)</f>
        <v>1963</v>
      </c>
      <c r="E68" s="7">
        <f>IF(InputData!B68=TRUE,(C68/100*50),C68)</f>
        <v>1963</v>
      </c>
      <c r="F68" s="7">
        <f>IF(InputData!C68="A",E68*0.95,(IF(InputData!C68="B",E68,(IF(InputData!C68="C",E68*1.1,(IF(InputData!C68="D",E68*1.25,(IF(InputData!C68="E",E68*1.5,IF(InputData!C68="F",E68*3,E68))))))))))</f>
        <v>2453.75</v>
      </c>
      <c r="G68" s="7">
        <f>Calcs!F68*(InputData!D68/InputData!E68)</f>
        <v>2218.4589041095887</v>
      </c>
      <c r="H68" s="5">
        <f t="shared" si="1"/>
        <v>2218.46</v>
      </c>
    </row>
    <row r="69" spans="2:8" x14ac:dyDescent="0.25">
      <c r="B69" s="7">
        <f>VLOOKUP(InputData!A69,BaselineChargeLookup!$A$1:$C$139,3,TRUE)</f>
        <v>819</v>
      </c>
      <c r="C69" s="7">
        <f>IF(InputData!G69=TRUE,0,B69)</f>
        <v>819</v>
      </c>
      <c r="D69" s="7">
        <f>IF(InputData!B69=TRUE,(C69/100*50),0)</f>
        <v>0</v>
      </c>
      <c r="E69" s="7">
        <f>IF(InputData!B69=TRUE,(C69/100*50),C69)</f>
        <v>819</v>
      </c>
      <c r="F69" s="7">
        <f>IF(InputData!C69="A",E69*0.95,(IF(InputData!C69="B",E69,(IF(InputData!C69="C",E69*1.1,(IF(InputData!C69="D",E69*1.25,(IF(InputData!C69="E",E69*1.5,IF(InputData!C69="F",E69*3,E69))))))))))</f>
        <v>1228.5</v>
      </c>
      <c r="G69" s="7">
        <f>Calcs!F69*(InputData!D69/InputData!E69)</f>
        <v>1127.527397260274</v>
      </c>
      <c r="H69" s="5">
        <f t="shared" si="1"/>
        <v>1127.53</v>
      </c>
    </row>
    <row r="70" spans="2:8" x14ac:dyDescent="0.25">
      <c r="B70" s="7">
        <f>VLOOKUP(InputData!A70,BaselineChargeLookup!$A$1:$C$139,3,TRUE)</f>
        <v>1265</v>
      </c>
      <c r="C70" s="7">
        <f>IF(InputData!G70=TRUE,0,B70)</f>
        <v>1265</v>
      </c>
      <c r="D70" s="7">
        <f>IF(InputData!B70=TRUE,(C70/100*50),0)</f>
        <v>632.5</v>
      </c>
      <c r="E70" s="7">
        <f>IF(InputData!B70=TRUE,(C70/100*50),C70)</f>
        <v>632.5</v>
      </c>
      <c r="F70" s="7">
        <f>IF(InputData!C70="A",E70*0.95,(IF(InputData!C70="B",E70,(IF(InputData!C70="C",E70*1.1,(IF(InputData!C70="D",E70*1.25,(IF(InputData!C70="E",E70*1.5,IF(InputData!C70="F",E70*3,E70))))))))))</f>
        <v>1897.5</v>
      </c>
      <c r="G70" s="7">
        <f>Calcs!F70*(InputData!D70/InputData!E70)</f>
        <v>1767.5342465753424</v>
      </c>
      <c r="H70" s="5">
        <f t="shared" si="1"/>
        <v>1767.53</v>
      </c>
    </row>
    <row r="71" spans="2:8" x14ac:dyDescent="0.25">
      <c r="B71" s="7">
        <f>VLOOKUP(InputData!A71,BaselineChargeLookup!$A$1:$C$139,3,TRUE)</f>
        <v>1610</v>
      </c>
      <c r="C71" s="7">
        <f>IF(InputData!G71=TRUE,0,B71)</f>
        <v>1610</v>
      </c>
      <c r="D71" s="7">
        <f>IF(InputData!B71=TRUE,(C71/100*50),0)</f>
        <v>0</v>
      </c>
      <c r="E71" s="7">
        <f>IF(InputData!B71=TRUE,(C71/100*50),C71)</f>
        <v>1610</v>
      </c>
      <c r="F71" s="7">
        <f>IF(InputData!C71="A",E71*0.95,(IF(InputData!C71="B",E71,(IF(InputData!C71="C",E71*1.1,(IF(InputData!C71="D",E71*1.25,(IF(InputData!C71="E",E71*1.5,IF(InputData!C71="F",E71*3,E71))))))))))</f>
        <v>1610</v>
      </c>
      <c r="G71" s="7">
        <f>Calcs!F71*(InputData!D71/InputData!E71)</f>
        <v>1521.7808219178082</v>
      </c>
      <c r="H71" s="5">
        <f t="shared" si="1"/>
        <v>1521.78</v>
      </c>
    </row>
    <row r="72" spans="2:8" x14ac:dyDescent="0.25">
      <c r="B72" s="7">
        <f>VLOOKUP(InputData!A72,BaselineChargeLookup!$A$1:$C$139,3,TRUE)</f>
        <v>2333</v>
      </c>
      <c r="C72" s="7">
        <f>IF(InputData!G72=TRUE,0,B72)</f>
        <v>2333</v>
      </c>
      <c r="D72" s="7">
        <f>IF(InputData!B72=TRUE,(C72/100*50),0)</f>
        <v>1166.5</v>
      </c>
      <c r="E72" s="7">
        <f>IF(InputData!B72=TRUE,(C72/100*50),C72)</f>
        <v>1166.5</v>
      </c>
      <c r="F72" s="7">
        <f>IF(InputData!C72="A",E72*0.95,(IF(InputData!C72="B",E72,(IF(InputData!C72="C",E72*1.1,(IF(InputData!C72="D",E72*1.25,(IF(InputData!C72="E",E72*1.5,IF(InputData!C72="F",E72*3,E72))))))))))</f>
        <v>1108.175</v>
      </c>
      <c r="G72" s="7">
        <f>Calcs!F72*(InputData!D72/InputData!E72)</f>
        <v>1062.6335616438355</v>
      </c>
      <c r="H72" s="5">
        <f t="shared" si="1"/>
        <v>1062.6300000000001</v>
      </c>
    </row>
    <row r="73" spans="2:8" x14ac:dyDescent="0.25">
      <c r="B73" s="7">
        <f>VLOOKUP(InputData!A73,BaselineChargeLookup!$A$1:$C$139,3,TRUE)</f>
        <v>42717</v>
      </c>
      <c r="C73" s="7">
        <f>IF(InputData!G73=TRUE,0,B73)</f>
        <v>42717</v>
      </c>
      <c r="D73" s="7">
        <f>IF(InputData!B73=TRUE,(C73/100*50),0)</f>
        <v>0</v>
      </c>
      <c r="E73" s="7">
        <f>IF(InputData!B73=TRUE,(C73/100*50),C73)</f>
        <v>42717</v>
      </c>
      <c r="F73" s="7">
        <f>IF(InputData!C73="A",E73*0.95,(IF(InputData!C73="B",E73,(IF(InputData!C73="C",E73*1.1,(IF(InputData!C73="D",E73*1.25,(IF(InputData!C73="E",E73*1.5,IF(InputData!C73="F",E73*3,E73))))))))))</f>
        <v>42717</v>
      </c>
      <c r="G73" s="7">
        <f>Calcs!F73*(InputData!D73/InputData!E73)</f>
        <v>41546.67123287671</v>
      </c>
      <c r="H73" s="5">
        <f t="shared" si="1"/>
        <v>41546.67</v>
      </c>
    </row>
    <row r="74" spans="2:8" x14ac:dyDescent="0.25">
      <c r="B74" s="7">
        <f>VLOOKUP(InputData!A74,BaselineChargeLookup!$A$1:$C$139,3,TRUE)</f>
        <v>6443</v>
      </c>
      <c r="C74" s="7">
        <f>IF(InputData!G74=TRUE,0,B74)</f>
        <v>6443</v>
      </c>
      <c r="D74" s="7">
        <f>IF(InputData!B74=TRUE,(C74/100*50),0)</f>
        <v>3221.5000000000005</v>
      </c>
      <c r="E74" s="7">
        <f>IF(InputData!B74=TRUE,(C74/100*50),C74)</f>
        <v>3221.5000000000005</v>
      </c>
      <c r="F74" s="7">
        <f>IF(InputData!C74="A",E74*0.95,(IF(InputData!C74="B",E74,(IF(InputData!C74="C",E74*1.1,(IF(InputData!C74="D",E74*1.25,(IF(InputData!C74="E",E74*1.5,IF(InputData!C74="F",E74*3,E74))))))))))</f>
        <v>3543.650000000001</v>
      </c>
      <c r="G74" s="7">
        <f>Calcs!F74*(InputData!D74/InputData!E74)</f>
        <v>3495.1068493150692</v>
      </c>
      <c r="H74" s="5">
        <f t="shared" si="1"/>
        <v>3495.11</v>
      </c>
    </row>
    <row r="75" spans="2:8" x14ac:dyDescent="0.25">
      <c r="B75" s="7">
        <f>VLOOKUP(InputData!A75,BaselineChargeLookup!$A$1:$C$139,3,TRUE)</f>
        <v>5186</v>
      </c>
      <c r="C75" s="7">
        <f>IF(InputData!G75=TRUE,0,B75)</f>
        <v>5186</v>
      </c>
      <c r="D75" s="7">
        <f>IF(InputData!B75=TRUE,(C75/100*50),0)</f>
        <v>0</v>
      </c>
      <c r="E75" s="7">
        <f>IF(InputData!B75=TRUE,(C75/100*50),C75)</f>
        <v>5186</v>
      </c>
      <c r="F75" s="7">
        <f>IF(InputData!C75="A",E75*0.95,(IF(InputData!C75="B",E75,(IF(InputData!C75="C",E75*1.1,(IF(InputData!C75="D",E75*1.25,(IF(InputData!C75="E",E75*1.5,IF(InputData!C75="F",E75*3,E75))))))))))</f>
        <v>6482.5</v>
      </c>
      <c r="G75" s="7">
        <f>Calcs!F75*(InputData!D75/InputData!E75)</f>
        <v>6482.5</v>
      </c>
      <c r="H75" s="5">
        <f t="shared" si="1"/>
        <v>6482.5</v>
      </c>
    </row>
    <row r="76" spans="2:8" x14ac:dyDescent="0.25">
      <c r="B76" s="7">
        <f>VLOOKUP(InputData!A76,BaselineChargeLookup!$A$1:$C$139,3,TRUE)</f>
        <v>3225</v>
      </c>
      <c r="C76" s="7">
        <f>IF(InputData!G76=TRUE,0,B76)</f>
        <v>3225</v>
      </c>
      <c r="D76" s="7">
        <f>IF(InputData!B76=TRUE,(C76/100*50),0)</f>
        <v>1612.5</v>
      </c>
      <c r="E76" s="7">
        <f>IF(InputData!B76=TRUE,(C76/100*50),C76)</f>
        <v>1612.5</v>
      </c>
      <c r="F76" s="7">
        <f>IF(InputData!C76="A",E76*0.95,(IF(InputData!C76="B",E76,(IF(InputData!C76="C",E76*1.1,(IF(InputData!C76="D",E76*1.25,(IF(InputData!C76="E",E76*1.5,IF(InputData!C76="F",E76*3,E76))))))))))</f>
        <v>2418.75</v>
      </c>
      <c r="G76" s="7">
        <f>Calcs!F76*(InputData!D76/InputData!E76)</f>
        <v>6.6267123287671232</v>
      </c>
      <c r="H76" s="5">
        <f t="shared" si="1"/>
        <v>6.63</v>
      </c>
    </row>
    <row r="77" spans="2:8" x14ac:dyDescent="0.25">
      <c r="B77" s="7">
        <f>VLOOKUP(InputData!A77,BaselineChargeLookup!$A$1:$C$139,3,TRUE)</f>
        <v>30599</v>
      </c>
      <c r="C77" s="7">
        <f>IF(InputData!G77=TRUE,0,B77)</f>
        <v>30599</v>
      </c>
      <c r="D77" s="7">
        <f>IF(InputData!B77=TRUE,(C77/100*50),0)</f>
        <v>0</v>
      </c>
      <c r="E77" s="7">
        <f>IF(InputData!B77=TRUE,(C77/100*50),C77)</f>
        <v>30599</v>
      </c>
      <c r="F77" s="7">
        <f>IF(InputData!C77="A",E77*0.95,(IF(InputData!C77="B",E77,(IF(InputData!C77="C",E77*1.1,(IF(InputData!C77="D",E77*1.25,(IF(InputData!C77="E",E77*1.5,IF(InputData!C77="F",E77*3,E77))))))))))</f>
        <v>91797</v>
      </c>
      <c r="G77" s="7">
        <f>Calcs!F77*(InputData!D77/InputData!E77)</f>
        <v>1257.4931506849314</v>
      </c>
      <c r="H77" s="5">
        <f t="shared" si="1"/>
        <v>1257.49</v>
      </c>
    </row>
    <row r="78" spans="2:8" x14ac:dyDescent="0.25">
      <c r="B78" s="7">
        <f>VLOOKUP(InputData!A78,BaselineChargeLookup!$A$1:$C$139,3,TRUE)</f>
        <v>17234</v>
      </c>
      <c r="C78" s="7">
        <f>IF(InputData!G78=TRUE,0,B78)</f>
        <v>17234</v>
      </c>
      <c r="D78" s="7">
        <f>IF(InputData!B78=TRUE,(C78/100*50),0)</f>
        <v>8617</v>
      </c>
      <c r="E78" s="7">
        <f>IF(InputData!B78=TRUE,(C78/100*50),C78)</f>
        <v>8617</v>
      </c>
      <c r="F78" s="7">
        <f>IF(InputData!C78="A",E78*0.95,(IF(InputData!C78="B",E78,(IF(InputData!C78="C",E78*1.1,(IF(InputData!C78="D",E78*1.25,(IF(InputData!C78="E",E78*1.5,IF(InputData!C78="F",E78*3,E78))))))))))</f>
        <v>8617</v>
      </c>
      <c r="G78" s="7">
        <f>Calcs!F78*(InputData!D78/InputData!E78)</f>
        <v>236.08219178082192</v>
      </c>
      <c r="H78" s="5">
        <f t="shared" si="1"/>
        <v>236.08</v>
      </c>
    </row>
    <row r="79" spans="2:8" x14ac:dyDescent="0.25">
      <c r="B79" s="7">
        <f>VLOOKUP(InputData!A79,BaselineChargeLookup!$A$1:$C$139,3,TRUE)</f>
        <v>27150</v>
      </c>
      <c r="C79" s="7">
        <f>IF(InputData!G79=TRUE,0,B79)</f>
        <v>27150</v>
      </c>
      <c r="D79" s="7">
        <f>IF(InputData!B79=TRUE,(C79/100*50),0)</f>
        <v>0</v>
      </c>
      <c r="E79" s="7">
        <f>IF(InputData!B79=TRUE,(C79/100*50),C79)</f>
        <v>27150</v>
      </c>
      <c r="F79" s="7">
        <f>IF(InputData!C79="A",E79*0.95,(IF(InputData!C79="B",E79,(IF(InputData!C79="C",E79*1.1,(IF(InputData!C79="D",E79*1.25,(IF(InputData!C79="E",E79*1.5,IF(InputData!C79="F",E79*3,E79))))))))))</f>
        <v>25792.5</v>
      </c>
      <c r="G79" s="7">
        <f>Calcs!F79*(InputData!D79/InputData!E79)</f>
        <v>706.64383561643831</v>
      </c>
      <c r="H79" s="5">
        <f t="shared" si="1"/>
        <v>706.64</v>
      </c>
    </row>
    <row r="80" spans="2:8" x14ac:dyDescent="0.25">
      <c r="B80" s="7">
        <f>VLOOKUP(InputData!A80,BaselineChargeLookup!$A$1:$C$139,3,TRUE)</f>
        <v>17835</v>
      </c>
      <c r="C80" s="7">
        <f>IF(InputData!G80=TRUE,0,B80)</f>
        <v>17835</v>
      </c>
      <c r="D80" s="7">
        <f>IF(InputData!B80=TRUE,(C80/100*50),0)</f>
        <v>8917.5</v>
      </c>
      <c r="E80" s="7">
        <f>IF(InputData!B80=TRUE,(C80/100*50),C80)</f>
        <v>8917.5</v>
      </c>
      <c r="F80" s="7">
        <f>IF(InputData!C80="A",E80*0.95,(IF(InputData!C80="B",E80,(IF(InputData!C80="C",E80*1.1,(IF(InputData!C80="D",E80*1.25,(IF(InputData!C80="E",E80*1.5,IF(InputData!C80="F",E80*3,E80))))))))))</f>
        <v>8917.5</v>
      </c>
      <c r="G80" s="7">
        <f>Calcs!F80*(InputData!D80/InputData!E80)</f>
        <v>488.63013698630135</v>
      </c>
      <c r="H80" s="5">
        <f t="shared" si="1"/>
        <v>488.63</v>
      </c>
    </row>
    <row r="81" spans="2:8" x14ac:dyDescent="0.25">
      <c r="B81" s="7">
        <f>VLOOKUP(InputData!A81,BaselineChargeLookup!$A$1:$C$139,3,TRUE)</f>
        <v>12806</v>
      </c>
      <c r="C81" s="7">
        <f>IF(InputData!G81=TRUE,0,B81)</f>
        <v>12806</v>
      </c>
      <c r="D81" s="7">
        <f>IF(InputData!B81=TRUE,(C81/100*50),0)</f>
        <v>0</v>
      </c>
      <c r="E81" s="7">
        <f>IF(InputData!B81=TRUE,(C81/100*50),C81)</f>
        <v>12806</v>
      </c>
      <c r="F81" s="7">
        <f>IF(InputData!C81="A",E81*0.95,(IF(InputData!C81="B",E81,(IF(InputData!C81="C",E81*1.1,(IF(InputData!C81="D",E81*1.25,(IF(InputData!C81="E",E81*1.5,IF(InputData!C81="F",E81*3,E81))))))))))</f>
        <v>14086.6</v>
      </c>
      <c r="G81" s="7">
        <f>Calcs!F81*(InputData!D81/InputData!E81)</f>
        <v>964.83561643835617</v>
      </c>
      <c r="H81" s="5">
        <f t="shared" si="1"/>
        <v>964.84</v>
      </c>
    </row>
    <row r="82" spans="2:8" x14ac:dyDescent="0.25">
      <c r="B82" s="7">
        <f>VLOOKUP(InputData!A82,BaselineChargeLookup!$A$1:$C$139,3,TRUE)</f>
        <v>9648</v>
      </c>
      <c r="C82" s="7">
        <f>IF(InputData!G82=TRUE,0,B82)</f>
        <v>9648</v>
      </c>
      <c r="D82" s="7">
        <f>IF(InputData!B82=TRUE,(C82/100*50),0)</f>
        <v>4824</v>
      </c>
      <c r="E82" s="7">
        <f>IF(InputData!B82=TRUE,(C82/100*50),C82)</f>
        <v>4824</v>
      </c>
      <c r="F82" s="7">
        <f>IF(InputData!C82="A",E82*0.95,(IF(InputData!C82="B",E82,(IF(InputData!C82="C",E82*1.1,(IF(InputData!C82="D",E82*1.25,(IF(InputData!C82="E",E82*1.5,IF(InputData!C82="F",E82*3,E82))))))))))</f>
        <v>6030</v>
      </c>
      <c r="G82" s="7">
        <f>Calcs!F82*(InputData!D82/InputData!E82)</f>
        <v>495.61643835616434</v>
      </c>
      <c r="H82" s="5">
        <f t="shared" si="1"/>
        <v>495.62</v>
      </c>
    </row>
    <row r="83" spans="2:8" x14ac:dyDescent="0.25">
      <c r="B83" s="7">
        <f>VLOOKUP(InputData!A83,BaselineChargeLookup!$A$1:$C$139,3,TRUE)</f>
        <v>8674</v>
      </c>
      <c r="C83" s="7">
        <f>IF(InputData!G83=TRUE,0,B83)</f>
        <v>8674</v>
      </c>
      <c r="D83" s="7">
        <f>IF(InputData!B83=TRUE,(C83/100*50),0)</f>
        <v>0</v>
      </c>
      <c r="E83" s="7">
        <f>IF(InputData!B83=TRUE,(C83/100*50),C83)</f>
        <v>8674</v>
      </c>
      <c r="F83" s="7">
        <f>IF(InputData!C83="A",E83*0.95,(IF(InputData!C83="B",E83,(IF(InputData!C83="C",E83*1.1,(IF(InputData!C83="D",E83*1.25,(IF(InputData!C83="E",E83*1.5,IF(InputData!C83="F",E83*3,E83))))))))))</f>
        <v>13011</v>
      </c>
      <c r="G83" s="7">
        <f>Calcs!F83*(InputData!D83/InputData!E83)</f>
        <v>1247.6301369863013</v>
      </c>
      <c r="H83" s="5">
        <f t="shared" si="1"/>
        <v>1247.6300000000001</v>
      </c>
    </row>
    <row r="84" spans="2:8" x14ac:dyDescent="0.25">
      <c r="B84" s="7">
        <f>VLOOKUP(InputData!A84,BaselineChargeLookup!$A$1:$C$139,3,TRUE)</f>
        <v>13521</v>
      </c>
      <c r="C84" s="7">
        <f>IF(InputData!G84=TRUE,0,B84)</f>
        <v>13521</v>
      </c>
      <c r="D84" s="7">
        <f>IF(InputData!B84=TRUE,(C84/100*50),0)</f>
        <v>6760.5</v>
      </c>
      <c r="E84" s="7">
        <f>IF(InputData!B84=TRUE,(C84/100*50),C84)</f>
        <v>6760.5</v>
      </c>
      <c r="F84" s="7">
        <f>IF(InputData!C84="A",E84*0.95,(IF(InputData!C84="B",E84,(IF(InputData!C84="C",E84*1.1,(IF(InputData!C84="D",E84*1.25,(IF(InputData!C84="E",E84*1.5,IF(InputData!C84="F",E84*3,E84))))))))))</f>
        <v>20281.5</v>
      </c>
      <c r="G84" s="7">
        <f>Calcs!F84*(InputData!D84/InputData!E84)</f>
        <v>2222.6301369863013</v>
      </c>
      <c r="H84" s="5">
        <f t="shared" si="1"/>
        <v>2222.63</v>
      </c>
    </row>
    <row r="85" spans="2:8" x14ac:dyDescent="0.25">
      <c r="B85" s="7">
        <f>VLOOKUP(InputData!A85,BaselineChargeLookup!$A$1:$C$139,3,TRUE)</f>
        <v>100385</v>
      </c>
      <c r="C85" s="7">
        <f>IF(InputData!G85=TRUE,0,B85)</f>
        <v>100385</v>
      </c>
      <c r="D85" s="7">
        <f>IF(InputData!B85=TRUE,(C85/100*50),0)</f>
        <v>0</v>
      </c>
      <c r="E85" s="7">
        <f>IF(InputData!B85=TRUE,(C85/100*50),C85)</f>
        <v>100385</v>
      </c>
      <c r="F85" s="7">
        <f>IF(InputData!C85="A",E85*0.95,(IF(InputData!C85="B",E85,(IF(InputData!C85="C",E85*1.1,(IF(InputData!C85="D",E85*1.25,(IF(InputData!C85="E",E85*1.5,IF(InputData!C85="F",E85*3,E85))))))))))</f>
        <v>100385</v>
      </c>
      <c r="G85" s="7">
        <f>Calcs!F85*(InputData!D85/InputData!E85)</f>
        <v>12376.232876712327</v>
      </c>
      <c r="H85" s="5">
        <f t="shared" si="1"/>
        <v>12376.23</v>
      </c>
    </row>
    <row r="86" spans="2:8" x14ac:dyDescent="0.25">
      <c r="B86" s="7">
        <f>VLOOKUP(InputData!A86,BaselineChargeLookup!$A$1:$C$139,3,TRUE)</f>
        <v>25731</v>
      </c>
      <c r="C86" s="7">
        <f>IF(InputData!G86=TRUE,0,B86)</f>
        <v>25731</v>
      </c>
      <c r="D86" s="7">
        <f>IF(InputData!B86=TRUE,(C86/100*50),0)</f>
        <v>12865.5</v>
      </c>
      <c r="E86" s="7">
        <f>IF(InputData!B86=TRUE,(C86/100*50),C86)</f>
        <v>12865.5</v>
      </c>
      <c r="F86" s="7">
        <f>IF(InputData!C86="A",E86*0.95,(IF(InputData!C86="B",E86,(IF(InputData!C86="C",E86*1.1,(IF(InputData!C86="D",E86*1.25,(IF(InputData!C86="E",E86*1.5,IF(InputData!C86="F",E86*3,E86))))))))))</f>
        <v>12222.224999999999</v>
      </c>
      <c r="G86" s="7">
        <f>Calcs!F86*(InputData!D86/InputData!E86)</f>
        <v>1674.2773972602736</v>
      </c>
      <c r="H86" s="5">
        <f t="shared" si="1"/>
        <v>1674.28</v>
      </c>
    </row>
    <row r="87" spans="2:8" x14ac:dyDescent="0.25">
      <c r="B87" s="7">
        <f>VLOOKUP(InputData!A87,BaselineChargeLookup!$A$1:$C$139,3,TRUE)</f>
        <v>21710</v>
      </c>
      <c r="C87" s="7">
        <f>IF(InputData!G87=TRUE,0,B87)</f>
        <v>21710</v>
      </c>
      <c r="D87" s="7">
        <f>IF(InputData!B87=TRUE,(C87/100*50),0)</f>
        <v>0</v>
      </c>
      <c r="E87" s="7">
        <f>IF(InputData!B87=TRUE,(C87/100*50),C87)</f>
        <v>21710</v>
      </c>
      <c r="F87" s="7">
        <f>IF(InputData!C87="A",E87*0.95,(IF(InputData!C87="B",E87,(IF(InputData!C87="C",E87*1.1,(IF(InputData!C87="D",E87*1.25,(IF(InputData!C87="E",E87*1.5,IF(InputData!C87="F",E87*3,E87))))))))))</f>
        <v>21710</v>
      </c>
      <c r="G87" s="7">
        <f>Calcs!F87*(InputData!D87/InputData!E87)</f>
        <v>3271.3698630136983</v>
      </c>
      <c r="H87" s="5">
        <f t="shared" si="1"/>
        <v>3271.37</v>
      </c>
    </row>
    <row r="88" spans="2:8" x14ac:dyDescent="0.25">
      <c r="B88" s="7">
        <f>VLOOKUP(InputData!A88,BaselineChargeLookup!$A$1:$C$139,3,TRUE)</f>
        <v>19945</v>
      </c>
      <c r="C88" s="7">
        <f>IF(InputData!G88=TRUE,0,B88)</f>
        <v>19945</v>
      </c>
      <c r="D88" s="7">
        <f>IF(InputData!B88=TRUE,(C88/100*50),0)</f>
        <v>9972.5</v>
      </c>
      <c r="E88" s="7">
        <f>IF(InputData!B88=TRUE,(C88/100*50),C88)</f>
        <v>9972.5</v>
      </c>
      <c r="F88" s="7">
        <f>IF(InputData!C88="A",E88*0.95,(IF(InputData!C88="B",E88,(IF(InputData!C88="C",E88*1.1,(IF(InputData!C88="D",E88*1.25,(IF(InputData!C88="E",E88*1.5,IF(InputData!C88="F",E88*3,E88))))))))))</f>
        <v>10969.75</v>
      </c>
      <c r="G88" s="7">
        <f>Calcs!F88*(InputData!D88/InputData!E88)</f>
        <v>1803.2465753424656</v>
      </c>
      <c r="H88" s="5">
        <f t="shared" si="1"/>
        <v>1803.25</v>
      </c>
    </row>
    <row r="89" spans="2:8" x14ac:dyDescent="0.25">
      <c r="B89" s="7">
        <f>VLOOKUP(InputData!A89,BaselineChargeLookup!$A$1:$C$139,3,TRUE)</f>
        <v>30438</v>
      </c>
      <c r="C89" s="7">
        <f>IF(InputData!G89=TRUE,0,B89)</f>
        <v>30438</v>
      </c>
      <c r="D89" s="7">
        <f>IF(InputData!B89=TRUE,(C89/100*50),0)</f>
        <v>0</v>
      </c>
      <c r="E89" s="7">
        <f>IF(InputData!B89=TRUE,(C89/100*50),C89)</f>
        <v>30438</v>
      </c>
      <c r="F89" s="7">
        <f>IF(InputData!C89="A",E89*0.95,(IF(InputData!C89="B",E89,(IF(InputData!C89="C",E89*1.1,(IF(InputData!C89="D",E89*1.25,(IF(InputData!C89="E",E89*1.5,IF(InputData!C89="F",E89*3,E89))))))))))</f>
        <v>38047.5</v>
      </c>
      <c r="G89" s="7">
        <f>Calcs!F89*(InputData!D89/InputData!E89)</f>
        <v>6775.5821917808216</v>
      </c>
      <c r="H89" s="5">
        <f t="shared" si="1"/>
        <v>6775.58</v>
      </c>
    </row>
    <row r="90" spans="2:8" x14ac:dyDescent="0.25">
      <c r="B90" s="7">
        <f>VLOOKUP(InputData!A90,BaselineChargeLookup!$A$1:$C$139,3,TRUE)</f>
        <v>4352</v>
      </c>
      <c r="C90" s="7">
        <f>IF(InputData!G90=TRUE,0,B90)</f>
        <v>4352</v>
      </c>
      <c r="D90" s="7">
        <f>IF(InputData!B90=TRUE,(C90/100*50),0)</f>
        <v>2176</v>
      </c>
      <c r="E90" s="7">
        <f>IF(InputData!B90=TRUE,(C90/100*50),C90)</f>
        <v>2176</v>
      </c>
      <c r="F90" s="7">
        <f>IF(InputData!C90="A",E90*0.95,(IF(InputData!C90="B",E90,(IF(InputData!C90="C",E90*1.1,(IF(InputData!C90="D",E90*1.25,(IF(InputData!C90="E",E90*1.5,IF(InputData!C90="F",E90*3,E90))))))))))</f>
        <v>3264</v>
      </c>
      <c r="G90" s="7">
        <f>Calcs!F90*(InputData!D90/InputData!E90)</f>
        <v>625.97260273972597</v>
      </c>
      <c r="H90" s="5">
        <f t="shared" si="1"/>
        <v>625.97</v>
      </c>
    </row>
    <row r="91" spans="2:8" x14ac:dyDescent="0.25">
      <c r="B91" s="7">
        <f>VLOOKUP(InputData!A91,BaselineChargeLookup!$A$1:$C$139,3,TRUE)</f>
        <v>24162</v>
      </c>
      <c r="C91" s="7">
        <f>IF(InputData!G91=TRUE,0,B91)</f>
        <v>24162</v>
      </c>
      <c r="D91" s="7">
        <f>IF(InputData!B91=TRUE,(C91/100*50),0)</f>
        <v>0</v>
      </c>
      <c r="E91" s="7">
        <f>IF(InputData!B91=TRUE,(C91/100*50),C91)</f>
        <v>24162</v>
      </c>
      <c r="F91" s="7">
        <f>IF(InputData!C91="A",E91*0.95,(IF(InputData!C91="B",E91,(IF(InputData!C91="C",E91*1.1,(IF(InputData!C91="D",E91*1.25,(IF(InputData!C91="E",E91*1.5,IF(InputData!C91="F",E91*3,E91))))))))))</f>
        <v>72486</v>
      </c>
      <c r="G91" s="7">
        <f>Calcs!F91*(InputData!D91/InputData!E91)</f>
        <v>14894.383561643835</v>
      </c>
      <c r="H91" s="5">
        <f t="shared" si="1"/>
        <v>14894.38</v>
      </c>
    </row>
    <row r="92" spans="2:8" x14ac:dyDescent="0.25">
      <c r="B92" s="7">
        <f>VLOOKUP(InputData!A92,BaselineChargeLookup!$A$1:$C$139,3,TRUE)</f>
        <v>30820</v>
      </c>
      <c r="C92" s="7">
        <f>IF(InputData!G92=TRUE,0,B92)</f>
        <v>30820</v>
      </c>
      <c r="D92" s="7">
        <f>IF(InputData!B92=TRUE,(C92/100*50),0)</f>
        <v>15410</v>
      </c>
      <c r="E92" s="7">
        <f>IF(InputData!B92=TRUE,(C92/100*50),C92)</f>
        <v>15410</v>
      </c>
      <c r="F92" s="7">
        <f>IF(InputData!C92="A",E92*0.95,(IF(InputData!C92="B",E92,(IF(InputData!C92="C",E92*1.1,(IF(InputData!C92="D",E92*1.25,(IF(InputData!C92="E",E92*1.5,IF(InputData!C92="F",E92*3,E92))))))))))</f>
        <v>15410</v>
      </c>
      <c r="G92" s="7">
        <f>Calcs!F92*(InputData!D92/InputData!E92)</f>
        <v>3377.5342465753424</v>
      </c>
      <c r="H92" s="5">
        <f t="shared" si="1"/>
        <v>3377.53</v>
      </c>
    </row>
    <row r="93" spans="2:8" x14ac:dyDescent="0.25">
      <c r="B93" s="7">
        <f>VLOOKUP(InputData!A93,BaselineChargeLookup!$A$1:$C$139,3,TRUE)</f>
        <v>16316</v>
      </c>
      <c r="C93" s="7">
        <f>IF(InputData!G93=TRUE,0,B93)</f>
        <v>16316</v>
      </c>
      <c r="D93" s="7">
        <f>IF(InputData!B93=TRUE,(C93/100*50),0)</f>
        <v>0</v>
      </c>
      <c r="E93" s="7">
        <f>IF(InputData!B93=TRUE,(C93/100*50),C93)</f>
        <v>16316</v>
      </c>
      <c r="F93" s="7">
        <f>IF(InputData!C93="A",E93*0.95,(IF(InputData!C93="B",E93,(IF(InputData!C93="C",E93*1.1,(IF(InputData!C93="D",E93*1.25,(IF(InputData!C93="E",E93*1.5,IF(InputData!C93="F",E93*3,E93))))))))))</f>
        <v>15500.199999999999</v>
      </c>
      <c r="G93" s="7">
        <f>Calcs!F93*(InputData!D93/InputData!E93)</f>
        <v>3609.6356164383556</v>
      </c>
      <c r="H93" s="5">
        <f t="shared" si="1"/>
        <v>3609.64</v>
      </c>
    </row>
    <row r="94" spans="2:8" x14ac:dyDescent="0.25">
      <c r="B94" s="7">
        <f>VLOOKUP(InputData!A94,BaselineChargeLookup!$A$1:$C$139,3,TRUE)</f>
        <v>18474</v>
      </c>
      <c r="C94" s="7">
        <f>IF(InputData!G94=TRUE,0,B94)</f>
        <v>18474</v>
      </c>
      <c r="D94" s="7">
        <f>IF(InputData!B94=TRUE,(C94/100*50),0)</f>
        <v>9237</v>
      </c>
      <c r="E94" s="7">
        <f>IF(InputData!B94=TRUE,(C94/100*50),C94)</f>
        <v>9237</v>
      </c>
      <c r="F94" s="7">
        <f>IF(InputData!C94="A",E94*0.95,(IF(InputData!C94="B",E94,(IF(InputData!C94="C",E94*1.1,(IF(InputData!C94="D",E94*1.25,(IF(InputData!C94="E",E94*1.5,IF(InputData!C94="F",E94*3,E94))))))))))</f>
        <v>9237</v>
      </c>
      <c r="G94" s="7">
        <f>Calcs!F94*(InputData!D94/InputData!E94)</f>
        <v>2277.6164383561641</v>
      </c>
      <c r="H94" s="5">
        <f t="shared" si="1"/>
        <v>2277.62</v>
      </c>
    </row>
    <row r="95" spans="2:8" x14ac:dyDescent="0.25">
      <c r="B95" s="7">
        <f>VLOOKUP(InputData!A95,BaselineChargeLookup!$A$1:$C$139,3,TRUE)</f>
        <v>20631</v>
      </c>
      <c r="C95" s="7">
        <f>IF(InputData!G95=TRUE,0,B95)</f>
        <v>20631</v>
      </c>
      <c r="D95" s="7">
        <f>IF(InputData!B95=TRUE,(C95/100*50),0)</f>
        <v>0</v>
      </c>
      <c r="E95" s="7">
        <f>IF(InputData!B95=TRUE,(C95/100*50),C95)</f>
        <v>20631</v>
      </c>
      <c r="F95" s="7">
        <f>IF(InputData!C95="A",E95*0.95,(IF(InputData!C95="B",E95,(IF(InputData!C95="C",E95*1.1,(IF(InputData!C95="D",E95*1.25,(IF(InputData!C95="E",E95*1.5,IF(InputData!C95="F",E95*3,E95))))))))))</f>
        <v>22694.100000000002</v>
      </c>
      <c r="G95" s="7">
        <f>Calcs!F95*(InputData!D95/InputData!E95)</f>
        <v>5906.6835616438357</v>
      </c>
      <c r="H95" s="5">
        <f t="shared" si="1"/>
        <v>5906.68</v>
      </c>
    </row>
    <row r="96" spans="2:8" x14ac:dyDescent="0.25">
      <c r="B96" s="7">
        <f>VLOOKUP(InputData!A96,BaselineChargeLookup!$A$1:$C$139,3,TRUE)</f>
        <v>22781</v>
      </c>
      <c r="C96" s="7">
        <f>IF(InputData!G96=TRUE,0,B96)</f>
        <v>22781</v>
      </c>
      <c r="D96" s="7">
        <f>IF(InputData!B96=TRUE,(C96/100*50),0)</f>
        <v>11390.5</v>
      </c>
      <c r="E96" s="7">
        <f>IF(InputData!B96=TRUE,(C96/100*50),C96)</f>
        <v>11390.5</v>
      </c>
      <c r="F96" s="7">
        <f>IF(InputData!C96="A",E96*0.95,(IF(InputData!C96="B",E96,(IF(InputData!C96="C",E96*1.1,(IF(InputData!C96="D",E96*1.25,(IF(InputData!C96="E",E96*1.5,IF(InputData!C96="F",E96*3,E96))))))))))</f>
        <v>14238.125</v>
      </c>
      <c r="G96" s="7">
        <f>Calcs!F96*(InputData!D96/InputData!E96)</f>
        <v>3900.8561643835615</v>
      </c>
      <c r="H96" s="5">
        <f t="shared" si="1"/>
        <v>3900.86</v>
      </c>
    </row>
    <row r="97" spans="2:8" x14ac:dyDescent="0.25">
      <c r="B97" s="7">
        <f>VLOOKUP(InputData!A97,BaselineChargeLookup!$A$1:$C$139,3,TRUE)</f>
        <v>24946</v>
      </c>
      <c r="C97" s="7">
        <f>IF(InputData!G97=TRUE,0,B97)</f>
        <v>24946</v>
      </c>
      <c r="D97" s="7">
        <f>IF(InputData!B97=TRUE,(C97/100*50),0)</f>
        <v>0</v>
      </c>
      <c r="E97" s="7">
        <f>IF(InputData!B97=TRUE,(C97/100*50),C97)</f>
        <v>24946</v>
      </c>
      <c r="F97" s="7">
        <f>IF(InputData!C97="A",E97*0.95,(IF(InputData!C97="B",E97,(IF(InputData!C97="C",E97*1.1,(IF(InputData!C97="D",E97*1.25,(IF(InputData!C97="E",E97*1.5,IF(InputData!C97="F",E97*3,E97))))))))))</f>
        <v>37419</v>
      </c>
      <c r="G97" s="7">
        <f>Calcs!F97*(InputData!D97/InputData!E97)</f>
        <v>10764.369863013699</v>
      </c>
      <c r="H97" s="5">
        <f t="shared" si="1"/>
        <v>10764.37</v>
      </c>
    </row>
    <row r="98" spans="2:8" x14ac:dyDescent="0.25">
      <c r="B98" s="7">
        <f>VLOOKUP(InputData!A98,BaselineChargeLookup!$A$1:$C$139,3,TRUE)</f>
        <v>20729</v>
      </c>
      <c r="C98" s="7">
        <f>IF(InputData!G98=TRUE,0,B98)</f>
        <v>20729</v>
      </c>
      <c r="D98" s="7">
        <f>IF(InputData!B98=TRUE,(C98/100*50),0)</f>
        <v>10364.5</v>
      </c>
      <c r="E98" s="7">
        <f>IF(InputData!B98=TRUE,(C98/100*50),C98)</f>
        <v>10364.5</v>
      </c>
      <c r="F98" s="7">
        <f>IF(InputData!C98="A",E98*0.95,(IF(InputData!C98="B",E98,(IF(InputData!C98="C",E98*1.1,(IF(InputData!C98="D",E98*1.25,(IF(InputData!C98="E",E98*1.5,IF(InputData!C98="F",E98*3,E98))))))))))</f>
        <v>31093.5</v>
      </c>
      <c r="G98" s="7">
        <f>Calcs!F98*(InputData!D98/InputData!E98)</f>
        <v>9370.6438356164381</v>
      </c>
      <c r="H98" s="5">
        <f t="shared" si="1"/>
        <v>9370.64</v>
      </c>
    </row>
    <row r="99" spans="2:8" x14ac:dyDescent="0.25">
      <c r="B99" s="7">
        <f>VLOOKUP(InputData!A99,BaselineChargeLookup!$A$1:$C$139,3,TRUE)</f>
        <v>15134</v>
      </c>
      <c r="C99" s="7">
        <f>IF(InputData!G99=TRUE,0,B99)</f>
        <v>15134</v>
      </c>
      <c r="D99" s="7">
        <f>IF(InputData!B99=TRUE,(C99/100*50),0)</f>
        <v>0</v>
      </c>
      <c r="E99" s="7">
        <f>IF(InputData!B99=TRUE,(C99/100*50),C99)</f>
        <v>15134</v>
      </c>
      <c r="F99" s="7">
        <f>IF(InputData!C99="A",E99*0.95,(IF(InputData!C99="B",E99,(IF(InputData!C99="C",E99*1.1,(IF(InputData!C99="D",E99*1.25,(IF(InputData!C99="E",E99*1.5,IF(InputData!C99="F",E99*3,E99))))))))))</f>
        <v>15134</v>
      </c>
      <c r="G99" s="7">
        <f>Calcs!F99*(InputData!D99/InputData!E99)</f>
        <v>4768.2465753424658</v>
      </c>
      <c r="H99" s="5">
        <f t="shared" si="1"/>
        <v>4768.25</v>
      </c>
    </row>
    <row r="100" spans="2:8" x14ac:dyDescent="0.25">
      <c r="B100" s="7">
        <f>VLOOKUP(InputData!A100,BaselineChargeLookup!$A$1:$C$139,3,TRUE)</f>
        <v>7098</v>
      </c>
      <c r="C100" s="7">
        <f>IF(InputData!G100=TRUE,0,B100)</f>
        <v>7098</v>
      </c>
      <c r="D100" s="7">
        <f>IF(InputData!B100=TRUE,(C100/100*50),0)</f>
        <v>3549</v>
      </c>
      <c r="E100" s="7">
        <f>IF(InputData!B100=TRUE,(C100/100*50),C100)</f>
        <v>3549</v>
      </c>
      <c r="F100" s="7">
        <f>IF(InputData!C100="A",E100*0.95,(IF(InputData!C100="B",E100,(IF(InputData!C100="C",E100*1.1,(IF(InputData!C100="D",E100*1.25,(IF(InputData!C100="E",E100*1.5,IF(InputData!C100="F",E100*3,E100))))))))))</f>
        <v>3371.5499999999997</v>
      </c>
      <c r="G100" s="7">
        <f>Calcs!F100*(InputData!D100/InputData!E100)</f>
        <v>1108.4547945205477</v>
      </c>
      <c r="H100" s="5">
        <f t="shared" si="1"/>
        <v>1108.45</v>
      </c>
    </row>
    <row r="101" spans="2:8" x14ac:dyDescent="0.25">
      <c r="B101" s="7">
        <f>VLOOKUP(InputData!A101,BaselineChargeLookup!$A$1:$C$139,3,TRUE)</f>
        <v>1659</v>
      </c>
      <c r="C101" s="7">
        <f>IF(InputData!G101=TRUE,0,B101)</f>
        <v>1659</v>
      </c>
      <c r="D101" s="7">
        <f>IF(InputData!B101=TRUE,(C101/100*50),0)</f>
        <v>0</v>
      </c>
      <c r="E101" s="7">
        <f>IF(InputData!B101=TRUE,(C101/100*50),C101)</f>
        <v>1659</v>
      </c>
      <c r="F101" s="7">
        <f>IF(InputData!C101="A",E101*0.95,(IF(InputData!C101="B",E101,(IF(InputData!C101="C",E101*1.1,(IF(InputData!C101="D",E101*1.25,(IF(InputData!C101="E",E101*1.5,IF(InputData!C101="F",E101*3,E101))))))))))</f>
        <v>1659</v>
      </c>
      <c r="G101" s="7">
        <f>Calcs!F101*(InputData!D101/InputData!E101)</f>
        <v>568.15068493150682</v>
      </c>
      <c r="H101" s="5">
        <f t="shared" si="1"/>
        <v>568.15</v>
      </c>
    </row>
    <row r="102" spans="2:8" x14ac:dyDescent="0.25">
      <c r="B102" s="7">
        <f>VLOOKUP(InputData!A102,BaselineChargeLookup!$A$1:$C$139,3,TRUE)</f>
        <v>25142</v>
      </c>
      <c r="C102" s="7">
        <f>IF(InputData!G102=TRUE,0,B102)</f>
        <v>25142</v>
      </c>
      <c r="D102" s="7">
        <f>IF(InputData!B102=TRUE,(C102/100*50),0)</f>
        <v>12571</v>
      </c>
      <c r="E102" s="7">
        <f>IF(InputData!B102=TRUE,(C102/100*50),C102)</f>
        <v>12571</v>
      </c>
      <c r="F102" s="7">
        <f>IF(InputData!C102="A",E102*0.95,(IF(InputData!C102="B",E102,(IF(InputData!C102="C",E102*1.1,(IF(InputData!C102="D",E102*1.25,(IF(InputData!C102="E",E102*1.5,IF(InputData!C102="F",E102*3,E102))))))))))</f>
        <v>13828.1</v>
      </c>
      <c r="G102" s="7">
        <f>Calcs!F102*(InputData!D102/InputData!E102)</f>
        <v>4925.0767123287669</v>
      </c>
      <c r="H102" s="5">
        <f t="shared" si="1"/>
        <v>4925.08</v>
      </c>
    </row>
    <row r="103" spans="2:8" x14ac:dyDescent="0.25">
      <c r="B103" s="7">
        <f>VLOOKUP(InputData!A103,BaselineChargeLookup!$A$1:$C$139,3,TRUE)</f>
        <v>26114</v>
      </c>
      <c r="C103" s="7">
        <f>IF(InputData!G103=TRUE,0,B103)</f>
        <v>26114</v>
      </c>
      <c r="D103" s="7">
        <f>IF(InputData!B103=TRUE,(C103/100*50),0)</f>
        <v>0</v>
      </c>
      <c r="E103" s="7">
        <f>IF(InputData!B103=TRUE,(C103/100*50),C103)</f>
        <v>26114</v>
      </c>
      <c r="F103" s="7">
        <f>IF(InputData!C103="A",E103*0.95,(IF(InputData!C103="B",E103,(IF(InputData!C103="C",E103*1.1,(IF(InputData!C103="D",E103*1.25,(IF(InputData!C103="E",E103*1.5,IF(InputData!C103="F",E103*3,E103))))))))))</f>
        <v>32642.5</v>
      </c>
      <c r="G103" s="7">
        <f>Calcs!F103*(InputData!D103/InputData!E103)</f>
        <v>12073.253424657534</v>
      </c>
      <c r="H103" s="5">
        <f t="shared" si="1"/>
        <v>12073.25</v>
      </c>
    </row>
    <row r="104" spans="2:8" x14ac:dyDescent="0.25">
      <c r="B104" s="7">
        <f>VLOOKUP(InputData!A104,BaselineChargeLookup!$A$1:$C$139,3,TRUE)</f>
        <v>27104</v>
      </c>
      <c r="C104" s="7">
        <f>IF(InputData!G104=TRUE,0,B104)</f>
        <v>27104</v>
      </c>
      <c r="D104" s="7">
        <f>IF(InputData!B104=TRUE,(C104/100*50),0)</f>
        <v>13552.000000000002</v>
      </c>
      <c r="E104" s="7">
        <f>IF(InputData!B104=TRUE,(C104/100*50),C104)</f>
        <v>13552.000000000002</v>
      </c>
      <c r="F104" s="7">
        <f>IF(InputData!C104="A",E104*0.95,(IF(InputData!C104="B",E104,(IF(InputData!C104="C",E104*1.1,(IF(InputData!C104="D",E104*1.25,(IF(InputData!C104="E",E104*1.5,IF(InputData!C104="F",E104*3,E104))))))))))</f>
        <v>20328.000000000004</v>
      </c>
      <c r="G104" s="7">
        <f>Calcs!F104*(InputData!D104/InputData!E104)</f>
        <v>7797.0410958904122</v>
      </c>
      <c r="H104" s="5">
        <f t="shared" si="1"/>
        <v>7797.04</v>
      </c>
    </row>
    <row r="105" spans="2:8" x14ac:dyDescent="0.25">
      <c r="B105" s="7">
        <f>VLOOKUP(InputData!A105,BaselineChargeLookup!$A$1:$C$139,3,TRUE)</f>
        <v>28075</v>
      </c>
      <c r="C105" s="7">
        <f>IF(InputData!G105=TRUE,0,B105)</f>
        <v>28075</v>
      </c>
      <c r="D105" s="7">
        <f>IF(InputData!B105=TRUE,(C105/100*50),0)</f>
        <v>0</v>
      </c>
      <c r="E105" s="7">
        <f>IF(InputData!B105=TRUE,(C105/100*50),C105)</f>
        <v>28075</v>
      </c>
      <c r="F105" s="7">
        <f>IF(InputData!C105="A",E105*0.95,(IF(InputData!C105="B",E105,(IF(InputData!C105="C",E105*1.1,(IF(InputData!C105="D",E105*1.25,(IF(InputData!C105="E",E105*1.5,IF(InputData!C105="F",E105*3,E105))))))))))</f>
        <v>84225</v>
      </c>
      <c r="G105" s="7">
        <f>Calcs!F105*(InputData!D105/InputData!E105)</f>
        <v>33459.246575342462</v>
      </c>
      <c r="H105" s="5">
        <f t="shared" si="1"/>
        <v>33459.25</v>
      </c>
    </row>
    <row r="106" spans="2:8" x14ac:dyDescent="0.25">
      <c r="B106" s="7">
        <f>VLOOKUP(InputData!A106,BaselineChargeLookup!$A$1:$C$139,3,TRUE)</f>
        <v>26907</v>
      </c>
      <c r="C106" s="7">
        <f>IF(InputData!G106=TRUE,0,B106)</f>
        <v>26907</v>
      </c>
      <c r="D106" s="7">
        <f>IF(InputData!B106=TRUE,(C106/100*50),0)</f>
        <v>13453.5</v>
      </c>
      <c r="E106" s="7">
        <f>IF(InputData!B106=TRUE,(C106/100*50),C106)</f>
        <v>13453.5</v>
      </c>
      <c r="F106" s="7">
        <f>IF(InputData!C106="A",E106*0.95,(IF(InputData!C106="B",E106,(IF(InputData!C106="C",E106*1.1,(IF(InputData!C106="D",E106*1.25,(IF(InputData!C106="E",E106*1.5,IF(InputData!C106="F",E106*3,E106))))))))))</f>
        <v>13453.5</v>
      </c>
      <c r="G106" s="7">
        <f>Calcs!F106*(InputData!D106/InputData!E106)</f>
        <v>5528.8356164383558</v>
      </c>
      <c r="H106" s="5">
        <f t="shared" si="1"/>
        <v>5528.84</v>
      </c>
    </row>
    <row r="107" spans="2:8" x14ac:dyDescent="0.25">
      <c r="B107" s="7">
        <f>VLOOKUP(InputData!A107,BaselineChargeLookup!$A$1:$C$139,3,TRUE)</f>
        <v>27888</v>
      </c>
      <c r="C107" s="7">
        <f>IF(InputData!G107=TRUE,0,B107)</f>
        <v>27888</v>
      </c>
      <c r="D107" s="7">
        <f>IF(InputData!B107=TRUE,(C107/100*50),0)</f>
        <v>0</v>
      </c>
      <c r="E107" s="7">
        <f>IF(InputData!B107=TRUE,(C107/100*50),C107)</f>
        <v>27888</v>
      </c>
      <c r="F107" s="7">
        <f>IF(InputData!C107="A",E107*0.95,(IF(InputData!C107="B",E107,(IF(InputData!C107="C",E107*1.1,(IF(InputData!C107="D",E107*1.25,(IF(InputData!C107="E",E107*1.5,IF(InputData!C107="F",E107*3,E107))))))))))</f>
        <v>26493.599999999999</v>
      </c>
      <c r="G107" s="7">
        <f>Calcs!F107*(InputData!D107/InputData!E107)</f>
        <v>11250.706849315067</v>
      </c>
      <c r="H107" s="5">
        <f t="shared" si="1"/>
        <v>11250.71</v>
      </c>
    </row>
    <row r="108" spans="2:8" x14ac:dyDescent="0.25">
      <c r="B108" s="7">
        <f>VLOOKUP(InputData!A108,BaselineChargeLookup!$A$1:$C$139,3,TRUE)</f>
        <v>28869</v>
      </c>
      <c r="C108" s="7">
        <f>IF(InputData!G108=TRUE,0,B108)</f>
        <v>28869</v>
      </c>
      <c r="D108" s="7">
        <f>IF(InputData!B108=TRUE,(C108/100*50),0)</f>
        <v>14434.5</v>
      </c>
      <c r="E108" s="7">
        <f>IF(InputData!B108=TRUE,(C108/100*50),C108)</f>
        <v>14434.5</v>
      </c>
      <c r="F108" s="7">
        <f>IF(InputData!C108="A",E108*0.95,(IF(InputData!C108="B",E108,(IF(InputData!C108="C",E108*1.1,(IF(InputData!C108="D",E108*1.25,(IF(InputData!C108="E",E108*1.5,IF(InputData!C108="F",E108*3,E108))))))))))</f>
        <v>14434.5</v>
      </c>
      <c r="G108" s="7">
        <f>Calcs!F108*(InputData!D108/InputData!E108)</f>
        <v>6327.4520547945203</v>
      </c>
      <c r="H108" s="5">
        <f t="shared" si="1"/>
        <v>6327.45</v>
      </c>
    </row>
    <row r="109" spans="2:8" x14ac:dyDescent="0.25">
      <c r="B109" s="7">
        <f>VLOOKUP(InputData!A109,BaselineChargeLookup!$A$1:$C$139,3,TRUE)</f>
        <v>29849</v>
      </c>
      <c r="C109" s="7">
        <f>IF(InputData!G109=TRUE,0,B109)</f>
        <v>29849</v>
      </c>
      <c r="D109" s="7">
        <f>IF(InputData!B109=TRUE,(C109/100*50),0)</f>
        <v>0</v>
      </c>
      <c r="E109" s="7">
        <f>IF(InputData!B109=TRUE,(C109/100*50),C109)</f>
        <v>29849</v>
      </c>
      <c r="F109" s="7">
        <f>IF(InputData!C109="A",E109*0.95,(IF(InputData!C109="B",E109,(IF(InputData!C109="C",E109*1.1,(IF(InputData!C109="D",E109*1.25,(IF(InputData!C109="E",E109*1.5,IF(InputData!C109="F",E109*3,E109))))))))))</f>
        <v>32833.9</v>
      </c>
      <c r="G109" s="7">
        <f>Calcs!F109*(InputData!D109/InputData!E109)</f>
        <v>14842.72191780822</v>
      </c>
      <c r="H109" s="5">
        <f t="shared" si="1"/>
        <v>14842.72</v>
      </c>
    </row>
    <row r="110" spans="2:8" x14ac:dyDescent="0.25">
      <c r="B110" s="7">
        <f>VLOOKUP(InputData!A110,BaselineChargeLookup!$A$1:$C$139,3,TRUE)</f>
        <v>3077</v>
      </c>
      <c r="C110" s="7">
        <f>IF(InputData!G110=TRUE,0,B110)</f>
        <v>3077</v>
      </c>
      <c r="D110" s="7">
        <f>IF(InputData!B110=TRUE,(C110/100*50),0)</f>
        <v>1538.5</v>
      </c>
      <c r="E110" s="7">
        <f>IF(InputData!B110=TRUE,(C110/100*50),C110)</f>
        <v>1538.5</v>
      </c>
      <c r="F110" s="7">
        <f>IF(InputData!C110="A",E110*0.95,(IF(InputData!C110="B",E110,(IF(InputData!C110="C",E110*1.1,(IF(InputData!C110="D",E110*1.25,(IF(InputData!C110="E",E110*1.5,IF(InputData!C110="F",E110*3,E110))))))))))</f>
        <v>1923.125</v>
      </c>
      <c r="G110" s="7">
        <f>Calcs!F110*(InputData!D110/InputData!E110)</f>
        <v>895.70205479452045</v>
      </c>
      <c r="H110" s="5">
        <f t="shared" si="1"/>
        <v>895.7</v>
      </c>
    </row>
    <row r="111" spans="2:8" x14ac:dyDescent="0.25">
      <c r="B111" s="7">
        <f>VLOOKUP(InputData!A111,BaselineChargeLookup!$A$1:$C$139,3,TRUE)</f>
        <v>4058</v>
      </c>
      <c r="C111" s="7">
        <f>IF(InputData!G111=TRUE,0,B111)</f>
        <v>4058</v>
      </c>
      <c r="D111" s="7">
        <f>IF(InputData!B111=TRUE,(C111/100*50),0)</f>
        <v>0</v>
      </c>
      <c r="E111" s="7">
        <f>IF(InputData!B111=TRUE,(C111/100*50),C111)</f>
        <v>4058</v>
      </c>
      <c r="F111" s="7">
        <f>IF(InputData!C111="A",E111*0.95,(IF(InputData!C111="B",E111,(IF(InputData!C111="C",E111*1.1,(IF(InputData!C111="D",E111*1.25,(IF(InputData!C111="E",E111*1.5,IF(InputData!C111="F",E111*3,E111))))))))))</f>
        <v>6087</v>
      </c>
      <c r="G111" s="7">
        <f>Calcs!F111*(InputData!D111/InputData!E111)</f>
        <v>2918.4246575342463</v>
      </c>
      <c r="H111" s="5">
        <f t="shared" si="1"/>
        <v>2918.42</v>
      </c>
    </row>
    <row r="112" spans="2:8" x14ac:dyDescent="0.25">
      <c r="B112" s="7">
        <f>VLOOKUP(InputData!A112,BaselineChargeLookup!$A$1:$C$139,3,TRUE)</f>
        <v>5039</v>
      </c>
      <c r="C112" s="7">
        <f>IF(InputData!G112=TRUE,0,B112)</f>
        <v>5039</v>
      </c>
      <c r="D112" s="7">
        <f>IF(InputData!B112=TRUE,(C112/100*50),0)</f>
        <v>2519.5</v>
      </c>
      <c r="E112" s="7">
        <f>IF(InputData!B112=TRUE,(C112/100*50),C112)</f>
        <v>2519.5</v>
      </c>
      <c r="F112" s="7">
        <f>IF(InputData!C112="A",E112*0.95,(IF(InputData!C112="B",E112,(IF(InputData!C112="C",E112*1.1,(IF(InputData!C112="D",E112*1.25,(IF(InputData!C112="E",E112*1.5,IF(InputData!C112="F",E112*3,E112))))))))))</f>
        <v>7558.5</v>
      </c>
      <c r="G112" s="7">
        <f>Calcs!F112*(InputData!D112/InputData!E112)</f>
        <v>3727.4794520547944</v>
      </c>
      <c r="H112" s="5">
        <f t="shared" si="1"/>
        <v>3727.48</v>
      </c>
    </row>
    <row r="113" spans="2:8" x14ac:dyDescent="0.25">
      <c r="B113" s="7">
        <f>VLOOKUP(InputData!A113,BaselineChargeLookup!$A$1:$C$139,3,TRUE)</f>
        <v>6510</v>
      </c>
      <c r="C113" s="7">
        <f>IF(InputData!G113=TRUE,0,B113)</f>
        <v>6510</v>
      </c>
      <c r="D113" s="7">
        <f>IF(InputData!B113=TRUE,(C113/100*50),0)</f>
        <v>0</v>
      </c>
      <c r="E113" s="7">
        <f>IF(InputData!B113=TRUE,(C113/100*50),C113)</f>
        <v>6510</v>
      </c>
      <c r="F113" s="7">
        <f>IF(InputData!C113="A",E113*0.95,(IF(InputData!C113="B",E113,(IF(InputData!C113="C",E113*1.1,(IF(InputData!C113="D",E113*1.25,(IF(InputData!C113="E",E113*1.5,IF(InputData!C113="F",E113*3,E113))))))))))</f>
        <v>6510</v>
      </c>
      <c r="G113" s="7">
        <f>Calcs!F113*(InputData!D113/InputData!E113)</f>
        <v>3299.5890410958905</v>
      </c>
      <c r="H113" s="5">
        <f t="shared" si="1"/>
        <v>3299.59</v>
      </c>
    </row>
    <row r="114" spans="2:8" x14ac:dyDescent="0.25">
      <c r="B114" s="7">
        <f>VLOOKUP(InputData!A114,BaselineChargeLookup!$A$1:$C$139,3,TRUE)</f>
        <v>8471</v>
      </c>
      <c r="C114" s="7">
        <f>IF(InputData!G114=TRUE,0,B114)</f>
        <v>8471</v>
      </c>
      <c r="D114" s="7">
        <f>IF(InputData!B114=TRUE,(C114/100*50),0)</f>
        <v>4235.5</v>
      </c>
      <c r="E114" s="7">
        <f>IF(InputData!B114=TRUE,(C114/100*50),C114)</f>
        <v>4235.5</v>
      </c>
      <c r="F114" s="7">
        <f>IF(InputData!C114="A",E114*0.95,(IF(InputData!C114="B",E114,(IF(InputData!C114="C",E114*1.1,(IF(InputData!C114="D",E114*1.25,(IF(InputData!C114="E",E114*1.5,IF(InputData!C114="F",E114*3,E114))))))))))</f>
        <v>4023.7249999999999</v>
      </c>
      <c r="G114" s="7">
        <f>Calcs!F114*(InputData!D114/InputData!E114)</f>
        <v>2094.5417808219177</v>
      </c>
      <c r="H114" s="5">
        <f t="shared" si="1"/>
        <v>2094.54</v>
      </c>
    </row>
    <row r="115" spans="2:8" x14ac:dyDescent="0.25">
      <c r="B115" s="7">
        <f>VLOOKUP(InputData!A115,BaselineChargeLookup!$A$1:$C$139,3,TRUE)</f>
        <v>15434</v>
      </c>
      <c r="C115" s="7">
        <f>IF(InputData!G115=TRUE,0,B115)</f>
        <v>15434</v>
      </c>
      <c r="D115" s="7">
        <f>IF(InputData!B115=TRUE,(C115/100*50),0)</f>
        <v>0</v>
      </c>
      <c r="E115" s="7">
        <f>IF(InputData!B115=TRUE,(C115/100*50),C115)</f>
        <v>15434</v>
      </c>
      <c r="F115" s="7">
        <f>IF(InputData!C115="A",E115*0.95,(IF(InputData!C115="B",E115,(IF(InputData!C115="C",E115*1.1,(IF(InputData!C115="D",E115*1.25,(IF(InputData!C115="E",E115*1.5,IF(InputData!C115="F",E115*3,E115))))))))))</f>
        <v>15434</v>
      </c>
      <c r="G115" s="7">
        <f>Calcs!F115*(InputData!D115/InputData!E115)</f>
        <v>8245.5616438356174</v>
      </c>
      <c r="H115" s="5">
        <f t="shared" si="1"/>
        <v>8245.56</v>
      </c>
    </row>
    <row r="116" spans="2:8" x14ac:dyDescent="0.25">
      <c r="B116" s="7">
        <f>VLOOKUP(InputData!A116,BaselineChargeLookup!$A$1:$C$139,3,TRUE)</f>
        <v>20533</v>
      </c>
      <c r="C116" s="7">
        <f>IF(InputData!G116=TRUE,0,B116)</f>
        <v>20533</v>
      </c>
      <c r="D116" s="7">
        <f>IF(InputData!B116=TRUE,(C116/100*50),0)</f>
        <v>10266.5</v>
      </c>
      <c r="E116" s="7">
        <f>IF(InputData!B116=TRUE,(C116/100*50),C116)</f>
        <v>10266.5</v>
      </c>
      <c r="F116" s="7">
        <f>IF(InputData!C116="A",E116*0.95,(IF(InputData!C116="B",E116,(IF(InputData!C116="C",E116*1.1,(IF(InputData!C116="D",E116*1.25,(IF(InputData!C116="E",E116*1.5,IF(InputData!C116="F",E116*3,E116))))))))))</f>
        <v>11293.150000000001</v>
      </c>
      <c r="G116" s="7">
        <f>Calcs!F116*(InputData!D116/InputData!E116)</f>
        <v>6188.0273972602745</v>
      </c>
      <c r="H116" s="5">
        <f t="shared" si="1"/>
        <v>6188.03</v>
      </c>
    </row>
    <row r="117" spans="2:8" x14ac:dyDescent="0.25">
      <c r="B117" s="7">
        <f>VLOOKUP(InputData!A117,BaselineChargeLookup!$A$1:$C$139,3,TRUE)</f>
        <v>27986</v>
      </c>
      <c r="C117" s="7">
        <f>IF(InputData!G117=TRUE,0,B117)</f>
        <v>27986</v>
      </c>
      <c r="D117" s="7">
        <f>IF(InputData!B117=TRUE,(C117/100*50),0)</f>
        <v>0</v>
      </c>
      <c r="E117" s="7">
        <f>IF(InputData!B117=TRUE,(C117/100*50),C117)</f>
        <v>27986</v>
      </c>
      <c r="F117" s="7">
        <f>IF(InputData!C117="A",E117*0.95,(IF(InputData!C117="B",E117,(IF(InputData!C117="C",E117*1.1,(IF(InputData!C117="D",E117*1.25,(IF(InputData!C117="E",E117*1.5,IF(InputData!C117="F",E117*3,E117))))))))))</f>
        <v>34982.5</v>
      </c>
      <c r="G117" s="7">
        <f>Calcs!F117*(InputData!D117/InputData!E117)</f>
        <v>19647.705479452055</v>
      </c>
      <c r="H117" s="5">
        <f t="shared" si="1"/>
        <v>19647.71</v>
      </c>
    </row>
    <row r="118" spans="2:8" x14ac:dyDescent="0.25">
      <c r="B118" s="7">
        <f>VLOOKUP(InputData!A118,BaselineChargeLookup!$A$1:$C$139,3,TRUE)</f>
        <v>7378</v>
      </c>
      <c r="C118" s="7">
        <f>IF(InputData!G118=TRUE,0,B118)</f>
        <v>7378</v>
      </c>
      <c r="D118" s="7">
        <f>IF(InputData!B118=TRUE,(C118/100*50),0)</f>
        <v>3689</v>
      </c>
      <c r="E118" s="7">
        <f>IF(InputData!B118=TRUE,(C118/100*50),C118)</f>
        <v>3689</v>
      </c>
      <c r="F118" s="7">
        <f>IF(InputData!C118="A",E118*0.95,(IF(InputData!C118="B",E118,(IF(InputData!C118="C",E118*1.1,(IF(InputData!C118="D",E118*1.25,(IF(InputData!C118="E",E118*1.5,IF(InputData!C118="F",E118*3,E118))))))))))</f>
        <v>5533.5</v>
      </c>
      <c r="G118" s="7">
        <f>Calcs!F118*(InputData!D118/InputData!E118)</f>
        <v>3183.6575342465753</v>
      </c>
      <c r="H118" s="5">
        <f t="shared" si="1"/>
        <v>3183.66</v>
      </c>
    </row>
    <row r="119" spans="2:8" x14ac:dyDescent="0.25">
      <c r="B119" s="7">
        <f>VLOOKUP(InputData!A119,BaselineChargeLookup!$A$1:$C$139,3,TRUE)</f>
        <v>9266</v>
      </c>
      <c r="C119" s="7">
        <f>IF(InputData!G119=TRUE,0,B119)</f>
        <v>9266</v>
      </c>
      <c r="D119" s="7">
        <f>IF(InputData!B119=TRUE,(C119/100*50),0)</f>
        <v>0</v>
      </c>
      <c r="E119" s="7">
        <f>IF(InputData!B119=TRUE,(C119/100*50),C119)</f>
        <v>9266</v>
      </c>
      <c r="F119" s="7">
        <f>IF(InputData!C119="A",E119*0.95,(IF(InputData!C119="B",E119,(IF(InputData!C119="C",E119*1.1,(IF(InputData!C119="D",E119*1.25,(IF(InputData!C119="E",E119*1.5,IF(InputData!C119="F",E119*3,E119))))))))))</f>
        <v>27798</v>
      </c>
      <c r="G119" s="7">
        <f>Calcs!F119*(InputData!D119/InputData!E119)</f>
        <v>16374.164383561645</v>
      </c>
      <c r="H119" s="5">
        <f t="shared" si="1"/>
        <v>16374.16</v>
      </c>
    </row>
    <row r="120" spans="2:8" x14ac:dyDescent="0.25">
      <c r="B120" s="7">
        <f>VLOOKUP(InputData!A120,BaselineChargeLookup!$A$1:$C$139,3,TRUE)</f>
        <v>11653</v>
      </c>
      <c r="C120" s="7">
        <f>IF(InputData!G120=TRUE,0,B120)</f>
        <v>11653</v>
      </c>
      <c r="D120" s="7">
        <f>IF(InputData!B120=TRUE,(C120/100*50),0)</f>
        <v>5826.5</v>
      </c>
      <c r="E120" s="7">
        <f>IF(InputData!B120=TRUE,(C120/100*50),C120)</f>
        <v>5826.5</v>
      </c>
      <c r="F120" s="7">
        <f>IF(InputData!C120="A",E120*0.95,(IF(InputData!C120="B",E120,(IF(InputData!C120="C",E120*1.1,(IF(InputData!C120="D",E120*1.25,(IF(InputData!C120="E",E120*1.5,IF(InputData!C120="F",E120*3,E120))))))))))</f>
        <v>5826.5</v>
      </c>
      <c r="G120" s="7">
        <f>Calcs!F120*(InputData!D120/InputData!E120)</f>
        <v>3511.8630136986299</v>
      </c>
      <c r="H120" s="5">
        <f t="shared" si="1"/>
        <v>3511.86</v>
      </c>
    </row>
    <row r="121" spans="2:8" x14ac:dyDescent="0.25">
      <c r="B121" s="7">
        <f>VLOOKUP(InputData!A121,BaselineChargeLookup!$A$1:$C$139,3,TRUE)</f>
        <v>14491</v>
      </c>
      <c r="C121" s="7">
        <f>IF(InputData!G121=TRUE,0,B121)</f>
        <v>14491</v>
      </c>
      <c r="D121" s="7">
        <f>IF(InputData!B121=TRUE,(C121/100*50),0)</f>
        <v>0</v>
      </c>
      <c r="E121" s="7">
        <f>IF(InputData!B121=TRUE,(C121/100*50),C121)</f>
        <v>14491</v>
      </c>
      <c r="F121" s="7">
        <f>IF(InputData!C121="A",E121*0.95,(IF(InputData!C121="B",E121,(IF(InputData!C121="C",E121*1.1,(IF(InputData!C121="D",E121*1.25,(IF(InputData!C121="E",E121*1.5,IF(InputData!C121="F",E121*3,E121))))))))))</f>
        <v>13766.449999999999</v>
      </c>
      <c r="G121" s="7">
        <f>Calcs!F121*(InputData!D121/InputData!E121)</f>
        <v>8486.1678082191775</v>
      </c>
      <c r="H121" s="5">
        <f t="shared" si="1"/>
        <v>8486.17</v>
      </c>
    </row>
    <row r="122" spans="2:8" x14ac:dyDescent="0.25">
      <c r="B122" s="7">
        <f>VLOOKUP(InputData!A122,BaselineChargeLookup!$A$1:$C$139,3,TRUE)</f>
        <v>16055</v>
      </c>
      <c r="C122" s="7">
        <f>IF(InputData!G122=TRUE,0,B122)</f>
        <v>16055</v>
      </c>
      <c r="D122" s="7">
        <f>IF(InputData!B122=TRUE,(C122/100*50),0)</f>
        <v>8027.5000000000009</v>
      </c>
      <c r="E122" s="7">
        <f>IF(InputData!B122=TRUE,(C122/100*50),C122)</f>
        <v>8027.5000000000009</v>
      </c>
      <c r="F122" s="7">
        <f>IF(InputData!C122="A",E122*0.95,(IF(InputData!C122="B",E122,(IF(InputData!C122="C",E122*1.1,(IF(InputData!C122="D",E122*1.25,(IF(InputData!C122="E",E122*1.5,IF(InputData!C122="F",E122*3,E122))))))))))</f>
        <v>8027.5000000000009</v>
      </c>
      <c r="G122" s="7">
        <f>Calcs!F122*(InputData!D122/InputData!E122)</f>
        <v>5058.4246575342468</v>
      </c>
      <c r="H122" s="5">
        <f t="shared" si="1"/>
        <v>5058.42</v>
      </c>
    </row>
    <row r="123" spans="2:8" x14ac:dyDescent="0.25">
      <c r="B123" s="7">
        <f>VLOOKUP(InputData!A123,BaselineChargeLookup!$A$1:$C$139,3,TRUE)</f>
        <v>2197</v>
      </c>
      <c r="C123" s="7">
        <f>IF(InputData!G123=TRUE,0,B123)</f>
        <v>2197</v>
      </c>
      <c r="D123" s="7">
        <f>IF(InputData!B123=TRUE,(C123/100*50),0)</f>
        <v>0</v>
      </c>
      <c r="E123" s="7">
        <f>IF(InputData!B123=TRUE,(C123/100*50),C123)</f>
        <v>2197</v>
      </c>
      <c r="F123" s="7">
        <f>IF(InputData!C123="A",E123*0.95,(IF(InputData!C123="B",E123,(IF(InputData!C123="C",E123*1.1,(IF(InputData!C123="D",E123*1.25,(IF(InputData!C123="E",E123*1.5,IF(InputData!C123="F",E123*3,E123))))))))))</f>
        <v>2416.7000000000003</v>
      </c>
      <c r="G123" s="7">
        <f>Calcs!F123*(InputData!D123/InputData!E123)</f>
        <v>1555.9575342465755</v>
      </c>
      <c r="H123" s="5">
        <f t="shared" si="1"/>
        <v>1555.96</v>
      </c>
    </row>
    <row r="124" spans="2:8" x14ac:dyDescent="0.25">
      <c r="B124" s="7">
        <f>VLOOKUP(InputData!A124,BaselineChargeLookup!$A$1:$C$139,3,TRUE)</f>
        <v>3683</v>
      </c>
      <c r="C124" s="7">
        <f>IF(InputData!G124=TRUE,0,B124)</f>
        <v>3683</v>
      </c>
      <c r="D124" s="7">
        <f>IF(InputData!B124=TRUE,(C124/100*50),0)</f>
        <v>1841.5</v>
      </c>
      <c r="E124" s="7">
        <f>IF(InputData!B124=TRUE,(C124/100*50),C124)</f>
        <v>1841.5</v>
      </c>
      <c r="F124" s="7">
        <f>IF(InputData!C124="A",E124*0.95,(IF(InputData!C124="B",E124,(IF(InputData!C124="C",E124*1.1,(IF(InputData!C124="D",E124*1.25,(IF(InputData!C124="E",E124*1.5,IF(InputData!C124="F",E124*3,E124))))))))))</f>
        <v>2301.875</v>
      </c>
      <c r="G124" s="7">
        <f>Calcs!F124*(InputData!D124/InputData!E124)</f>
        <v>1513.5616438356165</v>
      </c>
      <c r="H124" s="5">
        <f t="shared" si="1"/>
        <v>1513.56</v>
      </c>
    </row>
    <row r="125" spans="2:8" x14ac:dyDescent="0.25">
      <c r="B125" s="7">
        <f>VLOOKUP(InputData!A125,BaselineChargeLookup!$A$1:$C$139,3,TRUE)</f>
        <v>4541</v>
      </c>
      <c r="C125" s="7">
        <f>IF(InputData!G125=TRUE,0,B125)</f>
        <v>4541</v>
      </c>
      <c r="D125" s="7">
        <f>IF(InputData!B125=TRUE,(C125/100*50),0)</f>
        <v>0</v>
      </c>
      <c r="E125" s="7">
        <f>IF(InputData!B125=TRUE,(C125/100*50),C125)</f>
        <v>4541</v>
      </c>
      <c r="F125" s="7">
        <f>IF(InputData!C125="A",E125*0.95,(IF(InputData!C125="B",E125,(IF(InputData!C125="C",E125*1.1,(IF(InputData!C125="D",E125*1.25,(IF(InputData!C125="E",E125*1.5,IF(InputData!C125="F",E125*3,E125))))))))))</f>
        <v>6811.5</v>
      </c>
      <c r="G125" s="7">
        <f>Calcs!F125*(InputData!D125/InputData!E125)</f>
        <v>4572.1027397260277</v>
      </c>
      <c r="H125" s="5">
        <f t="shared" si="1"/>
        <v>4572.1000000000004</v>
      </c>
    </row>
    <row r="126" spans="2:8" x14ac:dyDescent="0.25">
      <c r="B126" s="7">
        <f>VLOOKUP(InputData!A126,BaselineChargeLookup!$A$1:$C$139,3,TRUE)</f>
        <v>6587</v>
      </c>
      <c r="C126" s="7">
        <f>IF(InputData!G126=TRUE,0,B126)</f>
        <v>6587</v>
      </c>
      <c r="D126" s="7">
        <f>IF(InputData!B126=TRUE,(C126/100*50),0)</f>
        <v>3293.5</v>
      </c>
      <c r="E126" s="7">
        <f>IF(InputData!B126=TRUE,(C126/100*50),C126)</f>
        <v>3293.5</v>
      </c>
      <c r="F126" s="7">
        <f>IF(InputData!C126="A",E126*0.95,(IF(InputData!C126="B",E126,(IF(InputData!C126="C",E126*1.1,(IF(InputData!C126="D",E126*1.25,(IF(InputData!C126="E",E126*1.5,IF(InputData!C126="F",E126*3,E126))))))))))</f>
        <v>9880.5</v>
      </c>
      <c r="G126" s="7">
        <f>Calcs!F126*(InputData!D126/InputData!E126)</f>
        <v>6767.4657534246571</v>
      </c>
      <c r="H126" s="5">
        <f t="shared" si="1"/>
        <v>6767.47</v>
      </c>
    </row>
    <row r="127" spans="2:8" x14ac:dyDescent="0.25">
      <c r="B127" s="7">
        <f>VLOOKUP(InputData!A127,BaselineChargeLookup!$A$1:$C$139,3,TRUE)</f>
        <v>4352</v>
      </c>
      <c r="C127" s="7">
        <f>IF(InputData!G127=TRUE,0,B127)</f>
        <v>4352</v>
      </c>
      <c r="D127" s="7">
        <f>IF(InputData!B127=TRUE,(C127/100*50),0)</f>
        <v>0</v>
      </c>
      <c r="E127" s="7">
        <f>IF(InputData!B127=TRUE,(C127/100*50),C127)</f>
        <v>4352</v>
      </c>
      <c r="F127" s="7">
        <f>IF(InputData!C127="A",E127*0.95,(IF(InputData!C127="B",E127,(IF(InputData!C127="C",E127*1.1,(IF(InputData!C127="D",E127*1.25,(IF(InputData!C127="E",E127*1.5,IF(InputData!C127="F",E127*3,E127))))))))))</f>
        <v>4352</v>
      </c>
      <c r="G127" s="7">
        <f>Calcs!F127*(InputData!D127/InputData!E127)</f>
        <v>3040.4383561643835</v>
      </c>
      <c r="H127" s="5">
        <f t="shared" si="1"/>
        <v>3040.44</v>
      </c>
    </row>
    <row r="128" spans="2:8" x14ac:dyDescent="0.25">
      <c r="B128" s="7">
        <f>VLOOKUP(InputData!A128,BaselineChargeLookup!$A$1:$C$139,3,TRUE)</f>
        <v>14270</v>
      </c>
      <c r="C128" s="7">
        <f>IF(InputData!G128=TRUE,0,B128)</f>
        <v>14270</v>
      </c>
      <c r="D128" s="7">
        <f>IF(InputData!B128=TRUE,(C128/100*50),0)</f>
        <v>7134.9999999999991</v>
      </c>
      <c r="E128" s="7">
        <f>IF(InputData!B128=TRUE,(C128/100*50),C128)</f>
        <v>7134.9999999999991</v>
      </c>
      <c r="F128" s="7">
        <f>IF(InputData!C128="A",E128*0.95,(IF(InputData!C128="B",E128,(IF(InputData!C128="C",E128*1.1,(IF(InputData!C128="D",E128*1.25,(IF(InputData!C128="E",E128*1.5,IF(InputData!C128="F",E128*3,E128))))))))))</f>
        <v>6778.2499999999991</v>
      </c>
      <c r="G128" s="7">
        <f>Calcs!F128*(InputData!D128/InputData!E128)</f>
        <v>4828.3424657534233</v>
      </c>
      <c r="H128" s="5">
        <f t="shared" si="1"/>
        <v>4828.34</v>
      </c>
    </row>
    <row r="129" spans="2:8" x14ac:dyDescent="0.25">
      <c r="B129" s="7">
        <f>VLOOKUP(InputData!A129,BaselineChargeLookup!$A$1:$C$139,3,TRUE)</f>
        <v>5052</v>
      </c>
      <c r="C129" s="7">
        <f>IF(InputData!G129=TRUE,0,B129)</f>
        <v>5052</v>
      </c>
      <c r="D129" s="7">
        <f>IF(InputData!B129=TRUE,(C129/100*50),0)</f>
        <v>0</v>
      </c>
      <c r="E129" s="7">
        <f>IF(InputData!B129=TRUE,(C129/100*50),C129)</f>
        <v>5052</v>
      </c>
      <c r="F129" s="7">
        <f>IF(InputData!C129="A",E129*0.95,(IF(InputData!C129="B",E129,(IF(InputData!C129="C",E129*1.1,(IF(InputData!C129="D",E129*1.25,(IF(InputData!C129="E",E129*1.5,IF(InputData!C129="F",E129*3,E129))))))))))</f>
        <v>5052</v>
      </c>
      <c r="G129" s="7">
        <f>Calcs!F129*(InputData!D129/InputData!E129)</f>
        <v>3667.8904109589043</v>
      </c>
      <c r="H129" s="5">
        <f t="shared" si="1"/>
        <v>3667.89</v>
      </c>
    </row>
    <row r="130" spans="2:8" x14ac:dyDescent="0.25">
      <c r="B130" s="7">
        <f>VLOOKUP(InputData!A130,BaselineChargeLookup!$A$1:$C$139,3,TRUE)</f>
        <v>6033</v>
      </c>
      <c r="C130" s="7">
        <f>IF(InputData!G130=TRUE,0,B130)</f>
        <v>6033</v>
      </c>
      <c r="D130" s="7">
        <f>IF(InputData!B130=TRUE,(C130/100*50),0)</f>
        <v>3016.5</v>
      </c>
      <c r="E130" s="7">
        <f>IF(InputData!B130=TRUE,(C130/100*50),C130)</f>
        <v>3016.5</v>
      </c>
      <c r="F130" s="7">
        <f>IF(InputData!C130="A",E130*0.95,(IF(InputData!C130="B",E130,(IF(InputData!C130="C",E130*1.1,(IF(InputData!C130="D",E130*1.25,(IF(InputData!C130="E",E130*1.5,IF(InputData!C130="F",E130*3,E130))))))))))</f>
        <v>3318.15</v>
      </c>
      <c r="G130" s="7">
        <f>Calcs!F130*(InputData!D130/InputData!E130)</f>
        <v>2454.5219178082193</v>
      </c>
      <c r="H130" s="5">
        <f t="shared" si="1"/>
        <v>2454.52</v>
      </c>
    </row>
    <row r="131" spans="2:8" x14ac:dyDescent="0.25">
      <c r="B131" s="7">
        <f>VLOOKUP(InputData!A131,BaselineChargeLookup!$A$1:$C$139,3,TRUE)</f>
        <v>7014</v>
      </c>
      <c r="C131" s="7">
        <f>IF(InputData!G131=TRUE,0,B131)</f>
        <v>7014</v>
      </c>
      <c r="D131" s="7">
        <f>IF(InputData!B131=TRUE,(C131/100*50),0)</f>
        <v>0</v>
      </c>
      <c r="E131" s="7">
        <f>IF(InputData!B131=TRUE,(C131/100*50),C131)</f>
        <v>7014</v>
      </c>
      <c r="F131" s="7">
        <f>IF(InputData!C131="A",E131*0.95,(IF(InputData!C131="B",E131,(IF(InputData!C131="C",E131*1.1,(IF(InputData!C131="D",E131*1.25,(IF(InputData!C131="E",E131*1.5,IF(InputData!C131="F",E131*3,E131))))))))))</f>
        <v>8767.5</v>
      </c>
      <c r="G131" s="7">
        <f>Calcs!F131*(InputData!D131/InputData!E131)</f>
        <v>6605.6506849315074</v>
      </c>
      <c r="H131" s="5">
        <f t="shared" ref="H131:H140" si="2">ROUND(G131,2)</f>
        <v>6605.65</v>
      </c>
    </row>
    <row r="132" spans="2:8" x14ac:dyDescent="0.25">
      <c r="B132" s="7">
        <f>VLOOKUP(InputData!A132,BaselineChargeLookup!$A$1:$C$139,3,TRUE)</f>
        <v>7994</v>
      </c>
      <c r="C132" s="7">
        <f>IF(InputData!G132=TRUE,0,B132)</f>
        <v>7994</v>
      </c>
      <c r="D132" s="7">
        <f>IF(InputData!B132=TRUE,(C132/100*50),0)</f>
        <v>3997</v>
      </c>
      <c r="E132" s="7">
        <f>IF(InputData!B132=TRUE,(C132/100*50),C132)</f>
        <v>3997</v>
      </c>
      <c r="F132" s="7">
        <f>IF(InputData!C132="A",E132*0.95,(IF(InputData!C132="B",E132,(IF(InputData!C132="C",E132*1.1,(IF(InputData!C132="D",E132*1.25,(IF(InputData!C132="E",E132*1.5,IF(InputData!C132="F",E132*3,E132))))))))))</f>
        <v>5995.5</v>
      </c>
      <c r="G132" s="7">
        <f>Calcs!F132*(InputData!D132/InputData!E132)</f>
        <v>4599.2876712328762</v>
      </c>
      <c r="H132" s="5">
        <f t="shared" si="2"/>
        <v>4599.29</v>
      </c>
    </row>
    <row r="133" spans="2:8" x14ac:dyDescent="0.25">
      <c r="B133" s="7">
        <f>VLOOKUP(InputData!A133,BaselineChargeLookup!$A$1:$C$139,3,TRUE)</f>
        <v>5382</v>
      </c>
      <c r="C133" s="7">
        <f>IF(InputData!G133=TRUE,0,B133)</f>
        <v>5382</v>
      </c>
      <c r="D133" s="7">
        <f>IF(InputData!B133=TRUE,(C133/100*50),0)</f>
        <v>0</v>
      </c>
      <c r="E133" s="7">
        <f>IF(InputData!B133=TRUE,(C133/100*50),C133)</f>
        <v>5382</v>
      </c>
      <c r="F133" s="7">
        <f>IF(InputData!C133="A",E133*0.95,(IF(InputData!C133="B",E133,(IF(InputData!C133="C",E133*1.1,(IF(InputData!C133="D",E133*1.25,(IF(InputData!C133="E",E133*1.5,IF(InputData!C133="F",E133*3,E133))))))))))</f>
        <v>16146</v>
      </c>
      <c r="G133" s="7">
        <f>Calcs!F133*(InputData!D133/InputData!E133)</f>
        <v>12607.150684931506</v>
      </c>
      <c r="H133" s="5">
        <f t="shared" si="2"/>
        <v>12607.15</v>
      </c>
    </row>
    <row r="134" spans="2:8" x14ac:dyDescent="0.25">
      <c r="B134" s="7">
        <f>VLOOKUP(InputData!A134,BaselineChargeLookup!$A$1:$C$139,3,TRUE)</f>
        <v>3323</v>
      </c>
      <c r="C134" s="7">
        <f>IF(InputData!G134=TRUE,0,B134)</f>
        <v>3323</v>
      </c>
      <c r="D134" s="7">
        <f>IF(InputData!B134=TRUE,(C134/100*50),0)</f>
        <v>1661.4999999999998</v>
      </c>
      <c r="E134" s="7">
        <f>IF(InputData!B134=TRUE,(C134/100*50),C134)</f>
        <v>1661.4999999999998</v>
      </c>
      <c r="F134" s="7">
        <f>IF(InputData!C134="A",E134*0.95,(IF(InputData!C134="B",E134,(IF(InputData!C134="C",E134*1.1,(IF(InputData!C134="D",E134*1.25,(IF(InputData!C134="E",E134*1.5,IF(InputData!C134="F",E134*3,E134))))))))))</f>
        <v>1661.4999999999998</v>
      </c>
      <c r="G134" s="7">
        <f>Calcs!F134*(InputData!D134/InputData!E134)</f>
        <v>1320.0958904109586</v>
      </c>
      <c r="H134" s="5">
        <f t="shared" si="2"/>
        <v>1320.1</v>
      </c>
    </row>
    <row r="135" spans="2:8" x14ac:dyDescent="0.25">
      <c r="B135" s="7">
        <f>VLOOKUP(InputData!A135,BaselineChargeLookup!$A$1:$C$139,3,TRUE)</f>
        <v>14226</v>
      </c>
      <c r="C135" s="7">
        <f>IF(InputData!G135=TRUE,0,B135)</f>
        <v>14226</v>
      </c>
      <c r="D135" s="7">
        <f>IF(InputData!B135=TRUE,(C135/100*50),0)</f>
        <v>0</v>
      </c>
      <c r="E135" s="7">
        <f>IF(InputData!B135=TRUE,(C135/100*50),C135)</f>
        <v>14226</v>
      </c>
      <c r="F135" s="7">
        <f>IF(InputData!C135="A",E135*0.95,(IF(InputData!C135="B",E135,(IF(InputData!C135="C",E135*1.1,(IF(InputData!C135="D",E135*1.25,(IF(InputData!C135="E",E135*1.5,IF(InputData!C135="F",E135*3,E135))))))))))</f>
        <v>13514.699999999999</v>
      </c>
      <c r="G135" s="7">
        <f>Calcs!F135*(InputData!D135/InputData!E135)</f>
        <v>10922.839726027396</v>
      </c>
      <c r="H135" s="5">
        <f t="shared" si="2"/>
        <v>10922.84</v>
      </c>
    </row>
    <row r="136" spans="2:8" x14ac:dyDescent="0.25">
      <c r="B136" s="7">
        <f>VLOOKUP(InputData!A136,BaselineChargeLookup!$A$1:$C$139,3,TRUE)</f>
        <v>15694</v>
      </c>
      <c r="C136" s="7">
        <f>IF(InputData!G136=TRUE,0,B136)</f>
        <v>15694</v>
      </c>
      <c r="D136" s="7">
        <f>IF(InputData!B136=TRUE,(C136/100*50),0)</f>
        <v>7847</v>
      </c>
      <c r="E136" s="7">
        <f>IF(InputData!B136=TRUE,(C136/100*50),C136)</f>
        <v>7847</v>
      </c>
      <c r="F136" s="7">
        <f>IF(InputData!C136="A",E136*0.95,(IF(InputData!C136="B",E136,(IF(InputData!C136="C",E136*1.1,(IF(InputData!C136="D",E136*1.25,(IF(InputData!C136="E",E136*1.5,IF(InputData!C136="F",E136*3,E136))))))))))</f>
        <v>7847</v>
      </c>
      <c r="G136" s="7">
        <f>Calcs!F136*(InputData!D136/InputData!E136)</f>
        <v>6449.58904109589</v>
      </c>
      <c r="H136" s="5">
        <f t="shared" si="2"/>
        <v>6449.59</v>
      </c>
    </row>
    <row r="137" spans="2:8" x14ac:dyDescent="0.25">
      <c r="B137" s="7">
        <f>VLOOKUP(InputData!A137,BaselineChargeLookup!$A$1:$C$139,3,TRUE)</f>
        <v>17168</v>
      </c>
      <c r="C137" s="7">
        <f>IF(InputData!G137=TRUE,0,B137)</f>
        <v>17168</v>
      </c>
      <c r="D137" s="7">
        <f>IF(InputData!B137=TRUE,(C137/100*50),0)</f>
        <v>0</v>
      </c>
      <c r="E137" s="7">
        <f>IF(InputData!B137=TRUE,(C137/100*50),C137)</f>
        <v>17168</v>
      </c>
      <c r="F137" s="7">
        <f>IF(InputData!C137="A",E137*0.95,(IF(InputData!C137="B",E137,(IF(InputData!C137="C",E137*1.1,(IF(InputData!C137="D",E137*1.25,(IF(InputData!C137="E",E137*1.5,IF(InputData!C137="F",E137*3,E137))))))))))</f>
        <v>18884.800000000003</v>
      </c>
      <c r="G137" s="7">
        <f>Calcs!F137*(InputData!D137/InputData!E137)</f>
        <v>15780.449315068496</v>
      </c>
      <c r="H137" s="5">
        <f t="shared" si="2"/>
        <v>15780.45</v>
      </c>
    </row>
    <row r="138" spans="2:8" x14ac:dyDescent="0.25">
      <c r="B138" s="7">
        <f>VLOOKUP(InputData!A138,BaselineChargeLookup!$A$1:$C$139,3,TRUE)</f>
        <v>9171</v>
      </c>
      <c r="C138" s="7">
        <f>IF(InputData!G138=TRUE,0,B138)</f>
        <v>9171</v>
      </c>
      <c r="D138" s="7">
        <f>IF(InputData!B138=TRUE,(C138/100*50),0)</f>
        <v>4585.5</v>
      </c>
      <c r="E138" s="7">
        <f>IF(InputData!B138=TRUE,(C138/100*50),C138)</f>
        <v>4585.5</v>
      </c>
      <c r="F138" s="7">
        <f>IF(InputData!C138="A",E138*0.95,(IF(InputData!C138="B",E138,(IF(InputData!C138="C",E138*1.1,(IF(InputData!C138="D",E138*1.25,(IF(InputData!C138="E",E138*1.5,IF(InputData!C138="F",E138*3,E138))))))))))</f>
        <v>5731.875</v>
      </c>
      <c r="G138" s="7">
        <f>Calcs!F138*(InputData!D138/InputData!E138)</f>
        <v>4868.1678082191775</v>
      </c>
      <c r="H138" s="5">
        <f t="shared" si="2"/>
        <v>4868.17</v>
      </c>
    </row>
    <row r="139" spans="2:8" x14ac:dyDescent="0.25">
      <c r="B139" s="7">
        <f>VLOOKUP(InputData!A139,BaselineChargeLookup!$A$1:$C$139,3,TRUE)</f>
        <v>10152</v>
      </c>
      <c r="C139" s="7">
        <f>IF(InputData!G139=TRUE,0,B139)</f>
        <v>10152</v>
      </c>
      <c r="D139" s="7">
        <f>IF(InputData!B139=TRUE,(C139/100*50),0)</f>
        <v>0</v>
      </c>
      <c r="E139" s="7">
        <f>IF(InputData!B139=TRUE,(C139/100*50),C139)</f>
        <v>10152</v>
      </c>
      <c r="F139" s="7">
        <f>IF(InputData!C139="A",E139*0.95,(IF(InputData!C139="B",E139,(IF(InputData!C139="C",E139*1.1,(IF(InputData!C139="D",E139*1.25,(IF(InputData!C139="E",E139*1.5,IF(InputData!C139="F",E139*3,E139))))))))))</f>
        <v>15228</v>
      </c>
      <c r="G139" s="7">
        <f>Calcs!F139*(InputData!D139/InputData!E139)</f>
        <v>13141.972602739726</v>
      </c>
      <c r="H139" s="5">
        <f t="shared" si="2"/>
        <v>13141.97</v>
      </c>
    </row>
    <row r="140" spans="2:8" x14ac:dyDescent="0.25">
      <c r="B140" s="7">
        <f>VLOOKUP(InputData!A140,BaselineChargeLookup!$A$1:$C$139,3,TRUE)</f>
        <v>12309</v>
      </c>
      <c r="C140" s="7">
        <f>IF(InputData!G140=TRUE,0,B140)</f>
        <v>12309</v>
      </c>
      <c r="D140" s="7">
        <f>IF(InputData!B140=TRUE,(C140/100*50),0)</f>
        <v>6154.5</v>
      </c>
      <c r="E140" s="7">
        <f>IF(InputData!B140=TRUE,(C140/100*50),C140)</f>
        <v>6154.5</v>
      </c>
      <c r="F140" s="7">
        <f>IF(InputData!C140="A",E140*0.95,(IF(InputData!C140="B",E140,(IF(InputData!C140="C",E140*1.1,(IF(InputData!C140="D",E140*1.25,(IF(InputData!C140="E",E140*1.5,IF(InputData!C140="F",E140*3,E140))))))))))</f>
        <v>18463.5</v>
      </c>
      <c r="G140" s="7">
        <f>Calcs!F140*(InputData!D140/InputData!E140)</f>
        <v>16187.17808219178</v>
      </c>
      <c r="H140" s="5">
        <f t="shared" si="2"/>
        <v>16187.18</v>
      </c>
    </row>
    <row r="141" spans="2:8" x14ac:dyDescent="0.25">
      <c r="B141" s="7">
        <f>VLOOKUP(InputData!A141,BaselineChargeLookup!$A$1:$C$139,3,TRUE)</f>
        <v>1444</v>
      </c>
      <c r="C141" s="7">
        <f>IF(InputData!G141=TRUE,0,B141)</f>
        <v>1444</v>
      </c>
      <c r="D141" s="7">
        <f>IF(InputData!B141=TRUE,(C141/100*50),0)</f>
        <v>0</v>
      </c>
      <c r="E141" s="7">
        <f>IF(InputData!B141=TRUE,(C141/100*50),C141)</f>
        <v>1444</v>
      </c>
      <c r="F141" s="7">
        <f>IF(InputData!C141="A",E141*0.95,(IF(InputData!C141="B",E141,(IF(InputData!C141="C",E141*1.1,(IF(InputData!C141="D",E141*1.25,(IF(InputData!C141="E",E141*1.5,IF(InputData!C141="F",E141*3,E141))))))))))</f>
        <v>1444</v>
      </c>
      <c r="G141" s="7">
        <f>Calcs!F141*(InputData!D141/InputData!E141)</f>
        <v>1285.7534246575342</v>
      </c>
      <c r="H141" s="5">
        <f t="shared" ref="H141:H145" si="3">ROUND(G141,2)</f>
        <v>1285.75</v>
      </c>
    </row>
    <row r="142" spans="2:8" x14ac:dyDescent="0.25">
      <c r="B142" s="7">
        <f>VLOOKUP(InputData!A142,BaselineChargeLookup!$A$1:$C$139,3,TRUE)</f>
        <v>1444</v>
      </c>
      <c r="C142" s="7">
        <f>IF(InputData!G142=TRUE,0,B142)</f>
        <v>1444</v>
      </c>
      <c r="D142" s="7">
        <f>IF(InputData!B142=TRUE,(C142/100*50),0)</f>
        <v>722</v>
      </c>
      <c r="E142" s="7">
        <f>IF(InputData!B142=TRUE,(C142/100*50),C142)</f>
        <v>722</v>
      </c>
      <c r="F142" s="7">
        <f>IF(InputData!C142="A",E142*0.95,(IF(InputData!C142="B",E142,(IF(InputData!C142="C",E142*1.1,(IF(InputData!C142="D",E142*1.25,(IF(InputData!C142="E",E142*1.5,IF(InputData!C142="F",E142*3,E142))))))))))</f>
        <v>722</v>
      </c>
      <c r="G142" s="7">
        <f>Calcs!F142*(InputData!D142/InputData!E142)</f>
        <v>652.76712328767121</v>
      </c>
      <c r="H142" s="5">
        <f t="shared" si="3"/>
        <v>652.77</v>
      </c>
    </row>
    <row r="143" spans="2:8" x14ac:dyDescent="0.25">
      <c r="B143" s="7">
        <f>VLOOKUP(InputData!A143,BaselineChargeLookup!$A$1:$C$139,3,TRUE)</f>
        <v>1444</v>
      </c>
      <c r="C143" s="7">
        <f>IF(InputData!G143=TRUE,0,B143)</f>
        <v>1444</v>
      </c>
      <c r="D143" s="7">
        <f>IF(InputData!B143=TRUE,(C143/100*50),0)</f>
        <v>0</v>
      </c>
      <c r="E143" s="7">
        <f>IF(InputData!B143=TRUE,(C143/100*50),C143)</f>
        <v>1444</v>
      </c>
      <c r="F143" s="7">
        <f>IF(InputData!C143="A",E143*0.95,(IF(InputData!C143="B",E143,(IF(InputData!C143="C",E143*1.1,(IF(InputData!C143="D",E143*1.25,(IF(InputData!C143="E",E143*1.5,IF(InputData!C143="F",E143*3,E143))))))))))</f>
        <v>1444</v>
      </c>
      <c r="G143" s="7">
        <f>Calcs!F143*(InputData!D143/InputData!E143)</f>
        <v>1325.3150684931506</v>
      </c>
      <c r="H143" s="5">
        <f t="shared" si="3"/>
        <v>1325.32</v>
      </c>
    </row>
    <row r="144" spans="2:8" x14ac:dyDescent="0.25">
      <c r="B144" s="7">
        <f>VLOOKUP(InputData!A144,BaselineChargeLookup!$A$1:$C$139,3,TRUE)</f>
        <v>1444</v>
      </c>
      <c r="C144" s="7">
        <f>IF(InputData!G144=TRUE,0,B144)</f>
        <v>1444</v>
      </c>
      <c r="D144" s="7">
        <f>IF(InputData!B144=TRUE,(C144/100*50),0)</f>
        <v>722</v>
      </c>
      <c r="E144" s="7">
        <f>IF(InputData!B144=TRUE,(C144/100*50),C144)</f>
        <v>722</v>
      </c>
      <c r="F144" s="7">
        <f>IF(InputData!C144="A",E144*0.95,(IF(InputData!C144="B",E144,(IF(InputData!C144="C",E144*1.1,(IF(InputData!C144="D",E144*1.25,(IF(InputData!C144="E",E144*1.5,IF(InputData!C144="F",E144*3,E144))))))))))</f>
        <v>722</v>
      </c>
      <c r="G144" s="7">
        <f>Calcs!F144*(InputData!D144/InputData!E144)</f>
        <v>672.54794520547944</v>
      </c>
      <c r="H144" s="5">
        <f t="shared" si="3"/>
        <v>672.55</v>
      </c>
    </row>
    <row r="145" spans="2:8" x14ac:dyDescent="0.25">
      <c r="B145" s="7">
        <f>VLOOKUP(InputData!A145,BaselineChargeLookup!$A$1:$C$139,3,TRUE)</f>
        <v>1444</v>
      </c>
      <c r="C145" s="7">
        <f>IF(InputData!G145=TRUE,0,B145)</f>
        <v>1444</v>
      </c>
      <c r="D145" s="7">
        <f>IF(InputData!B145=TRUE,(C145/100*50),0)</f>
        <v>0</v>
      </c>
      <c r="E145" s="7">
        <f>IF(InputData!B145=TRUE,(C145/100*50),C145)</f>
        <v>1444</v>
      </c>
      <c r="F145" s="7">
        <f>IF(InputData!C145="A",E145*0.95,(IF(InputData!C145="B",E145,(IF(InputData!C145="C",E145*1.1,(IF(InputData!C145="D",E145*1.25,(IF(InputData!C145="E",E145*1.5,IF(InputData!C145="F",E145*3,E145))))))))))</f>
        <v>1444</v>
      </c>
      <c r="G145" s="7">
        <f>Calcs!F145*(InputData!D145/InputData!E145)</f>
        <v>1364.8767123287671</v>
      </c>
      <c r="H145" s="5">
        <f t="shared" si="3"/>
        <v>1364.88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"/>
  <sheetViews>
    <sheetView topLeftCell="A41" workbookViewId="0">
      <selection activeCell="H59" sqref="H59"/>
    </sheetView>
  </sheetViews>
  <sheetFormatPr defaultRowHeight="15.75" thickBottom="1" x14ac:dyDescent="0.25"/>
  <cols>
    <col min="1" max="1" width="10" style="11" customWidth="1"/>
    <col min="2" max="2" width="69.33203125" style="12" customWidth="1"/>
    <col min="3" max="3" width="12.33203125" style="13" customWidth="1"/>
  </cols>
  <sheetData>
    <row r="1" spans="1:3" ht="23.25" thickBot="1" x14ac:dyDescent="0.25">
      <c r="A1" s="8" t="s">
        <v>14</v>
      </c>
      <c r="B1" s="9" t="s">
        <v>169</v>
      </c>
      <c r="C1" s="16">
        <v>29734</v>
      </c>
    </row>
    <row r="2" spans="1:3" ht="23.25" thickBot="1" x14ac:dyDescent="0.25">
      <c r="A2" s="8" t="s">
        <v>17</v>
      </c>
      <c r="B2" s="9" t="s">
        <v>170</v>
      </c>
      <c r="C2" s="16">
        <v>15133</v>
      </c>
    </row>
    <row r="3" spans="1:3" ht="23.25" thickBot="1" x14ac:dyDescent="0.25">
      <c r="A3" s="8" t="s">
        <v>19</v>
      </c>
      <c r="B3" s="9" t="s">
        <v>171</v>
      </c>
      <c r="C3" s="16">
        <v>11879</v>
      </c>
    </row>
    <row r="4" spans="1:3" ht="23.25" thickBot="1" x14ac:dyDescent="0.25">
      <c r="A4" s="8" t="s">
        <v>21</v>
      </c>
      <c r="B4" s="9" t="s">
        <v>172</v>
      </c>
      <c r="C4" s="16">
        <v>11776</v>
      </c>
    </row>
    <row r="5" spans="1:3" ht="23.25" thickBot="1" x14ac:dyDescent="0.25">
      <c r="A5" s="8" t="s">
        <v>23</v>
      </c>
      <c r="B5" s="9" t="s">
        <v>173</v>
      </c>
      <c r="C5" s="16">
        <v>6443</v>
      </c>
    </row>
    <row r="6" spans="1:3" thickBot="1" x14ac:dyDescent="0.25">
      <c r="A6" s="8" t="s">
        <v>25</v>
      </c>
      <c r="B6" s="9" t="s">
        <v>174</v>
      </c>
      <c r="C6" s="16">
        <v>1572</v>
      </c>
    </row>
    <row r="7" spans="1:3" ht="23.25" thickBot="1" x14ac:dyDescent="0.25">
      <c r="A7" s="8" t="s">
        <v>27</v>
      </c>
      <c r="B7" s="9" t="s">
        <v>175</v>
      </c>
      <c r="C7" s="16">
        <v>246</v>
      </c>
    </row>
    <row r="8" spans="1:3" thickBot="1" x14ac:dyDescent="0.25">
      <c r="A8" s="8" t="s">
        <v>29</v>
      </c>
      <c r="B8" s="9" t="s">
        <v>176</v>
      </c>
      <c r="C8" s="16">
        <v>1410</v>
      </c>
    </row>
    <row r="9" spans="1:3" thickBot="1" x14ac:dyDescent="0.25">
      <c r="A9" s="8" t="s">
        <v>30</v>
      </c>
      <c r="B9" s="9" t="s">
        <v>177</v>
      </c>
      <c r="C9" s="16">
        <v>7813</v>
      </c>
    </row>
    <row r="10" spans="1:3" thickBot="1" x14ac:dyDescent="0.25">
      <c r="A10" s="8" t="s">
        <v>31</v>
      </c>
      <c r="B10" s="9" t="s">
        <v>178</v>
      </c>
      <c r="C10" s="16">
        <v>180458</v>
      </c>
    </row>
    <row r="11" spans="1:3" ht="23.25" thickBot="1" x14ac:dyDescent="0.25">
      <c r="A11" s="8" t="s">
        <v>32</v>
      </c>
      <c r="B11" s="9" t="s">
        <v>179</v>
      </c>
      <c r="C11" s="16">
        <v>2489</v>
      </c>
    </row>
    <row r="12" spans="1:3" ht="23.25" thickBot="1" x14ac:dyDescent="0.25">
      <c r="A12" s="8" t="s">
        <v>33</v>
      </c>
      <c r="B12" s="9" t="s">
        <v>180</v>
      </c>
      <c r="C12" s="16">
        <v>1214</v>
      </c>
    </row>
    <row r="13" spans="1:3" ht="23.25" thickBot="1" x14ac:dyDescent="0.25">
      <c r="A13" s="8" t="s">
        <v>34</v>
      </c>
      <c r="B13" s="9" t="s">
        <v>181</v>
      </c>
      <c r="C13" s="16">
        <v>41411</v>
      </c>
    </row>
    <row r="14" spans="1:3" ht="23.25" thickBot="1" x14ac:dyDescent="0.25">
      <c r="A14" s="8" t="s">
        <v>35</v>
      </c>
      <c r="B14" s="9" t="s">
        <v>182</v>
      </c>
      <c r="C14" s="16">
        <v>10040</v>
      </c>
    </row>
    <row r="15" spans="1:3" ht="23.25" thickBot="1" x14ac:dyDescent="0.25">
      <c r="A15" s="8" t="s">
        <v>36</v>
      </c>
      <c r="B15" s="9" t="s">
        <v>183</v>
      </c>
      <c r="C15" s="16">
        <v>5137</v>
      </c>
    </row>
    <row r="16" spans="1:3" ht="23.25" thickBot="1" x14ac:dyDescent="0.25">
      <c r="A16" s="8" t="s">
        <v>37</v>
      </c>
      <c r="B16" s="9" t="s">
        <v>184</v>
      </c>
      <c r="C16" s="16">
        <v>8159</v>
      </c>
    </row>
    <row r="17" spans="1:3" ht="23.25" thickBot="1" x14ac:dyDescent="0.25">
      <c r="A17" s="8" t="s">
        <v>38</v>
      </c>
      <c r="B17" s="9" t="s">
        <v>185</v>
      </c>
      <c r="C17" s="16">
        <v>11992</v>
      </c>
    </row>
    <row r="18" spans="1:3" ht="23.25" thickBot="1" x14ac:dyDescent="0.25">
      <c r="A18" s="8" t="s">
        <v>39</v>
      </c>
      <c r="B18" s="9" t="s">
        <v>186</v>
      </c>
      <c r="C18" s="16">
        <v>10187</v>
      </c>
    </row>
    <row r="19" spans="1:3" ht="23.25" thickBot="1" x14ac:dyDescent="0.25">
      <c r="A19" s="8" t="s">
        <v>40</v>
      </c>
      <c r="B19" s="9" t="s">
        <v>187</v>
      </c>
      <c r="C19" s="16">
        <v>8295</v>
      </c>
    </row>
    <row r="20" spans="1:3" ht="23.25" thickBot="1" x14ac:dyDescent="0.25">
      <c r="A20" s="8" t="s">
        <v>41</v>
      </c>
      <c r="B20" s="9" t="s">
        <v>188</v>
      </c>
      <c r="C20" s="16">
        <v>3764</v>
      </c>
    </row>
    <row r="21" spans="1:3" thickBot="1" x14ac:dyDescent="0.25">
      <c r="A21" s="10" t="s">
        <v>42</v>
      </c>
      <c r="B21" s="9" t="s">
        <v>189</v>
      </c>
      <c r="C21" s="17">
        <v>12541</v>
      </c>
    </row>
    <row r="22" spans="1:3" thickBot="1" x14ac:dyDescent="0.25">
      <c r="A22" s="10" t="s">
        <v>43</v>
      </c>
      <c r="B22" s="9" t="s">
        <v>190</v>
      </c>
      <c r="C22" s="17">
        <v>24564</v>
      </c>
    </row>
    <row r="23" spans="1:3" thickBot="1" x14ac:dyDescent="0.25">
      <c r="A23" s="8" t="s">
        <v>44</v>
      </c>
      <c r="B23" s="9" t="s">
        <v>191</v>
      </c>
      <c r="C23" s="16">
        <v>14610</v>
      </c>
    </row>
    <row r="24" spans="1:3" thickBot="1" x14ac:dyDescent="0.25">
      <c r="A24" s="8" t="s">
        <v>45</v>
      </c>
      <c r="B24" s="9" t="s">
        <v>192</v>
      </c>
      <c r="C24" s="16">
        <v>23543</v>
      </c>
    </row>
    <row r="25" spans="1:3" thickBot="1" x14ac:dyDescent="0.25">
      <c r="A25" s="8" t="s">
        <v>46</v>
      </c>
      <c r="B25" s="9" t="s">
        <v>193</v>
      </c>
      <c r="C25" s="16">
        <v>37028</v>
      </c>
    </row>
    <row r="26" spans="1:3" thickBot="1" x14ac:dyDescent="0.25">
      <c r="A26" s="8" t="s">
        <v>47</v>
      </c>
      <c r="B26" s="9" t="s">
        <v>194</v>
      </c>
      <c r="C26" s="16">
        <v>10907</v>
      </c>
    </row>
    <row r="27" spans="1:3" thickBot="1" x14ac:dyDescent="0.25">
      <c r="A27" s="8" t="s">
        <v>48</v>
      </c>
      <c r="B27" s="9" t="s">
        <v>195</v>
      </c>
      <c r="C27" s="16">
        <v>10716</v>
      </c>
    </row>
    <row r="28" spans="1:3" thickBot="1" x14ac:dyDescent="0.25">
      <c r="A28" s="8" t="s">
        <v>49</v>
      </c>
      <c r="B28" s="9" t="s">
        <v>196</v>
      </c>
      <c r="C28" s="16">
        <v>12726</v>
      </c>
    </row>
    <row r="29" spans="1:3" thickBot="1" x14ac:dyDescent="0.25">
      <c r="A29" s="8" t="s">
        <v>50</v>
      </c>
      <c r="B29" s="9" t="s">
        <v>197</v>
      </c>
      <c r="C29" s="16">
        <v>2386</v>
      </c>
    </row>
    <row r="30" spans="1:3" ht="23.25" thickBot="1" x14ac:dyDescent="0.25">
      <c r="A30" s="8" t="s">
        <v>51</v>
      </c>
      <c r="B30" s="9" t="s">
        <v>198</v>
      </c>
      <c r="C30" s="16">
        <v>1444</v>
      </c>
    </row>
    <row r="31" spans="1:3" thickBot="1" x14ac:dyDescent="0.25">
      <c r="A31" s="8" t="s">
        <v>52</v>
      </c>
      <c r="B31" s="9" t="s">
        <v>199</v>
      </c>
      <c r="C31" s="16">
        <v>11168</v>
      </c>
    </row>
    <row r="32" spans="1:3" thickBot="1" x14ac:dyDescent="0.25">
      <c r="A32" s="11" t="s">
        <v>53</v>
      </c>
      <c r="B32" s="12" t="s">
        <v>200</v>
      </c>
      <c r="C32" s="13">
        <v>1109</v>
      </c>
    </row>
    <row r="33" spans="1:3" thickBot="1" x14ac:dyDescent="0.25">
      <c r="A33" s="11" t="s">
        <v>54</v>
      </c>
      <c r="B33" s="12" t="s">
        <v>201</v>
      </c>
      <c r="C33" s="13">
        <v>11019</v>
      </c>
    </row>
    <row r="34" spans="1:3" thickBot="1" x14ac:dyDescent="0.25">
      <c r="A34" s="11" t="s">
        <v>55</v>
      </c>
      <c r="B34" s="12" t="s">
        <v>202</v>
      </c>
      <c r="C34" s="13">
        <v>7736</v>
      </c>
    </row>
    <row r="35" spans="1:3" thickBot="1" x14ac:dyDescent="0.25">
      <c r="A35" s="11" t="s">
        <v>56</v>
      </c>
      <c r="B35" s="12" t="s">
        <v>203</v>
      </c>
      <c r="C35" s="13">
        <v>5877</v>
      </c>
    </row>
    <row r="36" spans="1:3" thickBot="1" x14ac:dyDescent="0.25">
      <c r="A36" s="11" t="s">
        <v>57</v>
      </c>
      <c r="B36" s="12" t="s">
        <v>204</v>
      </c>
      <c r="C36" s="13">
        <v>3809</v>
      </c>
    </row>
    <row r="37" spans="1:3" thickBot="1" x14ac:dyDescent="0.25">
      <c r="A37" s="11" t="s">
        <v>58</v>
      </c>
      <c r="B37" s="12" t="s">
        <v>205</v>
      </c>
      <c r="C37" s="13">
        <v>2106</v>
      </c>
    </row>
    <row r="38" spans="1:3" thickBot="1" x14ac:dyDescent="0.25">
      <c r="A38" s="11" t="s">
        <v>59</v>
      </c>
      <c r="B38" s="12" t="s">
        <v>206</v>
      </c>
      <c r="C38" s="13">
        <v>1336</v>
      </c>
    </row>
    <row r="39" spans="1:3" thickBot="1" x14ac:dyDescent="0.25">
      <c r="A39" s="11" t="s">
        <v>60</v>
      </c>
      <c r="B39" s="12" t="s">
        <v>207</v>
      </c>
      <c r="C39" s="13">
        <v>5872</v>
      </c>
    </row>
    <row r="40" spans="1:3" thickBot="1" x14ac:dyDescent="0.25">
      <c r="A40" s="11" t="s">
        <v>61</v>
      </c>
      <c r="B40" s="12" t="s">
        <v>208</v>
      </c>
      <c r="C40" s="13">
        <v>4006</v>
      </c>
    </row>
    <row r="41" spans="1:3" thickBot="1" x14ac:dyDescent="0.25">
      <c r="A41" s="8" t="s">
        <v>62</v>
      </c>
      <c r="B41" s="9" t="s">
        <v>209</v>
      </c>
      <c r="C41" s="16">
        <v>8285</v>
      </c>
    </row>
    <row r="42" spans="1:3" thickBot="1" x14ac:dyDescent="0.25">
      <c r="A42" s="11" t="s">
        <v>63</v>
      </c>
      <c r="B42" s="12" t="s">
        <v>210</v>
      </c>
      <c r="C42" s="13">
        <v>2567</v>
      </c>
    </row>
    <row r="43" spans="1:3" thickBot="1" x14ac:dyDescent="0.25">
      <c r="A43" s="11" t="s">
        <v>64</v>
      </c>
      <c r="B43" s="12" t="s">
        <v>211</v>
      </c>
      <c r="C43" s="13">
        <v>1863</v>
      </c>
    </row>
    <row r="44" spans="1:3" thickBot="1" x14ac:dyDescent="0.25">
      <c r="A44" s="11" t="s">
        <v>65</v>
      </c>
      <c r="B44" s="12" t="s">
        <v>212</v>
      </c>
      <c r="C44" s="13">
        <v>971</v>
      </c>
    </row>
    <row r="45" spans="1:3" thickBot="1" x14ac:dyDescent="0.25">
      <c r="A45" s="8" t="s">
        <v>66</v>
      </c>
      <c r="B45" s="9" t="s">
        <v>213</v>
      </c>
      <c r="C45" s="16">
        <v>4842</v>
      </c>
    </row>
    <row r="46" spans="1:3" thickBot="1" x14ac:dyDescent="0.25">
      <c r="A46" s="8" t="s">
        <v>67</v>
      </c>
      <c r="B46" s="9" t="s">
        <v>214</v>
      </c>
      <c r="C46" s="16">
        <v>2495</v>
      </c>
    </row>
    <row r="47" spans="1:3" thickBot="1" x14ac:dyDescent="0.25">
      <c r="A47" s="8" t="s">
        <v>68</v>
      </c>
      <c r="B47" s="9" t="s">
        <v>215</v>
      </c>
      <c r="C47" s="16">
        <v>1295</v>
      </c>
    </row>
    <row r="48" spans="1:3" thickBot="1" x14ac:dyDescent="0.25">
      <c r="A48" s="11" t="s">
        <v>69</v>
      </c>
      <c r="B48" s="12" t="s">
        <v>216</v>
      </c>
      <c r="C48" s="13">
        <v>5794</v>
      </c>
    </row>
    <row r="49" spans="1:3" thickBot="1" x14ac:dyDescent="0.25">
      <c r="A49" s="11" t="s">
        <v>70</v>
      </c>
      <c r="B49" s="12" t="s">
        <v>217</v>
      </c>
      <c r="C49" s="13">
        <v>4169</v>
      </c>
    </row>
    <row r="50" spans="1:3" thickBot="1" x14ac:dyDescent="0.25">
      <c r="A50" s="11" t="s">
        <v>71</v>
      </c>
      <c r="B50" s="12" t="s">
        <v>218</v>
      </c>
      <c r="C50" s="13">
        <v>2875</v>
      </c>
    </row>
    <row r="51" spans="1:3" thickBot="1" x14ac:dyDescent="0.25">
      <c r="A51" s="11" t="s">
        <v>72</v>
      </c>
      <c r="B51" s="12" t="s">
        <v>219</v>
      </c>
      <c r="C51" s="13">
        <v>1920</v>
      </c>
    </row>
    <row r="52" spans="1:3" ht="30.75" thickBot="1" x14ac:dyDescent="0.25">
      <c r="A52" s="11" t="s">
        <v>73</v>
      </c>
      <c r="B52" s="12" t="s">
        <v>220</v>
      </c>
      <c r="C52" s="13">
        <v>18221</v>
      </c>
    </row>
    <row r="53" spans="1:3" thickBot="1" x14ac:dyDescent="0.25">
      <c r="A53" s="11" t="s">
        <v>74</v>
      </c>
      <c r="B53" s="12" t="s">
        <v>221</v>
      </c>
      <c r="C53" s="13">
        <v>2909</v>
      </c>
    </row>
    <row r="54" spans="1:3" ht="30.75" thickBot="1" x14ac:dyDescent="0.25">
      <c r="A54" s="11" t="s">
        <v>75</v>
      </c>
      <c r="B54" s="12" t="s">
        <v>222</v>
      </c>
      <c r="C54" s="13">
        <v>5001</v>
      </c>
    </row>
    <row r="55" spans="1:3" ht="30.75" thickBot="1" x14ac:dyDescent="0.25">
      <c r="A55" s="11" t="s">
        <v>76</v>
      </c>
      <c r="B55" s="12" t="s">
        <v>223</v>
      </c>
      <c r="C55" s="13">
        <v>2464</v>
      </c>
    </row>
    <row r="56" spans="1:3" ht="30.75" thickBot="1" x14ac:dyDescent="0.25">
      <c r="A56" s="11" t="s">
        <v>77</v>
      </c>
      <c r="B56" s="12" t="s">
        <v>224</v>
      </c>
      <c r="C56" s="13">
        <v>1005</v>
      </c>
    </row>
    <row r="57" spans="1:3" thickBot="1" x14ac:dyDescent="0.25">
      <c r="A57" s="11" t="s">
        <v>78</v>
      </c>
      <c r="B57" s="12" t="s">
        <v>225</v>
      </c>
      <c r="C57" s="13">
        <v>2382</v>
      </c>
    </row>
    <row r="58" spans="1:3" ht="30.75" thickBot="1" x14ac:dyDescent="0.25">
      <c r="A58" s="11" t="s">
        <v>79</v>
      </c>
      <c r="B58" s="12" t="s">
        <v>226</v>
      </c>
      <c r="C58" s="13">
        <v>844</v>
      </c>
    </row>
    <row r="59" spans="1:3" ht="30.75" thickBot="1" x14ac:dyDescent="0.25">
      <c r="A59" s="11" t="s">
        <v>80</v>
      </c>
      <c r="B59" s="12" t="s">
        <v>227</v>
      </c>
      <c r="C59" s="13">
        <v>17632</v>
      </c>
    </row>
    <row r="60" spans="1:3" ht="30.75" thickBot="1" x14ac:dyDescent="0.25">
      <c r="A60" s="11" t="s">
        <v>81</v>
      </c>
      <c r="B60" s="12" t="s">
        <v>228</v>
      </c>
      <c r="C60" s="13">
        <v>16946</v>
      </c>
    </row>
    <row r="61" spans="1:3" ht="30.75" thickBot="1" x14ac:dyDescent="0.25">
      <c r="A61" s="11" t="s">
        <v>82</v>
      </c>
      <c r="B61" s="12" t="s">
        <v>229</v>
      </c>
      <c r="C61" s="13">
        <v>3328</v>
      </c>
    </row>
    <row r="62" spans="1:3" ht="30.75" thickBot="1" x14ac:dyDescent="0.25">
      <c r="A62" s="11" t="s">
        <v>83</v>
      </c>
      <c r="B62" s="12" t="s">
        <v>230</v>
      </c>
      <c r="C62" s="13">
        <v>1214</v>
      </c>
    </row>
    <row r="63" spans="1:3" thickBot="1" x14ac:dyDescent="0.25">
      <c r="A63" s="11" t="s">
        <v>84</v>
      </c>
      <c r="B63" s="12" t="s">
        <v>231</v>
      </c>
      <c r="C63" s="13">
        <v>971</v>
      </c>
    </row>
    <row r="64" spans="1:3" thickBot="1" x14ac:dyDescent="0.25">
      <c r="A64" s="11" t="s">
        <v>85</v>
      </c>
      <c r="B64" s="12" t="s">
        <v>232</v>
      </c>
      <c r="C64" s="13">
        <v>6715</v>
      </c>
    </row>
    <row r="65" spans="1:3" thickBot="1" x14ac:dyDescent="0.25">
      <c r="A65" s="11" t="s">
        <v>86</v>
      </c>
      <c r="B65" s="12" t="s">
        <v>233</v>
      </c>
      <c r="C65" s="13">
        <v>4120</v>
      </c>
    </row>
    <row r="66" spans="1:3" thickBot="1" x14ac:dyDescent="0.25">
      <c r="A66" s="11" t="s">
        <v>87</v>
      </c>
      <c r="B66" s="12" t="s">
        <v>234</v>
      </c>
      <c r="C66" s="13">
        <v>5166</v>
      </c>
    </row>
    <row r="67" spans="1:3" thickBot="1" x14ac:dyDescent="0.25">
      <c r="A67" s="11" t="s">
        <v>88</v>
      </c>
      <c r="B67" s="12" t="s">
        <v>235</v>
      </c>
      <c r="C67" s="13">
        <v>3926</v>
      </c>
    </row>
    <row r="68" spans="1:3" thickBot="1" x14ac:dyDescent="0.25">
      <c r="A68" s="11" t="s">
        <v>89</v>
      </c>
      <c r="B68" s="12" t="s">
        <v>236</v>
      </c>
      <c r="C68" s="13">
        <v>819</v>
      </c>
    </row>
    <row r="69" spans="1:3" thickBot="1" x14ac:dyDescent="0.25">
      <c r="A69" s="11" t="s">
        <v>90</v>
      </c>
      <c r="B69" s="12" t="s">
        <v>237</v>
      </c>
      <c r="C69" s="13">
        <v>1265</v>
      </c>
    </row>
    <row r="70" spans="1:3" thickBot="1" x14ac:dyDescent="0.25">
      <c r="A70" s="11" t="s">
        <v>91</v>
      </c>
      <c r="B70" s="12" t="s">
        <v>238</v>
      </c>
      <c r="C70" s="13">
        <v>1610</v>
      </c>
    </row>
    <row r="71" spans="1:3" thickBot="1" x14ac:dyDescent="0.25">
      <c r="A71" s="11" t="s">
        <v>92</v>
      </c>
      <c r="B71" s="12" t="s">
        <v>239</v>
      </c>
      <c r="C71" s="13">
        <v>2333</v>
      </c>
    </row>
    <row r="72" spans="1:3" ht="23.25" thickBot="1" x14ac:dyDescent="0.25">
      <c r="A72" s="8" t="s">
        <v>93</v>
      </c>
      <c r="B72" s="9" t="s">
        <v>240</v>
      </c>
      <c r="C72" s="16">
        <v>42717</v>
      </c>
    </row>
    <row r="73" spans="1:3" thickBot="1" x14ac:dyDescent="0.25">
      <c r="A73" s="8" t="s">
        <v>94</v>
      </c>
      <c r="B73" s="9" t="s">
        <v>241</v>
      </c>
      <c r="C73" s="16">
        <v>6443</v>
      </c>
    </row>
    <row r="74" spans="1:3" thickBot="1" x14ac:dyDescent="0.25">
      <c r="A74" s="8" t="s">
        <v>95</v>
      </c>
      <c r="B74" s="9" t="s">
        <v>242</v>
      </c>
      <c r="C74" s="16">
        <v>5186</v>
      </c>
    </row>
    <row r="75" spans="1:3" thickBot="1" x14ac:dyDescent="0.25">
      <c r="A75" s="8" t="s">
        <v>96</v>
      </c>
      <c r="B75" s="9" t="s">
        <v>243</v>
      </c>
      <c r="C75" s="16">
        <v>3225</v>
      </c>
    </row>
    <row r="76" spans="1:3" ht="23.25" thickBot="1" x14ac:dyDescent="0.25">
      <c r="A76" s="8" t="s">
        <v>97</v>
      </c>
      <c r="B76" s="9" t="s">
        <v>244</v>
      </c>
      <c r="C76" s="16">
        <v>30599</v>
      </c>
    </row>
    <row r="77" spans="1:3" thickBot="1" x14ac:dyDescent="0.25">
      <c r="A77" s="8" t="s">
        <v>98</v>
      </c>
      <c r="B77" s="9" t="s">
        <v>245</v>
      </c>
      <c r="C77" s="16">
        <v>17234</v>
      </c>
    </row>
    <row r="78" spans="1:3" thickBot="1" x14ac:dyDescent="0.25">
      <c r="A78" s="8" t="s">
        <v>99</v>
      </c>
      <c r="B78" s="9" t="s">
        <v>246</v>
      </c>
      <c r="C78" s="16">
        <v>27150</v>
      </c>
    </row>
    <row r="79" spans="1:3" ht="23.25" thickBot="1" x14ac:dyDescent="0.25">
      <c r="A79" s="8" t="s">
        <v>100</v>
      </c>
      <c r="B79" s="9" t="s">
        <v>247</v>
      </c>
      <c r="C79" s="16">
        <v>17835</v>
      </c>
    </row>
    <row r="80" spans="1:3" ht="23.25" thickBot="1" x14ac:dyDescent="0.25">
      <c r="A80" s="8" t="s">
        <v>101</v>
      </c>
      <c r="B80" s="9" t="s">
        <v>248</v>
      </c>
      <c r="C80" s="16">
        <v>12806</v>
      </c>
    </row>
    <row r="81" spans="1:3" thickBot="1" x14ac:dyDescent="0.25">
      <c r="A81" s="10" t="s">
        <v>102</v>
      </c>
      <c r="B81" s="9" t="s">
        <v>249</v>
      </c>
      <c r="C81" s="16">
        <v>9648</v>
      </c>
    </row>
    <row r="82" spans="1:3" thickBot="1" x14ac:dyDescent="0.25">
      <c r="A82" s="10" t="s">
        <v>103</v>
      </c>
      <c r="B82" s="9" t="s">
        <v>250</v>
      </c>
      <c r="C82" s="16">
        <v>8674</v>
      </c>
    </row>
    <row r="83" spans="1:3" thickBot="1" x14ac:dyDescent="0.25">
      <c r="A83" s="10" t="s">
        <v>104</v>
      </c>
      <c r="B83" s="9" t="s">
        <v>251</v>
      </c>
      <c r="C83" s="16">
        <v>13521</v>
      </c>
    </row>
    <row r="84" spans="1:3" ht="23.25" thickBot="1" x14ac:dyDescent="0.25">
      <c r="A84" s="8" t="s">
        <v>105</v>
      </c>
      <c r="B84" s="9" t="s">
        <v>252</v>
      </c>
      <c r="C84" s="16">
        <v>100385</v>
      </c>
    </row>
    <row r="85" spans="1:3" ht="23.25" thickBot="1" x14ac:dyDescent="0.25">
      <c r="A85" s="8" t="s">
        <v>106</v>
      </c>
      <c r="B85" s="9" t="s">
        <v>253</v>
      </c>
      <c r="C85" s="16">
        <v>25731</v>
      </c>
    </row>
    <row r="86" spans="1:3" ht="23.25" thickBot="1" x14ac:dyDescent="0.25">
      <c r="A86" s="8" t="s">
        <v>107</v>
      </c>
      <c r="B86" s="9" t="s">
        <v>254</v>
      </c>
      <c r="C86" s="16">
        <v>21710</v>
      </c>
    </row>
    <row r="87" spans="1:3" ht="23.25" thickBot="1" x14ac:dyDescent="0.25">
      <c r="A87" s="8" t="s">
        <v>108</v>
      </c>
      <c r="B87" s="9" t="s">
        <v>255</v>
      </c>
      <c r="C87" s="16">
        <v>19945</v>
      </c>
    </row>
    <row r="88" spans="1:3" thickBot="1" x14ac:dyDescent="0.25">
      <c r="A88" s="8" t="s">
        <v>109</v>
      </c>
      <c r="B88" s="9" t="s">
        <v>256</v>
      </c>
      <c r="C88" s="16">
        <v>30438</v>
      </c>
    </row>
    <row r="89" spans="1:3" ht="23.25" thickBot="1" x14ac:dyDescent="0.25">
      <c r="A89" s="8" t="s">
        <v>110</v>
      </c>
      <c r="B89" s="9" t="s">
        <v>257</v>
      </c>
      <c r="C89" s="16">
        <v>4352</v>
      </c>
    </row>
    <row r="90" spans="1:3" thickBot="1" x14ac:dyDescent="0.25">
      <c r="A90" s="8" t="s">
        <v>111</v>
      </c>
      <c r="B90" s="9" t="s">
        <v>258</v>
      </c>
      <c r="C90" s="16">
        <v>24162</v>
      </c>
    </row>
    <row r="91" spans="1:3" thickBot="1" x14ac:dyDescent="0.25">
      <c r="A91" s="8" t="s">
        <v>112</v>
      </c>
      <c r="B91" s="9" t="s">
        <v>259</v>
      </c>
      <c r="C91" s="16">
        <v>30820</v>
      </c>
    </row>
    <row r="92" spans="1:3" thickBot="1" x14ac:dyDescent="0.25">
      <c r="A92" s="8" t="s">
        <v>113</v>
      </c>
      <c r="B92" s="9" t="s">
        <v>260</v>
      </c>
      <c r="C92" s="16">
        <v>16316</v>
      </c>
    </row>
    <row r="93" spans="1:3" thickBot="1" x14ac:dyDescent="0.25">
      <c r="A93" s="8" t="s">
        <v>114</v>
      </c>
      <c r="B93" s="9" t="s">
        <v>261</v>
      </c>
      <c r="C93" s="16">
        <v>18474</v>
      </c>
    </row>
    <row r="94" spans="1:3" thickBot="1" x14ac:dyDescent="0.25">
      <c r="A94" s="8" t="s">
        <v>115</v>
      </c>
      <c r="B94" s="9" t="s">
        <v>262</v>
      </c>
      <c r="C94" s="16">
        <v>20631</v>
      </c>
    </row>
    <row r="95" spans="1:3" thickBot="1" x14ac:dyDescent="0.25">
      <c r="A95" s="8" t="s">
        <v>116</v>
      </c>
      <c r="B95" s="9" t="s">
        <v>263</v>
      </c>
      <c r="C95" s="16">
        <v>22781</v>
      </c>
    </row>
    <row r="96" spans="1:3" thickBot="1" x14ac:dyDescent="0.25">
      <c r="A96" s="8" t="s">
        <v>117</v>
      </c>
      <c r="B96" s="14" t="s">
        <v>264</v>
      </c>
      <c r="C96" s="18">
        <v>24946</v>
      </c>
    </row>
    <row r="97" spans="1:3" ht="23.25" thickBot="1" x14ac:dyDescent="0.25">
      <c r="A97" s="8" t="s">
        <v>118</v>
      </c>
      <c r="B97" s="9" t="s">
        <v>265</v>
      </c>
      <c r="C97" s="16">
        <v>20729</v>
      </c>
    </row>
    <row r="98" spans="1:3" ht="23.25" thickBot="1" x14ac:dyDescent="0.25">
      <c r="A98" s="8" t="s">
        <v>119</v>
      </c>
      <c r="B98" s="14" t="s">
        <v>266</v>
      </c>
      <c r="C98" s="18">
        <v>15134</v>
      </c>
    </row>
    <row r="99" spans="1:3" ht="23.25" thickBot="1" x14ac:dyDescent="0.25">
      <c r="A99" s="8" t="s">
        <v>120</v>
      </c>
      <c r="B99" s="14" t="s">
        <v>267</v>
      </c>
      <c r="C99" s="18">
        <v>7098</v>
      </c>
    </row>
    <row r="100" spans="1:3" thickBot="1" x14ac:dyDescent="0.25">
      <c r="A100" s="8" t="s">
        <v>121</v>
      </c>
      <c r="B100" s="14" t="s">
        <v>268</v>
      </c>
      <c r="C100" s="18">
        <v>1659</v>
      </c>
    </row>
    <row r="101" spans="1:3" thickBot="1" x14ac:dyDescent="0.25">
      <c r="A101" s="8" t="s">
        <v>122</v>
      </c>
      <c r="B101" s="9" t="s">
        <v>269</v>
      </c>
      <c r="C101" s="16">
        <v>25142</v>
      </c>
    </row>
    <row r="102" spans="1:3" thickBot="1" x14ac:dyDescent="0.25">
      <c r="A102" s="8" t="s">
        <v>123</v>
      </c>
      <c r="B102" s="9" t="s">
        <v>270</v>
      </c>
      <c r="C102" s="16">
        <v>26114</v>
      </c>
    </row>
    <row r="103" spans="1:3" thickBot="1" x14ac:dyDescent="0.25">
      <c r="A103" s="8" t="s">
        <v>124</v>
      </c>
      <c r="B103" s="9" t="s">
        <v>271</v>
      </c>
      <c r="C103" s="16">
        <v>27104</v>
      </c>
    </row>
    <row r="104" spans="1:3" thickBot="1" x14ac:dyDescent="0.25">
      <c r="A104" s="8" t="s">
        <v>125</v>
      </c>
      <c r="B104" s="15" t="s">
        <v>272</v>
      </c>
      <c r="C104" s="16">
        <v>28075</v>
      </c>
    </row>
    <row r="105" spans="1:3" thickBot="1" x14ac:dyDescent="0.25">
      <c r="A105" s="8" t="s">
        <v>126</v>
      </c>
      <c r="B105" s="9" t="s">
        <v>273</v>
      </c>
      <c r="C105" s="16">
        <v>26907</v>
      </c>
    </row>
    <row r="106" spans="1:3" thickBot="1" x14ac:dyDescent="0.25">
      <c r="A106" s="8" t="s">
        <v>127</v>
      </c>
      <c r="B106" s="9" t="s">
        <v>274</v>
      </c>
      <c r="C106" s="16">
        <v>27888</v>
      </c>
    </row>
    <row r="107" spans="1:3" thickBot="1" x14ac:dyDescent="0.25">
      <c r="A107" s="8" t="s">
        <v>128</v>
      </c>
      <c r="B107" s="9" t="s">
        <v>275</v>
      </c>
      <c r="C107" s="16">
        <v>28869</v>
      </c>
    </row>
    <row r="108" spans="1:3" thickBot="1" x14ac:dyDescent="0.25">
      <c r="A108" s="8" t="s">
        <v>129</v>
      </c>
      <c r="B108" s="9" t="s">
        <v>276</v>
      </c>
      <c r="C108" s="16">
        <v>29849</v>
      </c>
    </row>
    <row r="109" spans="1:3" thickBot="1" x14ac:dyDescent="0.25">
      <c r="A109" s="8" t="s">
        <v>130</v>
      </c>
      <c r="B109" s="9" t="s">
        <v>277</v>
      </c>
      <c r="C109" s="16">
        <v>3077</v>
      </c>
    </row>
    <row r="110" spans="1:3" thickBot="1" x14ac:dyDescent="0.25">
      <c r="A110" s="8" t="s">
        <v>131</v>
      </c>
      <c r="B110" s="9" t="s">
        <v>278</v>
      </c>
      <c r="C110" s="16">
        <v>4058</v>
      </c>
    </row>
    <row r="111" spans="1:3" thickBot="1" x14ac:dyDescent="0.25">
      <c r="A111" s="8" t="s">
        <v>132</v>
      </c>
      <c r="B111" s="9" t="s">
        <v>279</v>
      </c>
      <c r="C111" s="16">
        <v>5039</v>
      </c>
    </row>
    <row r="112" spans="1:3" thickBot="1" x14ac:dyDescent="0.25">
      <c r="A112" s="8" t="s">
        <v>133</v>
      </c>
      <c r="B112" s="9" t="s">
        <v>280</v>
      </c>
      <c r="C112" s="16">
        <v>6510</v>
      </c>
    </row>
    <row r="113" spans="1:3" thickBot="1" x14ac:dyDescent="0.25">
      <c r="A113" s="8" t="s">
        <v>134</v>
      </c>
      <c r="B113" s="9" t="s">
        <v>281</v>
      </c>
      <c r="C113" s="16">
        <v>8471</v>
      </c>
    </row>
    <row r="114" spans="1:3" thickBot="1" x14ac:dyDescent="0.25">
      <c r="A114" s="8" t="s">
        <v>135</v>
      </c>
      <c r="B114" s="9" t="s">
        <v>282</v>
      </c>
      <c r="C114" s="16">
        <v>15434</v>
      </c>
    </row>
    <row r="115" spans="1:3" thickBot="1" x14ac:dyDescent="0.25">
      <c r="A115" s="8" t="s">
        <v>136</v>
      </c>
      <c r="B115" s="9" t="s">
        <v>283</v>
      </c>
      <c r="C115" s="16">
        <v>20533</v>
      </c>
    </row>
    <row r="116" spans="1:3" thickBot="1" x14ac:dyDescent="0.25">
      <c r="A116" s="8" t="s">
        <v>137</v>
      </c>
      <c r="B116" s="9" t="s">
        <v>284</v>
      </c>
      <c r="C116" s="16">
        <v>27986</v>
      </c>
    </row>
    <row r="117" spans="1:3" thickBot="1" x14ac:dyDescent="0.25">
      <c r="A117" s="8" t="s">
        <v>138</v>
      </c>
      <c r="B117" s="9" t="s">
        <v>285</v>
      </c>
      <c r="C117" s="16">
        <v>7378</v>
      </c>
    </row>
    <row r="118" spans="1:3" thickBot="1" x14ac:dyDescent="0.25">
      <c r="A118" s="8" t="s">
        <v>139</v>
      </c>
      <c r="B118" s="9" t="s">
        <v>286</v>
      </c>
      <c r="C118" s="16">
        <v>9266</v>
      </c>
    </row>
    <row r="119" spans="1:3" thickBot="1" x14ac:dyDescent="0.25">
      <c r="A119" s="8" t="s">
        <v>140</v>
      </c>
      <c r="B119" s="9" t="s">
        <v>287</v>
      </c>
      <c r="C119" s="16">
        <v>11653</v>
      </c>
    </row>
    <row r="120" spans="1:3" thickBot="1" x14ac:dyDescent="0.25">
      <c r="A120" s="8" t="s">
        <v>141</v>
      </c>
      <c r="B120" s="9" t="s">
        <v>288</v>
      </c>
      <c r="C120" s="16">
        <v>14491</v>
      </c>
    </row>
    <row r="121" spans="1:3" thickBot="1" x14ac:dyDescent="0.25">
      <c r="A121" s="8" t="s">
        <v>142</v>
      </c>
      <c r="B121" s="9" t="s">
        <v>289</v>
      </c>
      <c r="C121" s="16">
        <v>16055</v>
      </c>
    </row>
    <row r="122" spans="1:3" thickBot="1" x14ac:dyDescent="0.25">
      <c r="A122" s="8" t="s">
        <v>143</v>
      </c>
      <c r="B122" s="9" t="s">
        <v>290</v>
      </c>
      <c r="C122" s="16">
        <v>2197</v>
      </c>
    </row>
    <row r="123" spans="1:3" thickBot="1" x14ac:dyDescent="0.25">
      <c r="A123" s="8" t="s">
        <v>144</v>
      </c>
      <c r="B123" s="9" t="s">
        <v>291</v>
      </c>
      <c r="C123" s="16">
        <v>3683</v>
      </c>
    </row>
    <row r="124" spans="1:3" thickBot="1" x14ac:dyDescent="0.25">
      <c r="A124" s="8" t="s">
        <v>145</v>
      </c>
      <c r="B124" s="9" t="s">
        <v>292</v>
      </c>
      <c r="C124" s="16">
        <v>4541</v>
      </c>
    </row>
    <row r="125" spans="1:3" thickBot="1" x14ac:dyDescent="0.25">
      <c r="A125" s="8" t="s">
        <v>146</v>
      </c>
      <c r="B125" s="9" t="s">
        <v>293</v>
      </c>
      <c r="C125" s="16">
        <v>6587</v>
      </c>
    </row>
    <row r="126" spans="1:3" thickBot="1" x14ac:dyDescent="0.25">
      <c r="A126" s="8" t="s">
        <v>147</v>
      </c>
      <c r="B126" s="9" t="s">
        <v>294</v>
      </c>
      <c r="C126" s="19">
        <v>4352</v>
      </c>
    </row>
    <row r="127" spans="1:3" thickBot="1" x14ac:dyDescent="0.25">
      <c r="A127" s="8" t="s">
        <v>148</v>
      </c>
      <c r="B127" s="9" t="s">
        <v>295</v>
      </c>
      <c r="C127" s="20">
        <v>14270</v>
      </c>
    </row>
    <row r="128" spans="1:3" thickBot="1" x14ac:dyDescent="0.25">
      <c r="A128" s="8" t="s">
        <v>149</v>
      </c>
      <c r="B128" s="9" t="s">
        <v>296</v>
      </c>
      <c r="C128" s="20">
        <v>5052</v>
      </c>
    </row>
    <row r="129" spans="1:3" thickBot="1" x14ac:dyDescent="0.25">
      <c r="A129" s="8" t="s">
        <v>150</v>
      </c>
      <c r="B129" s="9" t="s">
        <v>297</v>
      </c>
      <c r="C129" s="21">
        <v>6033</v>
      </c>
    </row>
    <row r="130" spans="1:3" thickBot="1" x14ac:dyDescent="0.25">
      <c r="A130" s="8" t="s">
        <v>151</v>
      </c>
      <c r="B130" s="9" t="s">
        <v>298</v>
      </c>
      <c r="C130" s="19">
        <v>7014</v>
      </c>
    </row>
    <row r="131" spans="1:3" thickBot="1" x14ac:dyDescent="0.25">
      <c r="A131" s="8" t="s">
        <v>152</v>
      </c>
      <c r="B131" s="9" t="s">
        <v>299</v>
      </c>
      <c r="C131" s="19">
        <v>7994</v>
      </c>
    </row>
    <row r="132" spans="1:3" thickBot="1" x14ac:dyDescent="0.25">
      <c r="A132" s="8" t="s">
        <v>153</v>
      </c>
      <c r="B132" s="9" t="s">
        <v>300</v>
      </c>
      <c r="C132" s="20">
        <v>5382</v>
      </c>
    </row>
    <row r="133" spans="1:3" ht="23.25" thickBot="1" x14ac:dyDescent="0.25">
      <c r="A133" s="8" t="s">
        <v>154</v>
      </c>
      <c r="B133" s="9" t="s">
        <v>301</v>
      </c>
      <c r="C133" s="20">
        <v>3323</v>
      </c>
    </row>
    <row r="134" spans="1:3" thickBot="1" x14ac:dyDescent="0.25">
      <c r="A134" s="8" t="s">
        <v>155</v>
      </c>
      <c r="B134" s="9" t="s">
        <v>302</v>
      </c>
      <c r="C134" s="20">
        <v>14226</v>
      </c>
    </row>
    <row r="135" spans="1:3" thickBot="1" x14ac:dyDescent="0.25">
      <c r="A135" s="8" t="s">
        <v>156</v>
      </c>
      <c r="B135" s="9" t="s">
        <v>303</v>
      </c>
      <c r="C135" s="19">
        <v>15694</v>
      </c>
    </row>
    <row r="136" spans="1:3" thickBot="1" x14ac:dyDescent="0.25">
      <c r="A136" s="8" t="s">
        <v>157</v>
      </c>
      <c r="B136" s="9" t="s">
        <v>304</v>
      </c>
      <c r="C136" s="19">
        <v>17168</v>
      </c>
    </row>
    <row r="137" spans="1:3" thickBot="1" x14ac:dyDescent="0.25">
      <c r="A137" s="8" t="s">
        <v>158</v>
      </c>
      <c r="B137" s="9" t="s">
        <v>305</v>
      </c>
      <c r="C137" s="20">
        <v>9171</v>
      </c>
    </row>
    <row r="138" spans="1:3" thickBot="1" x14ac:dyDescent="0.25">
      <c r="A138" s="8" t="s">
        <v>159</v>
      </c>
      <c r="B138" s="9" t="s">
        <v>306</v>
      </c>
      <c r="C138" s="20">
        <v>10152</v>
      </c>
    </row>
    <row r="139" spans="1:3" thickBot="1" x14ac:dyDescent="0.25">
      <c r="A139" s="8" t="s">
        <v>160</v>
      </c>
      <c r="B139" s="9" t="s">
        <v>307</v>
      </c>
      <c r="C139" s="20">
        <v>12309</v>
      </c>
    </row>
  </sheetData>
  <sortState xmlns:xlrd2="http://schemas.microsoft.com/office/spreadsheetml/2017/richdata2" ref="A1:C181">
    <sortCondition ref="A1:A181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01DEF1-AA11-4A57-85D7-8635CD5146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44699E-33E8-4441-B689-C72D07C98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911477-0DCF-4371-B6EF-CCA9E3656E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InputData</vt:lpstr>
      <vt:lpstr>Calcs</vt:lpstr>
      <vt:lpstr>BaselineChargeLookup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2017-11-01T10:24:04Z</dcterms:created>
  <dcterms:modified xsi:type="dcterms:W3CDTF">2022-02-17T18:57:18Z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