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Workspaces\DEFRA\sroc-rules-service-tests\water-quality\Batch Work Sheets\"/>
    </mc:Choice>
  </mc:AlternateContent>
  <xr:revisionPtr revIDLastSave="0" documentId="13_ncr:1_{03E8702D-8492-4D84-BB69-EB415EFCD7E2}" xr6:coauthVersionLast="47" xr6:coauthVersionMax="47" xr10:uidLastSave="{00000000-0000-0000-0000-000000000000}"/>
  <bookViews>
    <workbookView xWindow="10530" yWindow="2595" windowWidth="28800" windowHeight="15555" activeTab="3" xr2:uid="{00000000-000D-0000-FFFF-FFFF00000000}"/>
  </bookViews>
  <sheets>
    <sheet name="url" sheetId="6" r:id="rId1"/>
    <sheet name="InputData" sheetId="1" r:id="rId2"/>
    <sheet name="Calcs" sheetId="2" r:id="rId3"/>
    <sheet name="BaselineChargeLookup" sheetId="3" r:id="rId4"/>
  </sheets>
  <definedNames>
    <definedName name="_xlnm._FilterDatabase" localSheetId="1" hidden="1">InputData!$A$1:$Q$156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B158" i="2"/>
  <c r="K158" i="1" s="1"/>
  <c r="B157" i="2"/>
  <c r="K157" i="1" s="1"/>
  <c r="E158" i="2"/>
  <c r="M158" i="1" s="1"/>
  <c r="B137" i="2"/>
  <c r="C137" i="2" s="1"/>
  <c r="D137" i="2" s="1"/>
  <c r="E137" i="2" s="1"/>
  <c r="M137" i="1" s="1"/>
  <c r="B138" i="2"/>
  <c r="B139" i="2"/>
  <c r="C139" i="2" s="1"/>
  <c r="D139" i="2" s="1"/>
  <c r="E139" i="2"/>
  <c r="M139" i="1" s="1"/>
  <c r="B140" i="2"/>
  <c r="K140" i="1" s="1"/>
  <c r="E140" i="2"/>
  <c r="M140" i="1" s="1"/>
  <c r="B141" i="2"/>
  <c r="C141" i="2" s="1"/>
  <c r="D141" i="2" s="1"/>
  <c r="E141" i="2" s="1"/>
  <c r="M141" i="1" s="1"/>
  <c r="B142" i="2"/>
  <c r="C142" i="2" s="1"/>
  <c r="D142" i="2" s="1"/>
  <c r="L142" i="1" s="1"/>
  <c r="B143" i="2"/>
  <c r="C143" i="2" s="1"/>
  <c r="D143" i="2" s="1"/>
  <c r="E143" i="2" s="1"/>
  <c r="M143" i="1" s="1"/>
  <c r="B144" i="2"/>
  <c r="K144" i="1" s="1"/>
  <c r="E144" i="2"/>
  <c r="M144" i="1" s="1"/>
  <c r="B145" i="2"/>
  <c r="C145" i="2" s="1"/>
  <c r="D145" i="2" s="1"/>
  <c r="L145" i="1" s="1"/>
  <c r="E145" i="2"/>
  <c r="M145" i="1" s="1"/>
  <c r="B146" i="2"/>
  <c r="B147" i="2"/>
  <c r="K147" i="1" s="1"/>
  <c r="B148" i="2"/>
  <c r="C148" i="2" s="1"/>
  <c r="D148" i="2" s="1"/>
  <c r="E148" i="2" s="1"/>
  <c r="M148" i="1" s="1"/>
  <c r="B149" i="2"/>
  <c r="C149" i="2" s="1"/>
  <c r="D149" i="2" s="1"/>
  <c r="L149" i="1" s="1"/>
  <c r="E149" i="2"/>
  <c r="M149" i="1" s="1"/>
  <c r="B150" i="2"/>
  <c r="C150" i="2" s="1"/>
  <c r="D150" i="2" s="1"/>
  <c r="L150" i="1" s="1"/>
  <c r="E150" i="2"/>
  <c r="M150" i="1" s="1"/>
  <c r="B151" i="2"/>
  <c r="K151" i="1" s="1"/>
  <c r="B152" i="2"/>
  <c r="C152" i="2" s="1"/>
  <c r="D152" i="2" s="1"/>
  <c r="L152" i="1" s="1"/>
  <c r="B153" i="2"/>
  <c r="C153" i="2" s="1"/>
  <c r="D153" i="2" s="1"/>
  <c r="L153" i="1" s="1"/>
  <c r="B154" i="2"/>
  <c r="C154" i="2" s="1"/>
  <c r="D154" i="2" s="1"/>
  <c r="L154" i="1" s="1"/>
  <c r="B155" i="2"/>
  <c r="K155" i="1" s="1"/>
  <c r="B156" i="2"/>
  <c r="C156" i="2" s="1"/>
  <c r="D156" i="2" s="1"/>
  <c r="E156" i="2" s="1"/>
  <c r="M156" i="1" s="1"/>
  <c r="C158" i="2" l="1"/>
  <c r="D158" i="2" s="1"/>
  <c r="C157" i="2"/>
  <c r="D157" i="2" s="1"/>
  <c r="L157" i="1" s="1"/>
  <c r="L156" i="1"/>
  <c r="L148" i="1"/>
  <c r="K153" i="1"/>
  <c r="K145" i="1"/>
  <c r="F139" i="2"/>
  <c r="G139" i="2" s="1"/>
  <c r="L139" i="1"/>
  <c r="C146" i="2"/>
  <c r="D146" i="2" s="1"/>
  <c r="L146" i="1" s="1"/>
  <c r="K146" i="1"/>
  <c r="K152" i="1"/>
  <c r="K139" i="1"/>
  <c r="L137" i="1"/>
  <c r="K150" i="1"/>
  <c r="K142" i="1"/>
  <c r="K137" i="1"/>
  <c r="K156" i="1"/>
  <c r="K148" i="1"/>
  <c r="L143" i="1"/>
  <c r="K143" i="1"/>
  <c r="K154" i="1"/>
  <c r="L141" i="1"/>
  <c r="C138" i="2"/>
  <c r="D138" i="2" s="1"/>
  <c r="L138" i="1" s="1"/>
  <c r="K138" i="1"/>
  <c r="K149" i="1"/>
  <c r="K141" i="1"/>
  <c r="F143" i="2"/>
  <c r="G143" i="2" s="1"/>
  <c r="E142" i="2"/>
  <c r="M142" i="1" s="1"/>
  <c r="F142" i="2"/>
  <c r="G142" i="2" s="1"/>
  <c r="F141" i="2"/>
  <c r="G141" i="2" s="1"/>
  <c r="F137" i="2"/>
  <c r="G137" i="2" s="1"/>
  <c r="F145" i="2"/>
  <c r="G145" i="2" s="1"/>
  <c r="N145" i="1" s="1"/>
  <c r="F149" i="2"/>
  <c r="G149" i="2" s="1"/>
  <c r="N149" i="1" s="1"/>
  <c r="E153" i="2"/>
  <c r="M153" i="1" s="1"/>
  <c r="F153" i="2"/>
  <c r="G153" i="2" s="1"/>
  <c r="N153" i="1" s="1"/>
  <c r="E152" i="2"/>
  <c r="M152" i="1" s="1"/>
  <c r="F152" i="2"/>
  <c r="G152" i="2" s="1"/>
  <c r="N152" i="1" s="1"/>
  <c r="F156" i="2"/>
  <c r="G156" i="2" s="1"/>
  <c r="N156" i="1" s="1"/>
  <c r="F154" i="2"/>
  <c r="G154" i="2" s="1"/>
  <c r="N154" i="1" s="1"/>
  <c r="F150" i="2"/>
  <c r="G150" i="2" s="1"/>
  <c r="N150" i="1" s="1"/>
  <c r="F148" i="2"/>
  <c r="G148" i="2" s="1"/>
  <c r="N148" i="1" s="1"/>
  <c r="C155" i="2"/>
  <c r="D155" i="2" s="1"/>
  <c r="L155" i="1" s="1"/>
  <c r="E154" i="2"/>
  <c r="M154" i="1" s="1"/>
  <c r="C151" i="2"/>
  <c r="D151" i="2" s="1"/>
  <c r="L151" i="1" s="1"/>
  <c r="C147" i="2"/>
  <c r="D147" i="2" s="1"/>
  <c r="L147" i="1" s="1"/>
  <c r="C144" i="2"/>
  <c r="D144" i="2" s="1"/>
  <c r="C140" i="2"/>
  <c r="D140" i="2" s="1"/>
  <c r="B3" i="2"/>
  <c r="K3" i="1" s="1"/>
  <c r="E3" i="2"/>
  <c r="M3" i="1" s="1"/>
  <c r="B4" i="2"/>
  <c r="K4" i="1" s="1"/>
  <c r="E4" i="2"/>
  <c r="M4" i="1" s="1"/>
  <c r="B5" i="2"/>
  <c r="K5" i="1" s="1"/>
  <c r="E5" i="2"/>
  <c r="M5" i="1" s="1"/>
  <c r="B6" i="2"/>
  <c r="K6" i="1" s="1"/>
  <c r="B7" i="2"/>
  <c r="K7" i="1" s="1"/>
  <c r="B8" i="2"/>
  <c r="K8" i="1" s="1"/>
  <c r="B9" i="2"/>
  <c r="K9" i="1" s="1"/>
  <c r="E9" i="2"/>
  <c r="M9" i="1" s="1"/>
  <c r="B10" i="2"/>
  <c r="K10" i="1" s="1"/>
  <c r="E10" i="2"/>
  <c r="M10" i="1" s="1"/>
  <c r="B11" i="2"/>
  <c r="K11" i="1" s="1"/>
  <c r="E11" i="2"/>
  <c r="M11" i="1" s="1"/>
  <c r="B12" i="2"/>
  <c r="K12" i="1" s="1"/>
  <c r="E12" i="2"/>
  <c r="M12" i="1" s="1"/>
  <c r="B13" i="2"/>
  <c r="K13" i="1" s="1"/>
  <c r="E13" i="2"/>
  <c r="M13" i="1" s="1"/>
  <c r="B14" i="2"/>
  <c r="K14" i="1" s="1"/>
  <c r="E14" i="2"/>
  <c r="M14" i="1" s="1"/>
  <c r="B15" i="2"/>
  <c r="K15" i="1" s="1"/>
  <c r="E15" i="2"/>
  <c r="M15" i="1" s="1"/>
  <c r="B16" i="2"/>
  <c r="K16" i="1" s="1"/>
  <c r="E16" i="2"/>
  <c r="M16" i="1" s="1"/>
  <c r="B17" i="2"/>
  <c r="K17" i="1" s="1"/>
  <c r="B18" i="2"/>
  <c r="K18" i="1" s="1"/>
  <c r="B19" i="2"/>
  <c r="K19" i="1" s="1"/>
  <c r="B20" i="2"/>
  <c r="K20" i="1" s="1"/>
  <c r="B21" i="2"/>
  <c r="K21" i="1" s="1"/>
  <c r="B22" i="2"/>
  <c r="K22" i="1" s="1"/>
  <c r="B23" i="2"/>
  <c r="K23" i="1" s="1"/>
  <c r="E23" i="2"/>
  <c r="M23" i="1" s="1"/>
  <c r="B24" i="2"/>
  <c r="K24" i="1" s="1"/>
  <c r="E24" i="2"/>
  <c r="M24" i="1" s="1"/>
  <c r="B25" i="2"/>
  <c r="K25" i="1" s="1"/>
  <c r="E25" i="2"/>
  <c r="M25" i="1" s="1"/>
  <c r="B26" i="2"/>
  <c r="K26" i="1" s="1"/>
  <c r="E26" i="2"/>
  <c r="M26" i="1" s="1"/>
  <c r="B27" i="2"/>
  <c r="K27" i="1" s="1"/>
  <c r="E27" i="2"/>
  <c r="M27" i="1" s="1"/>
  <c r="B28" i="2"/>
  <c r="K28" i="1" s="1"/>
  <c r="E28" i="2"/>
  <c r="M28" i="1" s="1"/>
  <c r="B29" i="2"/>
  <c r="K29" i="1" s="1"/>
  <c r="E29" i="2"/>
  <c r="M29" i="1" s="1"/>
  <c r="B30" i="2"/>
  <c r="K30" i="1" s="1"/>
  <c r="E30" i="2"/>
  <c r="M30" i="1" s="1"/>
  <c r="B31" i="2"/>
  <c r="K31" i="1" s="1"/>
  <c r="B32" i="2"/>
  <c r="K32" i="1" s="1"/>
  <c r="B33" i="2"/>
  <c r="K33" i="1" s="1"/>
  <c r="B34" i="2"/>
  <c r="K34" i="1" s="1"/>
  <c r="E34" i="2"/>
  <c r="M34" i="1" s="1"/>
  <c r="B35" i="2"/>
  <c r="K35" i="1" s="1"/>
  <c r="E35" i="2"/>
  <c r="M35" i="1" s="1"/>
  <c r="B36" i="2"/>
  <c r="K36" i="1" s="1"/>
  <c r="E36" i="2"/>
  <c r="M36" i="1" s="1"/>
  <c r="B37" i="2"/>
  <c r="K37" i="1" s="1"/>
  <c r="E37" i="2"/>
  <c r="M37" i="1" s="1"/>
  <c r="B38" i="2"/>
  <c r="K38" i="1" s="1"/>
  <c r="E38" i="2"/>
  <c r="M38" i="1" s="1"/>
  <c r="B39" i="2"/>
  <c r="K39" i="1" s="1"/>
  <c r="B40" i="2"/>
  <c r="K40" i="1" s="1"/>
  <c r="B41" i="2"/>
  <c r="K41" i="1" s="1"/>
  <c r="B42" i="2"/>
  <c r="K42" i="1" s="1"/>
  <c r="B43" i="2"/>
  <c r="K43" i="1" s="1"/>
  <c r="B44" i="2"/>
  <c r="K44" i="1" s="1"/>
  <c r="E44" i="2"/>
  <c r="M44" i="1" s="1"/>
  <c r="B45" i="2"/>
  <c r="K45" i="1" s="1"/>
  <c r="E45" i="2"/>
  <c r="M45" i="1" s="1"/>
  <c r="B46" i="2"/>
  <c r="K46" i="1" s="1"/>
  <c r="E46" i="2"/>
  <c r="M46" i="1" s="1"/>
  <c r="B47" i="2"/>
  <c r="K47" i="1" s="1"/>
  <c r="E47" i="2"/>
  <c r="M47" i="1" s="1"/>
  <c r="B48" i="2"/>
  <c r="K48" i="1" s="1"/>
  <c r="E48" i="2"/>
  <c r="M48" i="1" s="1"/>
  <c r="B49" i="2"/>
  <c r="K49" i="1" s="1"/>
  <c r="B50" i="2"/>
  <c r="K50" i="1" s="1"/>
  <c r="B51" i="2"/>
  <c r="K51" i="1" s="1"/>
  <c r="B52" i="2"/>
  <c r="K52" i="1" s="1"/>
  <c r="B53" i="2"/>
  <c r="K53" i="1" s="1"/>
  <c r="B54" i="2"/>
  <c r="K54" i="1" s="1"/>
  <c r="E54" i="2"/>
  <c r="M54" i="1" s="1"/>
  <c r="B55" i="2"/>
  <c r="K55" i="1" s="1"/>
  <c r="E55" i="2"/>
  <c r="M55" i="1" s="1"/>
  <c r="B56" i="2"/>
  <c r="K56" i="1" s="1"/>
  <c r="E56" i="2"/>
  <c r="M56" i="1" s="1"/>
  <c r="B57" i="2"/>
  <c r="K57" i="1" s="1"/>
  <c r="E57" i="2"/>
  <c r="M57" i="1" s="1"/>
  <c r="B58" i="2"/>
  <c r="K58" i="1" s="1"/>
  <c r="E58" i="2"/>
  <c r="M58" i="1" s="1"/>
  <c r="B59" i="2"/>
  <c r="K59" i="1" s="1"/>
  <c r="B60" i="2"/>
  <c r="K60" i="1" s="1"/>
  <c r="B61" i="2"/>
  <c r="K61" i="1" s="1"/>
  <c r="B62" i="2"/>
  <c r="K62" i="1" s="1"/>
  <c r="B63" i="2"/>
  <c r="K63" i="1" s="1"/>
  <c r="B64" i="2"/>
  <c r="K64" i="1" s="1"/>
  <c r="E64" i="2"/>
  <c r="M64" i="1" s="1"/>
  <c r="B65" i="2"/>
  <c r="K65" i="1" s="1"/>
  <c r="E65" i="2"/>
  <c r="M65" i="1" s="1"/>
  <c r="B66" i="2"/>
  <c r="K66" i="1" s="1"/>
  <c r="E66" i="2"/>
  <c r="M66" i="1" s="1"/>
  <c r="B67" i="2"/>
  <c r="K67" i="1" s="1"/>
  <c r="E67" i="2"/>
  <c r="M67" i="1" s="1"/>
  <c r="B68" i="2"/>
  <c r="K68" i="1" s="1"/>
  <c r="E68" i="2"/>
  <c r="M68" i="1" s="1"/>
  <c r="B69" i="2"/>
  <c r="K69" i="1" s="1"/>
  <c r="B70" i="2"/>
  <c r="K70" i="1" s="1"/>
  <c r="B71" i="2"/>
  <c r="K71" i="1" s="1"/>
  <c r="B72" i="2"/>
  <c r="K72" i="1" s="1"/>
  <c r="B73" i="2"/>
  <c r="K73" i="1" s="1"/>
  <c r="B74" i="2"/>
  <c r="K74" i="1" s="1"/>
  <c r="E74" i="2"/>
  <c r="M74" i="1" s="1"/>
  <c r="B75" i="2"/>
  <c r="K75" i="1" s="1"/>
  <c r="E75" i="2"/>
  <c r="M75" i="1" s="1"/>
  <c r="B76" i="2"/>
  <c r="K76" i="1" s="1"/>
  <c r="E76" i="2"/>
  <c r="M76" i="1" s="1"/>
  <c r="B77" i="2"/>
  <c r="K77" i="1" s="1"/>
  <c r="E77" i="2"/>
  <c r="M77" i="1" s="1"/>
  <c r="B78" i="2"/>
  <c r="K78" i="1" s="1"/>
  <c r="E78" i="2"/>
  <c r="M78" i="1" s="1"/>
  <c r="B79" i="2"/>
  <c r="K79" i="1" s="1"/>
  <c r="B80" i="2"/>
  <c r="K80" i="1" s="1"/>
  <c r="B81" i="2"/>
  <c r="K81" i="1" s="1"/>
  <c r="B82" i="2"/>
  <c r="K82" i="1" s="1"/>
  <c r="B83" i="2"/>
  <c r="K83" i="1" s="1"/>
  <c r="B84" i="2"/>
  <c r="K84" i="1" s="1"/>
  <c r="E84" i="2"/>
  <c r="M84" i="1" s="1"/>
  <c r="B85" i="2"/>
  <c r="K85" i="1" s="1"/>
  <c r="E85" i="2"/>
  <c r="M85" i="1" s="1"/>
  <c r="B86" i="2"/>
  <c r="K86" i="1" s="1"/>
  <c r="E86" i="2"/>
  <c r="M86" i="1" s="1"/>
  <c r="B87" i="2"/>
  <c r="K87" i="1" s="1"/>
  <c r="E87" i="2"/>
  <c r="M87" i="1" s="1"/>
  <c r="B88" i="2"/>
  <c r="K88" i="1" s="1"/>
  <c r="E88" i="2"/>
  <c r="M88" i="1" s="1"/>
  <c r="B89" i="2"/>
  <c r="K89" i="1" s="1"/>
  <c r="B90" i="2"/>
  <c r="K90" i="1" s="1"/>
  <c r="B91" i="2"/>
  <c r="K91" i="1" s="1"/>
  <c r="B92" i="2"/>
  <c r="K92" i="1" s="1"/>
  <c r="B93" i="2"/>
  <c r="K93" i="1" s="1"/>
  <c r="B94" i="2"/>
  <c r="K94" i="1" s="1"/>
  <c r="E94" i="2"/>
  <c r="M94" i="1" s="1"/>
  <c r="B95" i="2"/>
  <c r="K95" i="1" s="1"/>
  <c r="E95" i="2"/>
  <c r="M95" i="1" s="1"/>
  <c r="B96" i="2"/>
  <c r="K96" i="1" s="1"/>
  <c r="E96" i="2"/>
  <c r="M96" i="1" s="1"/>
  <c r="B97" i="2"/>
  <c r="K97" i="1" s="1"/>
  <c r="E97" i="2"/>
  <c r="M97" i="1" s="1"/>
  <c r="B98" i="2"/>
  <c r="K98" i="1" s="1"/>
  <c r="E98" i="2"/>
  <c r="M98" i="1" s="1"/>
  <c r="B99" i="2"/>
  <c r="K99" i="1" s="1"/>
  <c r="B100" i="2"/>
  <c r="K100" i="1" s="1"/>
  <c r="B101" i="2"/>
  <c r="K101" i="1" s="1"/>
  <c r="B102" i="2"/>
  <c r="K102" i="1" s="1"/>
  <c r="B103" i="2"/>
  <c r="K103" i="1" s="1"/>
  <c r="B104" i="2"/>
  <c r="K104" i="1" s="1"/>
  <c r="E104" i="2"/>
  <c r="M104" i="1" s="1"/>
  <c r="B105" i="2"/>
  <c r="K105" i="1" s="1"/>
  <c r="E105" i="2"/>
  <c r="M105" i="1" s="1"/>
  <c r="B106" i="2"/>
  <c r="K106" i="1" s="1"/>
  <c r="E106" i="2"/>
  <c r="M106" i="1" s="1"/>
  <c r="B107" i="2"/>
  <c r="K107" i="1" s="1"/>
  <c r="E107" i="2"/>
  <c r="M107" i="1" s="1"/>
  <c r="B108" i="2"/>
  <c r="K108" i="1" s="1"/>
  <c r="E108" i="2"/>
  <c r="M108" i="1" s="1"/>
  <c r="B109" i="2"/>
  <c r="K109" i="1" s="1"/>
  <c r="B110" i="2"/>
  <c r="K110" i="1" s="1"/>
  <c r="B111" i="2"/>
  <c r="K111" i="1" s="1"/>
  <c r="B112" i="2"/>
  <c r="K112" i="1" s="1"/>
  <c r="B113" i="2"/>
  <c r="K113" i="1" s="1"/>
  <c r="B114" i="2"/>
  <c r="K114" i="1" s="1"/>
  <c r="E114" i="2"/>
  <c r="M114" i="1" s="1"/>
  <c r="B115" i="2"/>
  <c r="K115" i="1" s="1"/>
  <c r="E115" i="2"/>
  <c r="M115" i="1" s="1"/>
  <c r="B116" i="2"/>
  <c r="K116" i="1" s="1"/>
  <c r="B117" i="2"/>
  <c r="K117" i="1" s="1"/>
  <c r="B118" i="2"/>
  <c r="K118" i="1" s="1"/>
  <c r="B119" i="2"/>
  <c r="K119" i="1" s="1"/>
  <c r="E119" i="2"/>
  <c r="M119" i="1" s="1"/>
  <c r="B120" i="2"/>
  <c r="K120" i="1" s="1"/>
  <c r="E120" i="2"/>
  <c r="M120" i="1" s="1"/>
  <c r="B121" i="2"/>
  <c r="K121" i="1" s="1"/>
  <c r="B122" i="2"/>
  <c r="K122" i="1" s="1"/>
  <c r="B123" i="2"/>
  <c r="K123" i="1" s="1"/>
  <c r="B124" i="2"/>
  <c r="K124" i="1" s="1"/>
  <c r="B125" i="2"/>
  <c r="K125" i="1" s="1"/>
  <c r="E125" i="2"/>
  <c r="M125" i="1" s="1"/>
  <c r="B126" i="2"/>
  <c r="K126" i="1" s="1"/>
  <c r="B127" i="2"/>
  <c r="K127" i="1" s="1"/>
  <c r="B128" i="2"/>
  <c r="K128" i="1" s="1"/>
  <c r="B129" i="2"/>
  <c r="K129" i="1" s="1"/>
  <c r="E129" i="2"/>
  <c r="M129" i="1" s="1"/>
  <c r="B130" i="2"/>
  <c r="K130" i="1" s="1"/>
  <c r="E130" i="2"/>
  <c r="M130" i="1" s="1"/>
  <c r="B131" i="2"/>
  <c r="K131" i="1" s="1"/>
  <c r="B132" i="2"/>
  <c r="K132" i="1" s="1"/>
  <c r="B133" i="2"/>
  <c r="K133" i="1" s="1"/>
  <c r="B134" i="2"/>
  <c r="K134" i="1" s="1"/>
  <c r="E134" i="2"/>
  <c r="M134" i="1" s="1"/>
  <c r="B135" i="2"/>
  <c r="K135" i="1" s="1"/>
  <c r="E135" i="2"/>
  <c r="M135" i="1" s="1"/>
  <c r="B136" i="2"/>
  <c r="K136" i="1" s="1"/>
  <c r="F158" i="2" l="1"/>
  <c r="G158" i="2" s="1"/>
  <c r="L158" i="1"/>
  <c r="F157" i="2"/>
  <c r="G157" i="2" s="1"/>
  <c r="E157" i="2"/>
  <c r="M157" i="1" s="1"/>
  <c r="C133" i="2"/>
  <c r="D133" i="2" s="1"/>
  <c r="L133" i="1" s="1"/>
  <c r="F146" i="2"/>
  <c r="G146" i="2" s="1"/>
  <c r="N146" i="1" s="1"/>
  <c r="E146" i="2"/>
  <c r="M146" i="1" s="1"/>
  <c r="C121" i="2"/>
  <c r="D121" i="2" s="1"/>
  <c r="L121" i="1" s="1"/>
  <c r="C130" i="2"/>
  <c r="D130" i="2" s="1"/>
  <c r="L130" i="1" s="1"/>
  <c r="F138" i="2"/>
  <c r="G138" i="2" s="1"/>
  <c r="I138" i="2" s="1"/>
  <c r="J138" i="2" s="1"/>
  <c r="J138" i="1" s="1"/>
  <c r="E138" i="2"/>
  <c r="M138" i="1" s="1"/>
  <c r="C99" i="2"/>
  <c r="D99" i="2" s="1"/>
  <c r="L99" i="1" s="1"/>
  <c r="F140" i="2"/>
  <c r="G140" i="2" s="1"/>
  <c r="L140" i="1"/>
  <c r="I143" i="2"/>
  <c r="J143" i="2" s="1"/>
  <c r="J143" i="1" s="1"/>
  <c r="N143" i="1"/>
  <c r="C114" i="2"/>
  <c r="D114" i="2" s="1"/>
  <c r="L114" i="1" s="1"/>
  <c r="C108" i="2"/>
  <c r="D108" i="2" s="1"/>
  <c r="L108" i="1" s="1"/>
  <c r="F144" i="2"/>
  <c r="G144" i="2" s="1"/>
  <c r="L144" i="1"/>
  <c r="C118" i="2"/>
  <c r="D118" i="2" s="1"/>
  <c r="F118" i="2" s="1"/>
  <c r="G118" i="2" s="1"/>
  <c r="N118" i="1" s="1"/>
  <c r="C72" i="2"/>
  <c r="D72" i="2" s="1"/>
  <c r="L72" i="1" s="1"/>
  <c r="I137" i="2"/>
  <c r="J137" i="2" s="1"/>
  <c r="J137" i="1" s="1"/>
  <c r="N137" i="1"/>
  <c r="I141" i="2"/>
  <c r="J141" i="2" s="1"/>
  <c r="J141" i="1" s="1"/>
  <c r="N141" i="1"/>
  <c r="I142" i="2"/>
  <c r="J142" i="2" s="1"/>
  <c r="J142" i="1" s="1"/>
  <c r="N142" i="1"/>
  <c r="I139" i="2"/>
  <c r="J139" i="2" s="1"/>
  <c r="J139" i="1" s="1"/>
  <c r="N139" i="1"/>
  <c r="C131" i="2"/>
  <c r="D131" i="2" s="1"/>
  <c r="F131" i="2" s="1"/>
  <c r="G131" i="2" s="1"/>
  <c r="N131" i="1" s="1"/>
  <c r="C128" i="2"/>
  <c r="D128" i="2" s="1"/>
  <c r="C109" i="2"/>
  <c r="D109" i="2" s="1"/>
  <c r="L109" i="1" s="1"/>
  <c r="C106" i="2"/>
  <c r="D106" i="2" s="1"/>
  <c r="C134" i="2"/>
  <c r="D134" i="2" s="1"/>
  <c r="L134" i="1" s="1"/>
  <c r="C132" i="2"/>
  <c r="D132" i="2" s="1"/>
  <c r="C119" i="2"/>
  <c r="D119" i="2" s="1"/>
  <c r="C113" i="2"/>
  <c r="D113" i="2" s="1"/>
  <c r="L113" i="1" s="1"/>
  <c r="C110" i="2"/>
  <c r="D110" i="2" s="1"/>
  <c r="L110" i="1" s="1"/>
  <c r="C107" i="2"/>
  <c r="D107" i="2" s="1"/>
  <c r="L107" i="1" s="1"/>
  <c r="C94" i="2"/>
  <c r="D94" i="2" s="1"/>
  <c r="L94" i="1" s="1"/>
  <c r="C86" i="2"/>
  <c r="D86" i="2" s="1"/>
  <c r="L86" i="1" s="1"/>
  <c r="C78" i="2"/>
  <c r="D78" i="2" s="1"/>
  <c r="L78" i="1" s="1"/>
  <c r="C136" i="2"/>
  <c r="D136" i="2" s="1"/>
  <c r="C91" i="2"/>
  <c r="D91" i="2" s="1"/>
  <c r="L91" i="1" s="1"/>
  <c r="C73" i="2"/>
  <c r="D73" i="2" s="1"/>
  <c r="L73" i="1" s="1"/>
  <c r="C135" i="2"/>
  <c r="D135" i="2" s="1"/>
  <c r="C122" i="2"/>
  <c r="D122" i="2" s="1"/>
  <c r="C104" i="2"/>
  <c r="D104" i="2" s="1"/>
  <c r="L104" i="1" s="1"/>
  <c r="C95" i="2"/>
  <c r="D95" i="2" s="1"/>
  <c r="L95" i="1" s="1"/>
  <c r="C84" i="2"/>
  <c r="D84" i="2" s="1"/>
  <c r="L84" i="1" s="1"/>
  <c r="C80" i="2"/>
  <c r="D80" i="2" s="1"/>
  <c r="C69" i="2"/>
  <c r="D69" i="2" s="1"/>
  <c r="L69" i="1" s="1"/>
  <c r="C42" i="2"/>
  <c r="D42" i="2" s="1"/>
  <c r="L42" i="1" s="1"/>
  <c r="C38" i="2"/>
  <c r="D38" i="2" s="1"/>
  <c r="L38" i="1" s="1"/>
  <c r="C30" i="2"/>
  <c r="D30" i="2" s="1"/>
  <c r="L30" i="1" s="1"/>
  <c r="C11" i="2"/>
  <c r="D11" i="2" s="1"/>
  <c r="L11" i="1" s="1"/>
  <c r="C127" i="2"/>
  <c r="D127" i="2" s="1"/>
  <c r="L127" i="1" s="1"/>
  <c r="C117" i="2"/>
  <c r="D117" i="2" s="1"/>
  <c r="C111" i="2"/>
  <c r="D111" i="2" s="1"/>
  <c r="L111" i="1" s="1"/>
  <c r="C96" i="2"/>
  <c r="D96" i="2" s="1"/>
  <c r="L96" i="1" s="1"/>
  <c r="C71" i="2"/>
  <c r="D71" i="2" s="1"/>
  <c r="L71" i="1" s="1"/>
  <c r="C66" i="2"/>
  <c r="D66" i="2" s="1"/>
  <c r="L66" i="1" s="1"/>
  <c r="C50" i="2"/>
  <c r="D50" i="2" s="1"/>
  <c r="L50" i="1" s="1"/>
  <c r="C35" i="2"/>
  <c r="D35" i="2" s="1"/>
  <c r="L35" i="1" s="1"/>
  <c r="C27" i="2"/>
  <c r="D27" i="2" s="1"/>
  <c r="L27" i="1" s="1"/>
  <c r="C19" i="2"/>
  <c r="D19" i="2" s="1"/>
  <c r="L19" i="1" s="1"/>
  <c r="C126" i="2"/>
  <c r="D126" i="2" s="1"/>
  <c r="L126" i="1" s="1"/>
  <c r="C124" i="2"/>
  <c r="D124" i="2" s="1"/>
  <c r="C116" i="2"/>
  <c r="D116" i="2" s="1"/>
  <c r="C75" i="2"/>
  <c r="D75" i="2" s="1"/>
  <c r="L75" i="1" s="1"/>
  <c r="C129" i="2"/>
  <c r="D129" i="2" s="1"/>
  <c r="C125" i="2"/>
  <c r="D125" i="2" s="1"/>
  <c r="L125" i="1" s="1"/>
  <c r="C123" i="2"/>
  <c r="D123" i="2" s="1"/>
  <c r="C120" i="2"/>
  <c r="D120" i="2" s="1"/>
  <c r="C115" i="2"/>
  <c r="D115" i="2" s="1"/>
  <c r="C103" i="2"/>
  <c r="D103" i="2" s="1"/>
  <c r="L103" i="1" s="1"/>
  <c r="C98" i="2"/>
  <c r="D98" i="2" s="1"/>
  <c r="L98" i="1" s="1"/>
  <c r="C92" i="2"/>
  <c r="D92" i="2" s="1"/>
  <c r="L92" i="1" s="1"/>
  <c r="C87" i="2"/>
  <c r="D87" i="2" s="1"/>
  <c r="L87" i="1" s="1"/>
  <c r="C83" i="2"/>
  <c r="D83" i="2" s="1"/>
  <c r="L83" i="1" s="1"/>
  <c r="C79" i="2"/>
  <c r="D79" i="2" s="1"/>
  <c r="L79" i="1" s="1"/>
  <c r="C74" i="2"/>
  <c r="D74" i="2" s="1"/>
  <c r="L74" i="1" s="1"/>
  <c r="C56" i="2"/>
  <c r="D56" i="2" s="1"/>
  <c r="L56" i="1" s="1"/>
  <c r="C39" i="2"/>
  <c r="D39" i="2" s="1"/>
  <c r="L39" i="1" s="1"/>
  <c r="C34" i="2"/>
  <c r="D34" i="2" s="1"/>
  <c r="L34" i="1" s="1"/>
  <c r="C31" i="2"/>
  <c r="D31" i="2" s="1"/>
  <c r="L31" i="1" s="1"/>
  <c r="C5" i="2"/>
  <c r="D5" i="2" s="1"/>
  <c r="L5" i="1" s="1"/>
  <c r="I148" i="2"/>
  <c r="J148" i="2" s="1"/>
  <c r="J148" i="1" s="1"/>
  <c r="F147" i="2"/>
  <c r="G147" i="2" s="1"/>
  <c r="N147" i="1" s="1"/>
  <c r="E147" i="2"/>
  <c r="M147" i="1" s="1"/>
  <c r="I150" i="2"/>
  <c r="J150" i="2" s="1"/>
  <c r="J150" i="1" s="1"/>
  <c r="I153" i="2"/>
  <c r="J153" i="2" s="1"/>
  <c r="J153" i="1" s="1"/>
  <c r="I149" i="2"/>
  <c r="J149" i="2" s="1"/>
  <c r="J149" i="1" s="1"/>
  <c r="E155" i="2"/>
  <c r="M155" i="1" s="1"/>
  <c r="F155" i="2"/>
  <c r="G155" i="2" s="1"/>
  <c r="N155" i="1" s="1"/>
  <c r="I154" i="2"/>
  <c r="J154" i="2" s="1"/>
  <c r="J154" i="1" s="1"/>
  <c r="I152" i="2"/>
  <c r="J152" i="2" s="1"/>
  <c r="J152" i="1" s="1"/>
  <c r="I145" i="2"/>
  <c r="J145" i="2" s="1"/>
  <c r="J145" i="1" s="1"/>
  <c r="F151" i="2"/>
  <c r="G151" i="2" s="1"/>
  <c r="N151" i="1" s="1"/>
  <c r="E151" i="2"/>
  <c r="M151" i="1" s="1"/>
  <c r="I156" i="2"/>
  <c r="J156" i="2" s="1"/>
  <c r="J156" i="1" s="1"/>
  <c r="C112" i="2"/>
  <c r="D112" i="2" s="1"/>
  <c r="L112" i="1" s="1"/>
  <c r="E99" i="2"/>
  <c r="M99" i="1" s="1"/>
  <c r="C88" i="2"/>
  <c r="D88" i="2" s="1"/>
  <c r="L88" i="1" s="1"/>
  <c r="C90" i="2"/>
  <c r="D90" i="2" s="1"/>
  <c r="L90" i="1" s="1"/>
  <c r="C102" i="2"/>
  <c r="D102" i="2" s="1"/>
  <c r="L102" i="1" s="1"/>
  <c r="C82" i="2"/>
  <c r="D82" i="2" s="1"/>
  <c r="L82" i="1" s="1"/>
  <c r="C101" i="2"/>
  <c r="D101" i="2" s="1"/>
  <c r="L101" i="1" s="1"/>
  <c r="C89" i="2"/>
  <c r="D89" i="2" s="1"/>
  <c r="L89" i="1" s="1"/>
  <c r="C81" i="2"/>
  <c r="D81" i="2" s="1"/>
  <c r="L81" i="1" s="1"/>
  <c r="C105" i="2"/>
  <c r="D105" i="2" s="1"/>
  <c r="L105" i="1" s="1"/>
  <c r="C100" i="2"/>
  <c r="D100" i="2" s="1"/>
  <c r="L100" i="1" s="1"/>
  <c r="C97" i="2"/>
  <c r="D97" i="2" s="1"/>
  <c r="L97" i="1" s="1"/>
  <c r="C93" i="2"/>
  <c r="D93" i="2" s="1"/>
  <c r="L93" i="1" s="1"/>
  <c r="C85" i="2"/>
  <c r="D85" i="2" s="1"/>
  <c r="L85" i="1" s="1"/>
  <c r="C43" i="2"/>
  <c r="D43" i="2" s="1"/>
  <c r="L43" i="1" s="1"/>
  <c r="C22" i="2"/>
  <c r="D22" i="2" s="1"/>
  <c r="L22" i="1" s="1"/>
  <c r="C14" i="2"/>
  <c r="D14" i="2" s="1"/>
  <c r="L14" i="1" s="1"/>
  <c r="C63" i="2"/>
  <c r="D63" i="2" s="1"/>
  <c r="L63" i="1" s="1"/>
  <c r="C45" i="2"/>
  <c r="D45" i="2" s="1"/>
  <c r="L45" i="1" s="1"/>
  <c r="C21" i="2"/>
  <c r="D21" i="2" s="1"/>
  <c r="L21" i="1" s="1"/>
  <c r="C7" i="2"/>
  <c r="D7" i="2" s="1"/>
  <c r="L7" i="1" s="1"/>
  <c r="C77" i="2"/>
  <c r="D77" i="2" s="1"/>
  <c r="L77" i="1" s="1"/>
  <c r="C67" i="2"/>
  <c r="D67" i="2" s="1"/>
  <c r="L67" i="1" s="1"/>
  <c r="C65" i="2"/>
  <c r="D65" i="2" s="1"/>
  <c r="L65" i="1" s="1"/>
  <c r="C62" i="2"/>
  <c r="D62" i="2" s="1"/>
  <c r="L62" i="1" s="1"/>
  <c r="C53" i="2"/>
  <c r="D53" i="2" s="1"/>
  <c r="L53" i="1" s="1"/>
  <c r="C46" i="2"/>
  <c r="D46" i="2" s="1"/>
  <c r="L46" i="1" s="1"/>
  <c r="C15" i="2"/>
  <c r="D15" i="2" s="1"/>
  <c r="L15" i="1" s="1"/>
  <c r="C13" i="2"/>
  <c r="D13" i="2" s="1"/>
  <c r="L13" i="1" s="1"/>
  <c r="C6" i="2"/>
  <c r="D6" i="2" s="1"/>
  <c r="L6" i="1" s="1"/>
  <c r="E72" i="2"/>
  <c r="M72" i="1" s="1"/>
  <c r="C64" i="2"/>
  <c r="D64" i="2" s="1"/>
  <c r="L64" i="1" s="1"/>
  <c r="C60" i="2"/>
  <c r="D60" i="2" s="1"/>
  <c r="L60" i="1" s="1"/>
  <c r="C49" i="2"/>
  <c r="D49" i="2" s="1"/>
  <c r="L49" i="1" s="1"/>
  <c r="C47" i="2"/>
  <c r="D47" i="2" s="1"/>
  <c r="L47" i="1" s="1"/>
  <c r="C26" i="2"/>
  <c r="D26" i="2" s="1"/>
  <c r="L26" i="1" s="1"/>
  <c r="C18" i="2"/>
  <c r="D18" i="2" s="1"/>
  <c r="L18" i="1" s="1"/>
  <c r="C10" i="2"/>
  <c r="D10" i="2" s="1"/>
  <c r="L10" i="1" s="1"/>
  <c r="C59" i="2"/>
  <c r="D59" i="2" s="1"/>
  <c r="L59" i="1" s="1"/>
  <c r="C51" i="2"/>
  <c r="D51" i="2" s="1"/>
  <c r="L51" i="1" s="1"/>
  <c r="C70" i="2"/>
  <c r="D70" i="2" s="1"/>
  <c r="L70" i="1" s="1"/>
  <c r="C68" i="2"/>
  <c r="D68" i="2" s="1"/>
  <c r="L68" i="1" s="1"/>
  <c r="C61" i="2"/>
  <c r="D61" i="2" s="1"/>
  <c r="L61" i="1" s="1"/>
  <c r="C58" i="2"/>
  <c r="D58" i="2" s="1"/>
  <c r="L58" i="1" s="1"/>
  <c r="C55" i="2"/>
  <c r="D55" i="2" s="1"/>
  <c r="L55" i="1" s="1"/>
  <c r="C41" i="2"/>
  <c r="D41" i="2" s="1"/>
  <c r="L41" i="1" s="1"/>
  <c r="C36" i="2"/>
  <c r="D36" i="2" s="1"/>
  <c r="L36" i="1" s="1"/>
  <c r="C23" i="2"/>
  <c r="D23" i="2" s="1"/>
  <c r="L23" i="1" s="1"/>
  <c r="C8" i="2"/>
  <c r="D8" i="2" s="1"/>
  <c r="L8" i="1" s="1"/>
  <c r="C29" i="2"/>
  <c r="D29" i="2" s="1"/>
  <c r="L29" i="1" s="1"/>
  <c r="C24" i="2"/>
  <c r="D24" i="2" s="1"/>
  <c r="L24" i="1" s="1"/>
  <c r="C20" i="2"/>
  <c r="D20" i="2" s="1"/>
  <c r="L20" i="1" s="1"/>
  <c r="C16" i="2"/>
  <c r="D16" i="2" s="1"/>
  <c r="L16" i="1" s="1"/>
  <c r="C76" i="2"/>
  <c r="D76" i="2" s="1"/>
  <c r="L76" i="1" s="1"/>
  <c r="C54" i="2"/>
  <c r="D54" i="2" s="1"/>
  <c r="L54" i="1" s="1"/>
  <c r="C52" i="2"/>
  <c r="D52" i="2" s="1"/>
  <c r="L52" i="1" s="1"/>
  <c r="C48" i="2"/>
  <c r="D48" i="2" s="1"/>
  <c r="L48" i="1" s="1"/>
  <c r="C37" i="2"/>
  <c r="D37" i="2" s="1"/>
  <c r="L37" i="1" s="1"/>
  <c r="C32" i="2"/>
  <c r="D32" i="2" s="1"/>
  <c r="L32" i="1" s="1"/>
  <c r="C25" i="2"/>
  <c r="D25" i="2" s="1"/>
  <c r="L25" i="1" s="1"/>
  <c r="C17" i="2"/>
  <c r="D17" i="2" s="1"/>
  <c r="L17" i="1" s="1"/>
  <c r="C9" i="2"/>
  <c r="D9" i="2" s="1"/>
  <c r="L9" i="1" s="1"/>
  <c r="C4" i="2"/>
  <c r="D4" i="2" s="1"/>
  <c r="L4" i="1" s="1"/>
  <c r="C57" i="2"/>
  <c r="D57" i="2" s="1"/>
  <c r="L57" i="1" s="1"/>
  <c r="C44" i="2"/>
  <c r="D44" i="2" s="1"/>
  <c r="L44" i="1" s="1"/>
  <c r="C40" i="2"/>
  <c r="D40" i="2" s="1"/>
  <c r="L40" i="1" s="1"/>
  <c r="C33" i="2"/>
  <c r="D33" i="2" s="1"/>
  <c r="L33" i="1" s="1"/>
  <c r="C28" i="2"/>
  <c r="D28" i="2" s="1"/>
  <c r="L28" i="1" s="1"/>
  <c r="C12" i="2"/>
  <c r="D12" i="2" s="1"/>
  <c r="L12" i="1" s="1"/>
  <c r="C3" i="2"/>
  <c r="D3" i="2" s="1"/>
  <c r="L3" i="1" s="1"/>
  <c r="F69" i="2"/>
  <c r="G69" i="2" s="1"/>
  <c r="N69" i="1" s="1"/>
  <c r="E124" i="2"/>
  <c r="M124" i="1" s="1"/>
  <c r="I158" i="2" l="1"/>
  <c r="J158" i="2" s="1"/>
  <c r="J158" i="1" s="1"/>
  <c r="N158" i="1"/>
  <c r="I157" i="2"/>
  <c r="J157" i="2" s="1"/>
  <c r="J157" i="1" s="1"/>
  <c r="N157" i="1"/>
  <c r="E133" i="2"/>
  <c r="M133" i="1" s="1"/>
  <c r="F130" i="2"/>
  <c r="G130" i="2" s="1"/>
  <c r="N130" i="1" s="1"/>
  <c r="F99" i="2"/>
  <c r="G99" i="2" s="1"/>
  <c r="N99" i="1" s="1"/>
  <c r="F133" i="2"/>
  <c r="G133" i="2" s="1"/>
  <c r="N133" i="1" s="1"/>
  <c r="E126" i="2"/>
  <c r="M126" i="1" s="1"/>
  <c r="I146" i="2"/>
  <c r="J146" i="2" s="1"/>
  <c r="J146" i="1" s="1"/>
  <c r="E49" i="2"/>
  <c r="M49" i="1" s="1"/>
  <c r="F121" i="2"/>
  <c r="G121" i="2" s="1"/>
  <c r="N121" i="1" s="1"/>
  <c r="E121" i="2"/>
  <c r="M121" i="1" s="1"/>
  <c r="N138" i="1"/>
  <c r="F31" i="2"/>
  <c r="G31" i="2" s="1"/>
  <c r="N31" i="1" s="1"/>
  <c r="F50" i="2"/>
  <c r="G50" i="2" s="1"/>
  <c r="N50" i="1" s="1"/>
  <c r="F66" i="2"/>
  <c r="G66" i="2" s="1"/>
  <c r="N66" i="1" s="1"/>
  <c r="F107" i="2"/>
  <c r="G107" i="2" s="1"/>
  <c r="N107" i="1" s="1"/>
  <c r="F94" i="2"/>
  <c r="G94" i="2" s="1"/>
  <c r="N94" i="1" s="1"/>
  <c r="F11" i="2"/>
  <c r="G11" i="2" s="1"/>
  <c r="N11" i="1" s="1"/>
  <c r="F108" i="2"/>
  <c r="G108" i="2" s="1"/>
  <c r="N108" i="1" s="1"/>
  <c r="F81" i="2"/>
  <c r="G81" i="2" s="1"/>
  <c r="N81" i="1" s="1"/>
  <c r="F71" i="2"/>
  <c r="G71" i="2" s="1"/>
  <c r="N71" i="1" s="1"/>
  <c r="F74" i="2"/>
  <c r="G74" i="2" s="1"/>
  <c r="N74" i="1" s="1"/>
  <c r="F126" i="2"/>
  <c r="G126" i="2" s="1"/>
  <c r="N126" i="1" s="1"/>
  <c r="F110" i="2"/>
  <c r="G110" i="2" s="1"/>
  <c r="N110" i="1" s="1"/>
  <c r="E110" i="2"/>
  <c r="M110" i="1" s="1"/>
  <c r="F114" i="2"/>
  <c r="G114" i="2" s="1"/>
  <c r="N114" i="1" s="1"/>
  <c r="E103" i="2"/>
  <c r="M103" i="1" s="1"/>
  <c r="F103" i="2"/>
  <c r="G103" i="2" s="1"/>
  <c r="N103" i="1" s="1"/>
  <c r="F120" i="2"/>
  <c r="G120" i="2" s="1"/>
  <c r="N120" i="1" s="1"/>
  <c r="L120" i="1"/>
  <c r="F119" i="2"/>
  <c r="G119" i="2" s="1"/>
  <c r="N119" i="1" s="1"/>
  <c r="L119" i="1"/>
  <c r="E132" i="2"/>
  <c r="M132" i="1" s="1"/>
  <c r="L132" i="1"/>
  <c r="F59" i="2"/>
  <c r="G59" i="2" s="1"/>
  <c r="N59" i="1" s="1"/>
  <c r="F134" i="2"/>
  <c r="G134" i="2" s="1"/>
  <c r="N134" i="1" s="1"/>
  <c r="F129" i="2"/>
  <c r="G129" i="2" s="1"/>
  <c r="N129" i="1" s="1"/>
  <c r="L129" i="1"/>
  <c r="F106" i="2"/>
  <c r="G106" i="2" s="1"/>
  <c r="N106" i="1" s="1"/>
  <c r="L106" i="1"/>
  <c r="I140" i="2"/>
  <c r="J140" i="2" s="1"/>
  <c r="J140" i="1" s="1"/>
  <c r="N140" i="1"/>
  <c r="F83" i="2"/>
  <c r="G83" i="2" s="1"/>
  <c r="N83" i="1" s="1"/>
  <c r="F96" i="2"/>
  <c r="G96" i="2" s="1"/>
  <c r="N96" i="1" s="1"/>
  <c r="I144" i="2"/>
  <c r="J144" i="2" s="1"/>
  <c r="J144" i="1" s="1"/>
  <c r="N144" i="1"/>
  <c r="F136" i="2"/>
  <c r="G136" i="2" s="1"/>
  <c r="N136" i="1" s="1"/>
  <c r="L136" i="1"/>
  <c r="E117" i="2"/>
  <c r="M117" i="1" s="1"/>
  <c r="L117" i="1"/>
  <c r="F79" i="2"/>
  <c r="G79" i="2" s="1"/>
  <c r="N79" i="1" s="1"/>
  <c r="F117" i="2"/>
  <c r="G117" i="2" s="1"/>
  <c r="N117" i="1" s="1"/>
  <c r="E122" i="2"/>
  <c r="M122" i="1" s="1"/>
  <c r="L122" i="1"/>
  <c r="E128" i="2"/>
  <c r="M128" i="1" s="1"/>
  <c r="L128" i="1"/>
  <c r="E123" i="2"/>
  <c r="M123" i="1" s="1"/>
  <c r="L123" i="1"/>
  <c r="F80" i="2"/>
  <c r="G80" i="2" s="1"/>
  <c r="N80" i="1" s="1"/>
  <c r="L80" i="1"/>
  <c r="F72" i="2"/>
  <c r="G72" i="2" s="1"/>
  <c r="N72" i="1" s="1"/>
  <c r="F27" i="2"/>
  <c r="G27" i="2" s="1"/>
  <c r="N27" i="1" s="1"/>
  <c r="E79" i="2"/>
  <c r="M79" i="1" s="1"/>
  <c r="F116" i="2"/>
  <c r="G116" i="2" s="1"/>
  <c r="N116" i="1" s="1"/>
  <c r="L116" i="1"/>
  <c r="F135" i="2"/>
  <c r="G135" i="2" s="1"/>
  <c r="N135" i="1" s="1"/>
  <c r="L135" i="1"/>
  <c r="E131" i="2"/>
  <c r="M131" i="1" s="1"/>
  <c r="L131" i="1"/>
  <c r="E118" i="2"/>
  <c r="M118" i="1" s="1"/>
  <c r="L118" i="1"/>
  <c r="F91" i="2"/>
  <c r="G91" i="2" s="1"/>
  <c r="N91" i="1" s="1"/>
  <c r="F78" i="2"/>
  <c r="G78" i="2" s="1"/>
  <c r="N78" i="1" s="1"/>
  <c r="F125" i="2"/>
  <c r="G125" i="2" s="1"/>
  <c r="N125" i="1" s="1"/>
  <c r="F115" i="2"/>
  <c r="G115" i="2" s="1"/>
  <c r="N115" i="1" s="1"/>
  <c r="L115" i="1"/>
  <c r="F124" i="2"/>
  <c r="G124" i="2" s="1"/>
  <c r="N124" i="1" s="1"/>
  <c r="L124" i="1"/>
  <c r="F92" i="2"/>
  <c r="G92" i="2" s="1"/>
  <c r="N92" i="1" s="1"/>
  <c r="F86" i="2"/>
  <c r="G86" i="2" s="1"/>
  <c r="N86" i="1" s="1"/>
  <c r="E109" i="2"/>
  <c r="M109" i="1" s="1"/>
  <c r="F18" i="2"/>
  <c r="G18" i="2" s="1"/>
  <c r="N18" i="1" s="1"/>
  <c r="E42" i="2"/>
  <c r="M42" i="1" s="1"/>
  <c r="F35" i="2"/>
  <c r="G35" i="2" s="1"/>
  <c r="N35" i="1" s="1"/>
  <c r="F109" i="2"/>
  <c r="G109" i="2" s="1"/>
  <c r="N109" i="1" s="1"/>
  <c r="F104" i="2"/>
  <c r="G104" i="2" s="1"/>
  <c r="N104" i="1" s="1"/>
  <c r="F128" i="2"/>
  <c r="G128" i="2" s="1"/>
  <c r="N128" i="1" s="1"/>
  <c r="F132" i="2"/>
  <c r="G132" i="2" s="1"/>
  <c r="N132" i="1" s="1"/>
  <c r="F73" i="2"/>
  <c r="G73" i="2" s="1"/>
  <c r="N73" i="1" s="1"/>
  <c r="E112" i="2"/>
  <c r="M112" i="1" s="1"/>
  <c r="F42" i="2"/>
  <c r="G42" i="2" s="1"/>
  <c r="N42" i="1" s="1"/>
  <c r="E83" i="2"/>
  <c r="M83" i="1" s="1"/>
  <c r="I94" i="2"/>
  <c r="J94" i="2" s="1"/>
  <c r="J94" i="1" s="1"/>
  <c r="E111" i="2"/>
  <c r="M111" i="1" s="1"/>
  <c r="E127" i="2"/>
  <c r="M127" i="1" s="1"/>
  <c r="F89" i="2"/>
  <c r="G89" i="2" s="1"/>
  <c r="N89" i="1" s="1"/>
  <c r="F34" i="2"/>
  <c r="G34" i="2" s="1"/>
  <c r="N34" i="1" s="1"/>
  <c r="E113" i="2"/>
  <c r="M113" i="1" s="1"/>
  <c r="F127" i="2"/>
  <c r="G127" i="2" s="1"/>
  <c r="F49" i="2"/>
  <c r="G49" i="2" s="1"/>
  <c r="N49" i="1" s="1"/>
  <c r="E89" i="2"/>
  <c r="M89" i="1" s="1"/>
  <c r="E91" i="2"/>
  <c r="M91" i="1" s="1"/>
  <c r="E69" i="2"/>
  <c r="M69" i="1" s="1"/>
  <c r="E71" i="2"/>
  <c r="M71" i="1" s="1"/>
  <c r="F5" i="2"/>
  <c r="G5" i="2" s="1"/>
  <c r="F84" i="2"/>
  <c r="G84" i="2" s="1"/>
  <c r="N84" i="1" s="1"/>
  <c r="F113" i="2"/>
  <c r="G113" i="2" s="1"/>
  <c r="N113" i="1" s="1"/>
  <c r="E116" i="2"/>
  <c r="M116" i="1" s="1"/>
  <c r="E63" i="2"/>
  <c r="M63" i="1" s="1"/>
  <c r="E59" i="2"/>
  <c r="M59" i="1" s="1"/>
  <c r="F111" i="2"/>
  <c r="G111" i="2" s="1"/>
  <c r="N111" i="1" s="1"/>
  <c r="F123" i="2"/>
  <c r="G123" i="2" s="1"/>
  <c r="F122" i="2"/>
  <c r="G122" i="2" s="1"/>
  <c r="F98" i="2"/>
  <c r="G98" i="2" s="1"/>
  <c r="N98" i="1" s="1"/>
  <c r="E80" i="2"/>
  <c r="M80" i="1" s="1"/>
  <c r="F95" i="2"/>
  <c r="G95" i="2" s="1"/>
  <c r="N95" i="1" s="1"/>
  <c r="E73" i="2"/>
  <c r="M73" i="1" s="1"/>
  <c r="F19" i="2"/>
  <c r="G19" i="2" s="1"/>
  <c r="N19" i="1" s="1"/>
  <c r="F53" i="2"/>
  <c r="G53" i="2" s="1"/>
  <c r="N53" i="1" s="1"/>
  <c r="E81" i="2"/>
  <c r="M81" i="1" s="1"/>
  <c r="E19" i="2"/>
  <c r="M19" i="1" s="1"/>
  <c r="E43" i="2"/>
  <c r="M43" i="1" s="1"/>
  <c r="F30" i="2"/>
  <c r="G30" i="2" s="1"/>
  <c r="N30" i="1" s="1"/>
  <c r="F56" i="2"/>
  <c r="G56" i="2" s="1"/>
  <c r="N56" i="1" s="1"/>
  <c r="E92" i="2"/>
  <c r="M92" i="1" s="1"/>
  <c r="E136" i="2"/>
  <c r="M136" i="1" s="1"/>
  <c r="E31" i="2"/>
  <c r="M31" i="1" s="1"/>
  <c r="E39" i="2"/>
  <c r="M39" i="1" s="1"/>
  <c r="F39" i="2"/>
  <c r="G39" i="2" s="1"/>
  <c r="N39" i="1" s="1"/>
  <c r="F87" i="2"/>
  <c r="G87" i="2" s="1"/>
  <c r="N87" i="1" s="1"/>
  <c r="F75" i="2"/>
  <c r="G75" i="2" s="1"/>
  <c r="N75" i="1" s="1"/>
  <c r="E50" i="2"/>
  <c r="M50" i="1" s="1"/>
  <c r="F38" i="2"/>
  <c r="G38" i="2" s="1"/>
  <c r="N38" i="1" s="1"/>
  <c r="I147" i="2"/>
  <c r="J147" i="2" s="1"/>
  <c r="J147" i="1" s="1"/>
  <c r="I151" i="2"/>
  <c r="J151" i="2" s="1"/>
  <c r="J151" i="1" s="1"/>
  <c r="I155" i="2"/>
  <c r="J155" i="2" s="1"/>
  <c r="J155" i="1" s="1"/>
  <c r="I131" i="2"/>
  <c r="J131" i="2" s="1"/>
  <c r="J131" i="1" s="1"/>
  <c r="I133" i="2"/>
  <c r="J133" i="2" s="1"/>
  <c r="J133" i="1" s="1"/>
  <c r="I124" i="2"/>
  <c r="J124" i="2" s="1"/>
  <c r="J124" i="1" s="1"/>
  <c r="I118" i="2"/>
  <c r="J118" i="2" s="1"/>
  <c r="J118" i="1" s="1"/>
  <c r="E93" i="2"/>
  <c r="M93" i="1" s="1"/>
  <c r="F85" i="2"/>
  <c r="G85" i="2" s="1"/>
  <c r="N85" i="1" s="1"/>
  <c r="F105" i="2"/>
  <c r="G105" i="2" s="1"/>
  <c r="N105" i="1" s="1"/>
  <c r="F102" i="2"/>
  <c r="G102" i="2" s="1"/>
  <c r="N102" i="1" s="1"/>
  <c r="E102" i="2"/>
  <c r="M102" i="1" s="1"/>
  <c r="I109" i="2"/>
  <c r="J109" i="2" s="1"/>
  <c r="J109" i="1" s="1"/>
  <c r="I99" i="2"/>
  <c r="J99" i="2" s="1"/>
  <c r="J99" i="1" s="1"/>
  <c r="F101" i="2"/>
  <c r="G101" i="2" s="1"/>
  <c r="N101" i="1" s="1"/>
  <c r="E101" i="2"/>
  <c r="M101" i="1" s="1"/>
  <c r="F112" i="2"/>
  <c r="G112" i="2" s="1"/>
  <c r="N112" i="1" s="1"/>
  <c r="F97" i="2"/>
  <c r="G97" i="2" s="1"/>
  <c r="N97" i="1" s="1"/>
  <c r="F93" i="2"/>
  <c r="G93" i="2" s="1"/>
  <c r="N93" i="1" s="1"/>
  <c r="F100" i="2"/>
  <c r="G100" i="2" s="1"/>
  <c r="N100" i="1" s="1"/>
  <c r="E100" i="2"/>
  <c r="M100" i="1" s="1"/>
  <c r="F82" i="2"/>
  <c r="G82" i="2" s="1"/>
  <c r="N82" i="1" s="1"/>
  <c r="E82" i="2"/>
  <c r="M82" i="1" s="1"/>
  <c r="F90" i="2"/>
  <c r="G90" i="2" s="1"/>
  <c r="N90" i="1" s="1"/>
  <c r="E90" i="2"/>
  <c r="M90" i="1" s="1"/>
  <c r="F88" i="2"/>
  <c r="G88" i="2" s="1"/>
  <c r="N88" i="1" s="1"/>
  <c r="I108" i="2"/>
  <c r="J108" i="2" s="1"/>
  <c r="J108" i="1" s="1"/>
  <c r="I73" i="2"/>
  <c r="J73" i="2" s="1"/>
  <c r="J73" i="1" s="1"/>
  <c r="F57" i="2"/>
  <c r="G57" i="2" s="1"/>
  <c r="N57" i="1" s="1"/>
  <c r="F29" i="2"/>
  <c r="G29" i="2" s="1"/>
  <c r="N29" i="1" s="1"/>
  <c r="F47" i="2"/>
  <c r="G47" i="2" s="1"/>
  <c r="N47" i="1" s="1"/>
  <c r="F51" i="2"/>
  <c r="G51" i="2" s="1"/>
  <c r="N51" i="1" s="1"/>
  <c r="F33" i="2"/>
  <c r="G33" i="2" s="1"/>
  <c r="N33" i="1" s="1"/>
  <c r="E33" i="2"/>
  <c r="M33" i="1" s="1"/>
  <c r="F54" i="2"/>
  <c r="G54" i="2" s="1"/>
  <c r="N54" i="1" s="1"/>
  <c r="F15" i="2"/>
  <c r="G15" i="2" s="1"/>
  <c r="N15" i="1" s="1"/>
  <c r="F77" i="2"/>
  <c r="G77" i="2" s="1"/>
  <c r="N77" i="1" s="1"/>
  <c r="F14" i="2"/>
  <c r="G14" i="2" s="1"/>
  <c r="N14" i="1" s="1"/>
  <c r="F20" i="2"/>
  <c r="G20" i="2" s="1"/>
  <c r="N20" i="1" s="1"/>
  <c r="F3" i="2"/>
  <c r="G3" i="2" s="1"/>
  <c r="N3" i="1" s="1"/>
  <c r="F28" i="2"/>
  <c r="G28" i="2" s="1"/>
  <c r="N28" i="1" s="1"/>
  <c r="F17" i="2"/>
  <c r="G17" i="2" s="1"/>
  <c r="N17" i="1" s="1"/>
  <c r="E17" i="2"/>
  <c r="M17" i="1" s="1"/>
  <c r="F32" i="2"/>
  <c r="G32" i="2" s="1"/>
  <c r="N32" i="1" s="1"/>
  <c r="E32" i="2"/>
  <c r="M32" i="1" s="1"/>
  <c r="F37" i="2"/>
  <c r="G37" i="2" s="1"/>
  <c r="N37" i="1" s="1"/>
  <c r="F76" i="2"/>
  <c r="G76" i="2" s="1"/>
  <c r="N76" i="1" s="1"/>
  <c r="F16" i="2"/>
  <c r="G16" i="2" s="1"/>
  <c r="N16" i="1" s="1"/>
  <c r="F24" i="2"/>
  <c r="G24" i="2" s="1"/>
  <c r="N24" i="1" s="1"/>
  <c r="F8" i="2"/>
  <c r="G8" i="2" s="1"/>
  <c r="N8" i="1" s="1"/>
  <c r="E8" i="2"/>
  <c r="M8" i="1" s="1"/>
  <c r="F36" i="2"/>
  <c r="G36" i="2" s="1"/>
  <c r="N36" i="1" s="1"/>
  <c r="F58" i="2"/>
  <c r="G58" i="2" s="1"/>
  <c r="N58" i="1" s="1"/>
  <c r="F70" i="2"/>
  <c r="G70" i="2" s="1"/>
  <c r="N70" i="1" s="1"/>
  <c r="E70" i="2"/>
  <c r="M70" i="1" s="1"/>
  <c r="F10" i="2"/>
  <c r="G10" i="2" s="1"/>
  <c r="N10" i="1" s="1"/>
  <c r="F26" i="2"/>
  <c r="G26" i="2" s="1"/>
  <c r="N26" i="1" s="1"/>
  <c r="F46" i="2"/>
  <c r="G46" i="2" s="1"/>
  <c r="N46" i="1" s="1"/>
  <c r="F62" i="2"/>
  <c r="G62" i="2" s="1"/>
  <c r="N62" i="1" s="1"/>
  <c r="E62" i="2"/>
  <c r="M62" i="1" s="1"/>
  <c r="F12" i="2"/>
  <c r="G12" i="2" s="1"/>
  <c r="N12" i="1" s="1"/>
  <c r="F40" i="2"/>
  <c r="G40" i="2" s="1"/>
  <c r="N40" i="1" s="1"/>
  <c r="E40" i="2"/>
  <c r="M40" i="1" s="1"/>
  <c r="F9" i="2"/>
  <c r="G9" i="2" s="1"/>
  <c r="N9" i="1" s="1"/>
  <c r="F25" i="2"/>
  <c r="G25" i="2" s="1"/>
  <c r="N25" i="1" s="1"/>
  <c r="F52" i="2"/>
  <c r="G52" i="2" s="1"/>
  <c r="N52" i="1" s="1"/>
  <c r="E52" i="2"/>
  <c r="M52" i="1" s="1"/>
  <c r="F23" i="2"/>
  <c r="G23" i="2" s="1"/>
  <c r="N23" i="1" s="1"/>
  <c r="F41" i="2"/>
  <c r="G41" i="2" s="1"/>
  <c r="N41" i="1" s="1"/>
  <c r="E41" i="2"/>
  <c r="M41" i="1" s="1"/>
  <c r="F55" i="2"/>
  <c r="G55" i="2" s="1"/>
  <c r="N55" i="1" s="1"/>
  <c r="E20" i="2"/>
  <c r="M20" i="1" s="1"/>
  <c r="F68" i="2"/>
  <c r="G68" i="2" s="1"/>
  <c r="N68" i="1" s="1"/>
  <c r="F60" i="2"/>
  <c r="G60" i="2" s="1"/>
  <c r="N60" i="1" s="1"/>
  <c r="E60" i="2"/>
  <c r="M60" i="1" s="1"/>
  <c r="F6" i="2"/>
  <c r="G6" i="2" s="1"/>
  <c r="N6" i="1" s="1"/>
  <c r="E6" i="2"/>
  <c r="M6" i="1" s="1"/>
  <c r="F65" i="2"/>
  <c r="G65" i="2" s="1"/>
  <c r="N65" i="1" s="1"/>
  <c r="E21" i="2"/>
  <c r="M21" i="1" s="1"/>
  <c r="F21" i="2"/>
  <c r="G21" i="2" s="1"/>
  <c r="F61" i="2"/>
  <c r="G61" i="2" s="1"/>
  <c r="N61" i="1" s="1"/>
  <c r="E51" i="2"/>
  <c r="M51" i="1" s="1"/>
  <c r="E53" i="2"/>
  <c r="M53" i="1" s="1"/>
  <c r="F44" i="2"/>
  <c r="G44" i="2" s="1"/>
  <c r="N44" i="1" s="1"/>
  <c r="F4" i="2"/>
  <c r="G4" i="2" s="1"/>
  <c r="N4" i="1" s="1"/>
  <c r="E61" i="2"/>
  <c r="M61" i="1" s="1"/>
  <c r="E18" i="2"/>
  <c r="M18" i="1" s="1"/>
  <c r="F63" i="2"/>
  <c r="G63" i="2" s="1"/>
  <c r="N63" i="1" s="1"/>
  <c r="I69" i="2"/>
  <c r="J69" i="2" s="1"/>
  <c r="J69" i="1" s="1"/>
  <c r="F43" i="2"/>
  <c r="G43" i="2" s="1"/>
  <c r="N43" i="1" s="1"/>
  <c r="I31" i="2"/>
  <c r="J31" i="2" s="1"/>
  <c r="J31" i="1" s="1"/>
  <c r="F48" i="2"/>
  <c r="G48" i="2" s="1"/>
  <c r="N48" i="1" s="1"/>
  <c r="F64" i="2"/>
  <c r="G64" i="2" s="1"/>
  <c r="N64" i="1" s="1"/>
  <c r="I72" i="2"/>
  <c r="J72" i="2" s="1"/>
  <c r="J72" i="1" s="1"/>
  <c r="F13" i="2"/>
  <c r="G13" i="2" s="1"/>
  <c r="N13" i="1" s="1"/>
  <c r="F67" i="2"/>
  <c r="G67" i="2" s="1"/>
  <c r="N67" i="1" s="1"/>
  <c r="E7" i="2"/>
  <c r="M7" i="1" s="1"/>
  <c r="F7" i="2"/>
  <c r="G7" i="2" s="1"/>
  <c r="N7" i="1" s="1"/>
  <c r="F45" i="2"/>
  <c r="G45" i="2" s="1"/>
  <c r="N45" i="1" s="1"/>
  <c r="F22" i="2"/>
  <c r="G22" i="2" s="1"/>
  <c r="E22" i="2"/>
  <c r="M22" i="1" s="1"/>
  <c r="I130" i="2" l="1"/>
  <c r="J130" i="2" s="1"/>
  <c r="J130" i="1" s="1"/>
  <c r="I79" i="2"/>
  <c r="J79" i="2" s="1"/>
  <c r="J79" i="1" s="1"/>
  <c r="I121" i="2"/>
  <c r="J121" i="2" s="1"/>
  <c r="J121" i="1" s="1"/>
  <c r="I81" i="2"/>
  <c r="J81" i="2" s="1"/>
  <c r="J81" i="1" s="1"/>
  <c r="I120" i="2"/>
  <c r="J120" i="2" s="1"/>
  <c r="J120" i="1" s="1"/>
  <c r="I110" i="2"/>
  <c r="J110" i="2" s="1"/>
  <c r="J110" i="1" s="1"/>
  <c r="I27" i="2"/>
  <c r="J27" i="2" s="1"/>
  <c r="J27" i="1" s="1"/>
  <c r="I129" i="2"/>
  <c r="J129" i="2" s="1"/>
  <c r="J129" i="1" s="1"/>
  <c r="I116" i="2"/>
  <c r="J116" i="2" s="1"/>
  <c r="J116" i="1" s="1"/>
  <c r="I71" i="2"/>
  <c r="J71" i="2" s="1"/>
  <c r="J71" i="1" s="1"/>
  <c r="I107" i="2"/>
  <c r="J107" i="2" s="1"/>
  <c r="J107" i="1" s="1"/>
  <c r="I128" i="2"/>
  <c r="J128" i="2" s="1"/>
  <c r="J128" i="1" s="1"/>
  <c r="I119" i="2"/>
  <c r="J119" i="2" s="1"/>
  <c r="J119" i="1" s="1"/>
  <c r="I66" i="2"/>
  <c r="J66" i="2" s="1"/>
  <c r="J66" i="1" s="1"/>
  <c r="I136" i="2"/>
  <c r="J136" i="2" s="1"/>
  <c r="J136" i="1" s="1"/>
  <c r="I104" i="2"/>
  <c r="J104" i="2" s="1"/>
  <c r="J104" i="1" s="1"/>
  <c r="I134" i="2"/>
  <c r="J134" i="2" s="1"/>
  <c r="J134" i="1" s="1"/>
  <c r="I106" i="2"/>
  <c r="J106" i="2" s="1"/>
  <c r="J106" i="1" s="1"/>
  <c r="I74" i="2"/>
  <c r="J74" i="2" s="1"/>
  <c r="J74" i="1" s="1"/>
  <c r="I126" i="2"/>
  <c r="J126" i="2" s="1"/>
  <c r="J126" i="1" s="1"/>
  <c r="I103" i="2"/>
  <c r="J103" i="2" s="1"/>
  <c r="J103" i="1" s="1"/>
  <c r="I96" i="2"/>
  <c r="J96" i="2" s="1"/>
  <c r="J96" i="1" s="1"/>
  <c r="I114" i="2"/>
  <c r="J114" i="2" s="1"/>
  <c r="J114" i="1" s="1"/>
  <c r="I11" i="2"/>
  <c r="J11" i="2" s="1"/>
  <c r="J11" i="1" s="1"/>
  <c r="I49" i="2"/>
  <c r="J49" i="2" s="1"/>
  <c r="J49" i="1" s="1"/>
  <c r="I50" i="2"/>
  <c r="J50" i="2" s="1"/>
  <c r="J50" i="1" s="1"/>
  <c r="I117" i="2"/>
  <c r="J117" i="2" s="1"/>
  <c r="J117" i="1" s="1"/>
  <c r="I35" i="2"/>
  <c r="J35" i="2" s="1"/>
  <c r="J35" i="1" s="1"/>
  <c r="I113" i="2"/>
  <c r="J113" i="2" s="1"/>
  <c r="J113" i="1" s="1"/>
  <c r="I42" i="2"/>
  <c r="J42" i="2" s="1"/>
  <c r="J42" i="1" s="1"/>
  <c r="I59" i="2"/>
  <c r="J59" i="2" s="1"/>
  <c r="J59" i="1" s="1"/>
  <c r="I86" i="2"/>
  <c r="J86" i="2" s="1"/>
  <c r="J86" i="1" s="1"/>
  <c r="I115" i="2"/>
  <c r="J115" i="2" s="1"/>
  <c r="J115" i="1" s="1"/>
  <c r="I78" i="2"/>
  <c r="J78" i="2" s="1"/>
  <c r="J78" i="1" s="1"/>
  <c r="I34" i="2"/>
  <c r="J34" i="2" s="1"/>
  <c r="J34" i="1" s="1"/>
  <c r="I132" i="2"/>
  <c r="J132" i="2" s="1"/>
  <c r="J132" i="1" s="1"/>
  <c r="I80" i="2"/>
  <c r="J80" i="2" s="1"/>
  <c r="J80" i="1" s="1"/>
  <c r="I91" i="2"/>
  <c r="J91" i="2" s="1"/>
  <c r="J91" i="1" s="1"/>
  <c r="I83" i="2"/>
  <c r="J83" i="2" s="1"/>
  <c r="J83" i="1" s="1"/>
  <c r="I18" i="2"/>
  <c r="J18" i="2" s="1"/>
  <c r="J18" i="1" s="1"/>
  <c r="I122" i="2"/>
  <c r="J122" i="2" s="1"/>
  <c r="J122" i="1" s="1"/>
  <c r="N122" i="1"/>
  <c r="I123" i="2"/>
  <c r="J123" i="2" s="1"/>
  <c r="J123" i="1" s="1"/>
  <c r="N123" i="1"/>
  <c r="I127" i="2"/>
  <c r="J127" i="2" s="1"/>
  <c r="J127" i="1" s="1"/>
  <c r="N127" i="1"/>
  <c r="I5" i="2"/>
  <c r="J5" i="2" s="1"/>
  <c r="J5" i="1" s="1"/>
  <c r="N5" i="1"/>
  <c r="I125" i="2"/>
  <c r="J125" i="2" s="1"/>
  <c r="J125" i="1" s="1"/>
  <c r="I135" i="2"/>
  <c r="J135" i="2" s="1"/>
  <c r="J135" i="1" s="1"/>
  <c r="I92" i="2"/>
  <c r="J92" i="2" s="1"/>
  <c r="J92" i="1" s="1"/>
  <c r="I30" i="2"/>
  <c r="J30" i="2" s="1"/>
  <c r="J30" i="1" s="1"/>
  <c r="I19" i="2"/>
  <c r="J19" i="2" s="1"/>
  <c r="J19" i="1" s="1"/>
  <c r="I84" i="2"/>
  <c r="J84" i="2" s="1"/>
  <c r="J84" i="1" s="1"/>
  <c r="I89" i="2"/>
  <c r="J89" i="2" s="1"/>
  <c r="J89" i="1" s="1"/>
  <c r="I111" i="2"/>
  <c r="J111" i="2" s="1"/>
  <c r="J111" i="1" s="1"/>
  <c r="I39" i="2"/>
  <c r="J39" i="2" s="1"/>
  <c r="J39" i="1" s="1"/>
  <c r="I95" i="2"/>
  <c r="J95" i="2" s="1"/>
  <c r="J95" i="1" s="1"/>
  <c r="I98" i="2"/>
  <c r="J98" i="2" s="1"/>
  <c r="J98" i="1" s="1"/>
  <c r="I75" i="2"/>
  <c r="J75" i="2" s="1"/>
  <c r="J75" i="1" s="1"/>
  <c r="I87" i="2"/>
  <c r="J87" i="2" s="1"/>
  <c r="J87" i="1" s="1"/>
  <c r="I56" i="2"/>
  <c r="J56" i="2" s="1"/>
  <c r="J56" i="1" s="1"/>
  <c r="I38" i="2"/>
  <c r="J38" i="2" s="1"/>
  <c r="J38" i="1" s="1"/>
  <c r="I53" i="2"/>
  <c r="J53" i="2" s="1"/>
  <c r="J53" i="1" s="1"/>
  <c r="I82" i="2"/>
  <c r="J82" i="2" s="1"/>
  <c r="J82" i="1" s="1"/>
  <c r="I93" i="2"/>
  <c r="J93" i="2" s="1"/>
  <c r="J93" i="1" s="1"/>
  <c r="I97" i="2"/>
  <c r="J97" i="2" s="1"/>
  <c r="J97" i="1" s="1"/>
  <c r="I112" i="2"/>
  <c r="J112" i="2" s="1"/>
  <c r="J112" i="1" s="1"/>
  <c r="I105" i="2"/>
  <c r="J105" i="2" s="1"/>
  <c r="J105" i="1" s="1"/>
  <c r="I90" i="2"/>
  <c r="J90" i="2" s="1"/>
  <c r="J90" i="1" s="1"/>
  <c r="I101" i="2"/>
  <c r="J101" i="2" s="1"/>
  <c r="J101" i="1" s="1"/>
  <c r="I88" i="2"/>
  <c r="J88" i="2" s="1"/>
  <c r="J88" i="1" s="1"/>
  <c r="I102" i="2"/>
  <c r="J102" i="2" s="1"/>
  <c r="J102" i="1" s="1"/>
  <c r="I85" i="2"/>
  <c r="J85" i="2" s="1"/>
  <c r="J85" i="1" s="1"/>
  <c r="I100" i="2"/>
  <c r="J100" i="2" s="1"/>
  <c r="J100" i="1" s="1"/>
  <c r="I13" i="2"/>
  <c r="J13" i="2" s="1"/>
  <c r="J13" i="1" s="1"/>
  <c r="I44" i="2"/>
  <c r="J44" i="2" s="1"/>
  <c r="J44" i="1" s="1"/>
  <c r="I65" i="2"/>
  <c r="J65" i="2" s="1"/>
  <c r="J65" i="1" s="1"/>
  <c r="I68" i="2"/>
  <c r="J68" i="2" s="1"/>
  <c r="J68" i="1" s="1"/>
  <c r="I40" i="2"/>
  <c r="J40" i="2" s="1"/>
  <c r="J40" i="1" s="1"/>
  <c r="I20" i="2"/>
  <c r="J20" i="2" s="1"/>
  <c r="J20" i="1" s="1"/>
  <c r="I7" i="2"/>
  <c r="J7" i="2" s="1"/>
  <c r="J7" i="1" s="1"/>
  <c r="I67" i="2"/>
  <c r="J67" i="2" s="1"/>
  <c r="J67" i="1" s="1"/>
  <c r="I48" i="2"/>
  <c r="J48" i="2" s="1"/>
  <c r="J48" i="1" s="1"/>
  <c r="I63" i="2"/>
  <c r="J63" i="2" s="1"/>
  <c r="J63" i="1" s="1"/>
  <c r="I4" i="2"/>
  <c r="J4" i="2" s="1"/>
  <c r="J4" i="1" s="1"/>
  <c r="I60" i="2"/>
  <c r="J60" i="2" s="1"/>
  <c r="J60" i="1" s="1"/>
  <c r="I41" i="2"/>
  <c r="J41" i="2" s="1"/>
  <c r="J41" i="1" s="1"/>
  <c r="I12" i="2"/>
  <c r="J12" i="2" s="1"/>
  <c r="J12" i="1" s="1"/>
  <c r="I58" i="2"/>
  <c r="J58" i="2" s="1"/>
  <c r="J58" i="1" s="1"/>
  <c r="I36" i="2"/>
  <c r="J36" i="2" s="1"/>
  <c r="J36" i="1" s="1"/>
  <c r="I37" i="2"/>
  <c r="J37" i="2" s="1"/>
  <c r="J37" i="1" s="1"/>
  <c r="I32" i="2"/>
  <c r="J32" i="2" s="1"/>
  <c r="J32" i="1" s="1"/>
  <c r="I14" i="2"/>
  <c r="J14" i="2" s="1"/>
  <c r="J14" i="1" s="1"/>
  <c r="I43" i="2"/>
  <c r="J43" i="2" s="1"/>
  <c r="J43" i="1" s="1"/>
  <c r="I61" i="2"/>
  <c r="J61" i="2" s="1"/>
  <c r="J61" i="1" s="1"/>
  <c r="I6" i="2"/>
  <c r="J6" i="2" s="1"/>
  <c r="J6" i="1" s="1"/>
  <c r="I55" i="2"/>
  <c r="J55" i="2" s="1"/>
  <c r="J55" i="1" s="1"/>
  <c r="I23" i="2"/>
  <c r="J23" i="2" s="1"/>
  <c r="J23" i="1" s="1"/>
  <c r="I25" i="2"/>
  <c r="J25" i="2" s="1"/>
  <c r="J25" i="1" s="1"/>
  <c r="I62" i="2"/>
  <c r="J62" i="2" s="1"/>
  <c r="J62" i="1" s="1"/>
  <c r="I26" i="2"/>
  <c r="J26" i="2" s="1"/>
  <c r="J26" i="1" s="1"/>
  <c r="I8" i="2"/>
  <c r="J8" i="2" s="1"/>
  <c r="J8" i="1" s="1"/>
  <c r="I16" i="2"/>
  <c r="J16" i="2" s="1"/>
  <c r="J16" i="1" s="1"/>
  <c r="I3" i="2"/>
  <c r="J3" i="2" s="1"/>
  <c r="J3" i="1" s="1"/>
  <c r="I33" i="2"/>
  <c r="J33" i="2" s="1"/>
  <c r="J33" i="1" s="1"/>
  <c r="I47" i="2"/>
  <c r="J47" i="2" s="1"/>
  <c r="J47" i="1" s="1"/>
  <c r="I29" i="2"/>
  <c r="J29" i="2" s="1"/>
  <c r="J29" i="1" s="1"/>
  <c r="I57" i="2"/>
  <c r="J57" i="2" s="1"/>
  <c r="J57" i="1" s="1"/>
  <c r="I64" i="2"/>
  <c r="J64" i="2" s="1"/>
  <c r="J64" i="1" s="1"/>
  <c r="I70" i="2"/>
  <c r="J70" i="2" s="1"/>
  <c r="J70" i="1" s="1"/>
  <c r="I77" i="2"/>
  <c r="J77" i="2" s="1"/>
  <c r="J77" i="1" s="1"/>
  <c r="I54" i="2"/>
  <c r="J54" i="2" s="1"/>
  <c r="J54" i="1" s="1"/>
  <c r="I22" i="2"/>
  <c r="J22" i="2" s="1"/>
  <c r="J22" i="1" s="1"/>
  <c r="I45" i="2"/>
  <c r="J45" i="2" s="1"/>
  <c r="J45" i="1" s="1"/>
  <c r="I21" i="2"/>
  <c r="J21" i="2" s="1"/>
  <c r="J21" i="1" s="1"/>
  <c r="I52" i="2"/>
  <c r="J52" i="2" s="1"/>
  <c r="J52" i="1" s="1"/>
  <c r="I9" i="2"/>
  <c r="J9" i="2" s="1"/>
  <c r="J9" i="1" s="1"/>
  <c r="I46" i="2"/>
  <c r="J46" i="2" s="1"/>
  <c r="J46" i="1" s="1"/>
  <c r="I10" i="2"/>
  <c r="J10" i="2" s="1"/>
  <c r="J10" i="1" s="1"/>
  <c r="I24" i="2"/>
  <c r="J24" i="2" s="1"/>
  <c r="J24" i="1" s="1"/>
  <c r="I76" i="2"/>
  <c r="J76" i="2" s="1"/>
  <c r="J76" i="1" s="1"/>
  <c r="I17" i="2"/>
  <c r="J17" i="2" s="1"/>
  <c r="J17" i="1" s="1"/>
  <c r="I28" i="2"/>
  <c r="J28" i="2" s="1"/>
  <c r="J28" i="1" s="1"/>
  <c r="I15" i="2"/>
  <c r="J15" i="2" s="1"/>
  <c r="J15" i="1" s="1"/>
  <c r="I51" i="2"/>
  <c r="J51" i="2" s="1"/>
  <c r="J51" i="1" s="1"/>
  <c r="B2" i="2" l="1"/>
  <c r="K2" i="1" s="1"/>
  <c r="C2" i="2" l="1"/>
  <c r="D2" i="2" l="1"/>
  <c r="L2" i="1" s="1"/>
  <c r="E2" i="2" l="1"/>
  <c r="M2" i="1" s="1"/>
  <c r="F2" i="2"/>
  <c r="G2" i="2" l="1"/>
  <c r="N2" i="1" s="1"/>
  <c r="I2" i="2" l="1"/>
  <c r="J2" i="2" l="1"/>
  <c r="J2" i="1" s="1"/>
</calcChain>
</file>

<file path=xl/sharedStrings.xml><?xml version="1.0" encoding="utf-8"?>
<sst xmlns="http://schemas.openxmlformats.org/spreadsheetml/2006/main" count="1132" uniqueCount="194">
  <si>
    <t>permitCategoryRef</t>
  </si>
  <si>
    <t>percentageAdjustment</t>
  </si>
  <si>
    <t>temporaryCessation</t>
  </si>
  <si>
    <t>compliancePerformanceBand</t>
  </si>
  <si>
    <t>billableDays</t>
  </si>
  <si>
    <t>financialDays</t>
  </si>
  <si>
    <t>chargePeriod</t>
  </si>
  <si>
    <t>preConstruction</t>
  </si>
  <si>
    <t>environmentFlag</t>
  </si>
  <si>
    <t>expectedCharge</t>
  </si>
  <si>
    <t>baselineCharge</t>
  </si>
  <si>
    <t>chargeType</t>
  </si>
  <si>
    <t>2.3.58</t>
  </si>
  <si>
    <t>2.3.67</t>
  </si>
  <si>
    <t>2.3.18</t>
  </si>
  <si>
    <t>2.3.78</t>
  </si>
  <si>
    <t>2.3.47</t>
  </si>
  <si>
    <t>2.3.66</t>
  </si>
  <si>
    <t>2.3.73</t>
  </si>
  <si>
    <t>2.3.10</t>
  </si>
  <si>
    <t>2.3.12</t>
  </si>
  <si>
    <t>2.3.51</t>
  </si>
  <si>
    <t>2.3.39</t>
  </si>
  <si>
    <t>2.3.59</t>
  </si>
  <si>
    <t>2.3.15</t>
  </si>
  <si>
    <t>2.3.72</t>
  </si>
  <si>
    <t>2.3.9</t>
  </si>
  <si>
    <t>2.3.53</t>
  </si>
  <si>
    <t>2.3.14</t>
  </si>
  <si>
    <t>2.3.70</t>
  </si>
  <si>
    <t>Permit ref</t>
  </si>
  <si>
    <t>Ref</t>
  </si>
  <si>
    <t>Activity</t>
  </si>
  <si>
    <t>Annual charge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</si>
  <si>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</si>
  <si>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</si>
  <si>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</si>
  <si>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</si>
  <si>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</si>
  <si>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</si>
  <si>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</si>
  <si>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</si>
  <si>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2.3.11</t>
  </si>
  <si>
    <t>2.3.13</t>
  </si>
  <si>
    <t>2.3.16</t>
  </si>
  <si>
    <t>2.3.17</t>
  </si>
  <si>
    <t>2.3.19</t>
  </si>
  <si>
    <t>2.3.20</t>
  </si>
  <si>
    <t>2.3.21</t>
  </si>
  <si>
    <t>2.3.22</t>
  </si>
  <si>
    <t>2.3.23</t>
  </si>
  <si>
    <t>2.3.24</t>
  </si>
  <si>
    <t>2.3.25</t>
  </si>
  <si>
    <t>2.3.26</t>
  </si>
  <si>
    <t>2.3.27</t>
  </si>
  <si>
    <t>2.3.28</t>
  </si>
  <si>
    <t>2.3.29</t>
  </si>
  <si>
    <t>2.3.30</t>
  </si>
  <si>
    <t>2.3.31</t>
  </si>
  <si>
    <t>2.3.32</t>
  </si>
  <si>
    <t>2.3.33</t>
  </si>
  <si>
    <t>2.3.34</t>
  </si>
  <si>
    <t>2.3.35</t>
  </si>
  <si>
    <t>2.3.36</t>
  </si>
  <si>
    <t>2.3.37</t>
  </si>
  <si>
    <t>2.3.38</t>
  </si>
  <si>
    <t>2.3.40</t>
  </si>
  <si>
    <t>2.3.41</t>
  </si>
  <si>
    <t>2.3.42</t>
  </si>
  <si>
    <t>2.3.43</t>
  </si>
  <si>
    <t>2.3.44</t>
  </si>
  <si>
    <t>2.3.45</t>
  </si>
  <si>
    <t>2.3.46</t>
  </si>
  <si>
    <t>2.3.48</t>
  </si>
  <si>
    <t>2.3.49</t>
  </si>
  <si>
    <t>2.3.50</t>
  </si>
  <si>
    <t>2.3.52</t>
  </si>
  <si>
    <t>2.3.54</t>
  </si>
  <si>
    <t>2.3.55</t>
  </si>
  <si>
    <t>2.3.56</t>
  </si>
  <si>
    <t>2.3.57</t>
  </si>
  <si>
    <t>2.3.60</t>
  </si>
  <si>
    <t>2.3.61</t>
  </si>
  <si>
    <t>2.3.62</t>
  </si>
  <si>
    <t>Landspreading pesticides</t>
  </si>
  <si>
    <t>2.3.63</t>
  </si>
  <si>
    <t xml:space="preserve">Non-waste solid deposits into/onto land &lt;100 tonnes </t>
  </si>
  <si>
    <t>2.3.64</t>
  </si>
  <si>
    <t>Non-waste solid deposits into/onto land &gt;100 &amp; &lt;15,000 tonnes</t>
  </si>
  <si>
    <t>2.3.65</t>
  </si>
  <si>
    <t>Non-waste solid deposits into/onto land &gt;15,000 tonnes</t>
  </si>
  <si>
    <t>Sewerage and STW CSOs</t>
  </si>
  <si>
    <t>Emergency PSO</t>
  </si>
  <si>
    <t>2.3.68</t>
  </si>
  <si>
    <t>2.3.69</t>
  </si>
  <si>
    <t>2.3.71</t>
  </si>
  <si>
    <t>2.3.74</t>
  </si>
  <si>
    <t>2.3.75</t>
  </si>
  <si>
    <t>2.3.76</t>
  </si>
  <si>
    <t>2.3.77</t>
  </si>
  <si>
    <t>Non-exempt thermal discharges (heat pumps)</t>
  </si>
  <si>
    <r>
      <t>Sewage &gt; 500,000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</si>
  <si>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150,000 - 500,000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</si>
  <si>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Sewage 150,000 - 500,000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</si>
  <si>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50,000 - 150,000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</si>
  <si>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Sewage 50,000 - 150,000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</si>
  <si>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10,000 - 50,000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</si>
  <si>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Sewage 10,000 - 50,000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</si>
  <si>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1,000 -10,000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</si>
  <si>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Sewage 1,000 -10,000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</si>
  <si>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500 - 1,000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</si>
  <si>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Sewage 500 - 1,000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</si>
  <si>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100 - 500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</si>
  <si>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Sewage 100 - 500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</si>
  <si>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50 - 100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</si>
  <si>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Sewage 50 - 100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</si>
  <si>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20 - 50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</si>
  <si>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Sewage 20 - 50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</si>
  <si>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5 - 20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</si>
  <si>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Sewage 5 - 20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</t>
    </r>
  </si>
  <si>
    <r>
      <t>Sewage up to 5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</si>
  <si>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Trade and/or Non-sewage &gt;50,000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</t>
    </r>
  </si>
  <si>
    <r>
      <t>Trade and/or Non-sewage &gt;50,000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 with OSM disc</t>
    </r>
  </si>
  <si>
    <r>
      <t>Trade and/or Non-sewage &gt;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/day </t>
    </r>
  </si>
  <si>
    <r>
      <t>Trade and/or Non-sewage &gt;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 discharge</t>
    </r>
  </si>
  <si>
    <r>
      <t>Trade and/or Non-sewage &gt;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- no numeric conditions</t>
    </r>
  </si>
  <si>
    <r>
      <t>Trade and/or Non-sewage &gt;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- no numeric conditions with OSM discharge</t>
    </r>
  </si>
  <si>
    <r>
      <t>Trade and/or Non-sewage 10,000 - 50,000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</t>
    </r>
  </si>
  <si>
    <r>
      <t>Trade and/or Non-sewage 10,000 –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 with OSM discharge</t>
    </r>
  </si>
  <si>
    <r>
      <t>Trade and/or Non-sewage 10,000 - 50,000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/day </t>
    </r>
  </si>
  <si>
    <r>
      <t>Trade and/or Non-sewage 10,000 - 50,000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 discharge</t>
    </r>
  </si>
  <si>
    <r>
      <t>Trade and/or Non-sewage 10,000 - 50,000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- no numeric conditions</t>
    </r>
  </si>
  <si>
    <r>
      <t>Trade and/or Non-sewage 10,000 - 50,000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- no numeric conditions with OSM disc</t>
    </r>
  </si>
  <si>
    <r>
      <t>Trade and/or Non-sewage 1,000  - 10,000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</t>
    </r>
  </si>
  <si>
    <r>
      <t>Trade and/or Non-sewage 1,000  - 10,000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 with OSM discharge</t>
    </r>
  </si>
  <si>
    <r>
      <t>Trade and/or Non-sewage 1,000  - 10,000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</si>
  <si>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Trade and/or Non-sewage 1,000  - 10,000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 discharge</t>
    </r>
  </si>
  <si>
    <r>
      <t>Trade and/or Non-sewage 1,000  - 10,000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 - no numeric conditions</t>
    </r>
  </si>
  <si>
    <r>
      <t>Trade and/or Non-sewage 1,000  - 10,000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 - no numeric conditions with OSM discharge</t>
    </r>
  </si>
  <si>
    <r>
      <t>Trade and/or Non-sewage 100-1,000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</t>
    </r>
  </si>
  <si>
    <r>
      <t>Trade and/or Non-sewage 100-1,000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 with OSM discharge</t>
    </r>
  </si>
  <si>
    <r>
      <t>Trade and/or Non-sewage 100-1,000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</si>
  <si>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Trade and/or Non-sewage 100-1,000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 discharge</t>
    </r>
  </si>
  <si>
    <r>
      <t>Trade and/or Non-sewage 100-1,000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 - no numeric conditions</t>
    </r>
  </si>
  <si>
    <r>
      <t>Trade and/or Non-sewage 100-1,000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 - no numeric conditions with OSM discharge</t>
    </r>
  </si>
  <si>
    <r>
      <t>Trade and/or Non-sewage 20-100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</t>
    </r>
  </si>
  <si>
    <r>
      <t>Trade and/or Non-sewage 20-100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 with OSM discharge</t>
    </r>
  </si>
  <si>
    <r>
      <t>Trade and/or Non-sewage 20-100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</si>
  <si>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Trade and/or Non-sewage 20-100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 discharge</t>
    </r>
  </si>
  <si>
    <r>
      <t>Trade and/or Non-sewage 20-100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 - no numeric conditions</t>
    </r>
  </si>
  <si>
    <r>
      <t>Trade and/or Non-sewage 20-100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 - no numeric conditions with OSM discharge</t>
    </r>
  </si>
  <si>
    <r>
      <t>Trade and/or Non-sewage 5-20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</t>
    </r>
  </si>
  <si>
    <r>
      <t>Trade and/or Non-sewage 5-20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 with OSM discharge</t>
    </r>
  </si>
  <si>
    <r>
      <t>Trade and/or Non-sewage 5-20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</si>
  <si>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Trade and/or Non-sewage 5-20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with OSM discharge</t>
    </r>
  </si>
  <si>
    <r>
      <t>Trade and/or Non-sewage 5-20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 - no numeric conditions</t>
    </r>
  </si>
  <si>
    <r>
      <t>Trade and/or Non-sewage 5-20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- no numeric conditions with OSM discharge</t>
    </r>
  </si>
  <si>
    <r>
      <t>Trade and/or Non-sewage up to 5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+ hazardous substances</t>
    </r>
  </si>
  <si>
    <r>
      <t>Trade and/or Non-sewage up to 5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</si>
  <si>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Trade and/or Non-sewage up to 5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 - no numeric conditions</t>
    </r>
  </si>
  <si>
    <r>
      <t>Landspreading of waste sheep dip LT5m</t>
    </r>
    <r>
      <rPr>
        <vertAlign val="superscript"/>
        <sz val="11"/>
        <color indexed="8"/>
        <rFont val="Calibri"/>
        <family val="2"/>
      </rPr>
      <t>3</t>
    </r>
  </si>
  <si>
    <r>
      <t>Landspreading of waste sheep dip GT5m</t>
    </r>
    <r>
      <rPr>
        <vertAlign val="superscript"/>
        <sz val="11"/>
        <color indexed="8"/>
        <rFont val="Calibri"/>
        <family val="2"/>
      </rPr>
      <t>3</t>
    </r>
  </si>
  <si>
    <r>
      <t>Rainfall related - no hazardous substances &gt;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</si>
  <si>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Rainfall related - no hazardous substances &gt; 1,000 - 50,000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</si>
  <si>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Rainfall related - no hazardous substances &gt;20 -  1,000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</si>
  <si>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Rainfall related - no hazardous substances up to 20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</si>
  <si>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Aquaculture &gt;50,000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</si>
  <si>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Aquaculture &gt;100 - 50,000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</si>
  <si>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Aquaculture up to 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</si>
  <si>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Cooling water other content &gt;10,000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</si>
  <si>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Cooling water &gt;100 - 10,000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</si>
  <si>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r>
      <t>Cooling water - up to 100 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/day</t>
    </r>
  </si>
  <si>
    <t>(inc)percentageAdjustment</t>
  </si>
  <si>
    <t>(inc)temporaryCessation</t>
  </si>
  <si>
    <t>(inc) Billable day reduction</t>
  </si>
  <si>
    <t>temporary cessation value</t>
  </si>
  <si>
    <t>null</t>
  </si>
  <si>
    <t>(Inc) Preconstruction*</t>
  </si>
  <si>
    <t>* Assumption for WQ that pre-construction not used</t>
  </si>
  <si>
    <t>(inc)complianceAdjustment**</t>
  </si>
  <si>
    <t>** Compliance Band value should not affect the WQ calculation</t>
  </si>
  <si>
    <t>chargeValue (rounded)</t>
  </si>
  <si>
    <t>https://brsv2-a59310eb.eu-gb.bluemix.net/DecisionService/rest/TEST_TCM_WaterQuality_RuleApp/WaterQuality_RuleSet_2018_19</t>
  </si>
  <si>
    <t>iteration</t>
  </si>
  <si>
    <t>,</t>
  </si>
  <si>
    <t>2.8.7</t>
  </si>
  <si>
    <t>Groundwater activity which is part of a mining waste operation.</t>
  </si>
  <si>
    <t>FY2122</t>
  </si>
  <si>
    <t>TEST</t>
  </si>
  <si>
    <t>expbaselineCharge</t>
  </si>
  <si>
    <t>exppercentageAdjustment</t>
  </si>
  <si>
    <t>exptemporaryCessation</t>
  </si>
  <si>
    <t>expcomplianceAdjustment</t>
  </si>
  <si>
    <t>expchargeType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</si>
</sst>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1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vertAlign val="superscript"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9"/>
      <color rgb="FF505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left" vertical="top" wrapText="1"/>
    </xf>
    <xf numFmtId="2" fontId="1" fillId="0" borderId="4" xfId="0" applyNumberFormat="1" applyFont="1" applyBorder="1" applyAlignment="1">
      <alignment horizontal="left" vertical="top" wrapText="1"/>
    </xf>
    <xf numFmtId="2" fontId="2" fillId="0" borderId="4" xfId="0" applyNumberFormat="1" applyFont="1" applyBorder="1" applyAlignment="1">
      <alignment horizontal="left" vertical="top" wrapText="1"/>
    </xf>
    <xf numFmtId="2" fontId="2" fillId="0" borderId="6" xfId="0" applyNumberFormat="1" applyFont="1" applyBorder="1" applyAlignment="1">
      <alignment horizontal="left" vertical="top" wrapText="1"/>
    </xf>
    <xf numFmtId="2" fontId="2" fillId="3" borderId="6" xfId="0" applyNumberFormat="1" applyFont="1" applyFill="1" applyBorder="1" applyAlignment="1">
      <alignment horizontal="left" vertical="top" wrapText="1"/>
    </xf>
    <xf numFmtId="2" fontId="2" fillId="0" borderId="9" xfId="0" applyNumberFormat="1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horizontal="left" vertical="top" wrapText="1"/>
    </xf>
    <xf numFmtId="2" fontId="7" fillId="0" borderId="0" xfId="0" applyNumberFormat="1" applyFont="1" applyAlignment="1">
      <alignment horizontal="left" vertical="top"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1" fillId="0" borderId="7" xfId="0" applyNumberFormat="1" applyFont="1" applyBorder="1" applyAlignment="1">
      <alignment horizontal="left" vertical="top" wrapText="1"/>
    </xf>
    <xf numFmtId="2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2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2" fontId="9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8" fillId="0" borderId="0" xfId="0" applyFont="1"/>
    <xf numFmtId="2" fontId="7" fillId="0" borderId="0" xfId="0" applyNumberFormat="1" applyFont="1"/>
    <xf numFmtId="164" fontId="7" fillId="0" borderId="0" xfId="0" applyNumberFormat="1" applyFont="1" applyAlignment="1">
      <alignment horizontal="left" vertical="top" wrapText="1"/>
    </xf>
    <xf numFmtId="164" fontId="5" fillId="0" borderId="0" xfId="0" applyNumberFormat="1" applyFont="1"/>
    <xf numFmtId="0" fontId="10" fillId="0" borderId="0" xfId="0" applyFont="1"/>
    <xf numFmtId="1" fontId="7" fillId="0" borderId="0" xfId="0" applyNumberFormat="1" applyFont="1" applyAlignment="1">
      <alignment wrapText="1"/>
    </xf>
    <xf numFmtId="1" fontId="5" fillId="0" borderId="0" xfId="0" applyNumberFormat="1" applyFont="1" applyAlignment="1">
      <alignment wrapText="1"/>
    </xf>
    <xf numFmtId="0" fontId="0" fillId="0" borderId="0" xfId="0" quotePrefix="1"/>
    <xf numFmtId="165" fontId="1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0" sqref="D10:E10"/>
    </sheetView>
  </sheetViews>
  <sheetFormatPr defaultRowHeight="15" x14ac:dyDescent="0.2"/>
  <sheetData>
    <row r="1" spans="1:1" x14ac:dyDescent="0.2">
      <c r="A1" s="29" t="s">
        <v>182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8"/>
  <sheetViews>
    <sheetView workbookViewId="0">
      <pane ySplit="1" topLeftCell="A2" activePane="bottomLeft" state="frozen"/>
      <selection pane="bottomLeft" activeCell="N22" sqref="N22"/>
    </sheetView>
  </sheetViews>
  <sheetFormatPr defaultRowHeight="15.75" x14ac:dyDescent="0.25"/>
  <cols>
    <col min="1" max="1" width="8.88671875" style="7"/>
    <col min="2" max="4" width="8.88671875" style="1"/>
    <col min="5" max="5" width="9.6640625" style="1" customWidth="1"/>
    <col min="6" max="6" width="8.88671875" style="1"/>
    <col min="7" max="7" width="11.6640625" style="1" customWidth="1"/>
    <col min="8" max="9" width="8.88671875" style="1"/>
    <col min="10" max="10" width="18.109375" style="19" customWidth="1"/>
    <col min="11" max="11" width="13.88671875" style="20" customWidth="1"/>
    <col min="12" max="12" width="17.88671875" style="20" customWidth="1"/>
    <col min="13" max="14" width="8.88671875" style="33"/>
    <col min="15" max="15" width="9.109375" style="20" customWidth="1"/>
    <col min="16" max="16" width="7.88671875" style="31" customWidth="1"/>
  </cols>
  <sheetData>
    <row r="1" spans="1:17" s="25" customFormat="1" ht="45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4" t="s">
        <v>189</v>
      </c>
      <c r="L1" s="24" t="s">
        <v>190</v>
      </c>
      <c r="M1" s="24" t="s">
        <v>191</v>
      </c>
      <c r="N1" s="24" t="s">
        <v>192</v>
      </c>
      <c r="O1" s="24" t="s">
        <v>193</v>
      </c>
      <c r="P1" s="30" t="s">
        <v>183</v>
      </c>
    </row>
    <row r="2" spans="1:17" x14ac:dyDescent="0.25">
      <c r="A2" s="7" t="s">
        <v>34</v>
      </c>
      <c r="B2" s="1">
        <v>75</v>
      </c>
      <c r="C2" s="1" t="b">
        <v>1</v>
      </c>
      <c r="E2" s="1">
        <v>365</v>
      </c>
      <c r="F2" s="1">
        <v>365</v>
      </c>
      <c r="G2" s="1" t="s">
        <v>187</v>
      </c>
      <c r="H2" s="1" t="b">
        <v>0</v>
      </c>
      <c r="I2" s="1" t="s">
        <v>188</v>
      </c>
      <c r="J2" s="19">
        <f>Calcs!J2</f>
        <v>38199</v>
      </c>
      <c r="K2" s="19">
        <f>Calcs!B2</f>
        <v>101864</v>
      </c>
      <c r="L2" s="19">
        <f>Calcs!D2</f>
        <v>76398</v>
      </c>
      <c r="M2" s="33">
        <f>Calcs!E2</f>
        <v>38199</v>
      </c>
      <c r="N2" s="33">
        <f>Calcs!G2</f>
        <v>38199</v>
      </c>
      <c r="O2" s="20" t="s">
        <v>176</v>
      </c>
      <c r="P2" s="31">
        <v>1</v>
      </c>
      <c r="Q2" s="32" t="s">
        <v>184</v>
      </c>
    </row>
    <row r="3" spans="1:17" x14ac:dyDescent="0.25">
      <c r="A3" s="7" t="s">
        <v>19</v>
      </c>
      <c r="B3" s="1">
        <v>96</v>
      </c>
      <c r="C3" s="1" t="b">
        <v>0</v>
      </c>
      <c r="E3" s="1">
        <v>365</v>
      </c>
      <c r="F3" s="1">
        <v>365</v>
      </c>
      <c r="G3" s="1" t="s">
        <v>187</v>
      </c>
      <c r="H3" s="1" t="b">
        <v>0</v>
      </c>
      <c r="I3" s="1" t="s">
        <v>188</v>
      </c>
      <c r="J3" s="19">
        <f>Calcs!J3</f>
        <v>4128.96</v>
      </c>
      <c r="K3" s="19">
        <f>Calcs!B3</f>
        <v>4301</v>
      </c>
      <c r="L3" s="19">
        <f>Calcs!D3</f>
        <v>4128.96</v>
      </c>
      <c r="M3" s="33">
        <f>Calcs!E3</f>
        <v>0</v>
      </c>
      <c r="N3" s="33">
        <f>Calcs!G3</f>
        <v>4128.96</v>
      </c>
      <c r="O3" s="20" t="s">
        <v>176</v>
      </c>
      <c r="P3" s="31">
        <v>2</v>
      </c>
      <c r="Q3" s="32" t="s">
        <v>184</v>
      </c>
    </row>
    <row r="4" spans="1:17" x14ac:dyDescent="0.25">
      <c r="A4" s="7" t="s">
        <v>42</v>
      </c>
      <c r="B4" s="1">
        <v>100</v>
      </c>
      <c r="C4" s="1" t="b">
        <v>0</v>
      </c>
      <c r="E4" s="1">
        <v>365</v>
      </c>
      <c r="F4" s="1">
        <v>365</v>
      </c>
      <c r="G4" s="1" t="s">
        <v>187</v>
      </c>
      <c r="H4" s="1" t="b">
        <v>0</v>
      </c>
      <c r="I4" s="1" t="s">
        <v>188</v>
      </c>
      <c r="J4" s="19">
        <f>Calcs!J4</f>
        <v>3493</v>
      </c>
      <c r="K4" s="19">
        <f>Calcs!B4</f>
        <v>3493</v>
      </c>
      <c r="L4" s="19">
        <f>Calcs!D4</f>
        <v>3493</v>
      </c>
      <c r="M4" s="33">
        <f>Calcs!E4</f>
        <v>0</v>
      </c>
      <c r="N4" s="33">
        <f>Calcs!G4</f>
        <v>3493</v>
      </c>
      <c r="O4" s="20" t="s">
        <v>176</v>
      </c>
      <c r="P4" s="31">
        <v>3</v>
      </c>
      <c r="Q4" s="32" t="s">
        <v>184</v>
      </c>
    </row>
    <row r="5" spans="1:17" x14ac:dyDescent="0.25">
      <c r="A5" s="7" t="s">
        <v>20</v>
      </c>
      <c r="B5" s="1">
        <v>100</v>
      </c>
      <c r="C5" s="1" t="b">
        <v>0</v>
      </c>
      <c r="E5" s="1">
        <v>365</v>
      </c>
      <c r="F5" s="1">
        <v>365</v>
      </c>
      <c r="G5" s="1" t="s">
        <v>187</v>
      </c>
      <c r="H5" s="1" t="b">
        <v>0</v>
      </c>
      <c r="I5" s="1" t="s">
        <v>188</v>
      </c>
      <c r="J5" s="19">
        <f>Calcs!J5</f>
        <v>3269</v>
      </c>
      <c r="K5" s="19">
        <f>Calcs!B5</f>
        <v>3269</v>
      </c>
      <c r="L5" s="19">
        <f>Calcs!D5</f>
        <v>3269</v>
      </c>
      <c r="M5" s="33">
        <f>Calcs!E5</f>
        <v>0</v>
      </c>
      <c r="N5" s="33">
        <f>Calcs!G5</f>
        <v>3269</v>
      </c>
      <c r="O5" s="20" t="s">
        <v>176</v>
      </c>
      <c r="P5" s="31">
        <v>4</v>
      </c>
      <c r="Q5" s="32" t="s">
        <v>184</v>
      </c>
    </row>
    <row r="6" spans="1:17" x14ac:dyDescent="0.25">
      <c r="A6" s="7" t="s">
        <v>43</v>
      </c>
      <c r="B6" s="1">
        <v>100</v>
      </c>
      <c r="C6" s="1" t="b">
        <v>1</v>
      </c>
      <c r="E6" s="1">
        <v>150</v>
      </c>
      <c r="F6" s="1">
        <v>365</v>
      </c>
      <c r="G6" s="1" t="s">
        <v>187</v>
      </c>
      <c r="H6" s="1" t="b">
        <v>0</v>
      </c>
      <c r="I6" s="1" t="s">
        <v>188</v>
      </c>
      <c r="J6" s="19">
        <f>Calcs!J6</f>
        <v>505.68</v>
      </c>
      <c r="K6" s="19">
        <f>Calcs!B6</f>
        <v>2461</v>
      </c>
      <c r="L6" s="19">
        <f>Calcs!D6</f>
        <v>2461</v>
      </c>
      <c r="M6" s="33">
        <f>Calcs!E6</f>
        <v>1230.5</v>
      </c>
      <c r="N6" s="33">
        <f>Calcs!G6</f>
        <v>1230.5</v>
      </c>
      <c r="O6" s="20" t="s">
        <v>176</v>
      </c>
      <c r="P6" s="31">
        <v>5</v>
      </c>
      <c r="Q6" s="32" t="s">
        <v>184</v>
      </c>
    </row>
    <row r="7" spans="1:17" x14ac:dyDescent="0.25">
      <c r="A7" s="7" t="s">
        <v>28</v>
      </c>
      <c r="B7" s="1">
        <v>96</v>
      </c>
      <c r="C7" s="1" t="b">
        <v>1</v>
      </c>
      <c r="E7" s="1">
        <v>203</v>
      </c>
      <c r="F7" s="1">
        <v>365</v>
      </c>
      <c r="G7" s="1" t="s">
        <v>187</v>
      </c>
      <c r="H7" s="1" t="b">
        <v>0</v>
      </c>
      <c r="I7" s="1" t="s">
        <v>188</v>
      </c>
      <c r="J7" s="19">
        <f>Calcs!J7</f>
        <v>496.81</v>
      </c>
      <c r="K7" s="19">
        <f>Calcs!B7</f>
        <v>1861</v>
      </c>
      <c r="L7" s="19">
        <f>Calcs!D7</f>
        <v>1786.56</v>
      </c>
      <c r="M7" s="33">
        <f>Calcs!E7</f>
        <v>893.28</v>
      </c>
      <c r="N7" s="33">
        <f>Calcs!G7</f>
        <v>893.28</v>
      </c>
      <c r="O7" s="20" t="s">
        <v>176</v>
      </c>
      <c r="P7" s="31">
        <v>6</v>
      </c>
      <c r="Q7" s="32" t="s">
        <v>184</v>
      </c>
    </row>
    <row r="8" spans="1:17" x14ac:dyDescent="0.25">
      <c r="A8" s="7" t="s">
        <v>24</v>
      </c>
      <c r="B8" s="1">
        <v>100</v>
      </c>
      <c r="C8" s="1" t="b">
        <v>1</v>
      </c>
      <c r="E8" s="1">
        <v>85</v>
      </c>
      <c r="F8" s="1">
        <v>365</v>
      </c>
      <c r="G8" s="1" t="s">
        <v>187</v>
      </c>
      <c r="H8" s="1" t="b">
        <v>0</v>
      </c>
      <c r="I8" s="1" t="s">
        <v>188</v>
      </c>
      <c r="J8" s="19">
        <f>Calcs!J8</f>
        <v>185.37</v>
      </c>
      <c r="K8" s="19">
        <f>Calcs!B8</f>
        <v>1592</v>
      </c>
      <c r="L8" s="19">
        <f>Calcs!D8</f>
        <v>1592</v>
      </c>
      <c r="M8" s="33">
        <f>Calcs!E8</f>
        <v>796</v>
      </c>
      <c r="N8" s="33">
        <f>Calcs!G8</f>
        <v>796</v>
      </c>
      <c r="O8" s="20" t="s">
        <v>176</v>
      </c>
      <c r="P8" s="31">
        <v>7</v>
      </c>
      <c r="Q8" s="32" t="s">
        <v>184</v>
      </c>
    </row>
    <row r="9" spans="1:17" x14ac:dyDescent="0.25">
      <c r="A9" s="7" t="s">
        <v>44</v>
      </c>
      <c r="B9" s="1">
        <v>100</v>
      </c>
      <c r="C9" s="1" t="b">
        <v>0</v>
      </c>
      <c r="E9" s="1">
        <v>365</v>
      </c>
      <c r="F9" s="1">
        <v>365</v>
      </c>
      <c r="G9" s="1" t="s">
        <v>187</v>
      </c>
      <c r="H9" s="1" t="b">
        <v>0</v>
      </c>
      <c r="I9" s="1" t="s">
        <v>188</v>
      </c>
      <c r="J9" s="19">
        <f>Calcs!J9</f>
        <v>1580</v>
      </c>
      <c r="K9" s="19">
        <f>Calcs!B9</f>
        <v>1580</v>
      </c>
      <c r="L9" s="19">
        <f>Calcs!D9</f>
        <v>1580</v>
      </c>
      <c r="M9" s="33">
        <f>Calcs!E9</f>
        <v>0</v>
      </c>
      <c r="N9" s="33">
        <f>Calcs!G9</f>
        <v>1580</v>
      </c>
      <c r="O9" s="20" t="s">
        <v>176</v>
      </c>
      <c r="P9" s="31">
        <v>8</v>
      </c>
      <c r="Q9" s="32" t="s">
        <v>184</v>
      </c>
    </row>
    <row r="10" spans="1:17" x14ac:dyDescent="0.25">
      <c r="A10" s="7" t="s">
        <v>45</v>
      </c>
      <c r="B10" s="1">
        <v>100</v>
      </c>
      <c r="C10" s="1" t="b">
        <v>0</v>
      </c>
      <c r="E10" s="1">
        <v>365</v>
      </c>
      <c r="F10" s="1">
        <v>365</v>
      </c>
      <c r="G10" s="1" t="s">
        <v>187</v>
      </c>
      <c r="H10" s="1" t="b">
        <v>0</v>
      </c>
      <c r="I10" s="1" t="s">
        <v>188</v>
      </c>
      <c r="J10" s="19">
        <f>Calcs!J10</f>
        <v>1310</v>
      </c>
      <c r="K10" s="19">
        <f>Calcs!B10</f>
        <v>1310</v>
      </c>
      <c r="L10" s="19">
        <f>Calcs!D10</f>
        <v>1310</v>
      </c>
      <c r="M10" s="33">
        <f>Calcs!E10</f>
        <v>0</v>
      </c>
      <c r="N10" s="33">
        <f>Calcs!G10</f>
        <v>1310</v>
      </c>
      <c r="O10" s="20" t="s">
        <v>176</v>
      </c>
      <c r="P10" s="31">
        <v>9</v>
      </c>
      <c r="Q10" s="32" t="s">
        <v>184</v>
      </c>
    </row>
    <row r="11" spans="1:17" x14ac:dyDescent="0.25">
      <c r="A11" s="7" t="s">
        <v>14</v>
      </c>
      <c r="B11" s="1">
        <v>100</v>
      </c>
      <c r="C11" s="1" t="b">
        <v>0</v>
      </c>
      <c r="E11" s="1">
        <v>365</v>
      </c>
      <c r="F11" s="1">
        <v>365</v>
      </c>
      <c r="G11" s="1" t="s">
        <v>187</v>
      </c>
      <c r="H11" s="1" t="b">
        <v>0</v>
      </c>
      <c r="I11" s="1" t="s">
        <v>188</v>
      </c>
      <c r="J11" s="19">
        <f>Calcs!J11</f>
        <v>890</v>
      </c>
      <c r="K11" s="19">
        <f>Calcs!B11</f>
        <v>890</v>
      </c>
      <c r="L11" s="19">
        <f>Calcs!D11</f>
        <v>890</v>
      </c>
      <c r="M11" s="33">
        <f>Calcs!E11</f>
        <v>0</v>
      </c>
      <c r="N11" s="33">
        <f>Calcs!G11</f>
        <v>890</v>
      </c>
      <c r="O11" s="20" t="s">
        <v>176</v>
      </c>
      <c r="P11" s="31">
        <v>10</v>
      </c>
      <c r="Q11" s="32" t="s">
        <v>184</v>
      </c>
    </row>
    <row r="12" spans="1:17" x14ac:dyDescent="0.25">
      <c r="A12" s="7" t="s">
        <v>46</v>
      </c>
      <c r="B12" s="1">
        <v>100</v>
      </c>
      <c r="C12" s="1" t="b">
        <v>0</v>
      </c>
      <c r="E12" s="1">
        <v>365</v>
      </c>
      <c r="F12" s="1">
        <v>365</v>
      </c>
      <c r="G12" s="1" t="s">
        <v>187</v>
      </c>
      <c r="H12" s="1" t="b">
        <v>0</v>
      </c>
      <c r="I12" s="1" t="s">
        <v>188</v>
      </c>
      <c r="J12" s="19">
        <f>Calcs!J12</f>
        <v>823</v>
      </c>
      <c r="K12" s="19">
        <f>Calcs!B12</f>
        <v>823</v>
      </c>
      <c r="L12" s="19">
        <f>Calcs!D12</f>
        <v>823</v>
      </c>
      <c r="M12" s="33">
        <f>Calcs!E12</f>
        <v>0</v>
      </c>
      <c r="N12" s="33">
        <f>Calcs!G12</f>
        <v>823</v>
      </c>
      <c r="O12" s="20" t="s">
        <v>176</v>
      </c>
      <c r="P12" s="31">
        <v>11</v>
      </c>
      <c r="Q12" s="32" t="s">
        <v>184</v>
      </c>
    </row>
    <row r="13" spans="1:17" x14ac:dyDescent="0.25">
      <c r="A13" s="7" t="s">
        <v>35</v>
      </c>
      <c r="B13" s="1">
        <v>100</v>
      </c>
      <c r="C13" s="1" t="b">
        <v>0</v>
      </c>
      <c r="E13" s="1">
        <v>365</v>
      </c>
      <c r="F13" s="1">
        <v>365</v>
      </c>
      <c r="G13" s="1" t="s">
        <v>187</v>
      </c>
      <c r="H13" s="1" t="b">
        <v>0</v>
      </c>
      <c r="I13" s="1" t="s">
        <v>188</v>
      </c>
      <c r="J13" s="19">
        <f>Calcs!J13</f>
        <v>58719</v>
      </c>
      <c r="K13" s="19">
        <f>Calcs!B13</f>
        <v>58719</v>
      </c>
      <c r="L13" s="19">
        <f>Calcs!D13</f>
        <v>58719.000000000007</v>
      </c>
      <c r="M13" s="33">
        <f>Calcs!E13</f>
        <v>0</v>
      </c>
      <c r="N13" s="33">
        <f>Calcs!G13</f>
        <v>58719.000000000007</v>
      </c>
      <c r="O13" s="20" t="s">
        <v>176</v>
      </c>
      <c r="P13" s="31">
        <v>12</v>
      </c>
      <c r="Q13" s="32" t="s">
        <v>184</v>
      </c>
    </row>
    <row r="14" spans="1:17" x14ac:dyDescent="0.25">
      <c r="A14" s="7" t="s">
        <v>47</v>
      </c>
      <c r="B14" s="1">
        <v>100</v>
      </c>
      <c r="C14" s="1" t="b">
        <v>0</v>
      </c>
      <c r="E14" s="1">
        <v>365</v>
      </c>
      <c r="F14" s="1">
        <v>365</v>
      </c>
      <c r="G14" s="1" t="s">
        <v>187</v>
      </c>
      <c r="H14" s="1" t="b">
        <v>0</v>
      </c>
      <c r="I14" s="1" t="s">
        <v>188</v>
      </c>
      <c r="J14" s="19">
        <f>Calcs!J14</f>
        <v>251</v>
      </c>
      <c r="K14" s="19">
        <f>Calcs!B14</f>
        <v>251</v>
      </c>
      <c r="L14" s="19">
        <f>Calcs!D14</f>
        <v>250.99999999999997</v>
      </c>
      <c r="M14" s="33">
        <f>Calcs!E14</f>
        <v>0</v>
      </c>
      <c r="N14" s="33">
        <f>Calcs!G14</f>
        <v>250.99999999999997</v>
      </c>
      <c r="O14" s="20" t="s">
        <v>176</v>
      </c>
      <c r="P14" s="31">
        <v>13</v>
      </c>
      <c r="Q14" s="32" t="s">
        <v>184</v>
      </c>
    </row>
    <row r="15" spans="1:17" x14ac:dyDescent="0.25">
      <c r="A15" s="7" t="s">
        <v>48</v>
      </c>
      <c r="B15" s="1">
        <v>100</v>
      </c>
      <c r="C15" s="1" t="b">
        <v>0</v>
      </c>
      <c r="E15" s="1">
        <v>365</v>
      </c>
      <c r="F15" s="1">
        <v>365</v>
      </c>
      <c r="G15" s="1" t="s">
        <v>187</v>
      </c>
      <c r="H15" s="1" t="b">
        <v>0</v>
      </c>
      <c r="I15" s="1" t="s">
        <v>188</v>
      </c>
      <c r="J15" s="19">
        <f>Calcs!J15</f>
        <v>54557</v>
      </c>
      <c r="K15" s="19">
        <f>Calcs!B15</f>
        <v>54557</v>
      </c>
      <c r="L15" s="19">
        <f>Calcs!D15</f>
        <v>54557.000000000007</v>
      </c>
      <c r="M15" s="33">
        <f>Calcs!E15</f>
        <v>0</v>
      </c>
      <c r="N15" s="33">
        <f>Calcs!G15</f>
        <v>54557.000000000007</v>
      </c>
      <c r="O15" s="20" t="s">
        <v>176</v>
      </c>
      <c r="P15" s="31">
        <v>14</v>
      </c>
      <c r="Q15" s="32" t="s">
        <v>184</v>
      </c>
    </row>
    <row r="16" spans="1:17" x14ac:dyDescent="0.25">
      <c r="A16" s="7" t="s">
        <v>49</v>
      </c>
      <c r="B16" s="1">
        <v>100</v>
      </c>
      <c r="C16" s="1" t="b">
        <v>0</v>
      </c>
      <c r="E16" s="1">
        <v>365</v>
      </c>
      <c r="F16" s="1">
        <v>365</v>
      </c>
      <c r="G16" s="1" t="s">
        <v>187</v>
      </c>
      <c r="H16" s="1" t="b">
        <v>0</v>
      </c>
      <c r="I16" s="1" t="s">
        <v>188</v>
      </c>
      <c r="J16" s="19">
        <f>Calcs!J16</f>
        <v>51451</v>
      </c>
      <c r="K16" s="19">
        <f>Calcs!B16</f>
        <v>51451</v>
      </c>
      <c r="L16" s="19">
        <f>Calcs!D16</f>
        <v>51451</v>
      </c>
      <c r="M16" s="33">
        <f>Calcs!E16</f>
        <v>0</v>
      </c>
      <c r="N16" s="33">
        <f>Calcs!G16</f>
        <v>51451</v>
      </c>
      <c r="O16" s="20" t="s">
        <v>176</v>
      </c>
      <c r="P16" s="31">
        <v>15</v>
      </c>
      <c r="Q16" s="32" t="s">
        <v>184</v>
      </c>
    </row>
    <row r="17" spans="1:17" x14ac:dyDescent="0.25">
      <c r="A17" s="7" t="s">
        <v>50</v>
      </c>
      <c r="B17" s="1">
        <v>100</v>
      </c>
      <c r="C17" s="1" t="b">
        <v>1</v>
      </c>
      <c r="E17" s="1">
        <v>109</v>
      </c>
      <c r="F17" s="1">
        <v>365</v>
      </c>
      <c r="G17" s="1" t="s">
        <v>187</v>
      </c>
      <c r="H17" s="1" t="b">
        <v>0</v>
      </c>
      <c r="I17" s="1" t="s">
        <v>188</v>
      </c>
      <c r="J17" s="19">
        <f>Calcs!J17</f>
        <v>4144.54</v>
      </c>
      <c r="K17" s="19">
        <f>Calcs!B17</f>
        <v>27757</v>
      </c>
      <c r="L17" s="19">
        <f>Calcs!D17</f>
        <v>27757</v>
      </c>
      <c r="M17" s="33">
        <f>Calcs!E17</f>
        <v>13878.5</v>
      </c>
      <c r="N17" s="33">
        <f>Calcs!G17</f>
        <v>13878.5</v>
      </c>
      <c r="O17" s="20" t="s">
        <v>176</v>
      </c>
      <c r="P17" s="31">
        <v>16</v>
      </c>
      <c r="Q17" s="32" t="s">
        <v>184</v>
      </c>
    </row>
    <row r="18" spans="1:17" x14ac:dyDescent="0.25">
      <c r="A18" s="7" t="s">
        <v>51</v>
      </c>
      <c r="B18" s="1">
        <v>100</v>
      </c>
      <c r="C18" s="1" t="b">
        <v>1</v>
      </c>
      <c r="E18" s="1">
        <v>109</v>
      </c>
      <c r="F18" s="1">
        <v>365</v>
      </c>
      <c r="G18" s="1" t="s">
        <v>187</v>
      </c>
      <c r="H18" s="1" t="b">
        <v>0</v>
      </c>
      <c r="I18" s="1" t="s">
        <v>188</v>
      </c>
      <c r="J18" s="19">
        <f>Calcs!J18</f>
        <v>3912.5</v>
      </c>
      <c r="K18" s="19">
        <f>Calcs!B18</f>
        <v>26203</v>
      </c>
      <c r="L18" s="19">
        <f>Calcs!D18</f>
        <v>26202.999999999996</v>
      </c>
      <c r="M18" s="33">
        <f>Calcs!E18</f>
        <v>13101.499999999998</v>
      </c>
      <c r="N18" s="33">
        <f>Calcs!G18</f>
        <v>13101.499999999998</v>
      </c>
      <c r="O18" s="20" t="s">
        <v>176</v>
      </c>
      <c r="P18" s="31">
        <v>17</v>
      </c>
      <c r="Q18" s="32" t="s">
        <v>184</v>
      </c>
    </row>
    <row r="19" spans="1:17" x14ac:dyDescent="0.25">
      <c r="A19" s="7" t="s">
        <v>52</v>
      </c>
      <c r="B19" s="1">
        <v>96</v>
      </c>
      <c r="C19" s="1" t="b">
        <v>1</v>
      </c>
      <c r="E19" s="1">
        <v>266</v>
      </c>
      <c r="F19" s="1">
        <v>365</v>
      </c>
      <c r="G19" s="1" t="s">
        <v>187</v>
      </c>
      <c r="H19" s="1" t="b">
        <v>0</v>
      </c>
      <c r="I19" s="1" t="s">
        <v>188</v>
      </c>
      <c r="J19" s="19">
        <f>Calcs!J19</f>
        <v>6031.74</v>
      </c>
      <c r="K19" s="19">
        <f>Calcs!B19</f>
        <v>17243</v>
      </c>
      <c r="L19" s="19">
        <f>Calcs!D19</f>
        <v>16553.28</v>
      </c>
      <c r="M19" s="33">
        <f>Calcs!E19</f>
        <v>8276.64</v>
      </c>
      <c r="N19" s="33">
        <f>Calcs!G19</f>
        <v>8276.64</v>
      </c>
      <c r="O19" s="20" t="s">
        <v>176</v>
      </c>
      <c r="P19" s="31">
        <v>18</v>
      </c>
      <c r="Q19" s="32" t="s">
        <v>184</v>
      </c>
    </row>
    <row r="20" spans="1:17" x14ac:dyDescent="0.25">
      <c r="A20" s="7" t="s">
        <v>53</v>
      </c>
      <c r="B20" s="1">
        <v>96</v>
      </c>
      <c r="C20" s="1" t="b">
        <v>1</v>
      </c>
      <c r="E20" s="1">
        <v>266</v>
      </c>
      <c r="F20" s="1">
        <v>365</v>
      </c>
      <c r="G20" s="1" t="s">
        <v>187</v>
      </c>
      <c r="H20" s="1" t="b">
        <v>0</v>
      </c>
      <c r="I20" s="1" t="s">
        <v>188</v>
      </c>
      <c r="J20" s="19">
        <f>Calcs!J20</f>
        <v>5705.72</v>
      </c>
      <c r="K20" s="19">
        <f>Calcs!B20</f>
        <v>16311</v>
      </c>
      <c r="L20" s="19">
        <f>Calcs!D20</f>
        <v>15658.560000000001</v>
      </c>
      <c r="M20" s="33">
        <f>Calcs!E20</f>
        <v>7829.28</v>
      </c>
      <c r="N20" s="33">
        <f>Calcs!G20</f>
        <v>7829.28</v>
      </c>
      <c r="O20" s="20" t="s">
        <v>176</v>
      </c>
      <c r="P20" s="31">
        <v>19</v>
      </c>
      <c r="Q20" s="32" t="s">
        <v>184</v>
      </c>
    </row>
    <row r="21" spans="1:17" x14ac:dyDescent="0.25">
      <c r="A21" s="7" t="s">
        <v>54</v>
      </c>
      <c r="B21" s="1">
        <v>75</v>
      </c>
      <c r="C21" s="1" t="b">
        <v>1</v>
      </c>
      <c r="E21" s="1">
        <v>360</v>
      </c>
      <c r="F21" s="1">
        <v>365</v>
      </c>
      <c r="G21" s="1" t="s">
        <v>187</v>
      </c>
      <c r="H21" s="1" t="b">
        <v>0</v>
      </c>
      <c r="I21" s="1" t="s">
        <v>188</v>
      </c>
      <c r="J21" s="19">
        <f>Calcs!J21</f>
        <v>9375.2900000000009</v>
      </c>
      <c r="K21" s="19">
        <f>Calcs!B21</f>
        <v>25348</v>
      </c>
      <c r="L21" s="19">
        <f>Calcs!D21</f>
        <v>19011</v>
      </c>
      <c r="M21" s="33">
        <f>Calcs!E21</f>
        <v>9505.5</v>
      </c>
      <c r="N21" s="33">
        <f>Calcs!G21</f>
        <v>9505.5</v>
      </c>
      <c r="O21" s="20" t="s">
        <v>176</v>
      </c>
      <c r="P21" s="31">
        <v>20</v>
      </c>
      <c r="Q21" s="32" t="s">
        <v>184</v>
      </c>
    </row>
    <row r="22" spans="1:17" x14ac:dyDescent="0.25">
      <c r="A22" s="7" t="s">
        <v>55</v>
      </c>
      <c r="B22" s="1">
        <v>75</v>
      </c>
      <c r="C22" s="1" t="b">
        <v>1</v>
      </c>
      <c r="E22" s="1">
        <v>360</v>
      </c>
      <c r="F22" s="1">
        <v>365</v>
      </c>
      <c r="G22" s="1" t="s">
        <v>187</v>
      </c>
      <c r="H22" s="1" t="b">
        <v>0</v>
      </c>
      <c r="I22" s="1" t="s">
        <v>188</v>
      </c>
      <c r="J22" s="19">
        <f>Calcs!J22</f>
        <v>8800.89</v>
      </c>
      <c r="K22" s="19">
        <f>Calcs!B22</f>
        <v>23795</v>
      </c>
      <c r="L22" s="19">
        <f>Calcs!D22</f>
        <v>17846.25</v>
      </c>
      <c r="M22" s="33">
        <f>Calcs!E22</f>
        <v>8923.125</v>
      </c>
      <c r="N22" s="33">
        <f>Calcs!G22</f>
        <v>8923.125</v>
      </c>
      <c r="O22" s="20" t="s">
        <v>176</v>
      </c>
      <c r="P22" s="31">
        <v>21</v>
      </c>
      <c r="Q22" s="32" t="s">
        <v>184</v>
      </c>
    </row>
    <row r="23" spans="1:17" x14ac:dyDescent="0.25">
      <c r="A23" s="7" t="s">
        <v>56</v>
      </c>
      <c r="B23" s="1">
        <v>100</v>
      </c>
      <c r="C23" s="1" t="b">
        <v>0</v>
      </c>
      <c r="E23" s="1">
        <v>365</v>
      </c>
      <c r="F23" s="1">
        <v>365</v>
      </c>
      <c r="G23" s="1" t="s">
        <v>187</v>
      </c>
      <c r="H23" s="1" t="b">
        <v>0</v>
      </c>
      <c r="I23" s="1" t="s">
        <v>188</v>
      </c>
      <c r="J23" s="19">
        <f>Calcs!J23</f>
        <v>13028</v>
      </c>
      <c r="K23" s="19">
        <f>Calcs!B23</f>
        <v>13028</v>
      </c>
      <c r="L23" s="19">
        <f>Calcs!D23</f>
        <v>13028</v>
      </c>
      <c r="M23" s="33">
        <f>Calcs!E23</f>
        <v>0</v>
      </c>
      <c r="N23" s="33">
        <f>Calcs!G23</f>
        <v>13028</v>
      </c>
      <c r="O23" s="20" t="s">
        <v>176</v>
      </c>
      <c r="P23" s="31">
        <v>22</v>
      </c>
      <c r="Q23" s="32" t="s">
        <v>184</v>
      </c>
    </row>
    <row r="24" spans="1:17" x14ac:dyDescent="0.25">
      <c r="A24" s="7" t="s">
        <v>36</v>
      </c>
      <c r="B24" s="1">
        <v>100</v>
      </c>
      <c r="C24" s="1" t="b">
        <v>0</v>
      </c>
      <c r="E24" s="1">
        <v>365</v>
      </c>
      <c r="F24" s="1">
        <v>365</v>
      </c>
      <c r="G24" s="1" t="s">
        <v>187</v>
      </c>
      <c r="H24" s="1" t="b">
        <v>0</v>
      </c>
      <c r="I24" s="1" t="s">
        <v>188</v>
      </c>
      <c r="J24" s="19">
        <f>Calcs!J24</f>
        <v>55491</v>
      </c>
      <c r="K24" s="19">
        <f>Calcs!B24</f>
        <v>55491</v>
      </c>
      <c r="L24" s="19">
        <f>Calcs!D24</f>
        <v>55491</v>
      </c>
      <c r="M24" s="33">
        <f>Calcs!E24</f>
        <v>0</v>
      </c>
      <c r="N24" s="33">
        <f>Calcs!G24</f>
        <v>55491</v>
      </c>
      <c r="O24" s="20" t="s">
        <v>176</v>
      </c>
      <c r="P24" s="31">
        <v>23</v>
      </c>
      <c r="Q24" s="32" t="s">
        <v>184</v>
      </c>
    </row>
    <row r="25" spans="1:17" x14ac:dyDescent="0.25">
      <c r="A25" s="7" t="s">
        <v>57</v>
      </c>
      <c r="B25" s="1">
        <v>100</v>
      </c>
      <c r="C25" s="1" t="b">
        <v>0</v>
      </c>
      <c r="E25" s="1">
        <v>365</v>
      </c>
      <c r="F25" s="1">
        <v>365</v>
      </c>
      <c r="G25" s="1" t="s">
        <v>187</v>
      </c>
      <c r="H25" s="1" t="b">
        <v>0</v>
      </c>
      <c r="I25" s="1" t="s">
        <v>188</v>
      </c>
      <c r="J25" s="19">
        <f>Calcs!J25</f>
        <v>12252</v>
      </c>
      <c r="K25" s="19">
        <f>Calcs!B25</f>
        <v>12252</v>
      </c>
      <c r="L25" s="19">
        <f>Calcs!D25</f>
        <v>12252</v>
      </c>
      <c r="M25" s="33">
        <f>Calcs!E25</f>
        <v>0</v>
      </c>
      <c r="N25" s="33">
        <f>Calcs!G25</f>
        <v>12252</v>
      </c>
      <c r="O25" s="20" t="s">
        <v>176</v>
      </c>
      <c r="P25" s="31">
        <v>24</v>
      </c>
      <c r="Q25" s="32" t="s">
        <v>184</v>
      </c>
    </row>
    <row r="26" spans="1:17" x14ac:dyDescent="0.25">
      <c r="A26" s="7" t="s">
        <v>58</v>
      </c>
      <c r="B26" s="1">
        <v>96</v>
      </c>
      <c r="C26" s="1" t="b">
        <v>0</v>
      </c>
      <c r="E26" s="1">
        <v>365</v>
      </c>
      <c r="F26" s="1">
        <v>365</v>
      </c>
      <c r="G26" s="1" t="s">
        <v>187</v>
      </c>
      <c r="H26" s="1" t="b">
        <v>0</v>
      </c>
      <c r="I26" s="1" t="s">
        <v>188</v>
      </c>
      <c r="J26" s="19">
        <f>Calcs!J26</f>
        <v>7926.72</v>
      </c>
      <c r="K26" s="19">
        <f>Calcs!B26</f>
        <v>8257</v>
      </c>
      <c r="L26" s="19">
        <f>Calcs!D26</f>
        <v>7926.7199999999993</v>
      </c>
      <c r="M26" s="33">
        <f>Calcs!E26</f>
        <v>0</v>
      </c>
      <c r="N26" s="33">
        <f>Calcs!G26</f>
        <v>7926.7199999999993</v>
      </c>
      <c r="O26" s="20" t="s">
        <v>176</v>
      </c>
      <c r="P26" s="31">
        <v>25</v>
      </c>
      <c r="Q26" s="32" t="s">
        <v>184</v>
      </c>
    </row>
    <row r="27" spans="1:17" x14ac:dyDescent="0.25">
      <c r="A27" s="7" t="s">
        <v>59</v>
      </c>
      <c r="B27" s="1">
        <v>89</v>
      </c>
      <c r="C27" s="1" t="b">
        <v>0</v>
      </c>
      <c r="E27" s="1">
        <v>365</v>
      </c>
      <c r="F27" s="1">
        <v>365</v>
      </c>
      <c r="G27" s="1" t="s">
        <v>187</v>
      </c>
      <c r="H27" s="1" t="b">
        <v>0</v>
      </c>
      <c r="I27" s="1" t="s">
        <v>188</v>
      </c>
      <c r="J27" s="19">
        <f>Calcs!J27</f>
        <v>6933.99</v>
      </c>
      <c r="K27" s="19">
        <f>Calcs!B27</f>
        <v>7791</v>
      </c>
      <c r="L27" s="19">
        <f>Calcs!D27</f>
        <v>6933.99</v>
      </c>
      <c r="M27" s="33">
        <f>Calcs!E27</f>
        <v>0</v>
      </c>
      <c r="N27" s="33">
        <f>Calcs!G27</f>
        <v>6933.99</v>
      </c>
      <c r="O27" s="20" t="s">
        <v>176</v>
      </c>
      <c r="P27" s="31">
        <v>26</v>
      </c>
      <c r="Q27" s="32" t="s">
        <v>184</v>
      </c>
    </row>
    <row r="28" spans="1:17" x14ac:dyDescent="0.25">
      <c r="A28" s="7" t="s">
        <v>60</v>
      </c>
      <c r="B28" s="1">
        <v>100</v>
      </c>
      <c r="C28" s="1" t="b">
        <v>0</v>
      </c>
      <c r="E28" s="1">
        <v>365</v>
      </c>
      <c r="F28" s="1">
        <v>365</v>
      </c>
      <c r="G28" s="1" t="s">
        <v>187</v>
      </c>
      <c r="H28" s="1" t="b">
        <v>0</v>
      </c>
      <c r="I28" s="1" t="s">
        <v>188</v>
      </c>
      <c r="J28" s="19">
        <f>Calcs!J28</f>
        <v>11318</v>
      </c>
      <c r="K28" s="19">
        <f>Calcs!B28</f>
        <v>11318</v>
      </c>
      <c r="L28" s="19">
        <f>Calcs!D28</f>
        <v>11318</v>
      </c>
      <c r="M28" s="33">
        <f>Calcs!E28</f>
        <v>0</v>
      </c>
      <c r="N28" s="33">
        <f>Calcs!G28</f>
        <v>11318</v>
      </c>
      <c r="O28" s="20" t="s">
        <v>176</v>
      </c>
      <c r="P28" s="31">
        <v>27</v>
      </c>
      <c r="Q28" s="32" t="s">
        <v>184</v>
      </c>
    </row>
    <row r="29" spans="1:17" x14ac:dyDescent="0.25">
      <c r="A29" s="7" t="s">
        <v>61</v>
      </c>
      <c r="B29" s="1">
        <v>96</v>
      </c>
      <c r="C29" s="1" t="b">
        <v>0</v>
      </c>
      <c r="E29" s="1">
        <v>365</v>
      </c>
      <c r="F29" s="1">
        <v>365</v>
      </c>
      <c r="G29" s="1" t="s">
        <v>187</v>
      </c>
      <c r="H29" s="1" t="b">
        <v>0</v>
      </c>
      <c r="I29" s="1" t="s">
        <v>188</v>
      </c>
      <c r="J29" s="19">
        <f>Calcs!J29</f>
        <v>10120.32</v>
      </c>
      <c r="K29" s="19">
        <f>Calcs!B29</f>
        <v>10542</v>
      </c>
      <c r="L29" s="19">
        <f>Calcs!D29</f>
        <v>10120.32</v>
      </c>
      <c r="M29" s="33">
        <f>Calcs!E29</f>
        <v>0</v>
      </c>
      <c r="N29" s="33">
        <f>Calcs!G29</f>
        <v>10120.32</v>
      </c>
      <c r="O29" s="20" t="s">
        <v>176</v>
      </c>
      <c r="P29" s="31">
        <v>28</v>
      </c>
      <c r="Q29" s="32" t="s">
        <v>184</v>
      </c>
    </row>
    <row r="30" spans="1:17" x14ac:dyDescent="0.25">
      <c r="A30" s="7" t="s">
        <v>62</v>
      </c>
      <c r="B30" s="1">
        <v>96</v>
      </c>
      <c r="C30" s="1" t="b">
        <v>0</v>
      </c>
      <c r="E30" s="1">
        <v>365</v>
      </c>
      <c r="F30" s="1">
        <v>365</v>
      </c>
      <c r="G30" s="1" t="s">
        <v>187</v>
      </c>
      <c r="H30" s="1" t="b">
        <v>0</v>
      </c>
      <c r="I30" s="1" t="s">
        <v>188</v>
      </c>
      <c r="J30" s="19">
        <f>Calcs!J30</f>
        <v>5636.16</v>
      </c>
      <c r="K30" s="19">
        <f>Calcs!B30</f>
        <v>5871</v>
      </c>
      <c r="L30" s="19">
        <f>Calcs!D30</f>
        <v>5636.16</v>
      </c>
      <c r="M30" s="33">
        <f>Calcs!E30</f>
        <v>0</v>
      </c>
      <c r="N30" s="33">
        <f>Calcs!G30</f>
        <v>5636.16</v>
      </c>
      <c r="O30" s="20" t="s">
        <v>176</v>
      </c>
      <c r="P30" s="31">
        <v>29</v>
      </c>
      <c r="Q30" s="32" t="s">
        <v>184</v>
      </c>
    </row>
    <row r="31" spans="1:17" x14ac:dyDescent="0.25">
      <c r="A31" s="7" t="s">
        <v>63</v>
      </c>
      <c r="B31" s="1">
        <v>100</v>
      </c>
      <c r="C31" s="1" t="b">
        <v>1</v>
      </c>
      <c r="E31" s="1">
        <v>90</v>
      </c>
      <c r="F31" s="1">
        <v>365</v>
      </c>
      <c r="G31" s="1" t="s">
        <v>187</v>
      </c>
      <c r="H31" s="1" t="b">
        <v>0</v>
      </c>
      <c r="I31" s="1" t="s">
        <v>188</v>
      </c>
      <c r="J31" s="19">
        <f>Calcs!J31</f>
        <v>675.99</v>
      </c>
      <c r="K31" s="19">
        <f>Calcs!B31</f>
        <v>5483</v>
      </c>
      <c r="L31" s="19">
        <f>Calcs!D31</f>
        <v>5483</v>
      </c>
      <c r="M31" s="33">
        <f>Calcs!E31</f>
        <v>2741.5</v>
      </c>
      <c r="N31" s="33">
        <f>Calcs!G31</f>
        <v>2741.5</v>
      </c>
      <c r="O31" s="20" t="s">
        <v>176</v>
      </c>
      <c r="P31" s="31">
        <v>30</v>
      </c>
      <c r="Q31" s="32" t="s">
        <v>184</v>
      </c>
    </row>
    <row r="32" spans="1:17" x14ac:dyDescent="0.25">
      <c r="A32" s="7" t="s">
        <v>64</v>
      </c>
      <c r="B32" s="1">
        <v>100</v>
      </c>
      <c r="C32" s="1" t="b">
        <v>1</v>
      </c>
      <c r="E32" s="1">
        <v>190</v>
      </c>
      <c r="F32" s="1">
        <v>365</v>
      </c>
      <c r="G32" s="1" t="s">
        <v>187</v>
      </c>
      <c r="H32" s="1" t="b">
        <v>0</v>
      </c>
      <c r="I32" s="1" t="s">
        <v>188</v>
      </c>
      <c r="J32" s="19">
        <f>Calcs!J32</f>
        <v>1001.79</v>
      </c>
      <c r="K32" s="19">
        <f>Calcs!B32</f>
        <v>3849</v>
      </c>
      <c r="L32" s="19">
        <f>Calcs!D32</f>
        <v>3849</v>
      </c>
      <c r="M32" s="33">
        <f>Calcs!E32</f>
        <v>1924.5</v>
      </c>
      <c r="N32" s="33">
        <f>Calcs!G32</f>
        <v>1924.5</v>
      </c>
      <c r="O32" s="20" t="s">
        <v>176</v>
      </c>
      <c r="P32" s="31">
        <v>31</v>
      </c>
      <c r="Q32" s="32" t="s">
        <v>184</v>
      </c>
    </row>
    <row r="33" spans="1:17" x14ac:dyDescent="0.25">
      <c r="A33" s="7" t="s">
        <v>65</v>
      </c>
      <c r="B33" s="1">
        <v>100</v>
      </c>
      <c r="C33" s="1" t="b">
        <v>1</v>
      </c>
      <c r="E33" s="1">
        <v>245</v>
      </c>
      <c r="F33" s="1">
        <v>365</v>
      </c>
      <c r="G33" s="1" t="s">
        <v>187</v>
      </c>
      <c r="H33" s="1" t="b">
        <v>0</v>
      </c>
      <c r="I33" s="1" t="s">
        <v>188</v>
      </c>
      <c r="J33" s="19">
        <f>Calcs!J33</f>
        <v>1213.5899999999999</v>
      </c>
      <c r="K33" s="19">
        <f>Calcs!B33</f>
        <v>3616</v>
      </c>
      <c r="L33" s="19">
        <f>Calcs!D33</f>
        <v>3615.9999999999995</v>
      </c>
      <c r="M33" s="33">
        <f>Calcs!E33</f>
        <v>1807.9999999999998</v>
      </c>
      <c r="N33" s="33">
        <f>Calcs!G33</f>
        <v>1807.9999999999998</v>
      </c>
      <c r="O33" s="20" t="s">
        <v>176</v>
      </c>
      <c r="P33" s="31">
        <v>32</v>
      </c>
      <c r="Q33" s="32" t="s">
        <v>184</v>
      </c>
    </row>
    <row r="34" spans="1:17" x14ac:dyDescent="0.25">
      <c r="A34" s="7" t="s">
        <v>22</v>
      </c>
      <c r="B34" s="1">
        <v>0</v>
      </c>
      <c r="C34" s="1" t="b">
        <v>0</v>
      </c>
      <c r="E34" s="1">
        <v>365</v>
      </c>
      <c r="F34" s="1">
        <v>365</v>
      </c>
      <c r="G34" s="1" t="s">
        <v>187</v>
      </c>
      <c r="H34" s="1" t="b">
        <v>0</v>
      </c>
      <c r="I34" s="1" t="s">
        <v>188</v>
      </c>
      <c r="J34" s="19">
        <f>Calcs!J34</f>
        <v>0</v>
      </c>
      <c r="K34" s="19">
        <f>Calcs!B34</f>
        <v>8279</v>
      </c>
      <c r="L34" s="19">
        <f>Calcs!D34</f>
        <v>0</v>
      </c>
      <c r="M34" s="33">
        <f>Calcs!E34</f>
        <v>0</v>
      </c>
      <c r="N34" s="33">
        <f>Calcs!G34</f>
        <v>0</v>
      </c>
      <c r="O34" s="20" t="s">
        <v>176</v>
      </c>
      <c r="P34" s="31">
        <v>33</v>
      </c>
      <c r="Q34" s="32" t="s">
        <v>184</v>
      </c>
    </row>
    <row r="35" spans="1:17" x14ac:dyDescent="0.25">
      <c r="A35" s="7" t="s">
        <v>37</v>
      </c>
      <c r="B35" s="1">
        <v>100</v>
      </c>
      <c r="C35" s="1" t="b">
        <v>0</v>
      </c>
      <c r="E35" s="1">
        <v>1</v>
      </c>
      <c r="F35" s="1">
        <v>365</v>
      </c>
      <c r="G35" s="1" t="s">
        <v>187</v>
      </c>
      <c r="H35" s="1" t="b">
        <v>0</v>
      </c>
      <c r="I35" s="1" t="s">
        <v>188</v>
      </c>
      <c r="J35" s="19">
        <f>Calcs!J35</f>
        <v>95.85</v>
      </c>
      <c r="K35" s="19">
        <f>Calcs!B35</f>
        <v>34985</v>
      </c>
      <c r="L35" s="19">
        <f>Calcs!D35</f>
        <v>34985</v>
      </c>
      <c r="M35" s="33">
        <f>Calcs!E35</f>
        <v>0</v>
      </c>
      <c r="N35" s="33">
        <f>Calcs!G35</f>
        <v>34985</v>
      </c>
      <c r="O35" s="20" t="s">
        <v>176</v>
      </c>
      <c r="P35" s="31">
        <v>34</v>
      </c>
      <c r="Q35" s="32" t="s">
        <v>184</v>
      </c>
    </row>
    <row r="36" spans="1:17" x14ac:dyDescent="0.25">
      <c r="A36" s="7" t="s">
        <v>66</v>
      </c>
      <c r="B36" s="1">
        <v>100</v>
      </c>
      <c r="C36" s="1" t="b">
        <v>0</v>
      </c>
      <c r="E36" s="1">
        <v>1</v>
      </c>
      <c r="F36" s="1">
        <v>365</v>
      </c>
      <c r="G36" s="1" t="s">
        <v>187</v>
      </c>
      <c r="H36" s="1" t="b">
        <v>0</v>
      </c>
      <c r="I36" s="1" t="s">
        <v>188</v>
      </c>
      <c r="J36" s="19">
        <f>Calcs!J36</f>
        <v>20.55</v>
      </c>
      <c r="K36" s="19">
        <f>Calcs!B36</f>
        <v>7502</v>
      </c>
      <c r="L36" s="19">
        <f>Calcs!D36</f>
        <v>7502</v>
      </c>
      <c r="M36" s="33">
        <f>Calcs!E36</f>
        <v>0</v>
      </c>
      <c r="N36" s="33">
        <f>Calcs!G36</f>
        <v>7502</v>
      </c>
      <c r="O36" s="20" t="s">
        <v>176</v>
      </c>
      <c r="P36" s="31">
        <v>35</v>
      </c>
      <c r="Q36" s="32" t="s">
        <v>184</v>
      </c>
    </row>
    <row r="37" spans="1:17" x14ac:dyDescent="0.25">
      <c r="A37" s="7" t="s">
        <v>67</v>
      </c>
      <c r="B37" s="1">
        <v>1</v>
      </c>
      <c r="C37" s="1" t="b">
        <v>0</v>
      </c>
      <c r="E37" s="1">
        <v>30</v>
      </c>
      <c r="F37" s="1">
        <v>365</v>
      </c>
      <c r="G37" s="1" t="s">
        <v>187</v>
      </c>
      <c r="H37" s="1" t="b">
        <v>0</v>
      </c>
      <c r="I37" s="1" t="s">
        <v>188</v>
      </c>
      <c r="J37" s="19">
        <f>Calcs!J37</f>
        <v>3.49</v>
      </c>
      <c r="K37" s="19">
        <f>Calcs!B37</f>
        <v>4247</v>
      </c>
      <c r="L37" s="19">
        <f>Calcs!D37</f>
        <v>42.47</v>
      </c>
      <c r="M37" s="33">
        <f>Calcs!E37</f>
        <v>0</v>
      </c>
      <c r="N37" s="33">
        <f>Calcs!G37</f>
        <v>42.47</v>
      </c>
      <c r="O37" s="20" t="s">
        <v>176</v>
      </c>
      <c r="P37" s="31">
        <v>36</v>
      </c>
      <c r="Q37" s="32" t="s">
        <v>184</v>
      </c>
    </row>
    <row r="38" spans="1:17" x14ac:dyDescent="0.25">
      <c r="A38" s="7" t="s">
        <v>68</v>
      </c>
      <c r="B38" s="1">
        <v>100</v>
      </c>
      <c r="C38" s="1" t="b">
        <v>0</v>
      </c>
      <c r="E38" s="1">
        <v>45</v>
      </c>
      <c r="F38" s="1">
        <v>365</v>
      </c>
      <c r="G38" s="1" t="s">
        <v>187</v>
      </c>
      <c r="H38" s="1" t="b">
        <v>0</v>
      </c>
      <c r="I38" s="1" t="s">
        <v>188</v>
      </c>
      <c r="J38" s="19">
        <f>Calcs!J38</f>
        <v>475.77</v>
      </c>
      <c r="K38" s="19">
        <f>Calcs!B38</f>
        <v>3859</v>
      </c>
      <c r="L38" s="19">
        <f>Calcs!D38</f>
        <v>3859.0000000000005</v>
      </c>
      <c r="M38" s="33">
        <f>Calcs!E38</f>
        <v>0</v>
      </c>
      <c r="N38" s="33">
        <f>Calcs!G38</f>
        <v>3859.0000000000005</v>
      </c>
      <c r="O38" s="20" t="s">
        <v>176</v>
      </c>
      <c r="P38" s="31">
        <v>37</v>
      </c>
      <c r="Q38" s="32" t="s">
        <v>184</v>
      </c>
    </row>
    <row r="39" spans="1:17" x14ac:dyDescent="0.25">
      <c r="A39" s="7" t="s">
        <v>69</v>
      </c>
      <c r="B39" s="1">
        <v>15</v>
      </c>
      <c r="C39" s="1" t="b">
        <v>1</v>
      </c>
      <c r="E39" s="1">
        <v>60</v>
      </c>
      <c r="F39" s="1">
        <v>365</v>
      </c>
      <c r="G39" s="1" t="s">
        <v>187</v>
      </c>
      <c r="H39" s="1" t="b">
        <v>0</v>
      </c>
      <c r="I39" s="1" t="s">
        <v>188</v>
      </c>
      <c r="J39" s="19">
        <f>Calcs!J39</f>
        <v>35.049999999999997</v>
      </c>
      <c r="K39" s="19">
        <f>Calcs!B39</f>
        <v>2843</v>
      </c>
      <c r="L39" s="19">
        <f>Calcs!D39</f>
        <v>426.45</v>
      </c>
      <c r="M39" s="33">
        <f>Calcs!E39</f>
        <v>213.22499999999999</v>
      </c>
      <c r="N39" s="33">
        <f>Calcs!G39</f>
        <v>213.22499999999999</v>
      </c>
      <c r="O39" s="20" t="s">
        <v>176</v>
      </c>
      <c r="P39" s="31">
        <v>38</v>
      </c>
      <c r="Q39" s="32" t="s">
        <v>184</v>
      </c>
    </row>
    <row r="40" spans="1:17" x14ac:dyDescent="0.25">
      <c r="A40" s="7" t="s">
        <v>70</v>
      </c>
      <c r="B40" s="1">
        <v>100</v>
      </c>
      <c r="C40" s="1" t="b">
        <v>1</v>
      </c>
      <c r="E40" s="1">
        <v>75</v>
      </c>
      <c r="F40" s="1">
        <v>365</v>
      </c>
      <c r="G40" s="1" t="s">
        <v>187</v>
      </c>
      <c r="H40" s="1" t="b">
        <v>0</v>
      </c>
      <c r="I40" s="1" t="s">
        <v>188</v>
      </c>
      <c r="J40" s="19">
        <f>Calcs!J40</f>
        <v>268.14999999999998</v>
      </c>
      <c r="K40" s="19">
        <f>Calcs!B40</f>
        <v>2610</v>
      </c>
      <c r="L40" s="19">
        <f>Calcs!D40</f>
        <v>2610</v>
      </c>
      <c r="M40" s="33">
        <f>Calcs!E40</f>
        <v>1305</v>
      </c>
      <c r="N40" s="33">
        <f>Calcs!G40</f>
        <v>1305</v>
      </c>
      <c r="O40" s="20" t="s">
        <v>176</v>
      </c>
      <c r="P40" s="31">
        <v>39</v>
      </c>
      <c r="Q40" s="32" t="s">
        <v>184</v>
      </c>
    </row>
    <row r="41" spans="1:17" x14ac:dyDescent="0.25">
      <c r="A41" s="7" t="s">
        <v>71</v>
      </c>
      <c r="B41" s="1">
        <v>20</v>
      </c>
      <c r="C41" s="1" t="b">
        <v>1</v>
      </c>
      <c r="E41" s="1">
        <v>90</v>
      </c>
      <c r="F41" s="1">
        <v>365</v>
      </c>
      <c r="G41" s="1" t="s">
        <v>187</v>
      </c>
      <c r="H41" s="1" t="b">
        <v>0</v>
      </c>
      <c r="I41" s="1" t="s">
        <v>188</v>
      </c>
      <c r="J41" s="19">
        <f>Calcs!J41</f>
        <v>85.96</v>
      </c>
      <c r="K41" s="19">
        <f>Calcs!B41</f>
        <v>3486</v>
      </c>
      <c r="L41" s="19">
        <f>Calcs!D41</f>
        <v>697.2</v>
      </c>
      <c r="M41" s="33">
        <f>Calcs!E41</f>
        <v>348.6</v>
      </c>
      <c r="N41" s="33">
        <f>Calcs!G41</f>
        <v>348.6</v>
      </c>
      <c r="O41" s="20" t="s">
        <v>176</v>
      </c>
      <c r="P41" s="31">
        <v>40</v>
      </c>
      <c r="Q41" s="32" t="s">
        <v>184</v>
      </c>
    </row>
    <row r="42" spans="1:17" x14ac:dyDescent="0.25">
      <c r="A42" s="7" t="s">
        <v>72</v>
      </c>
      <c r="B42" s="1">
        <v>100</v>
      </c>
      <c r="C42" s="1" t="b">
        <v>1</v>
      </c>
      <c r="E42" s="1">
        <v>105</v>
      </c>
      <c r="F42" s="1">
        <v>365</v>
      </c>
      <c r="G42" s="1" t="s">
        <v>187</v>
      </c>
      <c r="H42" s="1" t="b">
        <v>0</v>
      </c>
      <c r="I42" s="1" t="s">
        <v>188</v>
      </c>
      <c r="J42" s="19">
        <f>Calcs!J42</f>
        <v>458.84</v>
      </c>
      <c r="K42" s="19">
        <f>Calcs!B42</f>
        <v>3190</v>
      </c>
      <c r="L42" s="19">
        <f>Calcs!D42</f>
        <v>3190</v>
      </c>
      <c r="M42" s="33">
        <f>Calcs!E42</f>
        <v>1595</v>
      </c>
      <c r="N42" s="33">
        <f>Calcs!G42</f>
        <v>1595</v>
      </c>
      <c r="O42" s="20" t="s">
        <v>176</v>
      </c>
      <c r="P42" s="31">
        <v>41</v>
      </c>
      <c r="Q42" s="32" t="s">
        <v>184</v>
      </c>
    </row>
    <row r="43" spans="1:17" x14ac:dyDescent="0.25">
      <c r="A43" s="7" t="s">
        <v>16</v>
      </c>
      <c r="B43" s="1">
        <v>25</v>
      </c>
      <c r="C43" s="1" t="b">
        <v>1</v>
      </c>
      <c r="E43" s="1">
        <v>120</v>
      </c>
      <c r="F43" s="1">
        <v>365</v>
      </c>
      <c r="G43" s="1" t="s">
        <v>187</v>
      </c>
      <c r="H43" s="1" t="b">
        <v>0</v>
      </c>
      <c r="I43" s="1" t="s">
        <v>188</v>
      </c>
      <c r="J43" s="19">
        <f>Calcs!J43</f>
        <v>71.92</v>
      </c>
      <c r="K43" s="19">
        <f>Calcs!B43</f>
        <v>1750</v>
      </c>
      <c r="L43" s="19">
        <f>Calcs!D43</f>
        <v>437.5</v>
      </c>
      <c r="M43" s="33">
        <f>Calcs!E43</f>
        <v>218.75</v>
      </c>
      <c r="N43" s="33">
        <f>Calcs!G43</f>
        <v>218.75</v>
      </c>
      <c r="O43" s="20" t="s">
        <v>176</v>
      </c>
      <c r="P43" s="31">
        <v>42</v>
      </c>
      <c r="Q43" s="32" t="s">
        <v>184</v>
      </c>
    </row>
    <row r="44" spans="1:17" x14ac:dyDescent="0.25">
      <c r="A44" s="7" t="s">
        <v>73</v>
      </c>
      <c r="B44" s="1">
        <v>100</v>
      </c>
      <c r="C44" s="1" t="b">
        <v>0</v>
      </c>
      <c r="E44" s="1">
        <v>135</v>
      </c>
      <c r="F44" s="1">
        <v>365</v>
      </c>
      <c r="G44" s="1" t="s">
        <v>187</v>
      </c>
      <c r="H44" s="1" t="b">
        <v>0</v>
      </c>
      <c r="I44" s="1" t="s">
        <v>188</v>
      </c>
      <c r="J44" s="19">
        <f>Calcs!J44</f>
        <v>599.17999999999995</v>
      </c>
      <c r="K44" s="19">
        <f>Calcs!B44</f>
        <v>1620</v>
      </c>
      <c r="L44" s="19">
        <f>Calcs!D44</f>
        <v>1620</v>
      </c>
      <c r="M44" s="33">
        <f>Calcs!E44</f>
        <v>0</v>
      </c>
      <c r="N44" s="33">
        <f>Calcs!G44</f>
        <v>1620</v>
      </c>
      <c r="O44" s="20" t="s">
        <v>176</v>
      </c>
      <c r="P44" s="31">
        <v>43</v>
      </c>
      <c r="Q44" s="32" t="s">
        <v>184</v>
      </c>
    </row>
    <row r="45" spans="1:17" x14ac:dyDescent="0.25">
      <c r="A45" s="7" t="s">
        <v>74</v>
      </c>
      <c r="B45" s="1">
        <v>30</v>
      </c>
      <c r="C45" s="1" t="b">
        <v>0</v>
      </c>
      <c r="E45" s="1">
        <v>150</v>
      </c>
      <c r="F45" s="1">
        <v>365</v>
      </c>
      <c r="G45" s="1" t="s">
        <v>187</v>
      </c>
      <c r="H45" s="1" t="b">
        <v>0</v>
      </c>
      <c r="I45" s="1" t="s">
        <v>188</v>
      </c>
      <c r="J45" s="19">
        <f>Calcs!J45</f>
        <v>160.15</v>
      </c>
      <c r="K45" s="19">
        <f>Calcs!B45</f>
        <v>1299</v>
      </c>
      <c r="L45" s="19">
        <f>Calcs!D45</f>
        <v>389.7</v>
      </c>
      <c r="M45" s="33">
        <f>Calcs!E45</f>
        <v>0</v>
      </c>
      <c r="N45" s="33">
        <f>Calcs!G45</f>
        <v>389.7</v>
      </c>
      <c r="O45" s="20" t="s">
        <v>176</v>
      </c>
      <c r="P45" s="31">
        <v>44</v>
      </c>
      <c r="Q45" s="32" t="s">
        <v>184</v>
      </c>
    </row>
    <row r="46" spans="1:17" x14ac:dyDescent="0.25">
      <c r="A46" s="7" t="s">
        <v>38</v>
      </c>
      <c r="B46" s="1">
        <v>100</v>
      </c>
      <c r="C46" s="1" t="b">
        <v>0</v>
      </c>
      <c r="E46" s="1">
        <v>165</v>
      </c>
      <c r="F46" s="1">
        <v>365</v>
      </c>
      <c r="G46" s="1" t="s">
        <v>187</v>
      </c>
      <c r="H46" s="1" t="b">
        <v>0</v>
      </c>
      <c r="I46" s="1" t="s">
        <v>188</v>
      </c>
      <c r="J46" s="19">
        <f>Calcs!J46</f>
        <v>14354.1</v>
      </c>
      <c r="K46" s="19">
        <f>Calcs!B46</f>
        <v>31753</v>
      </c>
      <c r="L46" s="19">
        <f>Calcs!D46</f>
        <v>31752.999999999996</v>
      </c>
      <c r="M46" s="33">
        <f>Calcs!E46</f>
        <v>0</v>
      </c>
      <c r="N46" s="33">
        <f>Calcs!G46</f>
        <v>31752.999999999996</v>
      </c>
      <c r="O46" s="20" t="s">
        <v>176</v>
      </c>
      <c r="P46" s="31">
        <v>45</v>
      </c>
      <c r="Q46" s="32" t="s">
        <v>184</v>
      </c>
    </row>
    <row r="47" spans="1:17" x14ac:dyDescent="0.25">
      <c r="A47" s="7" t="s">
        <v>75</v>
      </c>
      <c r="B47" s="1">
        <v>35</v>
      </c>
      <c r="C47" s="1" t="b">
        <v>0</v>
      </c>
      <c r="E47" s="1">
        <v>180</v>
      </c>
      <c r="F47" s="1">
        <v>365</v>
      </c>
      <c r="G47" s="1" t="s">
        <v>187</v>
      </c>
      <c r="H47" s="1" t="b">
        <v>0</v>
      </c>
      <c r="I47" s="1" t="s">
        <v>188</v>
      </c>
      <c r="J47" s="19">
        <f>Calcs!J47</f>
        <v>210.75</v>
      </c>
      <c r="K47" s="19">
        <f>Calcs!B47</f>
        <v>1221</v>
      </c>
      <c r="L47" s="19">
        <f>Calcs!D47</f>
        <v>427.35</v>
      </c>
      <c r="M47" s="33">
        <f>Calcs!E47</f>
        <v>0</v>
      </c>
      <c r="N47" s="33">
        <f>Calcs!G47</f>
        <v>427.35</v>
      </c>
      <c r="O47" s="20" t="s">
        <v>176</v>
      </c>
      <c r="P47" s="31">
        <v>46</v>
      </c>
      <c r="Q47" s="32" t="s">
        <v>184</v>
      </c>
    </row>
    <row r="48" spans="1:17" x14ac:dyDescent="0.25">
      <c r="A48" s="7" t="s">
        <v>21</v>
      </c>
      <c r="B48" s="1">
        <v>100</v>
      </c>
      <c r="C48" s="1" t="b">
        <v>0</v>
      </c>
      <c r="E48" s="1">
        <v>195</v>
      </c>
      <c r="F48" s="1">
        <v>365</v>
      </c>
      <c r="G48" s="1" t="s">
        <v>187</v>
      </c>
      <c r="H48" s="1" t="b">
        <v>0</v>
      </c>
      <c r="I48" s="1" t="s">
        <v>188</v>
      </c>
      <c r="J48" s="19">
        <f>Calcs!J48</f>
        <v>1003.85</v>
      </c>
      <c r="K48" s="19">
        <f>Calcs!B48</f>
        <v>1879</v>
      </c>
      <c r="L48" s="19">
        <f>Calcs!D48</f>
        <v>1879</v>
      </c>
      <c r="M48" s="33">
        <f>Calcs!E48</f>
        <v>0</v>
      </c>
      <c r="N48" s="33">
        <f>Calcs!G48</f>
        <v>1879</v>
      </c>
      <c r="O48" s="20" t="s">
        <v>176</v>
      </c>
      <c r="P48" s="31">
        <v>47</v>
      </c>
      <c r="Q48" s="32" t="s">
        <v>184</v>
      </c>
    </row>
    <row r="49" spans="1:17" x14ac:dyDescent="0.25">
      <c r="A49" s="7" t="s">
        <v>76</v>
      </c>
      <c r="B49" s="1">
        <v>40</v>
      </c>
      <c r="C49" s="1" t="b">
        <v>1</v>
      </c>
      <c r="E49" s="1">
        <v>210</v>
      </c>
      <c r="F49" s="1">
        <v>365</v>
      </c>
      <c r="G49" s="1" t="s">
        <v>187</v>
      </c>
      <c r="H49" s="1" t="b">
        <v>0</v>
      </c>
      <c r="I49" s="1" t="s">
        <v>188</v>
      </c>
      <c r="J49" s="19">
        <f>Calcs!J49</f>
        <v>208.85</v>
      </c>
      <c r="K49" s="19">
        <f>Calcs!B49</f>
        <v>1815</v>
      </c>
      <c r="L49" s="19">
        <f>Calcs!D49</f>
        <v>726</v>
      </c>
      <c r="M49" s="33">
        <f>Calcs!E49</f>
        <v>363</v>
      </c>
      <c r="N49" s="33">
        <f>Calcs!G49</f>
        <v>363</v>
      </c>
      <c r="O49" s="20" t="s">
        <v>176</v>
      </c>
      <c r="P49" s="31">
        <v>48</v>
      </c>
      <c r="Q49" s="32" t="s">
        <v>184</v>
      </c>
    </row>
    <row r="50" spans="1:17" x14ac:dyDescent="0.25">
      <c r="A50" s="7" t="s">
        <v>27</v>
      </c>
      <c r="B50" s="1">
        <v>100</v>
      </c>
      <c r="C50" s="1" t="b">
        <v>1</v>
      </c>
      <c r="E50" s="1">
        <v>225</v>
      </c>
      <c r="F50" s="1">
        <v>365</v>
      </c>
      <c r="G50" s="1" t="s">
        <v>187</v>
      </c>
      <c r="H50" s="1" t="b">
        <v>0</v>
      </c>
      <c r="I50" s="1" t="s">
        <v>188</v>
      </c>
      <c r="J50" s="19">
        <f>Calcs!J50</f>
        <v>263.83999999999997</v>
      </c>
      <c r="K50" s="19">
        <f>Calcs!B50</f>
        <v>856</v>
      </c>
      <c r="L50" s="19">
        <f>Calcs!D50</f>
        <v>856</v>
      </c>
      <c r="M50" s="33">
        <f>Calcs!E50</f>
        <v>428</v>
      </c>
      <c r="N50" s="33">
        <f>Calcs!G50</f>
        <v>428</v>
      </c>
      <c r="O50" s="20" t="s">
        <v>176</v>
      </c>
      <c r="P50" s="31">
        <v>49</v>
      </c>
      <c r="Q50" s="32" t="s">
        <v>184</v>
      </c>
    </row>
    <row r="51" spans="1:17" x14ac:dyDescent="0.25">
      <c r="A51" s="7" t="s">
        <v>77</v>
      </c>
      <c r="B51" s="1">
        <v>45</v>
      </c>
      <c r="C51" s="1" t="b">
        <v>1</v>
      </c>
      <c r="E51" s="1">
        <v>240</v>
      </c>
      <c r="F51" s="1">
        <v>365</v>
      </c>
      <c r="G51" s="1" t="s">
        <v>187</v>
      </c>
      <c r="H51" s="1" t="b">
        <v>0</v>
      </c>
      <c r="I51" s="1" t="s">
        <v>188</v>
      </c>
      <c r="J51" s="19">
        <f>Calcs!J51</f>
        <v>121.91</v>
      </c>
      <c r="K51" s="19">
        <f>Calcs!B51</f>
        <v>824</v>
      </c>
      <c r="L51" s="19">
        <f>Calcs!D51</f>
        <v>370.8</v>
      </c>
      <c r="M51" s="33">
        <f>Calcs!E51</f>
        <v>185.4</v>
      </c>
      <c r="N51" s="33">
        <f>Calcs!G51</f>
        <v>185.4</v>
      </c>
      <c r="O51" s="20" t="s">
        <v>176</v>
      </c>
      <c r="P51" s="31">
        <v>50</v>
      </c>
      <c r="Q51" s="32" t="s">
        <v>184</v>
      </c>
    </row>
    <row r="52" spans="1:17" x14ac:dyDescent="0.25">
      <c r="A52" s="7" t="s">
        <v>78</v>
      </c>
      <c r="B52" s="1">
        <v>100</v>
      </c>
      <c r="C52" s="1" t="b">
        <v>1</v>
      </c>
      <c r="E52" s="1">
        <v>255</v>
      </c>
      <c r="F52" s="1">
        <v>365</v>
      </c>
      <c r="G52" s="1" t="s">
        <v>187</v>
      </c>
      <c r="H52" s="1" t="b">
        <v>0</v>
      </c>
      <c r="I52" s="1" t="s">
        <v>188</v>
      </c>
      <c r="J52" s="19">
        <f>Calcs!J52</f>
        <v>223.21</v>
      </c>
      <c r="K52" s="19">
        <f>Calcs!B52</f>
        <v>639</v>
      </c>
      <c r="L52" s="19">
        <f>Calcs!D52</f>
        <v>639</v>
      </c>
      <c r="M52" s="33">
        <f>Calcs!E52</f>
        <v>319.5</v>
      </c>
      <c r="N52" s="33">
        <f>Calcs!G52</f>
        <v>319.5</v>
      </c>
      <c r="O52" s="20" t="s">
        <v>176</v>
      </c>
      <c r="P52" s="31">
        <v>51</v>
      </c>
      <c r="Q52" s="32" t="s">
        <v>184</v>
      </c>
    </row>
    <row r="53" spans="1:17" x14ac:dyDescent="0.25">
      <c r="A53" s="7" t="s">
        <v>79</v>
      </c>
      <c r="B53" s="1">
        <v>50</v>
      </c>
      <c r="C53" s="1" t="b">
        <v>1</v>
      </c>
      <c r="E53" s="1">
        <v>270</v>
      </c>
      <c r="F53" s="1">
        <v>365</v>
      </c>
      <c r="G53" s="1" t="s">
        <v>187</v>
      </c>
      <c r="H53" s="1" t="b">
        <v>0</v>
      </c>
      <c r="I53" s="1" t="s">
        <v>188</v>
      </c>
      <c r="J53" s="19">
        <f>Calcs!J53</f>
        <v>114.66</v>
      </c>
      <c r="K53" s="19">
        <f>Calcs!B53</f>
        <v>620</v>
      </c>
      <c r="L53" s="19">
        <f>Calcs!D53</f>
        <v>310</v>
      </c>
      <c r="M53" s="33">
        <f>Calcs!E53</f>
        <v>155</v>
      </c>
      <c r="N53" s="33">
        <f>Calcs!G53</f>
        <v>155</v>
      </c>
      <c r="O53" s="20" t="s">
        <v>176</v>
      </c>
      <c r="P53" s="31">
        <v>52</v>
      </c>
      <c r="Q53" s="32" t="s">
        <v>184</v>
      </c>
    </row>
    <row r="54" spans="1:17" x14ac:dyDescent="0.25">
      <c r="A54" s="7" t="s">
        <v>80</v>
      </c>
      <c r="B54" s="1">
        <v>100</v>
      </c>
      <c r="C54" s="1" t="b">
        <v>0</v>
      </c>
      <c r="E54" s="1">
        <v>285</v>
      </c>
      <c r="F54" s="1">
        <v>365</v>
      </c>
      <c r="G54" s="1" t="s">
        <v>187</v>
      </c>
      <c r="H54" s="1" t="b">
        <v>0</v>
      </c>
      <c r="I54" s="1" t="s">
        <v>188</v>
      </c>
      <c r="J54" s="19">
        <f>Calcs!J54</f>
        <v>1154.8399999999999</v>
      </c>
      <c r="K54" s="19">
        <f>Calcs!B54</f>
        <v>1479</v>
      </c>
      <c r="L54" s="19">
        <f>Calcs!D54</f>
        <v>1479</v>
      </c>
      <c r="M54" s="33">
        <f>Calcs!E54</f>
        <v>0</v>
      </c>
      <c r="N54" s="33">
        <f>Calcs!G54</f>
        <v>1479</v>
      </c>
      <c r="O54" s="20" t="s">
        <v>176</v>
      </c>
      <c r="P54" s="31">
        <v>53</v>
      </c>
      <c r="Q54" s="32" t="s">
        <v>184</v>
      </c>
    </row>
    <row r="55" spans="1:17" x14ac:dyDescent="0.25">
      <c r="A55" s="7" t="s">
        <v>12</v>
      </c>
      <c r="B55" s="1">
        <v>55</v>
      </c>
      <c r="C55" s="1" t="b">
        <v>0</v>
      </c>
      <c r="E55" s="1">
        <v>300</v>
      </c>
      <c r="F55" s="1">
        <v>365</v>
      </c>
      <c r="G55" s="1" t="s">
        <v>187</v>
      </c>
      <c r="H55" s="1" t="b">
        <v>0</v>
      </c>
      <c r="I55" s="1" t="s">
        <v>188</v>
      </c>
      <c r="J55" s="19">
        <f>Calcs!J55</f>
        <v>178.11</v>
      </c>
      <c r="K55" s="19">
        <f>Calcs!B55</f>
        <v>394</v>
      </c>
      <c r="L55" s="19">
        <f>Calcs!D55</f>
        <v>216.7</v>
      </c>
      <c r="M55" s="33">
        <f>Calcs!E55</f>
        <v>0</v>
      </c>
      <c r="N55" s="33">
        <f>Calcs!G55</f>
        <v>216.7</v>
      </c>
      <c r="O55" s="20" t="s">
        <v>176</v>
      </c>
      <c r="P55" s="31">
        <v>54</v>
      </c>
      <c r="Q55" s="32" t="s">
        <v>184</v>
      </c>
    </row>
    <row r="56" spans="1:17" x14ac:dyDescent="0.25">
      <c r="A56" s="7" t="s">
        <v>23</v>
      </c>
      <c r="B56" s="1">
        <v>100</v>
      </c>
      <c r="C56" s="1" t="b">
        <v>0</v>
      </c>
      <c r="E56" s="1">
        <v>315</v>
      </c>
      <c r="F56" s="1">
        <v>365</v>
      </c>
      <c r="G56" s="1" t="s">
        <v>187</v>
      </c>
      <c r="H56" s="1" t="b">
        <v>0</v>
      </c>
      <c r="I56" s="1" t="s">
        <v>188</v>
      </c>
      <c r="J56" s="19">
        <f>Calcs!J56</f>
        <v>215.75</v>
      </c>
      <c r="K56" s="19">
        <f>Calcs!B56</f>
        <v>250</v>
      </c>
      <c r="L56" s="19">
        <f>Calcs!D56</f>
        <v>250</v>
      </c>
      <c r="M56" s="33">
        <f>Calcs!E56</f>
        <v>0</v>
      </c>
      <c r="N56" s="33">
        <f>Calcs!G56</f>
        <v>250</v>
      </c>
      <c r="O56" s="20" t="s">
        <v>176</v>
      </c>
      <c r="P56" s="31">
        <v>55</v>
      </c>
      <c r="Q56" s="32" t="s">
        <v>184</v>
      </c>
    </row>
    <row r="57" spans="1:17" x14ac:dyDescent="0.25">
      <c r="A57" s="7" t="s">
        <v>39</v>
      </c>
      <c r="B57" s="1">
        <v>60</v>
      </c>
      <c r="C57" s="1" t="b">
        <v>0</v>
      </c>
      <c r="E57" s="1">
        <v>330</v>
      </c>
      <c r="F57" s="1">
        <v>365</v>
      </c>
      <c r="G57" s="1" t="s">
        <v>187</v>
      </c>
      <c r="H57" s="1" t="b">
        <v>0</v>
      </c>
      <c r="I57" s="1" t="s">
        <v>188</v>
      </c>
      <c r="J57" s="19">
        <f>Calcs!J57</f>
        <v>10280.27</v>
      </c>
      <c r="K57" s="19">
        <f>Calcs!B57</f>
        <v>18951</v>
      </c>
      <c r="L57" s="19">
        <f>Calcs!D57</f>
        <v>11370.599999999999</v>
      </c>
      <c r="M57" s="33">
        <f>Calcs!E57</f>
        <v>0</v>
      </c>
      <c r="N57" s="33">
        <f>Calcs!G57</f>
        <v>11370.599999999999</v>
      </c>
      <c r="O57" s="20" t="s">
        <v>176</v>
      </c>
      <c r="P57" s="31">
        <v>56</v>
      </c>
      <c r="Q57" s="32" t="s">
        <v>184</v>
      </c>
    </row>
    <row r="58" spans="1:17" x14ac:dyDescent="0.25">
      <c r="A58" s="7" t="s">
        <v>81</v>
      </c>
      <c r="B58" s="1">
        <v>100</v>
      </c>
      <c r="C58" s="1" t="b">
        <v>0</v>
      </c>
      <c r="E58" s="1">
        <v>345</v>
      </c>
      <c r="F58" s="1">
        <v>365</v>
      </c>
      <c r="G58" s="1" t="s">
        <v>187</v>
      </c>
      <c r="H58" s="1" t="b">
        <v>0</v>
      </c>
      <c r="I58" s="1" t="s">
        <v>188</v>
      </c>
      <c r="J58" s="19">
        <f>Calcs!J58</f>
        <v>258.04000000000002</v>
      </c>
      <c r="K58" s="19">
        <f>Calcs!B58</f>
        <v>273</v>
      </c>
      <c r="L58" s="19">
        <f>Calcs!D58</f>
        <v>273</v>
      </c>
      <c r="M58" s="33">
        <f>Calcs!E58</f>
        <v>0</v>
      </c>
      <c r="N58" s="33">
        <f>Calcs!G58</f>
        <v>273</v>
      </c>
      <c r="O58" s="20" t="s">
        <v>176</v>
      </c>
      <c r="P58" s="31">
        <v>57</v>
      </c>
      <c r="Q58" s="32" t="s">
        <v>184</v>
      </c>
    </row>
    <row r="59" spans="1:17" x14ac:dyDescent="0.25">
      <c r="A59" s="7" t="s">
        <v>82</v>
      </c>
      <c r="B59" s="1">
        <v>65</v>
      </c>
      <c r="C59" s="1" t="b">
        <v>1</v>
      </c>
      <c r="E59" s="1">
        <v>360</v>
      </c>
      <c r="F59" s="1">
        <v>365</v>
      </c>
      <c r="G59" s="1" t="s">
        <v>187</v>
      </c>
      <c r="H59" s="1" t="b">
        <v>0</v>
      </c>
      <c r="I59" s="1" t="s">
        <v>188</v>
      </c>
      <c r="J59" s="19">
        <f>Calcs!J59</f>
        <v>293.94</v>
      </c>
      <c r="K59" s="19">
        <f>Calcs!B59</f>
        <v>917</v>
      </c>
      <c r="L59" s="19">
        <f>Calcs!D59</f>
        <v>596.04999999999995</v>
      </c>
      <c r="M59" s="33">
        <f>Calcs!E59</f>
        <v>298.02499999999998</v>
      </c>
      <c r="N59" s="33">
        <f>Calcs!G59</f>
        <v>298.02499999999998</v>
      </c>
      <c r="O59" s="20" t="s">
        <v>176</v>
      </c>
      <c r="P59" s="31">
        <v>58</v>
      </c>
      <c r="Q59" s="32" t="s">
        <v>184</v>
      </c>
    </row>
    <row r="60" spans="1:17" x14ac:dyDescent="0.25">
      <c r="A60" s="7" t="s">
        <v>83</v>
      </c>
      <c r="B60" s="1">
        <v>100</v>
      </c>
      <c r="C60" s="1" t="b">
        <v>1</v>
      </c>
      <c r="E60" s="1">
        <v>365</v>
      </c>
      <c r="F60" s="1">
        <v>365</v>
      </c>
      <c r="G60" s="1" t="s">
        <v>187</v>
      </c>
      <c r="H60" s="1" t="b">
        <v>0</v>
      </c>
      <c r="I60" s="1" t="s">
        <v>188</v>
      </c>
      <c r="J60" s="19">
        <f>Calcs!J60</f>
        <v>171</v>
      </c>
      <c r="K60" s="19">
        <f>Calcs!B60</f>
        <v>342</v>
      </c>
      <c r="L60" s="19">
        <f>Calcs!D60</f>
        <v>342</v>
      </c>
      <c r="M60" s="33">
        <f>Calcs!E60</f>
        <v>171</v>
      </c>
      <c r="N60" s="33">
        <f>Calcs!G60</f>
        <v>171</v>
      </c>
      <c r="O60" s="20" t="s">
        <v>176</v>
      </c>
      <c r="P60" s="31">
        <v>59</v>
      </c>
      <c r="Q60" s="32" t="s">
        <v>184</v>
      </c>
    </row>
    <row r="61" spans="1:17" x14ac:dyDescent="0.25">
      <c r="A61" s="7" t="s">
        <v>85</v>
      </c>
      <c r="B61" s="1">
        <v>70</v>
      </c>
      <c r="C61" s="1" t="b">
        <v>1</v>
      </c>
      <c r="E61" s="1">
        <v>365</v>
      </c>
      <c r="F61" s="1">
        <v>365</v>
      </c>
      <c r="G61" s="1" t="s">
        <v>187</v>
      </c>
      <c r="H61" s="1" t="b">
        <v>0</v>
      </c>
      <c r="I61" s="1" t="s">
        <v>188</v>
      </c>
      <c r="J61" s="19">
        <f>Calcs!J61</f>
        <v>89.6</v>
      </c>
      <c r="K61" s="19">
        <f>Calcs!B61</f>
        <v>256</v>
      </c>
      <c r="L61" s="19">
        <f>Calcs!D61</f>
        <v>179.20000000000002</v>
      </c>
      <c r="M61" s="33">
        <f>Calcs!E61</f>
        <v>89.600000000000009</v>
      </c>
      <c r="N61" s="33">
        <f>Calcs!G61</f>
        <v>89.600000000000009</v>
      </c>
      <c r="O61" s="20" t="s">
        <v>176</v>
      </c>
      <c r="P61" s="31">
        <v>60</v>
      </c>
      <c r="Q61" s="32" t="s">
        <v>184</v>
      </c>
    </row>
    <row r="62" spans="1:17" x14ac:dyDescent="0.25">
      <c r="A62" s="7" t="s">
        <v>87</v>
      </c>
      <c r="B62" s="1">
        <v>100</v>
      </c>
      <c r="C62" s="1" t="b">
        <v>1</v>
      </c>
      <c r="E62" s="1">
        <v>365</v>
      </c>
      <c r="F62" s="1">
        <v>365</v>
      </c>
      <c r="G62" s="1" t="s">
        <v>187</v>
      </c>
      <c r="H62" s="1" t="b">
        <v>0</v>
      </c>
      <c r="I62" s="1" t="s">
        <v>188</v>
      </c>
      <c r="J62" s="19">
        <f>Calcs!J62</f>
        <v>406</v>
      </c>
      <c r="K62" s="19">
        <f>Calcs!B62</f>
        <v>812</v>
      </c>
      <c r="L62" s="19">
        <f>Calcs!D62</f>
        <v>811.99999999999989</v>
      </c>
      <c r="M62" s="33">
        <f>Calcs!E62</f>
        <v>405.99999999999994</v>
      </c>
      <c r="N62" s="33">
        <f>Calcs!G62</f>
        <v>405.99999999999994</v>
      </c>
      <c r="O62" s="20" t="s">
        <v>176</v>
      </c>
      <c r="P62" s="31">
        <v>61</v>
      </c>
      <c r="Q62" s="32" t="s">
        <v>184</v>
      </c>
    </row>
    <row r="63" spans="1:17" x14ac:dyDescent="0.25">
      <c r="A63" s="7" t="s">
        <v>89</v>
      </c>
      <c r="B63" s="1">
        <v>75</v>
      </c>
      <c r="C63" s="1" t="b">
        <v>1</v>
      </c>
      <c r="E63" s="1">
        <v>365</v>
      </c>
      <c r="F63" s="1">
        <v>365</v>
      </c>
      <c r="G63" s="1" t="s">
        <v>187</v>
      </c>
      <c r="H63" s="1" t="b">
        <v>0</v>
      </c>
      <c r="I63" s="1" t="s">
        <v>188</v>
      </c>
      <c r="J63" s="19">
        <f>Calcs!J63</f>
        <v>1787.63</v>
      </c>
      <c r="K63" s="19">
        <f>Calcs!B63</f>
        <v>4767</v>
      </c>
      <c r="L63" s="19">
        <f>Calcs!D63</f>
        <v>3575.25</v>
      </c>
      <c r="M63" s="33">
        <f>Calcs!E63</f>
        <v>1787.625</v>
      </c>
      <c r="N63" s="33">
        <f>Calcs!G63</f>
        <v>1787.625</v>
      </c>
      <c r="O63" s="20" t="s">
        <v>176</v>
      </c>
      <c r="P63" s="31">
        <v>62</v>
      </c>
      <c r="Q63" s="32" t="s">
        <v>184</v>
      </c>
    </row>
    <row r="64" spans="1:17" x14ac:dyDescent="0.25">
      <c r="A64" s="7" t="s">
        <v>17</v>
      </c>
      <c r="B64" s="1">
        <v>100</v>
      </c>
      <c r="C64" s="1" t="b">
        <v>0</v>
      </c>
      <c r="E64" s="1">
        <v>365</v>
      </c>
      <c r="F64" s="1">
        <v>365</v>
      </c>
      <c r="G64" s="1" t="s">
        <v>187</v>
      </c>
      <c r="H64" s="1" t="b">
        <v>0</v>
      </c>
      <c r="I64" s="1" t="s">
        <v>188</v>
      </c>
      <c r="J64" s="19">
        <f>Calcs!J64</f>
        <v>1166</v>
      </c>
      <c r="K64" s="19">
        <f>Calcs!B64</f>
        <v>1166</v>
      </c>
      <c r="L64" s="19">
        <f>Calcs!D64</f>
        <v>1166</v>
      </c>
      <c r="M64" s="33">
        <f>Calcs!E64</f>
        <v>0</v>
      </c>
      <c r="N64" s="33">
        <f>Calcs!G64</f>
        <v>1166</v>
      </c>
      <c r="O64" s="20" t="s">
        <v>176</v>
      </c>
      <c r="P64" s="31">
        <v>63</v>
      </c>
      <c r="Q64" s="32" t="s">
        <v>184</v>
      </c>
    </row>
    <row r="65" spans="1:17" x14ac:dyDescent="0.25">
      <c r="A65" s="7" t="s">
        <v>13</v>
      </c>
      <c r="B65" s="1">
        <v>80</v>
      </c>
      <c r="C65" s="1" t="b">
        <v>0</v>
      </c>
      <c r="E65" s="1">
        <v>1</v>
      </c>
      <c r="F65" s="1">
        <v>365</v>
      </c>
      <c r="G65" s="1" t="s">
        <v>187</v>
      </c>
      <c r="H65" s="1" t="b">
        <v>0</v>
      </c>
      <c r="I65" s="1" t="s">
        <v>188</v>
      </c>
      <c r="J65" s="19">
        <f>Calcs!J65</f>
        <v>0.82</v>
      </c>
      <c r="K65" s="19">
        <f>Calcs!B65</f>
        <v>373</v>
      </c>
      <c r="L65" s="19">
        <f>Calcs!D65</f>
        <v>298.39999999999998</v>
      </c>
      <c r="M65" s="33">
        <f>Calcs!E65</f>
        <v>0</v>
      </c>
      <c r="N65" s="33">
        <f>Calcs!G65</f>
        <v>298.39999999999998</v>
      </c>
      <c r="O65" s="20" t="s">
        <v>176</v>
      </c>
      <c r="P65" s="31">
        <v>64</v>
      </c>
      <c r="Q65" s="32" t="s">
        <v>184</v>
      </c>
    </row>
    <row r="66" spans="1:17" x14ac:dyDescent="0.25">
      <c r="A66" s="7" t="s">
        <v>93</v>
      </c>
      <c r="B66" s="1">
        <v>100</v>
      </c>
      <c r="C66" s="1" t="b">
        <v>0</v>
      </c>
      <c r="E66" s="1">
        <v>1</v>
      </c>
      <c r="F66" s="1">
        <v>365</v>
      </c>
      <c r="G66" s="1" t="s">
        <v>187</v>
      </c>
      <c r="H66" s="1" t="b">
        <v>0</v>
      </c>
      <c r="I66" s="1" t="s">
        <v>188</v>
      </c>
      <c r="J66" s="19">
        <f>Calcs!J66</f>
        <v>9.24</v>
      </c>
      <c r="K66" s="19">
        <f>Calcs!B66</f>
        <v>3371</v>
      </c>
      <c r="L66" s="19">
        <f>Calcs!D66</f>
        <v>3371</v>
      </c>
      <c r="M66" s="33">
        <f>Calcs!E66</f>
        <v>0</v>
      </c>
      <c r="N66" s="33">
        <f>Calcs!G66</f>
        <v>3371</v>
      </c>
      <c r="O66" s="20" t="s">
        <v>176</v>
      </c>
      <c r="P66" s="31">
        <v>65</v>
      </c>
      <c r="Q66" s="32" t="s">
        <v>184</v>
      </c>
    </row>
    <row r="67" spans="1:17" x14ac:dyDescent="0.25">
      <c r="A67" s="7" t="s">
        <v>94</v>
      </c>
      <c r="B67" s="1">
        <v>85</v>
      </c>
      <c r="C67" s="1" t="b">
        <v>0</v>
      </c>
      <c r="E67" s="1">
        <v>30</v>
      </c>
      <c r="F67" s="1">
        <v>365</v>
      </c>
      <c r="G67" s="1" t="s">
        <v>187</v>
      </c>
      <c r="H67" s="1" t="b">
        <v>0</v>
      </c>
      <c r="I67" s="1" t="s">
        <v>188</v>
      </c>
      <c r="J67" s="19">
        <f>Calcs!J67</f>
        <v>117.79</v>
      </c>
      <c r="K67" s="19">
        <f>Calcs!B67</f>
        <v>1686</v>
      </c>
      <c r="L67" s="19">
        <f>Calcs!D67</f>
        <v>1433.1</v>
      </c>
      <c r="M67" s="33">
        <f>Calcs!E67</f>
        <v>0</v>
      </c>
      <c r="N67" s="33">
        <f>Calcs!G67</f>
        <v>1433.1</v>
      </c>
      <c r="O67" s="20" t="s">
        <v>176</v>
      </c>
      <c r="P67" s="31">
        <v>66</v>
      </c>
      <c r="Q67" s="32" t="s">
        <v>184</v>
      </c>
    </row>
    <row r="68" spans="1:17" x14ac:dyDescent="0.25">
      <c r="A68" s="7" t="s">
        <v>40</v>
      </c>
      <c r="B68" s="1">
        <v>100</v>
      </c>
      <c r="C68" s="1" t="b">
        <v>0</v>
      </c>
      <c r="E68" s="1">
        <v>45</v>
      </c>
      <c r="F68" s="1">
        <v>365</v>
      </c>
      <c r="G68" s="1" t="s">
        <v>187</v>
      </c>
      <c r="H68" s="1" t="b">
        <v>0</v>
      </c>
      <c r="I68" s="1" t="s">
        <v>188</v>
      </c>
      <c r="J68" s="19">
        <f>Calcs!J68</f>
        <v>2137.19</v>
      </c>
      <c r="K68" s="19">
        <f>Calcs!B68</f>
        <v>17335</v>
      </c>
      <c r="L68" s="19">
        <f>Calcs!D68</f>
        <v>17335</v>
      </c>
      <c r="M68" s="33">
        <f>Calcs!E68</f>
        <v>0</v>
      </c>
      <c r="N68" s="33">
        <f>Calcs!G68</f>
        <v>17335</v>
      </c>
      <c r="O68" s="20" t="s">
        <v>176</v>
      </c>
      <c r="P68" s="31">
        <v>67</v>
      </c>
      <c r="Q68" s="32" t="s">
        <v>184</v>
      </c>
    </row>
    <row r="69" spans="1:17" x14ac:dyDescent="0.25">
      <c r="A69" s="7" t="s">
        <v>29</v>
      </c>
      <c r="B69" s="1">
        <v>85</v>
      </c>
      <c r="C69" s="1" t="b">
        <v>1</v>
      </c>
      <c r="E69" s="1">
        <v>60</v>
      </c>
      <c r="F69" s="1">
        <v>365</v>
      </c>
      <c r="G69" s="1" t="s">
        <v>187</v>
      </c>
      <c r="H69" s="1" t="b">
        <v>0</v>
      </c>
      <c r="I69" s="1" t="s">
        <v>188</v>
      </c>
      <c r="J69" s="19">
        <f>Calcs!J69</f>
        <v>50.16</v>
      </c>
      <c r="K69" s="19">
        <f>Calcs!B69</f>
        <v>718</v>
      </c>
      <c r="L69" s="19">
        <f>Calcs!D69</f>
        <v>610.29999999999995</v>
      </c>
      <c r="M69" s="33">
        <f>Calcs!E69</f>
        <v>305.14999999999998</v>
      </c>
      <c r="N69" s="33">
        <f>Calcs!G69</f>
        <v>305.14999999999998</v>
      </c>
      <c r="O69" s="20" t="s">
        <v>176</v>
      </c>
      <c r="P69" s="31">
        <v>68</v>
      </c>
      <c r="Q69" s="32" t="s">
        <v>184</v>
      </c>
    </row>
    <row r="70" spans="1:17" x14ac:dyDescent="0.25">
      <c r="A70" s="7" t="s">
        <v>95</v>
      </c>
      <c r="B70" s="1">
        <v>100</v>
      </c>
      <c r="C70" s="1" t="b">
        <v>1</v>
      </c>
      <c r="E70" s="1">
        <v>75</v>
      </c>
      <c r="F70" s="1">
        <v>365</v>
      </c>
      <c r="G70" s="1" t="s">
        <v>187</v>
      </c>
      <c r="H70" s="1" t="b">
        <v>0</v>
      </c>
      <c r="I70" s="1" t="s">
        <v>188</v>
      </c>
      <c r="J70" s="19">
        <f>Calcs!J70</f>
        <v>19.93</v>
      </c>
      <c r="K70" s="19">
        <f>Calcs!B70</f>
        <v>194</v>
      </c>
      <c r="L70" s="19">
        <f>Calcs!D70</f>
        <v>194</v>
      </c>
      <c r="M70" s="33">
        <f>Calcs!E70</f>
        <v>97</v>
      </c>
      <c r="N70" s="33">
        <f>Calcs!G70</f>
        <v>97</v>
      </c>
      <c r="O70" s="20" t="s">
        <v>176</v>
      </c>
      <c r="P70" s="31">
        <v>69</v>
      </c>
      <c r="Q70" s="32" t="s">
        <v>184</v>
      </c>
    </row>
    <row r="71" spans="1:17" x14ac:dyDescent="0.25">
      <c r="A71" s="7" t="s">
        <v>25</v>
      </c>
      <c r="B71" s="1">
        <v>90</v>
      </c>
      <c r="C71" s="1" t="b">
        <v>1</v>
      </c>
      <c r="E71" s="1">
        <v>90</v>
      </c>
      <c r="F71" s="1">
        <v>365</v>
      </c>
      <c r="G71" s="1" t="s">
        <v>187</v>
      </c>
      <c r="H71" s="1" t="b">
        <v>0</v>
      </c>
      <c r="I71" s="1" t="s">
        <v>188</v>
      </c>
      <c r="J71" s="19">
        <f>Calcs!J71</f>
        <v>387.36</v>
      </c>
      <c r="K71" s="19">
        <f>Calcs!B71</f>
        <v>3491</v>
      </c>
      <c r="L71" s="19">
        <f>Calcs!D71</f>
        <v>3141.8999999999996</v>
      </c>
      <c r="M71" s="33">
        <f>Calcs!E71</f>
        <v>1570.9499999999998</v>
      </c>
      <c r="N71" s="33">
        <f>Calcs!G71</f>
        <v>1570.9499999999998</v>
      </c>
      <c r="O71" s="20" t="s">
        <v>176</v>
      </c>
      <c r="P71" s="31">
        <v>70</v>
      </c>
      <c r="Q71" s="32" t="s">
        <v>184</v>
      </c>
    </row>
    <row r="72" spans="1:17" x14ac:dyDescent="0.25">
      <c r="A72" s="7" t="s">
        <v>18</v>
      </c>
      <c r="B72" s="1">
        <v>100</v>
      </c>
      <c r="C72" s="1" t="b">
        <v>1</v>
      </c>
      <c r="E72" s="1">
        <v>105</v>
      </c>
      <c r="F72" s="1">
        <v>365</v>
      </c>
      <c r="G72" s="1" t="s">
        <v>187</v>
      </c>
      <c r="H72" s="1" t="b">
        <v>0</v>
      </c>
      <c r="I72" s="1" t="s">
        <v>188</v>
      </c>
      <c r="J72" s="19">
        <f>Calcs!J72</f>
        <v>157.07</v>
      </c>
      <c r="K72" s="19">
        <f>Calcs!B72</f>
        <v>1092</v>
      </c>
      <c r="L72" s="19">
        <f>Calcs!D72</f>
        <v>1092</v>
      </c>
      <c r="M72" s="33">
        <f>Calcs!E72</f>
        <v>546</v>
      </c>
      <c r="N72" s="33">
        <f>Calcs!G72</f>
        <v>546</v>
      </c>
      <c r="O72" s="20" t="s">
        <v>176</v>
      </c>
      <c r="P72" s="31">
        <v>71</v>
      </c>
      <c r="Q72" s="32" t="s">
        <v>184</v>
      </c>
    </row>
    <row r="73" spans="1:17" x14ac:dyDescent="0.25">
      <c r="A73" s="7" t="s">
        <v>96</v>
      </c>
      <c r="B73" s="1">
        <v>95</v>
      </c>
      <c r="C73" s="1" t="b">
        <v>1</v>
      </c>
      <c r="E73" s="1">
        <v>120</v>
      </c>
      <c r="F73" s="1">
        <v>365</v>
      </c>
      <c r="G73" s="1" t="s">
        <v>187</v>
      </c>
      <c r="H73" s="1" t="b">
        <v>0</v>
      </c>
      <c r="I73" s="1" t="s">
        <v>188</v>
      </c>
      <c r="J73" s="19">
        <f>Calcs!J73</f>
        <v>29.36</v>
      </c>
      <c r="K73" s="19">
        <f>Calcs!B73</f>
        <v>188</v>
      </c>
      <c r="L73" s="19">
        <f>Calcs!D73</f>
        <v>178.6</v>
      </c>
      <c r="M73" s="33">
        <f>Calcs!E73</f>
        <v>89.3</v>
      </c>
      <c r="N73" s="33">
        <f>Calcs!G73</f>
        <v>89.3</v>
      </c>
      <c r="O73" s="20" t="s">
        <v>176</v>
      </c>
      <c r="P73" s="31">
        <v>72</v>
      </c>
      <c r="Q73" s="32" t="s">
        <v>184</v>
      </c>
    </row>
    <row r="74" spans="1:17" x14ac:dyDescent="0.25">
      <c r="A74" s="7" t="s">
        <v>97</v>
      </c>
      <c r="B74" s="1">
        <v>100</v>
      </c>
      <c r="C74" s="1" t="b">
        <v>0</v>
      </c>
      <c r="E74" s="1">
        <v>135</v>
      </c>
      <c r="F74" s="1">
        <v>365</v>
      </c>
      <c r="G74" s="1" t="s">
        <v>187</v>
      </c>
      <c r="H74" s="1" t="b">
        <v>0</v>
      </c>
      <c r="I74" s="1" t="s">
        <v>188</v>
      </c>
      <c r="J74" s="19">
        <f>Calcs!J74</f>
        <v>1206.49</v>
      </c>
      <c r="K74" s="19">
        <f>Calcs!B74</f>
        <v>3262</v>
      </c>
      <c r="L74" s="19">
        <f>Calcs!D74</f>
        <v>3261.9999999999995</v>
      </c>
      <c r="M74" s="33">
        <f>Calcs!E74</f>
        <v>0</v>
      </c>
      <c r="N74" s="33">
        <f>Calcs!G74</f>
        <v>3261.9999999999995</v>
      </c>
      <c r="O74" s="20" t="s">
        <v>176</v>
      </c>
      <c r="P74" s="31">
        <v>73</v>
      </c>
      <c r="Q74" s="32" t="s">
        <v>184</v>
      </c>
    </row>
    <row r="75" spans="1:17" x14ac:dyDescent="0.25">
      <c r="A75" s="7" t="s">
        <v>98</v>
      </c>
      <c r="B75" s="1">
        <v>99</v>
      </c>
      <c r="C75" s="1" t="b">
        <v>0</v>
      </c>
      <c r="E75" s="1">
        <v>150</v>
      </c>
      <c r="F75" s="1">
        <v>365</v>
      </c>
      <c r="G75" s="1" t="s">
        <v>187</v>
      </c>
      <c r="H75" s="1" t="b">
        <v>0</v>
      </c>
      <c r="I75" s="1" t="s">
        <v>188</v>
      </c>
      <c r="J75" s="19">
        <f>Calcs!J75</f>
        <v>295.37</v>
      </c>
      <c r="K75" s="19">
        <f>Calcs!B75</f>
        <v>726</v>
      </c>
      <c r="L75" s="19">
        <f>Calcs!D75</f>
        <v>718.74</v>
      </c>
      <c r="M75" s="33">
        <f>Calcs!E75</f>
        <v>0</v>
      </c>
      <c r="N75" s="33">
        <f>Calcs!G75</f>
        <v>718.74</v>
      </c>
      <c r="O75" s="20" t="s">
        <v>176</v>
      </c>
      <c r="P75" s="31">
        <v>74</v>
      </c>
      <c r="Q75" s="32" t="s">
        <v>184</v>
      </c>
    </row>
    <row r="76" spans="1:17" x14ac:dyDescent="0.25">
      <c r="A76" s="7" t="s">
        <v>99</v>
      </c>
      <c r="B76" s="1">
        <v>100</v>
      </c>
      <c r="C76" s="1" t="b">
        <v>0</v>
      </c>
      <c r="E76" s="1">
        <v>165</v>
      </c>
      <c r="F76" s="1">
        <v>365</v>
      </c>
      <c r="G76" s="1" t="s">
        <v>187</v>
      </c>
      <c r="H76" s="1" t="b">
        <v>0</v>
      </c>
      <c r="I76" s="1" t="s">
        <v>188</v>
      </c>
      <c r="J76" s="19">
        <f>Calcs!J76</f>
        <v>84.08</v>
      </c>
      <c r="K76" s="19">
        <f>Calcs!B76</f>
        <v>186</v>
      </c>
      <c r="L76" s="19">
        <f>Calcs!D76</f>
        <v>186</v>
      </c>
      <c r="M76" s="33">
        <f>Calcs!E76</f>
        <v>0</v>
      </c>
      <c r="N76" s="33">
        <f>Calcs!G76</f>
        <v>186</v>
      </c>
      <c r="O76" s="20" t="s">
        <v>176</v>
      </c>
      <c r="P76" s="31">
        <v>75</v>
      </c>
      <c r="Q76" s="32" t="s">
        <v>184</v>
      </c>
    </row>
    <row r="77" spans="1:17" x14ac:dyDescent="0.25">
      <c r="A77" s="7" t="s">
        <v>15</v>
      </c>
      <c r="B77" s="1">
        <v>100</v>
      </c>
      <c r="C77" s="1" t="b">
        <v>0</v>
      </c>
      <c r="E77" s="1">
        <v>180</v>
      </c>
      <c r="F77" s="1">
        <v>365</v>
      </c>
      <c r="G77" s="1" t="s">
        <v>187</v>
      </c>
      <c r="H77" s="1" t="b">
        <v>0</v>
      </c>
      <c r="I77" s="1" t="s">
        <v>188</v>
      </c>
      <c r="J77" s="19">
        <f>Calcs!J77</f>
        <v>63.62</v>
      </c>
      <c r="K77" s="19">
        <f>Calcs!B77</f>
        <v>129</v>
      </c>
      <c r="L77" s="19">
        <f>Calcs!D77</f>
        <v>129</v>
      </c>
      <c r="M77" s="33">
        <f>Calcs!E77</f>
        <v>0</v>
      </c>
      <c r="N77" s="33">
        <f>Calcs!G77</f>
        <v>129</v>
      </c>
      <c r="O77" s="20" t="s">
        <v>176</v>
      </c>
      <c r="P77" s="31">
        <v>76</v>
      </c>
      <c r="Q77" s="32" t="s">
        <v>184</v>
      </c>
    </row>
    <row r="78" spans="1:17" x14ac:dyDescent="0.25">
      <c r="A78" s="7" t="s">
        <v>41</v>
      </c>
      <c r="B78" s="1">
        <v>100</v>
      </c>
      <c r="C78" s="1" t="b">
        <v>0</v>
      </c>
      <c r="E78" s="1">
        <v>195</v>
      </c>
      <c r="F78" s="1">
        <v>365</v>
      </c>
      <c r="G78" s="1" t="s">
        <v>187</v>
      </c>
      <c r="H78" s="1" t="b">
        <v>0</v>
      </c>
      <c r="I78" s="1" t="s">
        <v>188</v>
      </c>
      <c r="J78" s="19">
        <f>Calcs!J78</f>
        <v>4736.1000000000004</v>
      </c>
      <c r="K78" s="19">
        <f>Calcs!B78</f>
        <v>8865</v>
      </c>
      <c r="L78" s="19">
        <f>Calcs!D78</f>
        <v>8865</v>
      </c>
      <c r="M78" s="33">
        <f>Calcs!E78</f>
        <v>0</v>
      </c>
      <c r="N78" s="33">
        <f>Calcs!G78</f>
        <v>8865</v>
      </c>
      <c r="O78" s="20" t="s">
        <v>176</v>
      </c>
      <c r="P78" s="31">
        <v>77</v>
      </c>
      <c r="Q78" s="32" t="s">
        <v>184</v>
      </c>
    </row>
    <row r="79" spans="1:17" x14ac:dyDescent="0.25">
      <c r="A79" s="7" t="s">
        <v>34</v>
      </c>
      <c r="B79" s="1">
        <v>100</v>
      </c>
      <c r="C79" s="1" t="b">
        <v>1</v>
      </c>
      <c r="E79" s="1">
        <v>210</v>
      </c>
      <c r="F79" s="1">
        <v>365</v>
      </c>
      <c r="G79" s="1" t="s">
        <v>187</v>
      </c>
      <c r="H79" s="1" t="b">
        <v>0</v>
      </c>
      <c r="I79" s="1" t="s">
        <v>188</v>
      </c>
      <c r="J79" s="19">
        <f>Calcs!J79</f>
        <v>29303.34</v>
      </c>
      <c r="K79" s="19">
        <f>Calcs!B79</f>
        <v>101864</v>
      </c>
      <c r="L79" s="19">
        <f>Calcs!D79</f>
        <v>101864</v>
      </c>
      <c r="M79" s="33">
        <f>Calcs!E79</f>
        <v>50932</v>
      </c>
      <c r="N79" s="33">
        <f>Calcs!G79</f>
        <v>50932</v>
      </c>
      <c r="O79" s="20" t="s">
        <v>176</v>
      </c>
      <c r="P79" s="31">
        <v>78</v>
      </c>
      <c r="Q79" s="32" t="s">
        <v>184</v>
      </c>
    </row>
    <row r="80" spans="1:17" x14ac:dyDescent="0.25">
      <c r="A80" s="7" t="s">
        <v>19</v>
      </c>
      <c r="B80" s="1">
        <v>100</v>
      </c>
      <c r="C80" s="1" t="b">
        <v>1</v>
      </c>
      <c r="E80" s="1">
        <v>225</v>
      </c>
      <c r="F80" s="1">
        <v>365</v>
      </c>
      <c r="G80" s="1" t="s">
        <v>187</v>
      </c>
      <c r="H80" s="1" t="b">
        <v>0</v>
      </c>
      <c r="I80" s="1" t="s">
        <v>188</v>
      </c>
      <c r="J80" s="19">
        <f>Calcs!J80</f>
        <v>1325.65</v>
      </c>
      <c r="K80" s="19">
        <f>Calcs!B80</f>
        <v>4301</v>
      </c>
      <c r="L80" s="19">
        <f>Calcs!D80</f>
        <v>4301</v>
      </c>
      <c r="M80" s="33">
        <f>Calcs!E80</f>
        <v>2150.5</v>
      </c>
      <c r="N80" s="33">
        <f>Calcs!G80</f>
        <v>2150.5</v>
      </c>
      <c r="O80" s="20" t="s">
        <v>176</v>
      </c>
      <c r="P80" s="31">
        <v>79</v>
      </c>
      <c r="Q80" s="32" t="s">
        <v>184</v>
      </c>
    </row>
    <row r="81" spans="1:17" x14ac:dyDescent="0.25">
      <c r="A81" s="7" t="s">
        <v>42</v>
      </c>
      <c r="B81" s="1">
        <v>100</v>
      </c>
      <c r="C81" s="1" t="b">
        <v>1</v>
      </c>
      <c r="E81" s="1">
        <v>240</v>
      </c>
      <c r="F81" s="1">
        <v>365</v>
      </c>
      <c r="G81" s="1" t="s">
        <v>187</v>
      </c>
      <c r="H81" s="1" t="b">
        <v>0</v>
      </c>
      <c r="I81" s="1" t="s">
        <v>188</v>
      </c>
      <c r="J81" s="19">
        <f>Calcs!J81</f>
        <v>1148.3800000000001</v>
      </c>
      <c r="K81" s="19">
        <f>Calcs!B81</f>
        <v>3493</v>
      </c>
      <c r="L81" s="19">
        <f>Calcs!D81</f>
        <v>3493</v>
      </c>
      <c r="M81" s="33">
        <f>Calcs!E81</f>
        <v>1746.5</v>
      </c>
      <c r="N81" s="33">
        <f>Calcs!G81</f>
        <v>1746.5</v>
      </c>
      <c r="O81" s="20" t="s">
        <v>176</v>
      </c>
      <c r="P81" s="31">
        <v>80</v>
      </c>
      <c r="Q81" s="32" t="s">
        <v>184</v>
      </c>
    </row>
    <row r="82" spans="1:17" x14ac:dyDescent="0.25">
      <c r="A82" s="7" t="s">
        <v>20</v>
      </c>
      <c r="B82" s="1">
        <v>100</v>
      </c>
      <c r="C82" s="1" t="b">
        <v>1</v>
      </c>
      <c r="E82" s="1">
        <v>255</v>
      </c>
      <c r="F82" s="1">
        <v>365</v>
      </c>
      <c r="G82" s="1" t="s">
        <v>187</v>
      </c>
      <c r="H82" s="1" t="b">
        <v>0</v>
      </c>
      <c r="I82" s="1" t="s">
        <v>188</v>
      </c>
      <c r="J82" s="19">
        <f>Calcs!J82</f>
        <v>1141.9100000000001</v>
      </c>
      <c r="K82" s="19">
        <f>Calcs!B82</f>
        <v>3269</v>
      </c>
      <c r="L82" s="19">
        <f>Calcs!D82</f>
        <v>3269</v>
      </c>
      <c r="M82" s="33">
        <f>Calcs!E82</f>
        <v>1634.5</v>
      </c>
      <c r="N82" s="33">
        <f>Calcs!G82</f>
        <v>1634.5</v>
      </c>
      <c r="O82" s="20" t="s">
        <v>176</v>
      </c>
      <c r="P82" s="31">
        <v>81</v>
      </c>
      <c r="Q82" s="32" t="s">
        <v>184</v>
      </c>
    </row>
    <row r="83" spans="1:17" x14ac:dyDescent="0.25">
      <c r="A83" s="7" t="s">
        <v>43</v>
      </c>
      <c r="B83" s="1">
        <v>100</v>
      </c>
      <c r="C83" s="1" t="b">
        <v>1</v>
      </c>
      <c r="E83" s="1">
        <v>270</v>
      </c>
      <c r="F83" s="1">
        <v>365</v>
      </c>
      <c r="G83" s="1" t="s">
        <v>187</v>
      </c>
      <c r="H83" s="1" t="b">
        <v>0</v>
      </c>
      <c r="I83" s="1" t="s">
        <v>188</v>
      </c>
      <c r="J83" s="19">
        <f>Calcs!J83</f>
        <v>910.23</v>
      </c>
      <c r="K83" s="19">
        <f>Calcs!B83</f>
        <v>2461</v>
      </c>
      <c r="L83" s="19">
        <f>Calcs!D83</f>
        <v>2461</v>
      </c>
      <c r="M83" s="33">
        <f>Calcs!E83</f>
        <v>1230.5</v>
      </c>
      <c r="N83" s="33">
        <f>Calcs!G83</f>
        <v>1230.5</v>
      </c>
      <c r="O83" s="20" t="s">
        <v>176</v>
      </c>
      <c r="P83" s="31">
        <v>82</v>
      </c>
      <c r="Q83" s="32" t="s">
        <v>184</v>
      </c>
    </row>
    <row r="84" spans="1:17" x14ac:dyDescent="0.25">
      <c r="A84" s="7" t="s">
        <v>28</v>
      </c>
      <c r="B84" s="1">
        <v>100</v>
      </c>
      <c r="C84" s="1" t="b">
        <v>0</v>
      </c>
      <c r="E84" s="1">
        <v>285</v>
      </c>
      <c r="F84" s="1">
        <v>365</v>
      </c>
      <c r="G84" s="1" t="s">
        <v>187</v>
      </c>
      <c r="H84" s="1" t="b">
        <v>0</v>
      </c>
      <c r="I84" s="1" t="s">
        <v>188</v>
      </c>
      <c r="J84" s="19">
        <f>Calcs!J84</f>
        <v>1453.11</v>
      </c>
      <c r="K84" s="19">
        <f>Calcs!B84</f>
        <v>1861</v>
      </c>
      <c r="L84" s="19">
        <f>Calcs!D84</f>
        <v>1861</v>
      </c>
      <c r="M84" s="33">
        <f>Calcs!E84</f>
        <v>0</v>
      </c>
      <c r="N84" s="33">
        <f>Calcs!G84</f>
        <v>1861</v>
      </c>
      <c r="O84" s="20" t="s">
        <v>176</v>
      </c>
      <c r="P84" s="31">
        <v>83</v>
      </c>
      <c r="Q84" s="32" t="s">
        <v>184</v>
      </c>
    </row>
    <row r="85" spans="1:17" x14ac:dyDescent="0.25">
      <c r="A85" s="7" t="s">
        <v>24</v>
      </c>
      <c r="B85" s="1">
        <v>100</v>
      </c>
      <c r="C85" s="1" t="b">
        <v>0</v>
      </c>
      <c r="E85" s="1">
        <v>300</v>
      </c>
      <c r="F85" s="1">
        <v>365</v>
      </c>
      <c r="G85" s="1" t="s">
        <v>187</v>
      </c>
      <c r="H85" s="1" t="b">
        <v>0</v>
      </c>
      <c r="I85" s="1" t="s">
        <v>188</v>
      </c>
      <c r="J85" s="19">
        <f>Calcs!J85</f>
        <v>1308.49</v>
      </c>
      <c r="K85" s="19">
        <f>Calcs!B85</f>
        <v>1592</v>
      </c>
      <c r="L85" s="19">
        <f>Calcs!D85</f>
        <v>1592</v>
      </c>
      <c r="M85" s="33">
        <f>Calcs!E85</f>
        <v>0</v>
      </c>
      <c r="N85" s="33">
        <f>Calcs!G85</f>
        <v>1592</v>
      </c>
      <c r="O85" s="20" t="s">
        <v>176</v>
      </c>
      <c r="P85" s="31">
        <v>84</v>
      </c>
      <c r="Q85" s="32" t="s">
        <v>184</v>
      </c>
    </row>
    <row r="86" spans="1:17" x14ac:dyDescent="0.25">
      <c r="A86" s="7" t="s">
        <v>44</v>
      </c>
      <c r="B86" s="1">
        <v>100</v>
      </c>
      <c r="C86" s="1" t="b">
        <v>0</v>
      </c>
      <c r="E86" s="1">
        <v>315</v>
      </c>
      <c r="F86" s="1">
        <v>365</v>
      </c>
      <c r="G86" s="1" t="s">
        <v>187</v>
      </c>
      <c r="H86" s="1" t="b">
        <v>0</v>
      </c>
      <c r="I86" s="1" t="s">
        <v>188</v>
      </c>
      <c r="J86" s="19">
        <f>Calcs!J86</f>
        <v>1363.56</v>
      </c>
      <c r="K86" s="19">
        <f>Calcs!B86</f>
        <v>1580</v>
      </c>
      <c r="L86" s="19">
        <f>Calcs!D86</f>
        <v>1580</v>
      </c>
      <c r="M86" s="33">
        <f>Calcs!E86</f>
        <v>0</v>
      </c>
      <c r="N86" s="33">
        <f>Calcs!G86</f>
        <v>1580</v>
      </c>
      <c r="O86" s="20" t="s">
        <v>176</v>
      </c>
      <c r="P86" s="31">
        <v>85</v>
      </c>
      <c r="Q86" s="32" t="s">
        <v>184</v>
      </c>
    </row>
    <row r="87" spans="1:17" x14ac:dyDescent="0.25">
      <c r="A87" s="7" t="s">
        <v>45</v>
      </c>
      <c r="B87" s="1">
        <v>100</v>
      </c>
      <c r="C87" s="1" t="b">
        <v>0</v>
      </c>
      <c r="E87" s="1">
        <v>330</v>
      </c>
      <c r="F87" s="1">
        <v>365</v>
      </c>
      <c r="G87" s="1" t="s">
        <v>187</v>
      </c>
      <c r="H87" s="1" t="b">
        <v>0</v>
      </c>
      <c r="I87" s="1" t="s">
        <v>188</v>
      </c>
      <c r="J87" s="19">
        <f>Calcs!J87</f>
        <v>1184.3800000000001</v>
      </c>
      <c r="K87" s="19">
        <f>Calcs!B87</f>
        <v>1310</v>
      </c>
      <c r="L87" s="19">
        <f>Calcs!D87</f>
        <v>1310</v>
      </c>
      <c r="M87" s="33">
        <f>Calcs!E87</f>
        <v>0</v>
      </c>
      <c r="N87" s="33">
        <f>Calcs!G87</f>
        <v>1310</v>
      </c>
      <c r="O87" s="20" t="s">
        <v>176</v>
      </c>
      <c r="P87" s="31">
        <v>86</v>
      </c>
      <c r="Q87" s="32" t="s">
        <v>184</v>
      </c>
    </row>
    <row r="88" spans="1:17" x14ac:dyDescent="0.25">
      <c r="A88" s="7" t="s">
        <v>14</v>
      </c>
      <c r="B88" s="1">
        <v>100</v>
      </c>
      <c r="C88" s="1" t="b">
        <v>0</v>
      </c>
      <c r="E88" s="1">
        <v>345</v>
      </c>
      <c r="F88" s="1">
        <v>365</v>
      </c>
      <c r="G88" s="1" t="s">
        <v>187</v>
      </c>
      <c r="H88" s="1" t="b">
        <v>0</v>
      </c>
      <c r="I88" s="1" t="s">
        <v>188</v>
      </c>
      <c r="J88" s="19">
        <f>Calcs!J88</f>
        <v>841.23</v>
      </c>
      <c r="K88" s="19">
        <f>Calcs!B88</f>
        <v>890</v>
      </c>
      <c r="L88" s="19">
        <f>Calcs!D88</f>
        <v>890</v>
      </c>
      <c r="M88" s="33">
        <f>Calcs!E88</f>
        <v>0</v>
      </c>
      <c r="N88" s="33">
        <f>Calcs!G88</f>
        <v>890</v>
      </c>
      <c r="O88" s="20" t="s">
        <v>176</v>
      </c>
      <c r="P88" s="31">
        <v>87</v>
      </c>
      <c r="Q88" s="32" t="s">
        <v>184</v>
      </c>
    </row>
    <row r="89" spans="1:17" x14ac:dyDescent="0.25">
      <c r="A89" s="7" t="s">
        <v>46</v>
      </c>
      <c r="B89" s="1">
        <v>100</v>
      </c>
      <c r="C89" s="1" t="b">
        <v>1</v>
      </c>
      <c r="E89" s="1">
        <v>360</v>
      </c>
      <c r="F89" s="1">
        <v>365</v>
      </c>
      <c r="G89" s="1" t="s">
        <v>187</v>
      </c>
      <c r="H89" s="1" t="b">
        <v>0</v>
      </c>
      <c r="I89" s="1" t="s">
        <v>188</v>
      </c>
      <c r="J89" s="19">
        <f>Calcs!J89</f>
        <v>405.86</v>
      </c>
      <c r="K89" s="19">
        <f>Calcs!B89</f>
        <v>823</v>
      </c>
      <c r="L89" s="19">
        <f>Calcs!D89</f>
        <v>823</v>
      </c>
      <c r="M89" s="33">
        <f>Calcs!E89</f>
        <v>411.5</v>
      </c>
      <c r="N89" s="33">
        <f>Calcs!G89</f>
        <v>411.5</v>
      </c>
      <c r="O89" s="20" t="s">
        <v>176</v>
      </c>
      <c r="P89" s="31">
        <v>88</v>
      </c>
      <c r="Q89" s="32" t="s">
        <v>184</v>
      </c>
    </row>
    <row r="90" spans="1:17" x14ac:dyDescent="0.25">
      <c r="A90" s="7" t="s">
        <v>35</v>
      </c>
      <c r="B90" s="1">
        <v>100</v>
      </c>
      <c r="C90" s="1" t="b">
        <v>1</v>
      </c>
      <c r="E90" s="1">
        <v>365</v>
      </c>
      <c r="F90" s="1">
        <v>365</v>
      </c>
      <c r="G90" s="1" t="s">
        <v>187</v>
      </c>
      <c r="H90" s="1" t="b">
        <v>0</v>
      </c>
      <c r="I90" s="1" t="s">
        <v>188</v>
      </c>
      <c r="J90" s="19">
        <f>Calcs!J90</f>
        <v>29359.5</v>
      </c>
      <c r="K90" s="19">
        <f>Calcs!B90</f>
        <v>58719</v>
      </c>
      <c r="L90" s="19">
        <f>Calcs!D90</f>
        <v>58719.000000000007</v>
      </c>
      <c r="M90" s="33">
        <f>Calcs!E90</f>
        <v>29359.500000000004</v>
      </c>
      <c r="N90" s="33">
        <f>Calcs!G90</f>
        <v>29359.500000000004</v>
      </c>
      <c r="O90" s="20" t="s">
        <v>176</v>
      </c>
      <c r="P90" s="31">
        <v>89</v>
      </c>
      <c r="Q90" s="32" t="s">
        <v>184</v>
      </c>
    </row>
    <row r="91" spans="1:17" x14ac:dyDescent="0.25">
      <c r="A91" s="7" t="s">
        <v>47</v>
      </c>
      <c r="B91" s="1">
        <v>100</v>
      </c>
      <c r="C91" s="1" t="b">
        <v>1</v>
      </c>
      <c r="E91" s="1">
        <v>365</v>
      </c>
      <c r="F91" s="1">
        <v>365</v>
      </c>
      <c r="G91" s="1" t="s">
        <v>187</v>
      </c>
      <c r="H91" s="1" t="b">
        <v>0</v>
      </c>
      <c r="I91" s="1" t="s">
        <v>188</v>
      </c>
      <c r="J91" s="19">
        <f>Calcs!J91</f>
        <v>125.5</v>
      </c>
      <c r="K91" s="19">
        <f>Calcs!B91</f>
        <v>251</v>
      </c>
      <c r="L91" s="19">
        <f>Calcs!D91</f>
        <v>250.99999999999997</v>
      </c>
      <c r="M91" s="33">
        <f>Calcs!E91</f>
        <v>125.49999999999999</v>
      </c>
      <c r="N91" s="33">
        <f>Calcs!G91</f>
        <v>125.49999999999999</v>
      </c>
      <c r="O91" s="20" t="s">
        <v>176</v>
      </c>
      <c r="P91" s="31">
        <v>90</v>
      </c>
      <c r="Q91" s="32" t="s">
        <v>184</v>
      </c>
    </row>
    <row r="92" spans="1:17" x14ac:dyDescent="0.25">
      <c r="A92" s="7" t="s">
        <v>48</v>
      </c>
      <c r="B92" s="1">
        <v>100</v>
      </c>
      <c r="C92" s="1" t="b">
        <v>1</v>
      </c>
      <c r="E92" s="1">
        <v>365</v>
      </c>
      <c r="F92" s="1">
        <v>365</v>
      </c>
      <c r="G92" s="1" t="s">
        <v>187</v>
      </c>
      <c r="H92" s="1" t="b">
        <v>0</v>
      </c>
      <c r="I92" s="1" t="s">
        <v>188</v>
      </c>
      <c r="J92" s="19">
        <f>Calcs!J92</f>
        <v>27278.5</v>
      </c>
      <c r="K92" s="19">
        <f>Calcs!B92</f>
        <v>54557</v>
      </c>
      <c r="L92" s="19">
        <f>Calcs!D92</f>
        <v>54557.000000000007</v>
      </c>
      <c r="M92" s="33">
        <f>Calcs!E92</f>
        <v>27278.500000000004</v>
      </c>
      <c r="N92" s="33">
        <f>Calcs!G92</f>
        <v>27278.500000000004</v>
      </c>
      <c r="O92" s="20" t="s">
        <v>176</v>
      </c>
      <c r="P92" s="31">
        <v>91</v>
      </c>
      <c r="Q92" s="32" t="s">
        <v>184</v>
      </c>
    </row>
    <row r="93" spans="1:17" x14ac:dyDescent="0.25">
      <c r="A93" s="7" t="s">
        <v>49</v>
      </c>
      <c r="B93" s="1">
        <v>100</v>
      </c>
      <c r="C93" s="1" t="b">
        <v>1</v>
      </c>
      <c r="E93" s="1">
        <v>365</v>
      </c>
      <c r="F93" s="1">
        <v>365</v>
      </c>
      <c r="G93" s="1" t="s">
        <v>187</v>
      </c>
      <c r="H93" s="1" t="b">
        <v>0</v>
      </c>
      <c r="I93" s="1" t="s">
        <v>188</v>
      </c>
      <c r="J93" s="19">
        <f>Calcs!J93</f>
        <v>25725.5</v>
      </c>
      <c r="K93" s="19">
        <f>Calcs!B93</f>
        <v>51451</v>
      </c>
      <c r="L93" s="19">
        <f>Calcs!D93</f>
        <v>51451</v>
      </c>
      <c r="M93" s="33">
        <f>Calcs!E93</f>
        <v>25725.5</v>
      </c>
      <c r="N93" s="33">
        <f>Calcs!G93</f>
        <v>25725.5</v>
      </c>
      <c r="O93" s="20" t="s">
        <v>176</v>
      </c>
      <c r="P93" s="31">
        <v>92</v>
      </c>
      <c r="Q93" s="32" t="s">
        <v>184</v>
      </c>
    </row>
    <row r="94" spans="1:17" x14ac:dyDescent="0.25">
      <c r="A94" s="7" t="s">
        <v>50</v>
      </c>
      <c r="B94" s="1">
        <v>100</v>
      </c>
      <c r="C94" s="1" t="b">
        <v>0</v>
      </c>
      <c r="E94" s="1">
        <v>365</v>
      </c>
      <c r="F94" s="1">
        <v>365</v>
      </c>
      <c r="G94" s="1" t="s">
        <v>187</v>
      </c>
      <c r="H94" s="1" t="b">
        <v>0</v>
      </c>
      <c r="I94" s="1" t="s">
        <v>188</v>
      </c>
      <c r="J94" s="19">
        <f>Calcs!J94</f>
        <v>27757</v>
      </c>
      <c r="K94" s="19">
        <f>Calcs!B94</f>
        <v>27757</v>
      </c>
      <c r="L94" s="19">
        <f>Calcs!D94</f>
        <v>27757</v>
      </c>
      <c r="M94" s="33">
        <f>Calcs!E94</f>
        <v>0</v>
      </c>
      <c r="N94" s="33">
        <f>Calcs!G94</f>
        <v>27757</v>
      </c>
      <c r="O94" s="20" t="s">
        <v>176</v>
      </c>
      <c r="P94" s="31">
        <v>93</v>
      </c>
      <c r="Q94" s="32" t="s">
        <v>184</v>
      </c>
    </row>
    <row r="95" spans="1:17" x14ac:dyDescent="0.25">
      <c r="A95" s="7" t="s">
        <v>51</v>
      </c>
      <c r="B95" s="1">
        <v>100</v>
      </c>
      <c r="C95" s="1" t="b">
        <v>0</v>
      </c>
      <c r="E95" s="1">
        <v>365</v>
      </c>
      <c r="F95" s="1">
        <v>365</v>
      </c>
      <c r="G95" s="1" t="s">
        <v>187</v>
      </c>
      <c r="H95" s="1" t="b">
        <v>0</v>
      </c>
      <c r="I95" s="1" t="s">
        <v>188</v>
      </c>
      <c r="J95" s="19">
        <f>Calcs!J95</f>
        <v>26203</v>
      </c>
      <c r="K95" s="19">
        <f>Calcs!B95</f>
        <v>26203</v>
      </c>
      <c r="L95" s="19">
        <f>Calcs!D95</f>
        <v>26202.999999999996</v>
      </c>
      <c r="M95" s="33">
        <f>Calcs!E95</f>
        <v>0</v>
      </c>
      <c r="N95" s="33">
        <f>Calcs!G95</f>
        <v>26202.999999999996</v>
      </c>
      <c r="O95" s="20" t="s">
        <v>176</v>
      </c>
      <c r="P95" s="31">
        <v>94</v>
      </c>
      <c r="Q95" s="32" t="s">
        <v>184</v>
      </c>
    </row>
    <row r="96" spans="1:17" x14ac:dyDescent="0.25">
      <c r="A96" s="7" t="s">
        <v>52</v>
      </c>
      <c r="B96" s="1">
        <v>100</v>
      </c>
      <c r="C96" s="1" t="b">
        <v>0</v>
      </c>
      <c r="E96" s="1">
        <v>365</v>
      </c>
      <c r="F96" s="1">
        <v>365</v>
      </c>
      <c r="G96" s="1" t="s">
        <v>187</v>
      </c>
      <c r="H96" s="1" t="b">
        <v>0</v>
      </c>
      <c r="I96" s="1" t="s">
        <v>188</v>
      </c>
      <c r="J96" s="19">
        <f>Calcs!J96</f>
        <v>17243</v>
      </c>
      <c r="K96" s="19">
        <f>Calcs!B96</f>
        <v>17243</v>
      </c>
      <c r="L96" s="19">
        <f>Calcs!D96</f>
        <v>17243</v>
      </c>
      <c r="M96" s="33">
        <f>Calcs!E96</f>
        <v>0</v>
      </c>
      <c r="N96" s="33">
        <f>Calcs!G96</f>
        <v>17243</v>
      </c>
      <c r="O96" s="20" t="s">
        <v>176</v>
      </c>
      <c r="P96" s="31">
        <v>95</v>
      </c>
      <c r="Q96" s="32" t="s">
        <v>184</v>
      </c>
    </row>
    <row r="97" spans="1:17" x14ac:dyDescent="0.25">
      <c r="A97" s="7" t="s">
        <v>53</v>
      </c>
      <c r="B97" s="1">
        <v>100</v>
      </c>
      <c r="C97" s="1" t="b">
        <v>0</v>
      </c>
      <c r="E97" s="1">
        <v>365</v>
      </c>
      <c r="F97" s="1">
        <v>365</v>
      </c>
      <c r="G97" s="1" t="s">
        <v>187</v>
      </c>
      <c r="H97" s="1" t="b">
        <v>0</v>
      </c>
      <c r="I97" s="1" t="s">
        <v>188</v>
      </c>
      <c r="J97" s="19">
        <f>Calcs!J97</f>
        <v>16311</v>
      </c>
      <c r="K97" s="19">
        <f>Calcs!B97</f>
        <v>16311</v>
      </c>
      <c r="L97" s="19">
        <f>Calcs!D97</f>
        <v>16311.000000000002</v>
      </c>
      <c r="M97" s="33">
        <f>Calcs!E97</f>
        <v>0</v>
      </c>
      <c r="N97" s="33">
        <f>Calcs!G97</f>
        <v>16311.000000000002</v>
      </c>
      <c r="O97" s="20" t="s">
        <v>176</v>
      </c>
      <c r="P97" s="31">
        <v>96</v>
      </c>
      <c r="Q97" s="32" t="s">
        <v>184</v>
      </c>
    </row>
    <row r="98" spans="1:17" x14ac:dyDescent="0.25">
      <c r="A98" s="7" t="s">
        <v>54</v>
      </c>
      <c r="B98" s="1">
        <v>100</v>
      </c>
      <c r="C98" s="1" t="b">
        <v>0</v>
      </c>
      <c r="E98" s="1">
        <v>365</v>
      </c>
      <c r="F98" s="1">
        <v>365</v>
      </c>
      <c r="G98" s="1" t="s">
        <v>187</v>
      </c>
      <c r="H98" s="1" t="b">
        <v>0</v>
      </c>
      <c r="I98" s="1" t="s">
        <v>188</v>
      </c>
      <c r="J98" s="19">
        <f>Calcs!J98</f>
        <v>25348</v>
      </c>
      <c r="K98" s="19">
        <f>Calcs!B98</f>
        <v>25348</v>
      </c>
      <c r="L98" s="19">
        <f>Calcs!D98</f>
        <v>25348</v>
      </c>
      <c r="M98" s="33">
        <f>Calcs!E98</f>
        <v>0</v>
      </c>
      <c r="N98" s="33">
        <f>Calcs!G98</f>
        <v>25348</v>
      </c>
      <c r="O98" s="20" t="s">
        <v>176</v>
      </c>
      <c r="P98" s="31">
        <v>97</v>
      </c>
      <c r="Q98" s="32" t="s">
        <v>184</v>
      </c>
    </row>
    <row r="99" spans="1:17" x14ac:dyDescent="0.25">
      <c r="A99" s="7" t="s">
        <v>55</v>
      </c>
      <c r="B99" s="1">
        <v>100</v>
      </c>
      <c r="C99" s="1" t="b">
        <v>1</v>
      </c>
      <c r="E99" s="1">
        <v>365</v>
      </c>
      <c r="F99" s="1">
        <v>365</v>
      </c>
      <c r="G99" s="1" t="s">
        <v>187</v>
      </c>
      <c r="H99" s="1" t="b">
        <v>0</v>
      </c>
      <c r="I99" s="1" t="s">
        <v>188</v>
      </c>
      <c r="J99" s="19">
        <f>Calcs!J99</f>
        <v>11897.5</v>
      </c>
      <c r="K99" s="19">
        <f>Calcs!B99</f>
        <v>23795</v>
      </c>
      <c r="L99" s="19">
        <f>Calcs!D99</f>
        <v>23795</v>
      </c>
      <c r="M99" s="33">
        <f>Calcs!E99</f>
        <v>11897.5</v>
      </c>
      <c r="N99" s="33">
        <f>Calcs!G99</f>
        <v>11897.5</v>
      </c>
      <c r="O99" s="20" t="s">
        <v>176</v>
      </c>
      <c r="P99" s="31">
        <v>98</v>
      </c>
      <c r="Q99" s="32" t="s">
        <v>184</v>
      </c>
    </row>
    <row r="100" spans="1:17" x14ac:dyDescent="0.25">
      <c r="A100" s="7" t="s">
        <v>56</v>
      </c>
      <c r="B100" s="1">
        <v>100</v>
      </c>
      <c r="C100" s="1" t="b">
        <v>1</v>
      </c>
      <c r="E100" s="1">
        <v>365</v>
      </c>
      <c r="F100" s="1">
        <v>365</v>
      </c>
      <c r="G100" s="1" t="s">
        <v>187</v>
      </c>
      <c r="H100" s="1" t="b">
        <v>0</v>
      </c>
      <c r="I100" s="1" t="s">
        <v>188</v>
      </c>
      <c r="J100" s="19">
        <f>Calcs!J100</f>
        <v>6514</v>
      </c>
      <c r="K100" s="19">
        <f>Calcs!B100</f>
        <v>13028</v>
      </c>
      <c r="L100" s="19">
        <f>Calcs!D100</f>
        <v>13028</v>
      </c>
      <c r="M100" s="33">
        <f>Calcs!E100</f>
        <v>6514</v>
      </c>
      <c r="N100" s="33">
        <f>Calcs!G100</f>
        <v>6514</v>
      </c>
      <c r="O100" s="20" t="s">
        <v>176</v>
      </c>
      <c r="P100" s="31">
        <v>99</v>
      </c>
      <c r="Q100" s="32" t="s">
        <v>184</v>
      </c>
    </row>
    <row r="101" spans="1:17" x14ac:dyDescent="0.25">
      <c r="A101" s="7" t="s">
        <v>36</v>
      </c>
      <c r="B101" s="1">
        <v>100</v>
      </c>
      <c r="C101" s="1" t="b">
        <v>1</v>
      </c>
      <c r="E101" s="1">
        <v>140</v>
      </c>
      <c r="F101" s="1">
        <v>366</v>
      </c>
      <c r="G101" s="1" t="s">
        <v>187</v>
      </c>
      <c r="H101" s="1" t="b">
        <v>0</v>
      </c>
      <c r="I101" s="1" t="s">
        <v>188</v>
      </c>
      <c r="J101" s="19">
        <f>Calcs!J101</f>
        <v>10613.03</v>
      </c>
      <c r="K101" s="19">
        <f>Calcs!B101</f>
        <v>55491</v>
      </c>
      <c r="L101" s="19">
        <f>Calcs!D101</f>
        <v>55491</v>
      </c>
      <c r="M101" s="33">
        <f>Calcs!E101</f>
        <v>27745.5</v>
      </c>
      <c r="N101" s="33">
        <f>Calcs!G101</f>
        <v>27745.5</v>
      </c>
      <c r="O101" s="20" t="s">
        <v>176</v>
      </c>
      <c r="P101" s="31">
        <v>100</v>
      </c>
      <c r="Q101" s="32" t="s">
        <v>184</v>
      </c>
    </row>
    <row r="102" spans="1:17" x14ac:dyDescent="0.25">
      <c r="A102" s="7" t="s">
        <v>57</v>
      </c>
      <c r="B102" s="1">
        <v>100</v>
      </c>
      <c r="C102" s="1" t="b">
        <v>1</v>
      </c>
      <c r="E102" s="1">
        <v>180</v>
      </c>
      <c r="F102" s="1">
        <v>366</v>
      </c>
      <c r="G102" s="1" t="s">
        <v>187</v>
      </c>
      <c r="H102" s="1" t="b">
        <v>0</v>
      </c>
      <c r="I102" s="1" t="s">
        <v>188</v>
      </c>
      <c r="J102" s="19">
        <f>Calcs!J102</f>
        <v>3012.79</v>
      </c>
      <c r="K102" s="19">
        <f>Calcs!B102</f>
        <v>12252</v>
      </c>
      <c r="L102" s="19">
        <f>Calcs!D102</f>
        <v>12252</v>
      </c>
      <c r="M102" s="33">
        <f>Calcs!E102</f>
        <v>6126</v>
      </c>
      <c r="N102" s="33">
        <f>Calcs!G102</f>
        <v>6126</v>
      </c>
      <c r="O102" s="20" t="s">
        <v>176</v>
      </c>
      <c r="P102" s="31">
        <v>101</v>
      </c>
      <c r="Q102" s="32" t="s">
        <v>184</v>
      </c>
    </row>
    <row r="103" spans="1:17" x14ac:dyDescent="0.25">
      <c r="A103" s="7" t="s">
        <v>58</v>
      </c>
      <c r="B103" s="1">
        <v>100</v>
      </c>
      <c r="C103" s="1" t="b">
        <v>1</v>
      </c>
      <c r="E103" s="1">
        <v>240</v>
      </c>
      <c r="F103" s="1">
        <v>366</v>
      </c>
      <c r="G103" s="1" t="s">
        <v>187</v>
      </c>
      <c r="H103" s="1" t="b">
        <v>0</v>
      </c>
      <c r="I103" s="1" t="s">
        <v>188</v>
      </c>
      <c r="J103" s="19">
        <f>Calcs!J103</f>
        <v>2707.21</v>
      </c>
      <c r="K103" s="19">
        <f>Calcs!B103</f>
        <v>8257</v>
      </c>
      <c r="L103" s="19">
        <f>Calcs!D103</f>
        <v>8257</v>
      </c>
      <c r="M103" s="33">
        <f>Calcs!E103</f>
        <v>4128.5</v>
      </c>
      <c r="N103" s="33">
        <f>Calcs!G103</f>
        <v>4128.5</v>
      </c>
      <c r="O103" s="20" t="s">
        <v>176</v>
      </c>
      <c r="P103" s="31">
        <v>102</v>
      </c>
      <c r="Q103" s="32" t="s">
        <v>184</v>
      </c>
    </row>
    <row r="104" spans="1:17" x14ac:dyDescent="0.25">
      <c r="A104" s="7" t="s">
        <v>59</v>
      </c>
      <c r="B104" s="1">
        <v>100</v>
      </c>
      <c r="C104" s="1" t="b">
        <v>0</v>
      </c>
      <c r="E104" s="1">
        <v>365</v>
      </c>
      <c r="F104" s="1">
        <v>366</v>
      </c>
      <c r="G104" s="1" t="s">
        <v>187</v>
      </c>
      <c r="H104" s="1" t="b">
        <v>0</v>
      </c>
      <c r="I104" s="1" t="s">
        <v>188</v>
      </c>
      <c r="J104" s="19">
        <f>Calcs!J104</f>
        <v>7769.71</v>
      </c>
      <c r="K104" s="19">
        <f>Calcs!B104</f>
        <v>7791</v>
      </c>
      <c r="L104" s="19">
        <f>Calcs!D104</f>
        <v>7791</v>
      </c>
      <c r="M104" s="33">
        <f>Calcs!E104</f>
        <v>0</v>
      </c>
      <c r="N104" s="33">
        <f>Calcs!G104</f>
        <v>7791</v>
      </c>
      <c r="O104" s="20" t="s">
        <v>176</v>
      </c>
      <c r="P104" s="31">
        <v>103</v>
      </c>
      <c r="Q104" s="32" t="s">
        <v>184</v>
      </c>
    </row>
    <row r="105" spans="1:17" x14ac:dyDescent="0.25">
      <c r="A105" s="7" t="s">
        <v>60</v>
      </c>
      <c r="B105" s="1">
        <v>100</v>
      </c>
      <c r="C105" s="1" t="b">
        <v>0</v>
      </c>
      <c r="E105" s="1">
        <v>365</v>
      </c>
      <c r="F105" s="1">
        <v>366</v>
      </c>
      <c r="G105" s="1" t="s">
        <v>187</v>
      </c>
      <c r="H105" s="1" t="b">
        <v>0</v>
      </c>
      <c r="I105" s="1" t="s">
        <v>188</v>
      </c>
      <c r="J105" s="19">
        <f>Calcs!J105</f>
        <v>11287.08</v>
      </c>
      <c r="K105" s="19">
        <f>Calcs!B105</f>
        <v>11318</v>
      </c>
      <c r="L105" s="19">
        <f>Calcs!D105</f>
        <v>11318</v>
      </c>
      <c r="M105" s="33">
        <f>Calcs!E105</f>
        <v>0</v>
      </c>
      <c r="N105" s="33">
        <f>Calcs!G105</f>
        <v>11318</v>
      </c>
      <c r="O105" s="20" t="s">
        <v>176</v>
      </c>
      <c r="P105" s="31">
        <v>104</v>
      </c>
      <c r="Q105" s="32" t="s">
        <v>184</v>
      </c>
    </row>
    <row r="106" spans="1:17" x14ac:dyDescent="0.25">
      <c r="A106" s="7" t="s">
        <v>61</v>
      </c>
      <c r="B106" s="1">
        <v>100</v>
      </c>
      <c r="C106" s="1" t="b">
        <v>0</v>
      </c>
      <c r="E106" s="1">
        <v>365</v>
      </c>
      <c r="F106" s="1">
        <v>366</v>
      </c>
      <c r="G106" s="1" t="s">
        <v>187</v>
      </c>
      <c r="H106" s="1" t="b">
        <v>0</v>
      </c>
      <c r="I106" s="1" t="s">
        <v>188</v>
      </c>
      <c r="J106" s="19">
        <f>Calcs!J106</f>
        <v>10513.2</v>
      </c>
      <c r="K106" s="19">
        <f>Calcs!B106</f>
        <v>10542</v>
      </c>
      <c r="L106" s="19">
        <f>Calcs!D106</f>
        <v>10542</v>
      </c>
      <c r="M106" s="33">
        <f>Calcs!E106</f>
        <v>0</v>
      </c>
      <c r="N106" s="33">
        <f>Calcs!G106</f>
        <v>10542</v>
      </c>
      <c r="O106" s="20" t="s">
        <v>176</v>
      </c>
      <c r="P106" s="31">
        <v>105</v>
      </c>
      <c r="Q106" s="32" t="s">
        <v>184</v>
      </c>
    </row>
    <row r="107" spans="1:17" x14ac:dyDescent="0.25">
      <c r="A107" s="7" t="s">
        <v>62</v>
      </c>
      <c r="B107" s="1">
        <v>100</v>
      </c>
      <c r="C107" s="1" t="b">
        <v>0</v>
      </c>
      <c r="E107" s="1">
        <v>366</v>
      </c>
      <c r="F107" s="1">
        <v>366</v>
      </c>
      <c r="G107" s="1" t="s">
        <v>187</v>
      </c>
      <c r="H107" s="1" t="b">
        <v>0</v>
      </c>
      <c r="I107" s="1" t="s">
        <v>188</v>
      </c>
      <c r="J107" s="19">
        <f>Calcs!J107</f>
        <v>5871</v>
      </c>
      <c r="K107" s="19">
        <f>Calcs!B107</f>
        <v>5871</v>
      </c>
      <c r="L107" s="19">
        <f>Calcs!D107</f>
        <v>5871</v>
      </c>
      <c r="M107" s="33">
        <f>Calcs!E107</f>
        <v>0</v>
      </c>
      <c r="N107" s="33">
        <f>Calcs!G107</f>
        <v>5871</v>
      </c>
      <c r="O107" s="20" t="s">
        <v>176</v>
      </c>
      <c r="P107" s="31">
        <v>106</v>
      </c>
      <c r="Q107" s="32" t="s">
        <v>184</v>
      </c>
    </row>
    <row r="108" spans="1:17" x14ac:dyDescent="0.25">
      <c r="A108" s="7" t="s">
        <v>63</v>
      </c>
      <c r="B108" s="1">
        <v>100</v>
      </c>
      <c r="C108" s="1" t="b">
        <v>0</v>
      </c>
      <c r="E108" s="1">
        <v>366</v>
      </c>
      <c r="F108" s="1">
        <v>366</v>
      </c>
      <c r="G108" s="1" t="s">
        <v>187</v>
      </c>
      <c r="H108" s="1" t="b">
        <v>0</v>
      </c>
      <c r="I108" s="1" t="s">
        <v>188</v>
      </c>
      <c r="J108" s="19">
        <f>Calcs!J108</f>
        <v>5483</v>
      </c>
      <c r="K108" s="19">
        <f>Calcs!B108</f>
        <v>5483</v>
      </c>
      <c r="L108" s="19">
        <f>Calcs!D108</f>
        <v>5483</v>
      </c>
      <c r="M108" s="33">
        <f>Calcs!E108</f>
        <v>0</v>
      </c>
      <c r="N108" s="33">
        <f>Calcs!G108</f>
        <v>5483</v>
      </c>
      <c r="O108" s="20" t="s">
        <v>176</v>
      </c>
      <c r="P108" s="31">
        <v>107</v>
      </c>
      <c r="Q108" s="32" t="s">
        <v>184</v>
      </c>
    </row>
    <row r="109" spans="1:17" x14ac:dyDescent="0.25">
      <c r="A109" s="7" t="s">
        <v>64</v>
      </c>
      <c r="B109" s="1">
        <v>100</v>
      </c>
      <c r="C109" s="1" t="b">
        <v>1</v>
      </c>
      <c r="E109" s="1">
        <v>366</v>
      </c>
      <c r="F109" s="1">
        <v>366</v>
      </c>
      <c r="G109" s="1" t="s">
        <v>187</v>
      </c>
      <c r="H109" s="1" t="b">
        <v>0</v>
      </c>
      <c r="I109" s="1" t="s">
        <v>188</v>
      </c>
      <c r="J109" s="19">
        <f>Calcs!J109</f>
        <v>1924.5</v>
      </c>
      <c r="K109" s="19">
        <f>Calcs!B109</f>
        <v>3849</v>
      </c>
      <c r="L109" s="19">
        <f>Calcs!D109</f>
        <v>3849</v>
      </c>
      <c r="M109" s="33">
        <f>Calcs!E109</f>
        <v>1924.5</v>
      </c>
      <c r="N109" s="33">
        <f>Calcs!G109</f>
        <v>1924.5</v>
      </c>
      <c r="O109" s="20" t="s">
        <v>176</v>
      </c>
      <c r="P109" s="31">
        <v>108</v>
      </c>
      <c r="Q109" s="32" t="s">
        <v>184</v>
      </c>
    </row>
    <row r="110" spans="1:17" x14ac:dyDescent="0.25">
      <c r="A110" s="7" t="s">
        <v>65</v>
      </c>
      <c r="B110" s="1">
        <v>100</v>
      </c>
      <c r="C110" s="1" t="b">
        <v>1</v>
      </c>
      <c r="E110" s="1">
        <v>366</v>
      </c>
      <c r="F110" s="1">
        <v>366</v>
      </c>
      <c r="G110" s="1" t="s">
        <v>187</v>
      </c>
      <c r="H110" s="1" t="b">
        <v>0</v>
      </c>
      <c r="I110" s="1" t="s">
        <v>188</v>
      </c>
      <c r="J110" s="19">
        <f>Calcs!J110</f>
        <v>1808</v>
      </c>
      <c r="K110" s="19">
        <f>Calcs!B110</f>
        <v>3616</v>
      </c>
      <c r="L110" s="19">
        <f>Calcs!D110</f>
        <v>3615.9999999999995</v>
      </c>
      <c r="M110" s="33">
        <f>Calcs!E110</f>
        <v>1807.9999999999998</v>
      </c>
      <c r="N110" s="33">
        <f>Calcs!G110</f>
        <v>1807.9999999999998</v>
      </c>
      <c r="O110" s="20" t="s">
        <v>176</v>
      </c>
      <c r="P110" s="31">
        <v>109</v>
      </c>
      <c r="Q110" s="32" t="s">
        <v>184</v>
      </c>
    </row>
    <row r="111" spans="1:17" x14ac:dyDescent="0.25">
      <c r="A111" s="7" t="s">
        <v>22</v>
      </c>
      <c r="B111" s="1">
        <v>100</v>
      </c>
      <c r="C111" s="1" t="b">
        <v>1</v>
      </c>
      <c r="E111" s="1">
        <v>366</v>
      </c>
      <c r="F111" s="1">
        <v>366</v>
      </c>
      <c r="G111" s="1" t="s">
        <v>187</v>
      </c>
      <c r="H111" s="1" t="b">
        <v>0</v>
      </c>
      <c r="I111" s="1" t="s">
        <v>188</v>
      </c>
      <c r="J111" s="19">
        <f>Calcs!J111</f>
        <v>4139.5</v>
      </c>
      <c r="K111" s="19">
        <f>Calcs!B111</f>
        <v>8279</v>
      </c>
      <c r="L111" s="19">
        <f>Calcs!D111</f>
        <v>8279</v>
      </c>
      <c r="M111" s="33">
        <f>Calcs!E111</f>
        <v>4139.5</v>
      </c>
      <c r="N111" s="33">
        <f>Calcs!G111</f>
        <v>4139.5</v>
      </c>
      <c r="O111" s="20" t="s">
        <v>176</v>
      </c>
      <c r="P111" s="31">
        <v>110</v>
      </c>
      <c r="Q111" s="32" t="s">
        <v>184</v>
      </c>
    </row>
    <row r="112" spans="1:17" x14ac:dyDescent="0.25">
      <c r="A112" s="7" t="s">
        <v>37</v>
      </c>
      <c r="B112" s="1">
        <v>100</v>
      </c>
      <c r="C112" s="1" t="b">
        <v>1</v>
      </c>
      <c r="E112" s="1">
        <v>366</v>
      </c>
      <c r="F112" s="1">
        <v>366</v>
      </c>
      <c r="G112" s="1" t="s">
        <v>187</v>
      </c>
      <c r="H112" s="1" t="b">
        <v>0</v>
      </c>
      <c r="I112" s="1" t="s">
        <v>188</v>
      </c>
      <c r="J112" s="19">
        <f>Calcs!J112</f>
        <v>17492.5</v>
      </c>
      <c r="K112" s="19">
        <f>Calcs!B112</f>
        <v>34985</v>
      </c>
      <c r="L112" s="19">
        <f>Calcs!D112</f>
        <v>34985</v>
      </c>
      <c r="M112" s="33">
        <f>Calcs!E112</f>
        <v>17492.5</v>
      </c>
      <c r="N112" s="33">
        <f>Calcs!G112</f>
        <v>17492.5</v>
      </c>
      <c r="O112" s="20" t="s">
        <v>176</v>
      </c>
      <c r="P112" s="31">
        <v>111</v>
      </c>
      <c r="Q112" s="32" t="s">
        <v>184</v>
      </c>
    </row>
    <row r="113" spans="1:17" x14ac:dyDescent="0.25">
      <c r="A113" s="7" t="s">
        <v>66</v>
      </c>
      <c r="B113" s="1">
        <v>100</v>
      </c>
      <c r="C113" s="1" t="b">
        <v>1</v>
      </c>
      <c r="E113" s="1">
        <v>201</v>
      </c>
      <c r="F113" s="1">
        <v>365</v>
      </c>
      <c r="G113" s="1" t="s">
        <v>187</v>
      </c>
      <c r="H113" s="1" t="b">
        <v>0</v>
      </c>
      <c r="I113" s="1" t="s">
        <v>188</v>
      </c>
      <c r="J113" s="19">
        <f>Calcs!J113</f>
        <v>2065.62</v>
      </c>
      <c r="K113" s="19">
        <f>Calcs!B113</f>
        <v>7502</v>
      </c>
      <c r="L113" s="19">
        <f>Calcs!D113</f>
        <v>7502</v>
      </c>
      <c r="M113" s="33">
        <f>Calcs!E113</f>
        <v>3751</v>
      </c>
      <c r="N113" s="33">
        <f>Calcs!G113</f>
        <v>3751</v>
      </c>
      <c r="O113" s="20" t="s">
        <v>176</v>
      </c>
      <c r="P113" s="31">
        <v>112</v>
      </c>
      <c r="Q113" s="32" t="s">
        <v>184</v>
      </c>
    </row>
    <row r="114" spans="1:17" x14ac:dyDescent="0.25">
      <c r="A114" s="7" t="s">
        <v>67</v>
      </c>
      <c r="B114" s="1">
        <v>1</v>
      </c>
      <c r="C114" s="1" t="b">
        <v>0</v>
      </c>
      <c r="E114" s="1">
        <v>30</v>
      </c>
      <c r="F114" s="1">
        <v>365</v>
      </c>
      <c r="G114" s="1" t="s">
        <v>187</v>
      </c>
      <c r="H114" s="1" t="b">
        <v>0</v>
      </c>
      <c r="I114" s="1" t="s">
        <v>188</v>
      </c>
      <c r="J114" s="19">
        <f>Calcs!J114</f>
        <v>3.49</v>
      </c>
      <c r="K114" s="19">
        <f>Calcs!B114</f>
        <v>4247</v>
      </c>
      <c r="L114" s="19">
        <f>Calcs!D114</f>
        <v>42.47</v>
      </c>
      <c r="M114" s="33">
        <f>Calcs!E114</f>
        <v>0</v>
      </c>
      <c r="N114" s="33">
        <f>Calcs!G114</f>
        <v>42.47</v>
      </c>
      <c r="O114" s="20" t="s">
        <v>176</v>
      </c>
      <c r="P114" s="31">
        <v>113</v>
      </c>
      <c r="Q114" s="32" t="s">
        <v>184</v>
      </c>
    </row>
    <row r="115" spans="1:17" x14ac:dyDescent="0.25">
      <c r="A115" s="7" t="s">
        <v>68</v>
      </c>
      <c r="B115" s="1">
        <v>100</v>
      </c>
      <c r="C115" s="1" t="b">
        <v>0</v>
      </c>
      <c r="E115" s="1">
        <v>45</v>
      </c>
      <c r="F115" s="1">
        <v>365</v>
      </c>
      <c r="G115" s="1" t="s">
        <v>187</v>
      </c>
      <c r="H115" s="1" t="b">
        <v>0</v>
      </c>
      <c r="I115" s="1" t="s">
        <v>188</v>
      </c>
      <c r="J115" s="19">
        <f>Calcs!J115</f>
        <v>475.77</v>
      </c>
      <c r="K115" s="19">
        <f>Calcs!B115</f>
        <v>3859</v>
      </c>
      <c r="L115" s="19">
        <f>Calcs!D115</f>
        <v>3859.0000000000005</v>
      </c>
      <c r="M115" s="33">
        <f>Calcs!E115</f>
        <v>0</v>
      </c>
      <c r="N115" s="33">
        <f>Calcs!G115</f>
        <v>3859.0000000000005</v>
      </c>
      <c r="O115" s="20" t="s">
        <v>176</v>
      </c>
      <c r="P115" s="31">
        <v>114</v>
      </c>
      <c r="Q115" s="32" t="s">
        <v>184</v>
      </c>
    </row>
    <row r="116" spans="1:17" x14ac:dyDescent="0.25">
      <c r="A116" s="7" t="s">
        <v>69</v>
      </c>
      <c r="B116" s="1">
        <v>15</v>
      </c>
      <c r="C116" s="1" t="b">
        <v>1</v>
      </c>
      <c r="E116" s="1">
        <v>60</v>
      </c>
      <c r="F116" s="1">
        <v>365</v>
      </c>
      <c r="G116" s="1" t="s">
        <v>187</v>
      </c>
      <c r="H116" s="1" t="b">
        <v>0</v>
      </c>
      <c r="I116" s="1" t="s">
        <v>188</v>
      </c>
      <c r="J116" s="19">
        <f>Calcs!J116</f>
        <v>35.049999999999997</v>
      </c>
      <c r="K116" s="19">
        <f>Calcs!B116</f>
        <v>2843</v>
      </c>
      <c r="L116" s="19">
        <f>Calcs!D116</f>
        <v>426.45</v>
      </c>
      <c r="M116" s="33">
        <f>Calcs!E116</f>
        <v>213.22499999999999</v>
      </c>
      <c r="N116" s="33">
        <f>Calcs!G116</f>
        <v>213.22499999999999</v>
      </c>
      <c r="O116" s="20" t="s">
        <v>176</v>
      </c>
      <c r="P116" s="31">
        <v>115</v>
      </c>
      <c r="Q116" s="32" t="s">
        <v>184</v>
      </c>
    </row>
    <row r="117" spans="1:17" x14ac:dyDescent="0.25">
      <c r="A117" s="7" t="s">
        <v>70</v>
      </c>
      <c r="B117" s="1">
        <v>100</v>
      </c>
      <c r="C117" s="1" t="b">
        <v>1</v>
      </c>
      <c r="E117" s="1">
        <v>75</v>
      </c>
      <c r="F117" s="1">
        <v>365</v>
      </c>
      <c r="G117" s="1" t="s">
        <v>187</v>
      </c>
      <c r="H117" s="1" t="b">
        <v>0</v>
      </c>
      <c r="I117" s="1" t="s">
        <v>188</v>
      </c>
      <c r="J117" s="19">
        <f>Calcs!J117</f>
        <v>268.14999999999998</v>
      </c>
      <c r="K117" s="19">
        <f>Calcs!B117</f>
        <v>2610</v>
      </c>
      <c r="L117" s="19">
        <f>Calcs!D117</f>
        <v>2610</v>
      </c>
      <c r="M117" s="33">
        <f>Calcs!E117</f>
        <v>1305</v>
      </c>
      <c r="N117" s="33">
        <f>Calcs!G117</f>
        <v>1305</v>
      </c>
      <c r="O117" s="20" t="s">
        <v>176</v>
      </c>
      <c r="P117" s="31">
        <v>116</v>
      </c>
      <c r="Q117" s="32" t="s">
        <v>184</v>
      </c>
    </row>
    <row r="118" spans="1:17" x14ac:dyDescent="0.25">
      <c r="A118" s="7" t="s">
        <v>71</v>
      </c>
      <c r="B118" s="1">
        <v>20</v>
      </c>
      <c r="C118" s="1" t="b">
        <v>1</v>
      </c>
      <c r="E118" s="1">
        <v>90</v>
      </c>
      <c r="F118" s="1">
        <v>365</v>
      </c>
      <c r="G118" s="1" t="s">
        <v>187</v>
      </c>
      <c r="H118" s="1" t="b">
        <v>0</v>
      </c>
      <c r="I118" s="1" t="s">
        <v>188</v>
      </c>
      <c r="J118" s="19">
        <f>Calcs!J118</f>
        <v>85.96</v>
      </c>
      <c r="K118" s="19">
        <f>Calcs!B118</f>
        <v>3486</v>
      </c>
      <c r="L118" s="19">
        <f>Calcs!D118</f>
        <v>697.2</v>
      </c>
      <c r="M118" s="33">
        <f>Calcs!E118</f>
        <v>348.6</v>
      </c>
      <c r="N118" s="33">
        <f>Calcs!G118</f>
        <v>348.6</v>
      </c>
      <c r="O118" s="20" t="s">
        <v>176</v>
      </c>
      <c r="P118" s="31">
        <v>117</v>
      </c>
      <c r="Q118" s="32" t="s">
        <v>184</v>
      </c>
    </row>
    <row r="119" spans="1:17" x14ac:dyDescent="0.25">
      <c r="A119" s="7" t="s">
        <v>72</v>
      </c>
      <c r="B119" s="1">
        <v>1</v>
      </c>
      <c r="C119" s="1" t="b">
        <v>0</v>
      </c>
      <c r="E119" s="1">
        <v>30</v>
      </c>
      <c r="F119" s="1">
        <v>365</v>
      </c>
      <c r="G119" s="1" t="s">
        <v>187</v>
      </c>
      <c r="H119" s="1" t="b">
        <v>0</v>
      </c>
      <c r="I119" s="1" t="s">
        <v>188</v>
      </c>
      <c r="J119" s="19">
        <f>Calcs!J119</f>
        <v>2.62</v>
      </c>
      <c r="K119" s="19">
        <f>Calcs!B119</f>
        <v>3190</v>
      </c>
      <c r="L119" s="19">
        <f>Calcs!D119</f>
        <v>31.9</v>
      </c>
      <c r="M119" s="33">
        <f>Calcs!E119</f>
        <v>0</v>
      </c>
      <c r="N119" s="33">
        <f>Calcs!G119</f>
        <v>31.9</v>
      </c>
      <c r="O119" s="20" t="s">
        <v>176</v>
      </c>
      <c r="P119" s="31">
        <v>118</v>
      </c>
      <c r="Q119" s="32" t="s">
        <v>184</v>
      </c>
    </row>
    <row r="120" spans="1:17" x14ac:dyDescent="0.25">
      <c r="A120" s="7" t="s">
        <v>16</v>
      </c>
      <c r="B120" s="1">
        <v>100</v>
      </c>
      <c r="C120" s="1" t="b">
        <v>0</v>
      </c>
      <c r="E120" s="1">
        <v>1</v>
      </c>
      <c r="F120" s="1">
        <v>365</v>
      </c>
      <c r="G120" s="1" t="s">
        <v>187</v>
      </c>
      <c r="H120" s="1" t="b">
        <v>0</v>
      </c>
      <c r="I120" s="1" t="s">
        <v>188</v>
      </c>
      <c r="J120" s="19">
        <f>Calcs!J120</f>
        <v>4.79</v>
      </c>
      <c r="K120" s="19">
        <f>Calcs!B120</f>
        <v>1750</v>
      </c>
      <c r="L120" s="19">
        <f>Calcs!D120</f>
        <v>1750</v>
      </c>
      <c r="M120" s="33">
        <f>Calcs!E120</f>
        <v>0</v>
      </c>
      <c r="N120" s="33">
        <f>Calcs!G120</f>
        <v>1750</v>
      </c>
      <c r="O120" s="20" t="s">
        <v>176</v>
      </c>
      <c r="P120" s="31">
        <v>119</v>
      </c>
      <c r="Q120" s="32" t="s">
        <v>184</v>
      </c>
    </row>
    <row r="121" spans="1:17" x14ac:dyDescent="0.25">
      <c r="A121" s="7" t="s">
        <v>73</v>
      </c>
      <c r="B121" s="1">
        <v>15</v>
      </c>
      <c r="C121" s="1" t="b">
        <v>1</v>
      </c>
      <c r="E121" s="1">
        <v>1</v>
      </c>
      <c r="F121" s="1">
        <v>365</v>
      </c>
      <c r="G121" s="1" t="s">
        <v>187</v>
      </c>
      <c r="H121" s="1" t="b">
        <v>0</v>
      </c>
      <c r="I121" s="1" t="s">
        <v>188</v>
      </c>
      <c r="J121" s="19">
        <f>Calcs!J121</f>
        <v>0.33</v>
      </c>
      <c r="K121" s="19">
        <f>Calcs!B121</f>
        <v>1620</v>
      </c>
      <c r="L121" s="19">
        <f>Calcs!D121</f>
        <v>243</v>
      </c>
      <c r="M121" s="33">
        <f>Calcs!E121</f>
        <v>121.50000000000001</v>
      </c>
      <c r="N121" s="33">
        <f>Calcs!G121</f>
        <v>121.50000000000001</v>
      </c>
      <c r="O121" s="20" t="s">
        <v>176</v>
      </c>
      <c r="P121" s="31">
        <v>120</v>
      </c>
      <c r="Q121" s="32" t="s">
        <v>184</v>
      </c>
    </row>
    <row r="122" spans="1:17" x14ac:dyDescent="0.25">
      <c r="A122" s="7" t="s">
        <v>74</v>
      </c>
      <c r="B122" s="1">
        <v>100</v>
      </c>
      <c r="C122" s="1" t="b">
        <v>1</v>
      </c>
      <c r="E122" s="1">
        <v>30</v>
      </c>
      <c r="F122" s="1">
        <v>365</v>
      </c>
      <c r="G122" s="1" t="s">
        <v>187</v>
      </c>
      <c r="H122" s="1" t="b">
        <v>0</v>
      </c>
      <c r="I122" s="1" t="s">
        <v>188</v>
      </c>
      <c r="J122" s="19">
        <f>Calcs!J122</f>
        <v>53.38</v>
      </c>
      <c r="K122" s="19">
        <f>Calcs!B122</f>
        <v>1299</v>
      </c>
      <c r="L122" s="19">
        <f>Calcs!D122</f>
        <v>1299</v>
      </c>
      <c r="M122" s="33">
        <f>Calcs!E122</f>
        <v>649.5</v>
      </c>
      <c r="N122" s="33">
        <f>Calcs!G122</f>
        <v>649.5</v>
      </c>
      <c r="O122" s="20" t="s">
        <v>176</v>
      </c>
      <c r="P122" s="31">
        <v>121</v>
      </c>
      <c r="Q122" s="32" t="s">
        <v>184</v>
      </c>
    </row>
    <row r="123" spans="1:17" x14ac:dyDescent="0.25">
      <c r="A123" s="7" t="s">
        <v>38</v>
      </c>
      <c r="B123" s="1">
        <v>20</v>
      </c>
      <c r="C123" s="1" t="b">
        <v>1</v>
      </c>
      <c r="E123" s="1">
        <v>45</v>
      </c>
      <c r="F123" s="1">
        <v>365</v>
      </c>
      <c r="G123" s="1" t="s">
        <v>187</v>
      </c>
      <c r="H123" s="1" t="b">
        <v>0</v>
      </c>
      <c r="I123" s="1" t="s">
        <v>188</v>
      </c>
      <c r="J123" s="19">
        <f>Calcs!J123</f>
        <v>391.48</v>
      </c>
      <c r="K123" s="19">
        <f>Calcs!B123</f>
        <v>31753</v>
      </c>
      <c r="L123" s="19">
        <f>Calcs!D123</f>
        <v>6350.5999999999995</v>
      </c>
      <c r="M123" s="33">
        <f>Calcs!E123</f>
        <v>3175.2999999999997</v>
      </c>
      <c r="N123" s="33">
        <f>Calcs!G123</f>
        <v>3175.2999999999997</v>
      </c>
      <c r="O123" s="20" t="s">
        <v>176</v>
      </c>
      <c r="P123" s="31">
        <v>122</v>
      </c>
      <c r="Q123" s="32" t="s">
        <v>184</v>
      </c>
    </row>
    <row r="124" spans="1:17" x14ac:dyDescent="0.25">
      <c r="A124" s="7" t="s">
        <v>75</v>
      </c>
      <c r="B124" s="1">
        <v>1</v>
      </c>
      <c r="C124" s="1" t="b">
        <v>0</v>
      </c>
      <c r="E124" s="1">
        <v>60</v>
      </c>
      <c r="F124" s="1">
        <v>365</v>
      </c>
      <c r="G124" s="1" t="s">
        <v>187</v>
      </c>
      <c r="H124" s="1" t="b">
        <v>0</v>
      </c>
      <c r="I124" s="1" t="s">
        <v>188</v>
      </c>
      <c r="J124" s="19">
        <f>Calcs!J124</f>
        <v>2.0099999999999998</v>
      </c>
      <c r="K124" s="19">
        <f>Calcs!B124</f>
        <v>1221</v>
      </c>
      <c r="L124" s="19">
        <f>Calcs!D124</f>
        <v>12.21</v>
      </c>
      <c r="M124" s="33">
        <f>Calcs!E124</f>
        <v>0</v>
      </c>
      <c r="N124" s="33">
        <f>Calcs!G124</f>
        <v>12.21</v>
      </c>
      <c r="O124" s="20" t="s">
        <v>176</v>
      </c>
      <c r="P124" s="31">
        <v>123</v>
      </c>
      <c r="Q124" s="32" t="s">
        <v>184</v>
      </c>
    </row>
    <row r="125" spans="1:17" x14ac:dyDescent="0.25">
      <c r="A125" s="7" t="s">
        <v>21</v>
      </c>
      <c r="B125" s="1">
        <v>100</v>
      </c>
      <c r="C125" s="1" t="b">
        <v>0</v>
      </c>
      <c r="E125" s="1">
        <v>75</v>
      </c>
      <c r="F125" s="1">
        <v>365</v>
      </c>
      <c r="G125" s="1" t="s">
        <v>187</v>
      </c>
      <c r="H125" s="1" t="b">
        <v>0</v>
      </c>
      <c r="I125" s="1" t="s">
        <v>188</v>
      </c>
      <c r="J125" s="19">
        <f>Calcs!J125</f>
        <v>386.1</v>
      </c>
      <c r="K125" s="19">
        <f>Calcs!B125</f>
        <v>1879</v>
      </c>
      <c r="L125" s="19">
        <f>Calcs!D125</f>
        <v>1879</v>
      </c>
      <c r="M125" s="33">
        <f>Calcs!E125</f>
        <v>0</v>
      </c>
      <c r="N125" s="33">
        <f>Calcs!G125</f>
        <v>1879</v>
      </c>
      <c r="O125" s="20" t="s">
        <v>176</v>
      </c>
      <c r="P125" s="31">
        <v>124</v>
      </c>
      <c r="Q125" s="32" t="s">
        <v>184</v>
      </c>
    </row>
    <row r="126" spans="1:17" x14ac:dyDescent="0.25">
      <c r="A126" s="7" t="s">
        <v>76</v>
      </c>
      <c r="B126" s="1">
        <v>15</v>
      </c>
      <c r="C126" s="1" t="b">
        <v>1</v>
      </c>
      <c r="E126" s="1">
        <v>90</v>
      </c>
      <c r="F126" s="1">
        <v>365</v>
      </c>
      <c r="G126" s="1" t="s">
        <v>187</v>
      </c>
      <c r="H126" s="1" t="b">
        <v>0</v>
      </c>
      <c r="I126" s="1" t="s">
        <v>188</v>
      </c>
      <c r="J126" s="19">
        <f>Calcs!J126</f>
        <v>33.57</v>
      </c>
      <c r="K126" s="19">
        <f>Calcs!B126</f>
        <v>1815</v>
      </c>
      <c r="L126" s="19">
        <f>Calcs!D126</f>
        <v>272.25</v>
      </c>
      <c r="M126" s="33">
        <f>Calcs!E126</f>
        <v>136.125</v>
      </c>
      <c r="N126" s="33">
        <f>Calcs!G126</f>
        <v>136.125</v>
      </c>
      <c r="O126" s="20" t="s">
        <v>176</v>
      </c>
      <c r="P126" s="31">
        <v>125</v>
      </c>
      <c r="Q126" s="32" t="s">
        <v>184</v>
      </c>
    </row>
    <row r="127" spans="1:17" x14ac:dyDescent="0.25">
      <c r="A127" s="7" t="s">
        <v>27</v>
      </c>
      <c r="B127" s="1">
        <v>100</v>
      </c>
      <c r="C127" s="1" t="b">
        <v>1</v>
      </c>
      <c r="E127" s="1">
        <v>105</v>
      </c>
      <c r="F127" s="1">
        <v>365</v>
      </c>
      <c r="G127" s="1" t="s">
        <v>187</v>
      </c>
      <c r="H127" s="1" t="b">
        <v>0</v>
      </c>
      <c r="I127" s="1" t="s">
        <v>188</v>
      </c>
      <c r="J127" s="19">
        <f>Calcs!J127</f>
        <v>123.12</v>
      </c>
      <c r="K127" s="19">
        <f>Calcs!B127</f>
        <v>856</v>
      </c>
      <c r="L127" s="19">
        <f>Calcs!D127</f>
        <v>856</v>
      </c>
      <c r="M127" s="33">
        <f>Calcs!E127</f>
        <v>428</v>
      </c>
      <c r="N127" s="33">
        <f>Calcs!G127</f>
        <v>428</v>
      </c>
      <c r="O127" s="20" t="s">
        <v>176</v>
      </c>
      <c r="P127" s="31">
        <v>126</v>
      </c>
      <c r="Q127" s="32" t="s">
        <v>184</v>
      </c>
    </row>
    <row r="128" spans="1:17" x14ac:dyDescent="0.25">
      <c r="A128" s="7" t="s">
        <v>77</v>
      </c>
      <c r="B128" s="1">
        <v>20</v>
      </c>
      <c r="C128" s="1" t="b">
        <v>1</v>
      </c>
      <c r="E128" s="1">
        <v>120</v>
      </c>
      <c r="F128" s="1">
        <v>365</v>
      </c>
      <c r="G128" s="1" t="s">
        <v>187</v>
      </c>
      <c r="H128" s="1" t="b">
        <v>0</v>
      </c>
      <c r="I128" s="1" t="s">
        <v>188</v>
      </c>
      <c r="J128" s="19">
        <f>Calcs!J128</f>
        <v>27.09</v>
      </c>
      <c r="K128" s="19">
        <f>Calcs!B128</f>
        <v>824</v>
      </c>
      <c r="L128" s="19">
        <f>Calcs!D128</f>
        <v>164.8</v>
      </c>
      <c r="M128" s="33">
        <f>Calcs!E128</f>
        <v>82.4</v>
      </c>
      <c r="N128" s="33">
        <f>Calcs!G128</f>
        <v>82.4</v>
      </c>
      <c r="O128" s="20" t="s">
        <v>176</v>
      </c>
      <c r="P128" s="31">
        <v>127</v>
      </c>
      <c r="Q128" s="32" t="s">
        <v>184</v>
      </c>
    </row>
    <row r="129" spans="1:17" x14ac:dyDescent="0.25">
      <c r="A129" s="7" t="s">
        <v>78</v>
      </c>
      <c r="B129" s="1">
        <v>1</v>
      </c>
      <c r="C129" s="1" t="b">
        <v>0</v>
      </c>
      <c r="E129" s="1">
        <v>135</v>
      </c>
      <c r="F129" s="1">
        <v>365</v>
      </c>
      <c r="G129" s="1" t="s">
        <v>187</v>
      </c>
      <c r="H129" s="1" t="b">
        <v>0</v>
      </c>
      <c r="I129" s="1" t="s">
        <v>188</v>
      </c>
      <c r="J129" s="19">
        <f>Calcs!J129</f>
        <v>2.36</v>
      </c>
      <c r="K129" s="19">
        <f>Calcs!B129</f>
        <v>639</v>
      </c>
      <c r="L129" s="19">
        <f>Calcs!D129</f>
        <v>6.39</v>
      </c>
      <c r="M129" s="33">
        <f>Calcs!E129</f>
        <v>0</v>
      </c>
      <c r="N129" s="33">
        <f>Calcs!G129</f>
        <v>6.39</v>
      </c>
      <c r="O129" s="20" t="s">
        <v>176</v>
      </c>
      <c r="P129" s="31">
        <v>128</v>
      </c>
      <c r="Q129" s="32" t="s">
        <v>184</v>
      </c>
    </row>
    <row r="130" spans="1:17" x14ac:dyDescent="0.25">
      <c r="A130" s="7" t="s">
        <v>79</v>
      </c>
      <c r="B130" s="1">
        <v>100</v>
      </c>
      <c r="C130" s="1" t="b">
        <v>0</v>
      </c>
      <c r="E130" s="1">
        <v>150</v>
      </c>
      <c r="F130" s="1">
        <v>365</v>
      </c>
      <c r="G130" s="1" t="s">
        <v>187</v>
      </c>
      <c r="H130" s="1" t="b">
        <v>0</v>
      </c>
      <c r="I130" s="1" t="s">
        <v>188</v>
      </c>
      <c r="J130" s="19">
        <f>Calcs!J130</f>
        <v>254.79</v>
      </c>
      <c r="K130" s="19">
        <f>Calcs!B130</f>
        <v>620</v>
      </c>
      <c r="L130" s="19">
        <f>Calcs!D130</f>
        <v>620</v>
      </c>
      <c r="M130" s="33">
        <f>Calcs!E130</f>
        <v>0</v>
      </c>
      <c r="N130" s="33">
        <f>Calcs!G130</f>
        <v>620</v>
      </c>
      <c r="O130" s="20" t="s">
        <v>176</v>
      </c>
      <c r="P130" s="31">
        <v>129</v>
      </c>
      <c r="Q130" s="32" t="s">
        <v>184</v>
      </c>
    </row>
    <row r="131" spans="1:17" x14ac:dyDescent="0.25">
      <c r="A131" s="7" t="s">
        <v>80</v>
      </c>
      <c r="B131" s="1">
        <v>15</v>
      </c>
      <c r="C131" s="1" t="b">
        <v>1</v>
      </c>
      <c r="E131" s="1">
        <v>165</v>
      </c>
      <c r="F131" s="1">
        <v>365</v>
      </c>
      <c r="G131" s="1" t="s">
        <v>187</v>
      </c>
      <c r="H131" s="1" t="b">
        <v>0</v>
      </c>
      <c r="I131" s="1" t="s">
        <v>188</v>
      </c>
      <c r="J131" s="19">
        <f>Calcs!J131</f>
        <v>50.14</v>
      </c>
      <c r="K131" s="19">
        <f>Calcs!B131</f>
        <v>1479</v>
      </c>
      <c r="L131" s="19">
        <f>Calcs!D131</f>
        <v>221.85</v>
      </c>
      <c r="M131" s="33">
        <f>Calcs!E131</f>
        <v>110.92500000000001</v>
      </c>
      <c r="N131" s="33">
        <f>Calcs!G131</f>
        <v>110.92500000000001</v>
      </c>
      <c r="O131" s="20" t="s">
        <v>176</v>
      </c>
      <c r="P131" s="31">
        <v>130</v>
      </c>
      <c r="Q131" s="32" t="s">
        <v>184</v>
      </c>
    </row>
    <row r="132" spans="1:17" x14ac:dyDescent="0.25">
      <c r="A132" s="7" t="s">
        <v>12</v>
      </c>
      <c r="B132" s="1">
        <v>100</v>
      </c>
      <c r="C132" s="1" t="b">
        <v>1</v>
      </c>
      <c r="E132" s="1">
        <v>180</v>
      </c>
      <c r="F132" s="1">
        <v>365</v>
      </c>
      <c r="G132" s="1" t="s">
        <v>187</v>
      </c>
      <c r="H132" s="1" t="b">
        <v>0</v>
      </c>
      <c r="I132" s="1" t="s">
        <v>188</v>
      </c>
      <c r="J132" s="19">
        <f>Calcs!J132</f>
        <v>97.15</v>
      </c>
      <c r="K132" s="19">
        <f>Calcs!B132</f>
        <v>394</v>
      </c>
      <c r="L132" s="19">
        <f>Calcs!D132</f>
        <v>394</v>
      </c>
      <c r="M132" s="33">
        <f>Calcs!E132</f>
        <v>197</v>
      </c>
      <c r="N132" s="33">
        <f>Calcs!G132</f>
        <v>197</v>
      </c>
      <c r="O132" s="20" t="s">
        <v>176</v>
      </c>
      <c r="P132" s="31">
        <v>131</v>
      </c>
      <c r="Q132" s="32" t="s">
        <v>184</v>
      </c>
    </row>
    <row r="133" spans="1:17" x14ac:dyDescent="0.25">
      <c r="A133" s="7" t="s">
        <v>23</v>
      </c>
      <c r="B133" s="1">
        <v>20</v>
      </c>
      <c r="C133" s="1" t="b">
        <v>1</v>
      </c>
      <c r="E133" s="1">
        <v>195</v>
      </c>
      <c r="F133" s="1">
        <v>365</v>
      </c>
      <c r="G133" s="1" t="s">
        <v>187</v>
      </c>
      <c r="H133" s="1" t="b">
        <v>0</v>
      </c>
      <c r="I133" s="1" t="s">
        <v>188</v>
      </c>
      <c r="J133" s="19">
        <f>Calcs!J133</f>
        <v>13.36</v>
      </c>
      <c r="K133" s="19">
        <f>Calcs!B133</f>
        <v>250</v>
      </c>
      <c r="L133" s="19">
        <f>Calcs!D133</f>
        <v>50</v>
      </c>
      <c r="M133" s="33">
        <f>Calcs!E133</f>
        <v>25</v>
      </c>
      <c r="N133" s="33">
        <f>Calcs!G133</f>
        <v>25</v>
      </c>
      <c r="O133" s="20" t="s">
        <v>176</v>
      </c>
      <c r="P133" s="31">
        <v>132</v>
      </c>
      <c r="Q133" s="32" t="s">
        <v>184</v>
      </c>
    </row>
    <row r="134" spans="1:17" x14ac:dyDescent="0.25">
      <c r="A134" s="7" t="s">
        <v>39</v>
      </c>
      <c r="B134" s="1">
        <v>1</v>
      </c>
      <c r="C134" s="1" t="b">
        <v>0</v>
      </c>
      <c r="E134" s="1">
        <v>210</v>
      </c>
      <c r="F134" s="1">
        <v>365</v>
      </c>
      <c r="G134" s="1" t="s">
        <v>187</v>
      </c>
      <c r="H134" s="1" t="b">
        <v>0</v>
      </c>
      <c r="I134" s="1" t="s">
        <v>188</v>
      </c>
      <c r="J134" s="19">
        <f>Calcs!J134</f>
        <v>109.03</v>
      </c>
      <c r="K134" s="19">
        <f>Calcs!B134</f>
        <v>18951</v>
      </c>
      <c r="L134" s="19">
        <f>Calcs!D134</f>
        <v>189.51</v>
      </c>
      <c r="M134" s="33">
        <f>Calcs!E134</f>
        <v>0</v>
      </c>
      <c r="N134" s="33">
        <f>Calcs!G134</f>
        <v>189.51</v>
      </c>
      <c r="O134" s="20" t="s">
        <v>176</v>
      </c>
      <c r="P134" s="31">
        <v>133</v>
      </c>
      <c r="Q134" s="32" t="s">
        <v>184</v>
      </c>
    </row>
    <row r="135" spans="1:17" x14ac:dyDescent="0.25">
      <c r="A135" s="7" t="s">
        <v>81</v>
      </c>
      <c r="B135" s="1">
        <v>100</v>
      </c>
      <c r="C135" s="1" t="b">
        <v>0</v>
      </c>
      <c r="E135" s="1">
        <v>225</v>
      </c>
      <c r="F135" s="1">
        <v>365</v>
      </c>
      <c r="G135" s="1" t="s">
        <v>187</v>
      </c>
      <c r="H135" s="1" t="b">
        <v>0</v>
      </c>
      <c r="I135" s="1" t="s">
        <v>188</v>
      </c>
      <c r="J135" s="19">
        <f>Calcs!J135</f>
        <v>168.29</v>
      </c>
      <c r="K135" s="19">
        <f>Calcs!B135</f>
        <v>273</v>
      </c>
      <c r="L135" s="19">
        <f>Calcs!D135</f>
        <v>273</v>
      </c>
      <c r="M135" s="33">
        <f>Calcs!E135</f>
        <v>0</v>
      </c>
      <c r="N135" s="33">
        <f>Calcs!G135</f>
        <v>273</v>
      </c>
      <c r="O135" s="20" t="s">
        <v>176</v>
      </c>
      <c r="P135" s="31">
        <v>134</v>
      </c>
      <c r="Q135" s="32" t="s">
        <v>184</v>
      </c>
    </row>
    <row r="136" spans="1:17" x14ac:dyDescent="0.25">
      <c r="A136" s="7" t="s">
        <v>82</v>
      </c>
      <c r="B136" s="1">
        <v>15</v>
      </c>
      <c r="C136" s="1" t="b">
        <v>1</v>
      </c>
      <c r="E136" s="1">
        <v>240</v>
      </c>
      <c r="F136" s="1">
        <v>365</v>
      </c>
      <c r="G136" s="1" t="s">
        <v>187</v>
      </c>
      <c r="H136" s="1" t="b">
        <v>0</v>
      </c>
      <c r="I136" s="1" t="s">
        <v>188</v>
      </c>
      <c r="J136" s="19">
        <f>Calcs!J136</f>
        <v>45.22</v>
      </c>
      <c r="K136" s="19">
        <f>Calcs!B136</f>
        <v>917</v>
      </c>
      <c r="L136" s="19">
        <f>Calcs!D136</f>
        <v>137.55000000000001</v>
      </c>
      <c r="M136" s="33">
        <f>Calcs!E136</f>
        <v>68.775000000000006</v>
      </c>
      <c r="N136" s="33">
        <f>Calcs!G136</f>
        <v>68.775000000000006</v>
      </c>
      <c r="O136" s="20" t="s">
        <v>176</v>
      </c>
      <c r="P136" s="31">
        <v>135</v>
      </c>
      <c r="Q136" s="32" t="s">
        <v>184</v>
      </c>
    </row>
    <row r="137" spans="1:17" x14ac:dyDescent="0.25">
      <c r="A137" s="7" t="s">
        <v>83</v>
      </c>
      <c r="B137" s="1">
        <v>100</v>
      </c>
      <c r="C137" s="1" t="b">
        <v>1</v>
      </c>
      <c r="E137" s="1">
        <v>255</v>
      </c>
      <c r="F137" s="1">
        <v>365</v>
      </c>
      <c r="G137" s="1" t="s">
        <v>187</v>
      </c>
      <c r="H137" s="1" t="b">
        <v>0</v>
      </c>
      <c r="I137" s="1" t="s">
        <v>188</v>
      </c>
      <c r="J137" s="19">
        <f>Calcs!J137</f>
        <v>119.47</v>
      </c>
      <c r="K137" s="19">
        <f>Calcs!B137</f>
        <v>342</v>
      </c>
      <c r="L137" s="19">
        <f>Calcs!D137</f>
        <v>342</v>
      </c>
      <c r="M137" s="33">
        <f>Calcs!E137</f>
        <v>171</v>
      </c>
      <c r="N137" s="33">
        <f>Calcs!G137</f>
        <v>171</v>
      </c>
      <c r="O137" s="20" t="s">
        <v>176</v>
      </c>
      <c r="P137" s="31">
        <v>136</v>
      </c>
      <c r="Q137" s="32" t="s">
        <v>184</v>
      </c>
    </row>
    <row r="138" spans="1:17" x14ac:dyDescent="0.25">
      <c r="A138" s="7" t="s">
        <v>85</v>
      </c>
      <c r="B138" s="1">
        <v>20</v>
      </c>
      <c r="C138" s="1" t="b">
        <v>1</v>
      </c>
      <c r="E138" s="1">
        <v>270</v>
      </c>
      <c r="F138" s="1">
        <v>365</v>
      </c>
      <c r="G138" s="1" t="s">
        <v>187</v>
      </c>
      <c r="H138" s="1" t="b">
        <v>0</v>
      </c>
      <c r="I138" s="1" t="s">
        <v>188</v>
      </c>
      <c r="J138" s="19">
        <f>Calcs!J138</f>
        <v>18.940000000000001</v>
      </c>
      <c r="K138" s="19">
        <f>Calcs!B138</f>
        <v>256</v>
      </c>
      <c r="L138" s="19">
        <f>Calcs!D138</f>
        <v>51.2</v>
      </c>
      <c r="M138" s="33">
        <f>Calcs!E138</f>
        <v>25.6</v>
      </c>
      <c r="N138" s="33">
        <f>Calcs!G138</f>
        <v>25.6</v>
      </c>
      <c r="O138" s="20" t="s">
        <v>176</v>
      </c>
      <c r="P138" s="31">
        <v>137</v>
      </c>
      <c r="Q138" s="32" t="s">
        <v>184</v>
      </c>
    </row>
    <row r="139" spans="1:17" x14ac:dyDescent="0.25">
      <c r="A139" s="7" t="s">
        <v>87</v>
      </c>
      <c r="B139" s="1">
        <v>1</v>
      </c>
      <c r="C139" s="1" t="b">
        <v>0</v>
      </c>
      <c r="E139" s="1">
        <v>285</v>
      </c>
      <c r="F139" s="1">
        <v>365</v>
      </c>
      <c r="G139" s="1" t="s">
        <v>187</v>
      </c>
      <c r="H139" s="1" t="b">
        <v>0</v>
      </c>
      <c r="I139" s="1" t="s">
        <v>188</v>
      </c>
      <c r="J139" s="19">
        <f>Calcs!J139</f>
        <v>6.34</v>
      </c>
      <c r="K139" s="19">
        <f>Calcs!B139</f>
        <v>812</v>
      </c>
      <c r="L139" s="19">
        <f>Calcs!D139</f>
        <v>8.1199999999999992</v>
      </c>
      <c r="M139" s="33">
        <f>Calcs!E139</f>
        <v>0</v>
      </c>
      <c r="N139" s="33">
        <f>Calcs!G139</f>
        <v>8.1199999999999992</v>
      </c>
      <c r="O139" s="20" t="s">
        <v>176</v>
      </c>
      <c r="P139" s="31">
        <v>138</v>
      </c>
      <c r="Q139" s="32" t="s">
        <v>184</v>
      </c>
    </row>
    <row r="140" spans="1:17" x14ac:dyDescent="0.25">
      <c r="A140" s="7" t="s">
        <v>89</v>
      </c>
      <c r="B140" s="1">
        <v>100</v>
      </c>
      <c r="C140" s="1" t="b">
        <v>0</v>
      </c>
      <c r="E140" s="1">
        <v>300</v>
      </c>
      <c r="F140" s="1">
        <v>365</v>
      </c>
      <c r="G140" s="1" t="s">
        <v>187</v>
      </c>
      <c r="H140" s="1" t="b">
        <v>0</v>
      </c>
      <c r="I140" s="1" t="s">
        <v>188</v>
      </c>
      <c r="J140" s="19">
        <f>Calcs!J140</f>
        <v>3918.08</v>
      </c>
      <c r="K140" s="19">
        <f>Calcs!B140</f>
        <v>4767</v>
      </c>
      <c r="L140" s="19">
        <f>Calcs!D140</f>
        <v>4767</v>
      </c>
      <c r="M140" s="33">
        <f>Calcs!E140</f>
        <v>0</v>
      </c>
      <c r="N140" s="33">
        <f>Calcs!G140</f>
        <v>4767</v>
      </c>
      <c r="O140" s="20" t="s">
        <v>176</v>
      </c>
      <c r="P140" s="31">
        <v>139</v>
      </c>
      <c r="Q140" s="32" t="s">
        <v>184</v>
      </c>
    </row>
    <row r="141" spans="1:17" x14ac:dyDescent="0.25">
      <c r="A141" s="7" t="s">
        <v>17</v>
      </c>
      <c r="B141" s="1">
        <v>15</v>
      </c>
      <c r="C141" s="1" t="b">
        <v>1</v>
      </c>
      <c r="E141" s="1">
        <v>315</v>
      </c>
      <c r="F141" s="1">
        <v>365</v>
      </c>
      <c r="G141" s="1" t="s">
        <v>187</v>
      </c>
      <c r="H141" s="1" t="b">
        <v>0</v>
      </c>
      <c r="I141" s="1" t="s">
        <v>188</v>
      </c>
      <c r="J141" s="19">
        <f>Calcs!J141</f>
        <v>75.47</v>
      </c>
      <c r="K141" s="19">
        <f>Calcs!B141</f>
        <v>1166</v>
      </c>
      <c r="L141" s="19">
        <f>Calcs!D141</f>
        <v>174.9</v>
      </c>
      <c r="M141" s="33">
        <f>Calcs!E141</f>
        <v>87.45</v>
      </c>
      <c r="N141" s="33">
        <f>Calcs!G141</f>
        <v>87.45</v>
      </c>
      <c r="O141" s="20" t="s">
        <v>176</v>
      </c>
      <c r="P141" s="31">
        <v>140</v>
      </c>
      <c r="Q141" s="32" t="s">
        <v>184</v>
      </c>
    </row>
    <row r="142" spans="1:17" x14ac:dyDescent="0.25">
      <c r="A142" s="7" t="s">
        <v>13</v>
      </c>
      <c r="B142" s="1">
        <v>100</v>
      </c>
      <c r="C142" s="1" t="b">
        <v>1</v>
      </c>
      <c r="E142" s="1">
        <v>330</v>
      </c>
      <c r="F142" s="1">
        <v>365</v>
      </c>
      <c r="G142" s="1" t="s">
        <v>187</v>
      </c>
      <c r="H142" s="1" t="b">
        <v>0</v>
      </c>
      <c r="I142" s="1" t="s">
        <v>188</v>
      </c>
      <c r="J142" s="19">
        <f>Calcs!J142</f>
        <v>168.62</v>
      </c>
      <c r="K142" s="19">
        <f>Calcs!B142</f>
        <v>373</v>
      </c>
      <c r="L142" s="19">
        <f>Calcs!D142</f>
        <v>373</v>
      </c>
      <c r="M142" s="33">
        <f>Calcs!E142</f>
        <v>186.5</v>
      </c>
      <c r="N142" s="33">
        <f>Calcs!G142</f>
        <v>186.5</v>
      </c>
      <c r="O142" s="20" t="s">
        <v>176</v>
      </c>
      <c r="P142" s="31">
        <v>141</v>
      </c>
      <c r="Q142" s="32" t="s">
        <v>184</v>
      </c>
    </row>
    <row r="143" spans="1:17" x14ac:dyDescent="0.25">
      <c r="A143" s="7" t="s">
        <v>93</v>
      </c>
      <c r="B143" s="1">
        <v>20</v>
      </c>
      <c r="C143" s="1" t="b">
        <v>1</v>
      </c>
      <c r="E143" s="1">
        <v>345</v>
      </c>
      <c r="F143" s="1">
        <v>365</v>
      </c>
      <c r="G143" s="1" t="s">
        <v>187</v>
      </c>
      <c r="H143" s="1" t="b">
        <v>0</v>
      </c>
      <c r="I143" s="1" t="s">
        <v>188</v>
      </c>
      <c r="J143" s="19">
        <f>Calcs!J143</f>
        <v>318.63</v>
      </c>
      <c r="K143" s="19">
        <f>Calcs!B143</f>
        <v>3371</v>
      </c>
      <c r="L143" s="19">
        <f>Calcs!D143</f>
        <v>674.2</v>
      </c>
      <c r="M143" s="33">
        <f>Calcs!E143</f>
        <v>337.1</v>
      </c>
      <c r="N143" s="33">
        <f>Calcs!G143</f>
        <v>337.1</v>
      </c>
      <c r="O143" s="20" t="s">
        <v>176</v>
      </c>
      <c r="P143" s="31">
        <v>142</v>
      </c>
      <c r="Q143" s="32" t="s">
        <v>184</v>
      </c>
    </row>
    <row r="144" spans="1:17" x14ac:dyDescent="0.25">
      <c r="A144" s="7" t="s">
        <v>94</v>
      </c>
      <c r="B144" s="1">
        <v>1</v>
      </c>
      <c r="C144" s="1" t="b">
        <v>0</v>
      </c>
      <c r="E144" s="1">
        <v>360</v>
      </c>
      <c r="F144" s="1">
        <v>365</v>
      </c>
      <c r="G144" s="1" t="s">
        <v>187</v>
      </c>
      <c r="H144" s="1" t="b">
        <v>0</v>
      </c>
      <c r="I144" s="1" t="s">
        <v>188</v>
      </c>
      <c r="J144" s="19">
        <f>Calcs!J144</f>
        <v>16.63</v>
      </c>
      <c r="K144" s="19">
        <f>Calcs!B144</f>
        <v>1686</v>
      </c>
      <c r="L144" s="19">
        <f>Calcs!D144</f>
        <v>16.86</v>
      </c>
      <c r="M144" s="33">
        <f>Calcs!E144</f>
        <v>0</v>
      </c>
      <c r="N144" s="33">
        <f>Calcs!G144</f>
        <v>16.86</v>
      </c>
      <c r="O144" s="20" t="s">
        <v>176</v>
      </c>
      <c r="P144" s="31">
        <v>143</v>
      </c>
      <c r="Q144" s="32" t="s">
        <v>184</v>
      </c>
    </row>
    <row r="145" spans="1:17" x14ac:dyDescent="0.25">
      <c r="A145" s="7" t="s">
        <v>40</v>
      </c>
      <c r="B145" s="1">
        <v>100</v>
      </c>
      <c r="C145" s="1" t="b">
        <v>0</v>
      </c>
      <c r="E145" s="1">
        <v>365</v>
      </c>
      <c r="F145" s="1">
        <v>365</v>
      </c>
      <c r="G145" s="1" t="s">
        <v>187</v>
      </c>
      <c r="H145" s="1" t="b">
        <v>0</v>
      </c>
      <c r="I145" s="1" t="s">
        <v>188</v>
      </c>
      <c r="J145" s="19">
        <f>Calcs!J145</f>
        <v>17335</v>
      </c>
      <c r="K145" s="19">
        <f>Calcs!B145</f>
        <v>17335</v>
      </c>
      <c r="L145" s="19">
        <f>Calcs!D145</f>
        <v>17335</v>
      </c>
      <c r="M145" s="33">
        <f>Calcs!E145</f>
        <v>0</v>
      </c>
      <c r="N145" s="33">
        <f>Calcs!G145</f>
        <v>17335</v>
      </c>
      <c r="O145" s="20" t="s">
        <v>176</v>
      </c>
      <c r="P145" s="31">
        <v>144</v>
      </c>
      <c r="Q145" s="32" t="s">
        <v>184</v>
      </c>
    </row>
    <row r="146" spans="1:17" x14ac:dyDescent="0.25">
      <c r="A146" s="7" t="s">
        <v>29</v>
      </c>
      <c r="B146" s="1">
        <v>15</v>
      </c>
      <c r="C146" s="1" t="b">
        <v>1</v>
      </c>
      <c r="E146" s="1">
        <v>60</v>
      </c>
      <c r="F146" s="1">
        <v>365</v>
      </c>
      <c r="G146" s="1" t="s">
        <v>187</v>
      </c>
      <c r="H146" s="1" t="b">
        <v>0</v>
      </c>
      <c r="I146" s="1" t="s">
        <v>188</v>
      </c>
      <c r="J146" s="19">
        <f>Calcs!J146</f>
        <v>8.85</v>
      </c>
      <c r="K146" s="19">
        <f>Calcs!B146</f>
        <v>718</v>
      </c>
      <c r="L146" s="19">
        <f>Calcs!D146</f>
        <v>107.69999999999999</v>
      </c>
      <c r="M146" s="33">
        <f>Calcs!E146</f>
        <v>53.849999999999994</v>
      </c>
      <c r="N146" s="33">
        <f>Calcs!G146</f>
        <v>53.849999999999994</v>
      </c>
      <c r="O146" s="20" t="s">
        <v>176</v>
      </c>
      <c r="P146" s="31">
        <v>145</v>
      </c>
      <c r="Q146" s="32" t="s">
        <v>184</v>
      </c>
    </row>
    <row r="147" spans="1:17" x14ac:dyDescent="0.25">
      <c r="A147" s="7" t="s">
        <v>95</v>
      </c>
      <c r="B147" s="1">
        <v>100</v>
      </c>
      <c r="C147" s="1" t="b">
        <v>1</v>
      </c>
      <c r="E147" s="1">
        <v>75</v>
      </c>
      <c r="F147" s="1">
        <v>365</v>
      </c>
      <c r="G147" s="1" t="s">
        <v>187</v>
      </c>
      <c r="H147" s="1" t="b">
        <v>0</v>
      </c>
      <c r="I147" s="1" t="s">
        <v>188</v>
      </c>
      <c r="J147" s="19">
        <f>Calcs!J147</f>
        <v>19.93</v>
      </c>
      <c r="K147" s="19">
        <f>Calcs!B147</f>
        <v>194</v>
      </c>
      <c r="L147" s="19">
        <f>Calcs!D147</f>
        <v>194</v>
      </c>
      <c r="M147" s="33">
        <f>Calcs!E147</f>
        <v>97</v>
      </c>
      <c r="N147" s="33">
        <f>Calcs!G147</f>
        <v>97</v>
      </c>
      <c r="O147" s="20" t="s">
        <v>176</v>
      </c>
      <c r="P147" s="31">
        <v>146</v>
      </c>
      <c r="Q147" s="32" t="s">
        <v>184</v>
      </c>
    </row>
    <row r="148" spans="1:17" x14ac:dyDescent="0.25">
      <c r="A148" s="7" t="s">
        <v>25</v>
      </c>
      <c r="B148" s="1">
        <v>20</v>
      </c>
      <c r="C148" s="1" t="b">
        <v>1</v>
      </c>
      <c r="E148" s="1">
        <v>90</v>
      </c>
      <c r="F148" s="1">
        <v>365</v>
      </c>
      <c r="G148" s="1" t="s">
        <v>187</v>
      </c>
      <c r="H148" s="1" t="b">
        <v>0</v>
      </c>
      <c r="I148" s="1" t="s">
        <v>188</v>
      </c>
      <c r="J148" s="19">
        <f>Calcs!J148</f>
        <v>86.08</v>
      </c>
      <c r="K148" s="19">
        <f>Calcs!B148</f>
        <v>3491</v>
      </c>
      <c r="L148" s="19">
        <f>Calcs!D148</f>
        <v>698.19999999999993</v>
      </c>
      <c r="M148" s="33">
        <f>Calcs!E148</f>
        <v>349.09999999999997</v>
      </c>
      <c r="N148" s="33">
        <f>Calcs!G148</f>
        <v>349.09999999999997</v>
      </c>
      <c r="O148" s="20" t="s">
        <v>176</v>
      </c>
      <c r="P148" s="31">
        <v>147</v>
      </c>
      <c r="Q148" s="32" t="s">
        <v>184</v>
      </c>
    </row>
    <row r="149" spans="1:17" x14ac:dyDescent="0.25">
      <c r="A149" s="7" t="s">
        <v>18</v>
      </c>
      <c r="B149" s="1">
        <v>1</v>
      </c>
      <c r="C149" s="1" t="b">
        <v>0</v>
      </c>
      <c r="E149" s="1">
        <v>30</v>
      </c>
      <c r="F149" s="1">
        <v>365</v>
      </c>
      <c r="G149" s="1" t="s">
        <v>187</v>
      </c>
      <c r="H149" s="1" t="b">
        <v>0</v>
      </c>
      <c r="I149" s="1" t="s">
        <v>188</v>
      </c>
      <c r="J149" s="19">
        <f>Calcs!J149</f>
        <v>0.9</v>
      </c>
      <c r="K149" s="19">
        <f>Calcs!B149</f>
        <v>1092</v>
      </c>
      <c r="L149" s="19">
        <f>Calcs!D149</f>
        <v>10.92</v>
      </c>
      <c r="M149" s="33">
        <f>Calcs!E149</f>
        <v>0</v>
      </c>
      <c r="N149" s="33">
        <f>Calcs!G149</f>
        <v>10.92</v>
      </c>
      <c r="O149" s="20" t="s">
        <v>176</v>
      </c>
      <c r="P149" s="31">
        <v>148</v>
      </c>
      <c r="Q149" s="32" t="s">
        <v>184</v>
      </c>
    </row>
    <row r="150" spans="1:17" x14ac:dyDescent="0.25">
      <c r="A150" s="7" t="s">
        <v>96</v>
      </c>
      <c r="B150" s="1">
        <v>100</v>
      </c>
      <c r="C150" s="1" t="b">
        <v>0</v>
      </c>
      <c r="E150" s="1">
        <v>45</v>
      </c>
      <c r="F150" s="1">
        <v>365</v>
      </c>
      <c r="G150" s="1" t="s">
        <v>187</v>
      </c>
      <c r="H150" s="1" t="b">
        <v>0</v>
      </c>
      <c r="I150" s="1" t="s">
        <v>188</v>
      </c>
      <c r="J150" s="19">
        <f>Calcs!J150</f>
        <v>23.18</v>
      </c>
      <c r="K150" s="19">
        <f>Calcs!B150</f>
        <v>188</v>
      </c>
      <c r="L150" s="19">
        <f>Calcs!D150</f>
        <v>188</v>
      </c>
      <c r="M150" s="33">
        <f>Calcs!E150</f>
        <v>0</v>
      </c>
      <c r="N150" s="33">
        <f>Calcs!G150</f>
        <v>188</v>
      </c>
      <c r="O150" s="20" t="s">
        <v>176</v>
      </c>
      <c r="P150" s="31">
        <v>149</v>
      </c>
      <c r="Q150" s="32" t="s">
        <v>184</v>
      </c>
    </row>
    <row r="151" spans="1:17" x14ac:dyDescent="0.25">
      <c r="A151" s="7" t="s">
        <v>97</v>
      </c>
      <c r="B151" s="1">
        <v>15</v>
      </c>
      <c r="C151" s="1" t="b">
        <v>1</v>
      </c>
      <c r="E151" s="1">
        <v>60</v>
      </c>
      <c r="F151" s="1">
        <v>365</v>
      </c>
      <c r="G151" s="1" t="s">
        <v>187</v>
      </c>
      <c r="H151" s="1" t="b">
        <v>0</v>
      </c>
      <c r="I151" s="1" t="s">
        <v>188</v>
      </c>
      <c r="J151" s="19">
        <f>Calcs!J151</f>
        <v>40.22</v>
      </c>
      <c r="K151" s="19">
        <f>Calcs!B151</f>
        <v>3262</v>
      </c>
      <c r="L151" s="19">
        <f>Calcs!D151</f>
        <v>489.29999999999995</v>
      </c>
      <c r="M151" s="33">
        <f>Calcs!E151</f>
        <v>244.64999999999998</v>
      </c>
      <c r="N151" s="33">
        <f>Calcs!G151</f>
        <v>244.64999999999998</v>
      </c>
      <c r="O151" s="20" t="s">
        <v>176</v>
      </c>
      <c r="P151" s="31">
        <v>150</v>
      </c>
      <c r="Q151" s="32" t="s">
        <v>184</v>
      </c>
    </row>
    <row r="152" spans="1:17" x14ac:dyDescent="0.25">
      <c r="A152" s="7" t="s">
        <v>98</v>
      </c>
      <c r="B152" s="1">
        <v>100</v>
      </c>
      <c r="C152" s="1" t="b">
        <v>1</v>
      </c>
      <c r="E152" s="1">
        <v>75</v>
      </c>
      <c r="F152" s="1">
        <v>365</v>
      </c>
      <c r="G152" s="1" t="s">
        <v>187</v>
      </c>
      <c r="H152" s="1" t="b">
        <v>0</v>
      </c>
      <c r="I152" s="1" t="s">
        <v>188</v>
      </c>
      <c r="J152" s="19">
        <f>Calcs!J152</f>
        <v>74.59</v>
      </c>
      <c r="K152" s="19">
        <f>Calcs!B152</f>
        <v>726</v>
      </c>
      <c r="L152" s="19">
        <f>Calcs!D152</f>
        <v>726</v>
      </c>
      <c r="M152" s="33">
        <f>Calcs!E152</f>
        <v>363</v>
      </c>
      <c r="N152" s="33">
        <f>Calcs!G152</f>
        <v>363</v>
      </c>
      <c r="O152" s="20" t="s">
        <v>176</v>
      </c>
      <c r="P152" s="31">
        <v>151</v>
      </c>
      <c r="Q152" s="32" t="s">
        <v>184</v>
      </c>
    </row>
    <row r="153" spans="1:17" x14ac:dyDescent="0.25">
      <c r="A153" s="7" t="s">
        <v>99</v>
      </c>
      <c r="B153" s="1">
        <v>20</v>
      </c>
      <c r="C153" s="1" t="b">
        <v>1</v>
      </c>
      <c r="E153" s="1">
        <v>90</v>
      </c>
      <c r="F153" s="1">
        <v>365</v>
      </c>
      <c r="G153" s="1" t="s">
        <v>187</v>
      </c>
      <c r="H153" s="1" t="b">
        <v>0</v>
      </c>
      <c r="I153" s="1" t="s">
        <v>188</v>
      </c>
      <c r="J153" s="19">
        <f>Calcs!J153</f>
        <v>4.59</v>
      </c>
      <c r="K153" s="19">
        <f>Calcs!B153</f>
        <v>186</v>
      </c>
      <c r="L153" s="19">
        <f>Calcs!D153</f>
        <v>37.200000000000003</v>
      </c>
      <c r="M153" s="33">
        <f>Calcs!E153</f>
        <v>18.600000000000001</v>
      </c>
      <c r="N153" s="33">
        <f>Calcs!G153</f>
        <v>18.600000000000001</v>
      </c>
      <c r="O153" s="20" t="s">
        <v>176</v>
      </c>
      <c r="P153" s="31">
        <v>152</v>
      </c>
      <c r="Q153" s="32" t="s">
        <v>184</v>
      </c>
    </row>
    <row r="154" spans="1:17" x14ac:dyDescent="0.25">
      <c r="A154" s="7" t="s">
        <v>15</v>
      </c>
      <c r="B154" s="1">
        <v>100</v>
      </c>
      <c r="C154" s="1" t="b">
        <v>1</v>
      </c>
      <c r="E154" s="1">
        <v>75</v>
      </c>
      <c r="F154" s="1">
        <v>365</v>
      </c>
      <c r="G154" s="1" t="s">
        <v>187</v>
      </c>
      <c r="H154" s="1" t="b">
        <v>0</v>
      </c>
      <c r="I154" s="1" t="s">
        <v>188</v>
      </c>
      <c r="J154" s="19">
        <f>Calcs!J154</f>
        <v>13.25</v>
      </c>
      <c r="K154" s="19">
        <f>Calcs!B154</f>
        <v>129</v>
      </c>
      <c r="L154" s="19">
        <f>Calcs!D154</f>
        <v>129</v>
      </c>
      <c r="M154" s="33">
        <f>Calcs!E154</f>
        <v>64.5</v>
      </c>
      <c r="N154" s="33">
        <f>Calcs!G154</f>
        <v>64.5</v>
      </c>
      <c r="O154" s="20" t="s">
        <v>176</v>
      </c>
      <c r="P154" s="31">
        <v>153</v>
      </c>
      <c r="Q154" s="32" t="s">
        <v>184</v>
      </c>
    </row>
    <row r="155" spans="1:17" x14ac:dyDescent="0.25">
      <c r="A155" s="7" t="s">
        <v>41</v>
      </c>
      <c r="B155" s="1">
        <v>100</v>
      </c>
      <c r="C155" s="1" t="b">
        <v>1</v>
      </c>
      <c r="E155" s="1">
        <v>75</v>
      </c>
      <c r="F155" s="1">
        <v>365</v>
      </c>
      <c r="G155" s="1" t="s">
        <v>187</v>
      </c>
      <c r="H155" s="1" t="b">
        <v>0</v>
      </c>
      <c r="I155" s="1" t="s">
        <v>188</v>
      </c>
      <c r="J155" s="19">
        <f>Calcs!J155</f>
        <v>910.79</v>
      </c>
      <c r="K155" s="19">
        <f>Calcs!B155</f>
        <v>8865</v>
      </c>
      <c r="L155" s="19">
        <f>Calcs!D155</f>
        <v>8865</v>
      </c>
      <c r="M155" s="33">
        <f>Calcs!E155</f>
        <v>4432.5</v>
      </c>
      <c r="N155" s="33">
        <f>Calcs!G155</f>
        <v>4432.5</v>
      </c>
      <c r="O155" s="20" t="s">
        <v>176</v>
      </c>
      <c r="P155" s="31">
        <v>154</v>
      </c>
      <c r="Q155" s="32" t="s">
        <v>184</v>
      </c>
    </row>
    <row r="156" spans="1:17" x14ac:dyDescent="0.25">
      <c r="A156" s="7" t="s">
        <v>26</v>
      </c>
      <c r="B156" s="1">
        <v>20</v>
      </c>
      <c r="C156" s="1" t="b">
        <v>1</v>
      </c>
      <c r="E156" s="1">
        <v>90</v>
      </c>
      <c r="F156" s="1">
        <v>365</v>
      </c>
      <c r="G156" s="1" t="s">
        <v>187</v>
      </c>
      <c r="H156" s="1" t="b">
        <v>0</v>
      </c>
      <c r="I156" s="1" t="s">
        <v>188</v>
      </c>
      <c r="J156" s="19">
        <f>Calcs!J156</f>
        <v>198.67</v>
      </c>
      <c r="K156" s="19">
        <f>Calcs!B156</f>
        <v>8057</v>
      </c>
      <c r="L156" s="19">
        <f>Calcs!D156</f>
        <v>1611.3999999999999</v>
      </c>
      <c r="M156" s="33">
        <f>Calcs!E156</f>
        <v>805.69999999999982</v>
      </c>
      <c r="N156" s="33">
        <f>Calcs!G156</f>
        <v>805.69999999999982</v>
      </c>
      <c r="O156" s="20" t="s">
        <v>176</v>
      </c>
      <c r="P156" s="31">
        <v>155</v>
      </c>
      <c r="Q156" s="32" t="s">
        <v>184</v>
      </c>
    </row>
    <row r="157" spans="1:17" x14ac:dyDescent="0.25">
      <c r="A157" s="7" t="s">
        <v>185</v>
      </c>
      <c r="B157" s="1">
        <v>20</v>
      </c>
      <c r="C157" s="1" t="b">
        <v>1</v>
      </c>
      <c r="E157" s="1">
        <v>75</v>
      </c>
      <c r="F157" s="1">
        <v>365</v>
      </c>
      <c r="G157" s="1" t="s">
        <v>187</v>
      </c>
      <c r="H157" s="1" t="b">
        <v>0</v>
      </c>
      <c r="I157" s="1" t="s">
        <v>188</v>
      </c>
      <c r="J157" s="19">
        <f>Calcs!J157</f>
        <v>75.680000000000007</v>
      </c>
      <c r="K157" s="19">
        <f>Calcs!B157</f>
        <v>3683</v>
      </c>
      <c r="L157" s="19">
        <f>Calcs!D157</f>
        <v>736.59999999999991</v>
      </c>
      <c r="M157" s="33">
        <f>Calcs!E157</f>
        <v>368.29999999999995</v>
      </c>
      <c r="N157" s="33">
        <f>Calcs!G157</f>
        <v>368.29999999999995</v>
      </c>
      <c r="O157" s="20" t="s">
        <v>176</v>
      </c>
      <c r="P157" s="31">
        <v>156</v>
      </c>
      <c r="Q157" s="32" t="s">
        <v>184</v>
      </c>
    </row>
    <row r="158" spans="1:17" x14ac:dyDescent="0.25">
      <c r="A158" s="7" t="s">
        <v>185</v>
      </c>
      <c r="B158" s="1">
        <v>100</v>
      </c>
      <c r="C158" s="1" t="b">
        <v>0</v>
      </c>
      <c r="E158" s="1">
        <v>90</v>
      </c>
      <c r="F158" s="1">
        <v>365</v>
      </c>
      <c r="G158" s="1" t="s">
        <v>187</v>
      </c>
      <c r="H158" s="1" t="b">
        <v>0</v>
      </c>
      <c r="I158" s="1" t="s">
        <v>188</v>
      </c>
      <c r="J158" s="19">
        <f>Calcs!J158</f>
        <v>908.14</v>
      </c>
      <c r="K158" s="19">
        <f>Calcs!B158</f>
        <v>3683</v>
      </c>
      <c r="L158" s="19">
        <f>Calcs!D158</f>
        <v>3683</v>
      </c>
      <c r="M158" s="33">
        <f>Calcs!E158</f>
        <v>0</v>
      </c>
      <c r="N158" s="33">
        <f>Calcs!G158</f>
        <v>3683</v>
      </c>
      <c r="O158" s="20" t="s">
        <v>176</v>
      </c>
      <c r="P158" s="31">
        <v>157</v>
      </c>
      <c r="Q158" s="32" t="s">
        <v>184</v>
      </c>
    </row>
  </sheetData>
  <pageMargins left="0.7" right="0.7" top="0.75" bottom="0.75" header="0.3" footer="0.3"/>
  <pageSetup paperSize="9"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8"/>
  <sheetViews>
    <sheetView workbookViewId="0">
      <pane ySplit="1" topLeftCell="A2" activePane="bottomLeft" state="frozen"/>
      <selection pane="bottomLeft" activeCell="G22" sqref="G22"/>
    </sheetView>
  </sheetViews>
  <sheetFormatPr defaultRowHeight="15.75" x14ac:dyDescent="0.25"/>
  <cols>
    <col min="1" max="1" width="13.33203125" style="14" customWidth="1"/>
    <col min="2" max="4" width="16.77734375" style="28" customWidth="1"/>
    <col min="5" max="5" width="15.109375" style="28" customWidth="1"/>
    <col min="6" max="6" width="17.88671875" style="28" customWidth="1"/>
    <col min="7" max="7" width="16.77734375" style="28" customWidth="1"/>
    <col min="8" max="8" width="16.77734375" style="14" customWidth="1"/>
    <col min="9" max="9" width="15.5546875" style="28" customWidth="1"/>
    <col min="10" max="10" width="14.6640625" style="26" customWidth="1"/>
  </cols>
  <sheetData>
    <row r="1" spans="1:10" s="15" customFormat="1" ht="30" x14ac:dyDescent="0.2">
      <c r="A1" s="6" t="s">
        <v>30</v>
      </c>
      <c r="B1" s="27" t="s">
        <v>10</v>
      </c>
      <c r="C1" s="27" t="s">
        <v>177</v>
      </c>
      <c r="D1" s="27" t="s">
        <v>172</v>
      </c>
      <c r="E1" s="27" t="s">
        <v>175</v>
      </c>
      <c r="F1" s="27" t="s">
        <v>173</v>
      </c>
      <c r="G1" s="27" t="s">
        <v>179</v>
      </c>
      <c r="H1" s="6" t="s">
        <v>11</v>
      </c>
      <c r="I1" s="27" t="s">
        <v>174</v>
      </c>
      <c r="J1" s="16" t="s">
        <v>181</v>
      </c>
    </row>
    <row r="2" spans="1:10" x14ac:dyDescent="0.25">
      <c r="B2" s="28">
        <f>VLOOKUP(InputData!A2,BaselineChargeLookup!$A$2:$C$79,3,TRUE)</f>
        <v>101864</v>
      </c>
      <c r="C2" s="28">
        <f>IF(InputData!H2=TRUE,B2,B2)</f>
        <v>101864</v>
      </c>
      <c r="D2" s="28">
        <f>((Calcs!C2/100)*InputData!B2)</f>
        <v>76398</v>
      </c>
      <c r="E2" s="28">
        <f>IF(InputData!C2=TRUE,(D2/100*50),0)</f>
        <v>38199</v>
      </c>
      <c r="F2" s="28">
        <f>IF(InputData!C2=TRUE,(D2/100*50),D2)</f>
        <v>38199</v>
      </c>
      <c r="G2" s="28">
        <f>IF(InputData!D2="",F2,F2)</f>
        <v>38199</v>
      </c>
      <c r="H2" s="14" t="s">
        <v>176</v>
      </c>
      <c r="I2" s="28">
        <f>Calcs!G2*(InputData!E2/InputData!F2)</f>
        <v>38199</v>
      </c>
      <c r="J2" s="26">
        <f>ROUND(I2,2)</f>
        <v>38199</v>
      </c>
    </row>
    <row r="3" spans="1:10" x14ac:dyDescent="0.25">
      <c r="B3" s="28">
        <f>VLOOKUP(InputData!A3,BaselineChargeLookup!$A$2:$C$79,3,TRUE)</f>
        <v>4301</v>
      </c>
      <c r="C3" s="28">
        <f>IF(InputData!H3=TRUE,B3,B3)</f>
        <v>4301</v>
      </c>
      <c r="D3" s="28">
        <f>((Calcs!C3/100)*InputData!B3)</f>
        <v>4128.96</v>
      </c>
      <c r="E3" s="28">
        <f>IF(InputData!C3=TRUE,(D3/100*50),0)</f>
        <v>0</v>
      </c>
      <c r="F3" s="28">
        <f>IF(InputData!C3=TRUE,(D3/100*50),D3)</f>
        <v>4128.96</v>
      </c>
      <c r="G3" s="28">
        <f>IF(InputData!D3="",F3,F3)</f>
        <v>4128.96</v>
      </c>
      <c r="H3" s="14" t="s">
        <v>176</v>
      </c>
      <c r="I3" s="28">
        <f>Calcs!G3*(InputData!E3/InputData!F3)</f>
        <v>4128.96</v>
      </c>
      <c r="J3" s="26">
        <f t="shared" ref="J3:J66" si="0">ROUND(I3,2)</f>
        <v>4128.96</v>
      </c>
    </row>
    <row r="4" spans="1:10" x14ac:dyDescent="0.25">
      <c r="B4" s="28">
        <f>VLOOKUP(InputData!A4,BaselineChargeLookup!$A$2:$C$79,3,TRUE)</f>
        <v>3493</v>
      </c>
      <c r="C4" s="28">
        <f>IF(InputData!H4=TRUE,B4,B4)</f>
        <v>3493</v>
      </c>
      <c r="D4" s="28">
        <f>((Calcs!C4/100)*InputData!B4)</f>
        <v>3493</v>
      </c>
      <c r="E4" s="28">
        <f>IF(InputData!C4=TRUE,(D4/100*50),0)</f>
        <v>0</v>
      </c>
      <c r="F4" s="28">
        <f>IF(InputData!C4=TRUE,(D4/100*50),D4)</f>
        <v>3493</v>
      </c>
      <c r="G4" s="28">
        <f>IF(InputData!D4="",F4,F4)</f>
        <v>3493</v>
      </c>
      <c r="H4" s="14" t="s">
        <v>176</v>
      </c>
      <c r="I4" s="28">
        <f>Calcs!G4*(InputData!E4/InputData!F4)</f>
        <v>3493</v>
      </c>
      <c r="J4" s="26">
        <f t="shared" si="0"/>
        <v>3493</v>
      </c>
    </row>
    <row r="5" spans="1:10" x14ac:dyDescent="0.25">
      <c r="B5" s="28">
        <f>VLOOKUP(InputData!A5,BaselineChargeLookup!$A$2:$C$79,3,TRUE)</f>
        <v>3269</v>
      </c>
      <c r="C5" s="28">
        <f>IF(InputData!H5=TRUE,B5,B5)</f>
        <v>3269</v>
      </c>
      <c r="D5" s="28">
        <f>((Calcs!C5/100)*InputData!B5)</f>
        <v>3269</v>
      </c>
      <c r="E5" s="28">
        <f>IF(InputData!C5=TRUE,(D5/100*50),0)</f>
        <v>0</v>
      </c>
      <c r="F5" s="28">
        <f>IF(InputData!C5=TRUE,(D5/100*50),D5)</f>
        <v>3269</v>
      </c>
      <c r="G5" s="28">
        <f>IF(InputData!D5="",F5,F5)</f>
        <v>3269</v>
      </c>
      <c r="H5" s="14" t="s">
        <v>176</v>
      </c>
      <c r="I5" s="28">
        <f>Calcs!G5*(InputData!E5/InputData!F5)</f>
        <v>3269</v>
      </c>
      <c r="J5" s="26">
        <f t="shared" si="0"/>
        <v>3269</v>
      </c>
    </row>
    <row r="6" spans="1:10" x14ac:dyDescent="0.25">
      <c r="B6" s="28">
        <f>VLOOKUP(InputData!A6,BaselineChargeLookup!$A$2:$C$79,3,TRUE)</f>
        <v>2461</v>
      </c>
      <c r="C6" s="28">
        <f>IF(InputData!H6=TRUE,B6,B6)</f>
        <v>2461</v>
      </c>
      <c r="D6" s="28">
        <f>((Calcs!C6/100)*InputData!B6)</f>
        <v>2461</v>
      </c>
      <c r="E6" s="28">
        <f>IF(InputData!C6=TRUE,(D6/100*50),0)</f>
        <v>1230.5</v>
      </c>
      <c r="F6" s="28">
        <f>IF(InputData!C6=TRUE,(D6/100*50),D6)</f>
        <v>1230.5</v>
      </c>
      <c r="G6" s="28">
        <f>IF(InputData!D6="",F6,F6)</f>
        <v>1230.5</v>
      </c>
      <c r="H6" s="14" t="s">
        <v>176</v>
      </c>
      <c r="I6" s="28">
        <f>Calcs!G6*(InputData!E6/InputData!F6)</f>
        <v>505.6849315068493</v>
      </c>
      <c r="J6" s="26">
        <f t="shared" si="0"/>
        <v>505.68</v>
      </c>
    </row>
    <row r="7" spans="1:10" x14ac:dyDescent="0.25">
      <c r="B7" s="28">
        <f>VLOOKUP(InputData!A7,BaselineChargeLookup!$A$2:$C$79,3,TRUE)</f>
        <v>1861</v>
      </c>
      <c r="C7" s="28">
        <f>IF(InputData!H7=TRUE,B7,B7)</f>
        <v>1861</v>
      </c>
      <c r="D7" s="28">
        <f>((Calcs!C7/100)*InputData!B7)</f>
        <v>1786.56</v>
      </c>
      <c r="E7" s="28">
        <f>IF(InputData!C7=TRUE,(D7/100*50),0)</f>
        <v>893.28</v>
      </c>
      <c r="F7" s="28">
        <f>IF(InputData!C7=TRUE,(D7/100*50),D7)</f>
        <v>893.28</v>
      </c>
      <c r="G7" s="28">
        <f>IF(InputData!D7="",F7,F7)</f>
        <v>893.28</v>
      </c>
      <c r="H7" s="14" t="s">
        <v>176</v>
      </c>
      <c r="I7" s="28">
        <f>Calcs!G7*(InputData!E7/InputData!F7)</f>
        <v>496.81052054794526</v>
      </c>
      <c r="J7" s="26">
        <f t="shared" si="0"/>
        <v>496.81</v>
      </c>
    </row>
    <row r="8" spans="1:10" x14ac:dyDescent="0.25">
      <c r="B8" s="28">
        <f>VLOOKUP(InputData!A8,BaselineChargeLookup!$A$2:$C$79,3,TRUE)</f>
        <v>1592</v>
      </c>
      <c r="C8" s="28">
        <f>IF(InputData!H8=TRUE,B8,B8)</f>
        <v>1592</v>
      </c>
      <c r="D8" s="28">
        <f>((Calcs!C8/100)*InputData!B8)</f>
        <v>1592</v>
      </c>
      <c r="E8" s="28">
        <f>IF(InputData!C8=TRUE,(D8/100*50),0)</f>
        <v>796</v>
      </c>
      <c r="F8" s="28">
        <f>IF(InputData!C8=TRUE,(D8/100*50),D8)</f>
        <v>796</v>
      </c>
      <c r="G8" s="28">
        <f>IF(InputData!D8="",F8,F8)</f>
        <v>796</v>
      </c>
      <c r="H8" s="14" t="s">
        <v>176</v>
      </c>
      <c r="I8" s="28">
        <f>Calcs!G8*(InputData!E8/InputData!F8)</f>
        <v>185.36986301369862</v>
      </c>
      <c r="J8" s="26">
        <f t="shared" si="0"/>
        <v>185.37</v>
      </c>
    </row>
    <row r="9" spans="1:10" x14ac:dyDescent="0.25">
      <c r="B9" s="28">
        <f>VLOOKUP(InputData!A9,BaselineChargeLookup!$A$2:$C$79,3,TRUE)</f>
        <v>1580</v>
      </c>
      <c r="C9" s="28">
        <f>IF(InputData!H9=TRUE,B9,B9)</f>
        <v>1580</v>
      </c>
      <c r="D9" s="28">
        <f>((Calcs!C9/100)*InputData!B9)</f>
        <v>1580</v>
      </c>
      <c r="E9" s="28">
        <f>IF(InputData!C9=TRUE,(D9/100*50),0)</f>
        <v>0</v>
      </c>
      <c r="F9" s="28">
        <f>IF(InputData!C9=TRUE,(D9/100*50),D9)</f>
        <v>1580</v>
      </c>
      <c r="G9" s="28">
        <f>IF(InputData!D9="",F9,F9)</f>
        <v>1580</v>
      </c>
      <c r="H9" s="14" t="s">
        <v>176</v>
      </c>
      <c r="I9" s="28">
        <f>Calcs!G9*(InputData!E9/InputData!F9)</f>
        <v>1580</v>
      </c>
      <c r="J9" s="26">
        <f t="shared" si="0"/>
        <v>1580</v>
      </c>
    </row>
    <row r="10" spans="1:10" x14ac:dyDescent="0.25">
      <c r="B10" s="28">
        <f>VLOOKUP(InputData!A10,BaselineChargeLookup!$A$2:$C$79,3,TRUE)</f>
        <v>1310</v>
      </c>
      <c r="C10" s="28">
        <f>IF(InputData!H10=TRUE,B10,B10)</f>
        <v>1310</v>
      </c>
      <c r="D10" s="28">
        <f>((Calcs!C10/100)*InputData!B10)</f>
        <v>1310</v>
      </c>
      <c r="E10" s="28">
        <f>IF(InputData!C10=TRUE,(D10/100*50),0)</f>
        <v>0</v>
      </c>
      <c r="F10" s="28">
        <f>IF(InputData!C10=TRUE,(D10/100*50),D10)</f>
        <v>1310</v>
      </c>
      <c r="G10" s="28">
        <f>IF(InputData!D10="",F10,F10)</f>
        <v>1310</v>
      </c>
      <c r="H10" s="14" t="s">
        <v>176</v>
      </c>
      <c r="I10" s="28">
        <f>Calcs!G10*(InputData!E10/InputData!F10)</f>
        <v>1310</v>
      </c>
      <c r="J10" s="26">
        <f t="shared" si="0"/>
        <v>1310</v>
      </c>
    </row>
    <row r="11" spans="1:10" x14ac:dyDescent="0.25">
      <c r="B11" s="28">
        <f>VLOOKUP(InputData!A11,BaselineChargeLookup!$A$2:$C$79,3,TRUE)</f>
        <v>890</v>
      </c>
      <c r="C11" s="28">
        <f>IF(InputData!H11=TRUE,B11,B11)</f>
        <v>890</v>
      </c>
      <c r="D11" s="28">
        <f>((Calcs!C11/100)*InputData!B11)</f>
        <v>890</v>
      </c>
      <c r="E11" s="28">
        <f>IF(InputData!C11=TRUE,(D11/100*50),0)</f>
        <v>0</v>
      </c>
      <c r="F11" s="28">
        <f>IF(InputData!C11=TRUE,(D11/100*50),D11)</f>
        <v>890</v>
      </c>
      <c r="G11" s="28">
        <f>IF(InputData!D11="",F11,F11)</f>
        <v>890</v>
      </c>
      <c r="H11" s="14" t="s">
        <v>176</v>
      </c>
      <c r="I11" s="28">
        <f>Calcs!G11*(InputData!E11/InputData!F11)</f>
        <v>890</v>
      </c>
      <c r="J11" s="26">
        <f t="shared" si="0"/>
        <v>890</v>
      </c>
    </row>
    <row r="12" spans="1:10" x14ac:dyDescent="0.25">
      <c r="B12" s="28">
        <f>VLOOKUP(InputData!A12,BaselineChargeLookup!$A$2:$C$79,3,TRUE)</f>
        <v>823</v>
      </c>
      <c r="C12" s="28">
        <f>IF(InputData!H12=TRUE,B12,B12)</f>
        <v>823</v>
      </c>
      <c r="D12" s="28">
        <f>((Calcs!C12/100)*InputData!B12)</f>
        <v>823</v>
      </c>
      <c r="E12" s="28">
        <f>IF(InputData!C12=TRUE,(D12/100*50),0)</f>
        <v>0</v>
      </c>
      <c r="F12" s="28">
        <f>IF(InputData!C12=TRUE,(D12/100*50),D12)</f>
        <v>823</v>
      </c>
      <c r="G12" s="28">
        <f>IF(InputData!D12="",F12,F12)</f>
        <v>823</v>
      </c>
      <c r="H12" s="14" t="s">
        <v>176</v>
      </c>
      <c r="I12" s="28">
        <f>Calcs!G12*(InputData!E12/InputData!F12)</f>
        <v>823</v>
      </c>
      <c r="J12" s="26">
        <f t="shared" si="0"/>
        <v>823</v>
      </c>
    </row>
    <row r="13" spans="1:10" x14ac:dyDescent="0.25">
      <c r="B13" s="28">
        <f>VLOOKUP(InputData!A13,BaselineChargeLookup!$A$2:$C$79,3,TRUE)</f>
        <v>58719</v>
      </c>
      <c r="C13" s="28">
        <f>IF(InputData!H13=TRUE,B13,B13)</f>
        <v>58719</v>
      </c>
      <c r="D13" s="28">
        <f>((Calcs!C13/100)*InputData!B13)</f>
        <v>58719.000000000007</v>
      </c>
      <c r="E13" s="28">
        <f>IF(InputData!C13=TRUE,(D13/100*50),0)</f>
        <v>0</v>
      </c>
      <c r="F13" s="28">
        <f>IF(InputData!C13=TRUE,(D13/100*50),D13)</f>
        <v>58719.000000000007</v>
      </c>
      <c r="G13" s="28">
        <f>IF(InputData!D13="",F13,F13)</f>
        <v>58719.000000000007</v>
      </c>
      <c r="H13" s="14" t="s">
        <v>176</v>
      </c>
      <c r="I13" s="28">
        <f>Calcs!G13*(InputData!E13/InputData!F13)</f>
        <v>58719.000000000007</v>
      </c>
      <c r="J13" s="26">
        <f t="shared" si="0"/>
        <v>58719</v>
      </c>
    </row>
    <row r="14" spans="1:10" x14ac:dyDescent="0.25">
      <c r="B14" s="28">
        <f>VLOOKUP(InputData!A14,BaselineChargeLookup!$A$2:$C$79,3,TRUE)</f>
        <v>251</v>
      </c>
      <c r="C14" s="28">
        <f>IF(InputData!H14=TRUE,B14,B14)</f>
        <v>251</v>
      </c>
      <c r="D14" s="28">
        <f>((Calcs!C14/100)*InputData!B14)</f>
        <v>250.99999999999997</v>
      </c>
      <c r="E14" s="28">
        <f>IF(InputData!C14=TRUE,(D14/100*50),0)</f>
        <v>0</v>
      </c>
      <c r="F14" s="28">
        <f>IF(InputData!C14=TRUE,(D14/100*50),D14)</f>
        <v>250.99999999999997</v>
      </c>
      <c r="G14" s="28">
        <f>IF(InputData!D14="",F14,F14)</f>
        <v>250.99999999999997</v>
      </c>
      <c r="H14" s="14" t="s">
        <v>176</v>
      </c>
      <c r="I14" s="28">
        <f>Calcs!G14*(InputData!E14/InputData!F14)</f>
        <v>250.99999999999997</v>
      </c>
      <c r="J14" s="26">
        <f t="shared" si="0"/>
        <v>251</v>
      </c>
    </row>
    <row r="15" spans="1:10" x14ac:dyDescent="0.25">
      <c r="B15" s="28">
        <f>VLOOKUP(InputData!A15,BaselineChargeLookup!$A$2:$C$79,3,TRUE)</f>
        <v>54557</v>
      </c>
      <c r="C15" s="28">
        <f>IF(InputData!H15=TRUE,B15,B15)</f>
        <v>54557</v>
      </c>
      <c r="D15" s="28">
        <f>((Calcs!C15/100)*InputData!B15)</f>
        <v>54557.000000000007</v>
      </c>
      <c r="E15" s="28">
        <f>IF(InputData!C15=TRUE,(D15/100*50),0)</f>
        <v>0</v>
      </c>
      <c r="F15" s="28">
        <f>IF(InputData!C15=TRUE,(D15/100*50),D15)</f>
        <v>54557.000000000007</v>
      </c>
      <c r="G15" s="28">
        <f>IF(InputData!D15="",F15,F15)</f>
        <v>54557.000000000007</v>
      </c>
      <c r="H15" s="14" t="s">
        <v>176</v>
      </c>
      <c r="I15" s="28">
        <f>Calcs!G15*(InputData!E15/InputData!F15)</f>
        <v>54557.000000000007</v>
      </c>
      <c r="J15" s="26">
        <f t="shared" si="0"/>
        <v>54557</v>
      </c>
    </row>
    <row r="16" spans="1:10" x14ac:dyDescent="0.25">
      <c r="B16" s="28">
        <f>VLOOKUP(InputData!A16,BaselineChargeLookup!$A$2:$C$79,3,TRUE)</f>
        <v>51451</v>
      </c>
      <c r="C16" s="28">
        <f>IF(InputData!H16=TRUE,B16,B16)</f>
        <v>51451</v>
      </c>
      <c r="D16" s="28">
        <f>((Calcs!C16/100)*InputData!B16)</f>
        <v>51451</v>
      </c>
      <c r="E16" s="28">
        <f>IF(InputData!C16=TRUE,(D16/100*50),0)</f>
        <v>0</v>
      </c>
      <c r="F16" s="28">
        <f>IF(InputData!C16=TRUE,(D16/100*50),D16)</f>
        <v>51451</v>
      </c>
      <c r="G16" s="28">
        <f>IF(InputData!D16="",F16,F16)</f>
        <v>51451</v>
      </c>
      <c r="H16" s="14" t="s">
        <v>176</v>
      </c>
      <c r="I16" s="28">
        <f>Calcs!G16*(InputData!E16/InputData!F16)</f>
        <v>51451</v>
      </c>
      <c r="J16" s="26">
        <f t="shared" si="0"/>
        <v>51451</v>
      </c>
    </row>
    <row r="17" spans="2:10" x14ac:dyDescent="0.25">
      <c r="B17" s="28">
        <f>VLOOKUP(InputData!A17,BaselineChargeLookup!$A$2:$C$79,3,TRUE)</f>
        <v>27757</v>
      </c>
      <c r="C17" s="28">
        <f>IF(InputData!H17=TRUE,B17,B17)</f>
        <v>27757</v>
      </c>
      <c r="D17" s="28">
        <f>((Calcs!C17/100)*InputData!B17)</f>
        <v>27757</v>
      </c>
      <c r="E17" s="28">
        <f>IF(InputData!C17=TRUE,(D17/100*50),0)</f>
        <v>13878.5</v>
      </c>
      <c r="F17" s="28">
        <f>IF(InputData!C17=TRUE,(D17/100*50),D17)</f>
        <v>13878.5</v>
      </c>
      <c r="G17" s="28">
        <f>IF(InputData!D17="",F17,F17)</f>
        <v>13878.5</v>
      </c>
      <c r="H17" s="14" t="s">
        <v>176</v>
      </c>
      <c r="I17" s="28">
        <f>Calcs!G17*(InputData!E17/InputData!F17)</f>
        <v>4144.5383561643839</v>
      </c>
      <c r="J17" s="26">
        <f t="shared" si="0"/>
        <v>4144.54</v>
      </c>
    </row>
    <row r="18" spans="2:10" x14ac:dyDescent="0.25">
      <c r="B18" s="28">
        <f>VLOOKUP(InputData!A18,BaselineChargeLookup!$A$2:$C$79,3,TRUE)</f>
        <v>26203</v>
      </c>
      <c r="C18" s="28">
        <f>IF(InputData!H18=TRUE,B18,B18)</f>
        <v>26203</v>
      </c>
      <c r="D18" s="28">
        <f>((Calcs!C18/100)*InputData!B18)</f>
        <v>26202.999999999996</v>
      </c>
      <c r="E18" s="28">
        <f>IF(InputData!C18=TRUE,(D18/100*50),0)</f>
        <v>13101.499999999998</v>
      </c>
      <c r="F18" s="28">
        <f>IF(InputData!C18=TRUE,(D18/100*50),D18)</f>
        <v>13101.499999999998</v>
      </c>
      <c r="G18" s="28">
        <f>IF(InputData!D18="",F18,F18)</f>
        <v>13101.499999999998</v>
      </c>
      <c r="H18" s="14" t="s">
        <v>176</v>
      </c>
      <c r="I18" s="28">
        <f>Calcs!G18*(InputData!E18/InputData!F18)</f>
        <v>3912.5027397260269</v>
      </c>
      <c r="J18" s="26">
        <f t="shared" si="0"/>
        <v>3912.5</v>
      </c>
    </row>
    <row r="19" spans="2:10" x14ac:dyDescent="0.25">
      <c r="B19" s="28">
        <f>VLOOKUP(InputData!A19,BaselineChargeLookup!$A$2:$C$79,3,TRUE)</f>
        <v>17243</v>
      </c>
      <c r="C19" s="28">
        <f>IF(InputData!H19=TRUE,B19,B19)</f>
        <v>17243</v>
      </c>
      <c r="D19" s="28">
        <f>((Calcs!C19/100)*InputData!B19)</f>
        <v>16553.28</v>
      </c>
      <c r="E19" s="28">
        <f>IF(InputData!C19=TRUE,(D19/100*50),0)</f>
        <v>8276.64</v>
      </c>
      <c r="F19" s="28">
        <f>IF(InputData!C19=TRUE,(D19/100*50),D19)</f>
        <v>8276.64</v>
      </c>
      <c r="G19" s="28">
        <f>IF(InputData!D19="",F19,F19)</f>
        <v>8276.64</v>
      </c>
      <c r="H19" s="14" t="s">
        <v>176</v>
      </c>
      <c r="I19" s="28">
        <f>Calcs!G19*(InputData!E19/InputData!F19)</f>
        <v>6031.7431232876706</v>
      </c>
      <c r="J19" s="26">
        <f t="shared" si="0"/>
        <v>6031.74</v>
      </c>
    </row>
    <row r="20" spans="2:10" x14ac:dyDescent="0.25">
      <c r="B20" s="28">
        <f>VLOOKUP(InputData!A20,BaselineChargeLookup!$A$2:$C$79,3,TRUE)</f>
        <v>16311</v>
      </c>
      <c r="C20" s="28">
        <f>IF(InputData!H20=TRUE,B20,B20)</f>
        <v>16311</v>
      </c>
      <c r="D20" s="28">
        <f>((Calcs!C20/100)*InputData!B20)</f>
        <v>15658.560000000001</v>
      </c>
      <c r="E20" s="28">
        <f>IF(InputData!C20=TRUE,(D20/100*50),0)</f>
        <v>7829.28</v>
      </c>
      <c r="F20" s="28">
        <f>IF(InputData!C20=TRUE,(D20/100*50),D20)</f>
        <v>7829.28</v>
      </c>
      <c r="G20" s="28">
        <f>IF(InputData!D20="",F20,F20)</f>
        <v>7829.28</v>
      </c>
      <c r="H20" s="14" t="s">
        <v>176</v>
      </c>
      <c r="I20" s="28">
        <f>Calcs!G20*(InputData!E20/InputData!F20)</f>
        <v>5705.7218630136986</v>
      </c>
      <c r="J20" s="26">
        <f t="shared" si="0"/>
        <v>5705.72</v>
      </c>
    </row>
    <row r="21" spans="2:10" x14ac:dyDescent="0.25">
      <c r="B21" s="28">
        <f>VLOOKUP(InputData!A21,BaselineChargeLookup!$A$2:$C$79,3,TRUE)</f>
        <v>25348</v>
      </c>
      <c r="C21" s="28">
        <f>IF(InputData!H21=TRUE,B21,B21)</f>
        <v>25348</v>
      </c>
      <c r="D21" s="28">
        <f>((Calcs!C21/100)*InputData!B21)</f>
        <v>19011</v>
      </c>
      <c r="E21" s="28">
        <f>IF(InputData!C21=TRUE,(D21/100*50),0)</f>
        <v>9505.5</v>
      </c>
      <c r="F21" s="28">
        <f>IF(InputData!C21=TRUE,(D21/100*50),D21)</f>
        <v>9505.5</v>
      </c>
      <c r="G21" s="28">
        <f>IF(InputData!D21="",F21,F21)</f>
        <v>9505.5</v>
      </c>
      <c r="H21" s="14" t="s">
        <v>176</v>
      </c>
      <c r="I21" s="28">
        <f>Calcs!G21*(InputData!E21/InputData!F21)</f>
        <v>9375.2876712328762</v>
      </c>
      <c r="J21" s="26">
        <f t="shared" si="0"/>
        <v>9375.2900000000009</v>
      </c>
    </row>
    <row r="22" spans="2:10" x14ac:dyDescent="0.25">
      <c r="B22" s="28">
        <f>VLOOKUP(InputData!A22,BaselineChargeLookup!$A$2:$C$79,3,TRUE)</f>
        <v>23795</v>
      </c>
      <c r="C22" s="28">
        <f>IF(InputData!H22=TRUE,B22,B22)</f>
        <v>23795</v>
      </c>
      <c r="D22" s="28">
        <f>((Calcs!C22/100)*InputData!B22)</f>
        <v>17846.25</v>
      </c>
      <c r="E22" s="28">
        <f>IF(InputData!C22=TRUE,(D22/100*50),0)</f>
        <v>8923.125</v>
      </c>
      <c r="F22" s="28">
        <f>IF(InputData!C22=TRUE,(D22/100*50),D22)</f>
        <v>8923.125</v>
      </c>
      <c r="G22" s="28">
        <f>IF(InputData!D22="",F22,F22)</f>
        <v>8923.125</v>
      </c>
      <c r="H22" s="14" t="s">
        <v>176</v>
      </c>
      <c r="I22" s="28">
        <f>Calcs!G22*(InputData!E22/InputData!F22)</f>
        <v>8800.8904109589039</v>
      </c>
      <c r="J22" s="26">
        <f t="shared" si="0"/>
        <v>8800.89</v>
      </c>
    </row>
    <row r="23" spans="2:10" x14ac:dyDescent="0.25">
      <c r="B23" s="28">
        <f>VLOOKUP(InputData!A23,BaselineChargeLookup!$A$2:$C$79,3,TRUE)</f>
        <v>13028</v>
      </c>
      <c r="C23" s="28">
        <f>IF(InputData!H23=TRUE,B23,B23)</f>
        <v>13028</v>
      </c>
      <c r="D23" s="28">
        <f>((Calcs!C23/100)*InputData!B23)</f>
        <v>13028</v>
      </c>
      <c r="E23" s="28">
        <f>IF(InputData!C23=TRUE,(D23/100*50),0)</f>
        <v>0</v>
      </c>
      <c r="F23" s="28">
        <f>IF(InputData!C23=TRUE,(D23/100*50),D23)</f>
        <v>13028</v>
      </c>
      <c r="G23" s="28">
        <f>IF(InputData!D23="",F23,F23)</f>
        <v>13028</v>
      </c>
      <c r="H23" s="14" t="s">
        <v>176</v>
      </c>
      <c r="I23" s="28">
        <f>Calcs!G23*(InputData!E23/InputData!F23)</f>
        <v>13028</v>
      </c>
      <c r="J23" s="26">
        <f t="shared" si="0"/>
        <v>13028</v>
      </c>
    </row>
    <row r="24" spans="2:10" x14ac:dyDescent="0.25">
      <c r="B24" s="28">
        <f>VLOOKUP(InputData!A24,BaselineChargeLookup!$A$2:$C$79,3,TRUE)</f>
        <v>55491</v>
      </c>
      <c r="C24" s="28">
        <f>IF(InputData!H24=TRUE,B24,B24)</f>
        <v>55491</v>
      </c>
      <c r="D24" s="28">
        <f>((Calcs!C24/100)*InputData!B24)</f>
        <v>55491</v>
      </c>
      <c r="E24" s="28">
        <f>IF(InputData!C24=TRUE,(D24/100*50),0)</f>
        <v>0</v>
      </c>
      <c r="F24" s="28">
        <f>IF(InputData!C24=TRUE,(D24/100*50),D24)</f>
        <v>55491</v>
      </c>
      <c r="G24" s="28">
        <f>IF(InputData!D24="",F24,F24)</f>
        <v>55491</v>
      </c>
      <c r="H24" s="14" t="s">
        <v>176</v>
      </c>
      <c r="I24" s="28">
        <f>Calcs!G24*(InputData!E24/InputData!F24)</f>
        <v>55491</v>
      </c>
      <c r="J24" s="26">
        <f t="shared" si="0"/>
        <v>55491</v>
      </c>
    </row>
    <row r="25" spans="2:10" x14ac:dyDescent="0.25">
      <c r="B25" s="28">
        <f>VLOOKUP(InputData!A25,BaselineChargeLookup!$A$2:$C$79,3,TRUE)</f>
        <v>12252</v>
      </c>
      <c r="C25" s="28">
        <f>IF(InputData!H25=TRUE,B25,B25)</f>
        <v>12252</v>
      </c>
      <c r="D25" s="28">
        <f>((Calcs!C25/100)*InputData!B25)</f>
        <v>12252</v>
      </c>
      <c r="E25" s="28">
        <f>IF(InputData!C25=TRUE,(D25/100*50),0)</f>
        <v>0</v>
      </c>
      <c r="F25" s="28">
        <f>IF(InputData!C25=TRUE,(D25/100*50),D25)</f>
        <v>12252</v>
      </c>
      <c r="G25" s="28">
        <f>IF(InputData!D25="",F25,F25)</f>
        <v>12252</v>
      </c>
      <c r="H25" s="14" t="s">
        <v>176</v>
      </c>
      <c r="I25" s="28">
        <f>Calcs!G25*(InputData!E25/InputData!F25)</f>
        <v>12252</v>
      </c>
      <c r="J25" s="26">
        <f t="shared" si="0"/>
        <v>12252</v>
      </c>
    </row>
    <row r="26" spans="2:10" x14ac:dyDescent="0.25">
      <c r="B26" s="28">
        <f>VLOOKUP(InputData!A26,BaselineChargeLookup!$A$2:$C$79,3,TRUE)</f>
        <v>8257</v>
      </c>
      <c r="C26" s="28">
        <f>IF(InputData!H26=TRUE,B26,B26)</f>
        <v>8257</v>
      </c>
      <c r="D26" s="28">
        <f>((Calcs!C26/100)*InputData!B26)</f>
        <v>7926.7199999999993</v>
      </c>
      <c r="E26" s="28">
        <f>IF(InputData!C26=TRUE,(D26/100*50),0)</f>
        <v>0</v>
      </c>
      <c r="F26" s="28">
        <f>IF(InputData!C26=TRUE,(D26/100*50),D26)</f>
        <v>7926.7199999999993</v>
      </c>
      <c r="G26" s="28">
        <f>IF(InputData!D26="",F26,F26)</f>
        <v>7926.7199999999993</v>
      </c>
      <c r="H26" s="14" t="s">
        <v>176</v>
      </c>
      <c r="I26" s="28">
        <f>Calcs!G26*(InputData!E26/InputData!F26)</f>
        <v>7926.7199999999993</v>
      </c>
      <c r="J26" s="26">
        <f t="shared" si="0"/>
        <v>7926.72</v>
      </c>
    </row>
    <row r="27" spans="2:10" x14ac:dyDescent="0.25">
      <c r="B27" s="28">
        <f>VLOOKUP(InputData!A27,BaselineChargeLookup!$A$2:$C$79,3,TRUE)</f>
        <v>7791</v>
      </c>
      <c r="C27" s="28">
        <f>IF(InputData!H27=TRUE,B27,B27)</f>
        <v>7791</v>
      </c>
      <c r="D27" s="28">
        <f>((Calcs!C27/100)*InputData!B27)</f>
        <v>6933.99</v>
      </c>
      <c r="E27" s="28">
        <f>IF(InputData!C27=TRUE,(D27/100*50),0)</f>
        <v>0</v>
      </c>
      <c r="F27" s="28">
        <f>IF(InputData!C27=TRUE,(D27/100*50),D27)</f>
        <v>6933.99</v>
      </c>
      <c r="G27" s="28">
        <f>IF(InputData!D27="",F27,F27)</f>
        <v>6933.99</v>
      </c>
      <c r="H27" s="14" t="s">
        <v>176</v>
      </c>
      <c r="I27" s="28">
        <f>Calcs!G27*(InputData!E27/InputData!F27)</f>
        <v>6933.99</v>
      </c>
      <c r="J27" s="26">
        <f t="shared" si="0"/>
        <v>6933.99</v>
      </c>
    </row>
    <row r="28" spans="2:10" x14ac:dyDescent="0.25">
      <c r="B28" s="28">
        <f>VLOOKUP(InputData!A28,BaselineChargeLookup!$A$2:$C$79,3,TRUE)</f>
        <v>11318</v>
      </c>
      <c r="C28" s="28">
        <f>IF(InputData!H28=TRUE,B28,B28)</f>
        <v>11318</v>
      </c>
      <c r="D28" s="28">
        <f>((Calcs!C28/100)*InputData!B28)</f>
        <v>11318</v>
      </c>
      <c r="E28" s="28">
        <f>IF(InputData!C28=TRUE,(D28/100*50),0)</f>
        <v>0</v>
      </c>
      <c r="F28" s="28">
        <f>IF(InputData!C28=TRUE,(D28/100*50),D28)</f>
        <v>11318</v>
      </c>
      <c r="G28" s="28">
        <f>IF(InputData!D28="",F28,F28)</f>
        <v>11318</v>
      </c>
      <c r="H28" s="14" t="s">
        <v>176</v>
      </c>
      <c r="I28" s="28">
        <f>Calcs!G28*(InputData!E28/InputData!F28)</f>
        <v>11318</v>
      </c>
      <c r="J28" s="26">
        <f t="shared" si="0"/>
        <v>11318</v>
      </c>
    </row>
    <row r="29" spans="2:10" x14ac:dyDescent="0.25">
      <c r="B29" s="28">
        <f>VLOOKUP(InputData!A29,BaselineChargeLookup!$A$2:$C$79,3,TRUE)</f>
        <v>10542</v>
      </c>
      <c r="C29" s="28">
        <f>IF(InputData!H29=TRUE,B29,B29)</f>
        <v>10542</v>
      </c>
      <c r="D29" s="28">
        <f>((Calcs!C29/100)*InputData!B29)</f>
        <v>10120.32</v>
      </c>
      <c r="E29" s="28">
        <f>IF(InputData!C29=TRUE,(D29/100*50),0)</f>
        <v>0</v>
      </c>
      <c r="F29" s="28">
        <f>IF(InputData!C29=TRUE,(D29/100*50),D29)</f>
        <v>10120.32</v>
      </c>
      <c r="G29" s="28">
        <f>IF(InputData!D29="",F29,F29)</f>
        <v>10120.32</v>
      </c>
      <c r="H29" s="14" t="s">
        <v>176</v>
      </c>
      <c r="I29" s="28">
        <f>Calcs!G29*(InputData!E29/InputData!F29)</f>
        <v>10120.32</v>
      </c>
      <c r="J29" s="26">
        <f t="shared" si="0"/>
        <v>10120.32</v>
      </c>
    </row>
    <row r="30" spans="2:10" x14ac:dyDescent="0.25">
      <c r="B30" s="28">
        <f>VLOOKUP(InputData!A30,BaselineChargeLookup!$A$2:$C$79,3,TRUE)</f>
        <v>5871</v>
      </c>
      <c r="C30" s="28">
        <f>IF(InputData!H30=TRUE,B30,B30)</f>
        <v>5871</v>
      </c>
      <c r="D30" s="28">
        <f>((Calcs!C30/100)*InputData!B30)</f>
        <v>5636.16</v>
      </c>
      <c r="E30" s="28">
        <f>IF(InputData!C30=TRUE,(D30/100*50),0)</f>
        <v>0</v>
      </c>
      <c r="F30" s="28">
        <f>IF(InputData!C30=TRUE,(D30/100*50),D30)</f>
        <v>5636.16</v>
      </c>
      <c r="G30" s="28">
        <f>IF(InputData!D30="",F30,F30)</f>
        <v>5636.16</v>
      </c>
      <c r="H30" s="14" t="s">
        <v>176</v>
      </c>
      <c r="I30" s="28">
        <f>Calcs!G30*(InputData!E30/InputData!F30)</f>
        <v>5636.16</v>
      </c>
      <c r="J30" s="26">
        <f t="shared" si="0"/>
        <v>5636.16</v>
      </c>
    </row>
    <row r="31" spans="2:10" x14ac:dyDescent="0.25">
      <c r="B31" s="28">
        <f>VLOOKUP(InputData!A31,BaselineChargeLookup!$A$2:$C$79,3,TRUE)</f>
        <v>5483</v>
      </c>
      <c r="C31" s="28">
        <f>IF(InputData!H31=TRUE,B31,B31)</f>
        <v>5483</v>
      </c>
      <c r="D31" s="28">
        <f>((Calcs!C31/100)*InputData!B31)</f>
        <v>5483</v>
      </c>
      <c r="E31" s="28">
        <f>IF(InputData!C31=TRUE,(D31/100*50),0)</f>
        <v>2741.5</v>
      </c>
      <c r="F31" s="28">
        <f>IF(InputData!C31=TRUE,(D31/100*50),D31)</f>
        <v>2741.5</v>
      </c>
      <c r="G31" s="28">
        <f>IF(InputData!D31="",F31,F31)</f>
        <v>2741.5</v>
      </c>
      <c r="H31" s="14" t="s">
        <v>176</v>
      </c>
      <c r="I31" s="28">
        <f>Calcs!G31*(InputData!E31/InputData!F31)</f>
        <v>675.98630136986299</v>
      </c>
      <c r="J31" s="26">
        <f t="shared" si="0"/>
        <v>675.99</v>
      </c>
    </row>
    <row r="32" spans="2:10" x14ac:dyDescent="0.25">
      <c r="B32" s="28">
        <f>VLOOKUP(InputData!A32,BaselineChargeLookup!$A$2:$C$79,3,TRUE)</f>
        <v>3849</v>
      </c>
      <c r="C32" s="28">
        <f>IF(InputData!H32=TRUE,B32,B32)</f>
        <v>3849</v>
      </c>
      <c r="D32" s="28">
        <f>((Calcs!C32/100)*InputData!B32)</f>
        <v>3849</v>
      </c>
      <c r="E32" s="28">
        <f>IF(InputData!C32=TRUE,(D32/100*50),0)</f>
        <v>1924.5</v>
      </c>
      <c r="F32" s="28">
        <f>IF(InputData!C32=TRUE,(D32/100*50),D32)</f>
        <v>1924.5</v>
      </c>
      <c r="G32" s="28">
        <f>IF(InputData!D32="",F32,F32)</f>
        <v>1924.5</v>
      </c>
      <c r="H32" s="14" t="s">
        <v>176</v>
      </c>
      <c r="I32" s="28">
        <f>Calcs!G32*(InputData!E32/InputData!F32)</f>
        <v>1001.7945205479451</v>
      </c>
      <c r="J32" s="26">
        <f t="shared" si="0"/>
        <v>1001.79</v>
      </c>
    </row>
    <row r="33" spans="2:10" x14ac:dyDescent="0.25">
      <c r="B33" s="28">
        <f>VLOOKUP(InputData!A33,BaselineChargeLookup!$A$2:$C$79,3,TRUE)</f>
        <v>3616</v>
      </c>
      <c r="C33" s="28">
        <f>IF(InputData!H33=TRUE,B33,B33)</f>
        <v>3616</v>
      </c>
      <c r="D33" s="28">
        <f>((Calcs!C33/100)*InputData!B33)</f>
        <v>3615.9999999999995</v>
      </c>
      <c r="E33" s="28">
        <f>IF(InputData!C33=TRUE,(D33/100*50),0)</f>
        <v>1807.9999999999998</v>
      </c>
      <c r="F33" s="28">
        <f>IF(InputData!C33=TRUE,(D33/100*50),D33)</f>
        <v>1807.9999999999998</v>
      </c>
      <c r="G33" s="28">
        <f>IF(InputData!D33="",F33,F33)</f>
        <v>1807.9999999999998</v>
      </c>
      <c r="H33" s="14" t="s">
        <v>176</v>
      </c>
      <c r="I33" s="28">
        <f>Calcs!G33*(InputData!E33/InputData!F33)</f>
        <v>1213.5890410958903</v>
      </c>
      <c r="J33" s="26">
        <f t="shared" si="0"/>
        <v>1213.5899999999999</v>
      </c>
    </row>
    <row r="34" spans="2:10" x14ac:dyDescent="0.25">
      <c r="B34" s="28">
        <f>VLOOKUP(InputData!A34,BaselineChargeLookup!$A$2:$C$79,3,TRUE)</f>
        <v>8279</v>
      </c>
      <c r="C34" s="28">
        <f>IF(InputData!H34=TRUE,B34,B34)</f>
        <v>8279</v>
      </c>
      <c r="D34" s="28">
        <f>((Calcs!C34/100)*InputData!B34)</f>
        <v>0</v>
      </c>
      <c r="E34" s="28">
        <f>IF(InputData!C34=TRUE,(D34/100*50),0)</f>
        <v>0</v>
      </c>
      <c r="F34" s="28">
        <f>IF(InputData!C34=TRUE,(D34/100*50),D34)</f>
        <v>0</v>
      </c>
      <c r="G34" s="28">
        <f>IF(InputData!D34="",F34,F34)</f>
        <v>0</v>
      </c>
      <c r="H34" s="14" t="s">
        <v>176</v>
      </c>
      <c r="I34" s="28">
        <f>Calcs!G34*(InputData!E34/InputData!F34)</f>
        <v>0</v>
      </c>
      <c r="J34" s="26">
        <f t="shared" si="0"/>
        <v>0</v>
      </c>
    </row>
    <row r="35" spans="2:10" x14ac:dyDescent="0.25">
      <c r="B35" s="28">
        <f>VLOOKUP(InputData!A35,BaselineChargeLookup!$A$2:$C$79,3,TRUE)</f>
        <v>34985</v>
      </c>
      <c r="C35" s="28">
        <f>IF(InputData!H35=TRUE,B35,B35)</f>
        <v>34985</v>
      </c>
      <c r="D35" s="28">
        <f>((Calcs!C35/100)*InputData!B35)</f>
        <v>34985</v>
      </c>
      <c r="E35" s="28">
        <f>IF(InputData!C35=TRUE,(D35/100*50),0)</f>
        <v>0</v>
      </c>
      <c r="F35" s="28">
        <f>IF(InputData!C35=TRUE,(D35/100*50),D35)</f>
        <v>34985</v>
      </c>
      <c r="G35" s="28">
        <f>IF(InputData!D35="",F35,F35)</f>
        <v>34985</v>
      </c>
      <c r="H35" s="14" t="s">
        <v>176</v>
      </c>
      <c r="I35" s="28">
        <f>Calcs!G35*(InputData!E35/InputData!F35)</f>
        <v>95.849315068493155</v>
      </c>
      <c r="J35" s="26">
        <f t="shared" si="0"/>
        <v>95.85</v>
      </c>
    </row>
    <row r="36" spans="2:10" x14ac:dyDescent="0.25">
      <c r="B36" s="28">
        <f>VLOOKUP(InputData!A36,BaselineChargeLookup!$A$2:$C$79,3,TRUE)</f>
        <v>7502</v>
      </c>
      <c r="C36" s="28">
        <f>IF(InputData!H36=TRUE,B36,B36)</f>
        <v>7502</v>
      </c>
      <c r="D36" s="28">
        <f>((Calcs!C36/100)*InputData!B36)</f>
        <v>7502</v>
      </c>
      <c r="E36" s="28">
        <f>IF(InputData!C36=TRUE,(D36/100*50),0)</f>
        <v>0</v>
      </c>
      <c r="F36" s="28">
        <f>IF(InputData!C36=TRUE,(D36/100*50),D36)</f>
        <v>7502</v>
      </c>
      <c r="G36" s="28">
        <f>IF(InputData!D36="",F36,F36)</f>
        <v>7502</v>
      </c>
      <c r="H36" s="14" t="s">
        <v>176</v>
      </c>
      <c r="I36" s="28">
        <f>Calcs!G36*(InputData!E36/InputData!F36)</f>
        <v>20.553424657534247</v>
      </c>
      <c r="J36" s="26">
        <f t="shared" si="0"/>
        <v>20.55</v>
      </c>
    </row>
    <row r="37" spans="2:10" x14ac:dyDescent="0.25">
      <c r="B37" s="28">
        <f>VLOOKUP(InputData!A37,BaselineChargeLookup!$A$2:$C$79,3,TRUE)</f>
        <v>4247</v>
      </c>
      <c r="C37" s="28">
        <f>IF(InputData!H37=TRUE,B37,B37)</f>
        <v>4247</v>
      </c>
      <c r="D37" s="28">
        <f>((Calcs!C37/100)*InputData!B37)</f>
        <v>42.47</v>
      </c>
      <c r="E37" s="28">
        <f>IF(InputData!C37=TRUE,(D37/100*50),0)</f>
        <v>0</v>
      </c>
      <c r="F37" s="28">
        <f>IF(InputData!C37=TRUE,(D37/100*50),D37)</f>
        <v>42.47</v>
      </c>
      <c r="G37" s="28">
        <f>IF(InputData!D37="",F37,F37)</f>
        <v>42.47</v>
      </c>
      <c r="H37" s="14" t="s">
        <v>176</v>
      </c>
      <c r="I37" s="28">
        <f>Calcs!G37*(InputData!E37/InputData!F37)</f>
        <v>3.4906849315068489</v>
      </c>
      <c r="J37" s="26">
        <f t="shared" si="0"/>
        <v>3.49</v>
      </c>
    </row>
    <row r="38" spans="2:10" x14ac:dyDescent="0.25">
      <c r="B38" s="28">
        <f>VLOOKUP(InputData!A38,BaselineChargeLookup!$A$2:$C$79,3,TRUE)</f>
        <v>3859</v>
      </c>
      <c r="C38" s="28">
        <f>IF(InputData!H38=TRUE,B38,B38)</f>
        <v>3859</v>
      </c>
      <c r="D38" s="28">
        <f>((Calcs!C38/100)*InputData!B38)</f>
        <v>3859.0000000000005</v>
      </c>
      <c r="E38" s="28">
        <f>IF(InputData!C38=TRUE,(D38/100*50),0)</f>
        <v>0</v>
      </c>
      <c r="F38" s="28">
        <f>IF(InputData!C38=TRUE,(D38/100*50),D38)</f>
        <v>3859.0000000000005</v>
      </c>
      <c r="G38" s="28">
        <f>IF(InputData!D38="",F38,F38)</f>
        <v>3859.0000000000005</v>
      </c>
      <c r="H38" s="14" t="s">
        <v>176</v>
      </c>
      <c r="I38" s="28">
        <f>Calcs!G38*(InputData!E38/InputData!F38)</f>
        <v>475.76712328767127</v>
      </c>
      <c r="J38" s="26">
        <f t="shared" si="0"/>
        <v>475.77</v>
      </c>
    </row>
    <row r="39" spans="2:10" x14ac:dyDescent="0.25">
      <c r="B39" s="28">
        <f>VLOOKUP(InputData!A39,BaselineChargeLookup!$A$2:$C$79,3,TRUE)</f>
        <v>2843</v>
      </c>
      <c r="C39" s="28">
        <f>IF(InputData!H39=TRUE,B39,B39)</f>
        <v>2843</v>
      </c>
      <c r="D39" s="28">
        <f>((Calcs!C39/100)*InputData!B39)</f>
        <v>426.45</v>
      </c>
      <c r="E39" s="28">
        <f>IF(InputData!C39=TRUE,(D39/100*50),0)</f>
        <v>213.22499999999999</v>
      </c>
      <c r="F39" s="28">
        <f>IF(InputData!C39=TRUE,(D39/100*50),D39)</f>
        <v>213.22499999999999</v>
      </c>
      <c r="G39" s="28">
        <f>IF(InputData!D39="",F39,F39)</f>
        <v>213.22499999999999</v>
      </c>
      <c r="H39" s="14" t="s">
        <v>176</v>
      </c>
      <c r="I39" s="28">
        <f>Calcs!G39*(InputData!E39/InputData!F39)</f>
        <v>35.050684931506844</v>
      </c>
      <c r="J39" s="26">
        <f t="shared" si="0"/>
        <v>35.049999999999997</v>
      </c>
    </row>
    <row r="40" spans="2:10" x14ac:dyDescent="0.25">
      <c r="B40" s="28">
        <f>VLOOKUP(InputData!A40,BaselineChargeLookup!$A$2:$C$79,3,TRUE)</f>
        <v>2610</v>
      </c>
      <c r="C40" s="28">
        <f>IF(InputData!H40=TRUE,B40,B40)</f>
        <v>2610</v>
      </c>
      <c r="D40" s="28">
        <f>((Calcs!C40/100)*InputData!B40)</f>
        <v>2610</v>
      </c>
      <c r="E40" s="28">
        <f>IF(InputData!C40=TRUE,(D40/100*50),0)</f>
        <v>1305</v>
      </c>
      <c r="F40" s="28">
        <f>IF(InputData!C40=TRUE,(D40/100*50),D40)</f>
        <v>1305</v>
      </c>
      <c r="G40" s="28">
        <f>IF(InputData!D40="",F40,F40)</f>
        <v>1305</v>
      </c>
      <c r="H40" s="14" t="s">
        <v>176</v>
      </c>
      <c r="I40" s="28">
        <f>Calcs!G40*(InputData!E40/InputData!F40)</f>
        <v>268.15068493150682</v>
      </c>
      <c r="J40" s="26">
        <f t="shared" si="0"/>
        <v>268.14999999999998</v>
      </c>
    </row>
    <row r="41" spans="2:10" x14ac:dyDescent="0.25">
      <c r="B41" s="28">
        <f>VLOOKUP(InputData!A41,BaselineChargeLookup!$A$2:$C$79,3,TRUE)</f>
        <v>3486</v>
      </c>
      <c r="C41" s="28">
        <f>IF(InputData!H41=TRUE,B41,B41)</f>
        <v>3486</v>
      </c>
      <c r="D41" s="28">
        <f>((Calcs!C41/100)*InputData!B41)</f>
        <v>697.2</v>
      </c>
      <c r="E41" s="28">
        <f>IF(InputData!C41=TRUE,(D41/100*50),0)</f>
        <v>348.6</v>
      </c>
      <c r="F41" s="28">
        <f>IF(InputData!C41=TRUE,(D41/100*50),D41)</f>
        <v>348.6</v>
      </c>
      <c r="G41" s="28">
        <f>IF(InputData!D41="",F41,F41)</f>
        <v>348.6</v>
      </c>
      <c r="H41" s="14" t="s">
        <v>176</v>
      </c>
      <c r="I41" s="28">
        <f>Calcs!G41*(InputData!E41/InputData!F41)</f>
        <v>85.956164383561642</v>
      </c>
      <c r="J41" s="26">
        <f t="shared" si="0"/>
        <v>85.96</v>
      </c>
    </row>
    <row r="42" spans="2:10" x14ac:dyDescent="0.25">
      <c r="B42" s="28">
        <f>VLOOKUP(InputData!A42,BaselineChargeLookup!$A$2:$C$79,3,TRUE)</f>
        <v>3190</v>
      </c>
      <c r="C42" s="28">
        <f>IF(InputData!H42=TRUE,B42,B42)</f>
        <v>3190</v>
      </c>
      <c r="D42" s="28">
        <f>((Calcs!C42/100)*InputData!B42)</f>
        <v>3190</v>
      </c>
      <c r="E42" s="28">
        <f>IF(InputData!C42=TRUE,(D42/100*50),0)</f>
        <v>1595</v>
      </c>
      <c r="F42" s="28">
        <f>IF(InputData!C42=TRUE,(D42/100*50),D42)</f>
        <v>1595</v>
      </c>
      <c r="G42" s="28">
        <f>IF(InputData!D42="",F42,F42)</f>
        <v>1595</v>
      </c>
      <c r="H42" s="14" t="s">
        <v>176</v>
      </c>
      <c r="I42" s="28">
        <f>Calcs!G42*(InputData!E42/InputData!F42)</f>
        <v>458.83561643835611</v>
      </c>
      <c r="J42" s="26">
        <f t="shared" si="0"/>
        <v>458.84</v>
      </c>
    </row>
    <row r="43" spans="2:10" x14ac:dyDescent="0.25">
      <c r="B43" s="28">
        <f>VLOOKUP(InputData!A43,BaselineChargeLookup!$A$2:$C$79,3,TRUE)</f>
        <v>1750</v>
      </c>
      <c r="C43" s="28">
        <f>IF(InputData!H43=TRUE,B43,B43)</f>
        <v>1750</v>
      </c>
      <c r="D43" s="28">
        <f>((Calcs!C43/100)*InputData!B43)</f>
        <v>437.5</v>
      </c>
      <c r="E43" s="28">
        <f>IF(InputData!C43=TRUE,(D43/100*50),0)</f>
        <v>218.75</v>
      </c>
      <c r="F43" s="28">
        <f>IF(InputData!C43=TRUE,(D43/100*50),D43)</f>
        <v>218.75</v>
      </c>
      <c r="G43" s="28">
        <f>IF(InputData!D43="",F43,F43)</f>
        <v>218.75</v>
      </c>
      <c r="H43" s="14" t="s">
        <v>176</v>
      </c>
      <c r="I43" s="28">
        <f>Calcs!G43*(InputData!E43/InputData!F43)</f>
        <v>71.917808219178085</v>
      </c>
      <c r="J43" s="26">
        <f t="shared" si="0"/>
        <v>71.92</v>
      </c>
    </row>
    <row r="44" spans="2:10" x14ac:dyDescent="0.25">
      <c r="B44" s="28">
        <f>VLOOKUP(InputData!A44,BaselineChargeLookup!$A$2:$C$79,3,TRUE)</f>
        <v>1620</v>
      </c>
      <c r="C44" s="28">
        <f>IF(InputData!H44=TRUE,B44,B44)</f>
        <v>1620</v>
      </c>
      <c r="D44" s="28">
        <f>((Calcs!C44/100)*InputData!B44)</f>
        <v>1620</v>
      </c>
      <c r="E44" s="28">
        <f>IF(InputData!C44=TRUE,(D44/100*50),0)</f>
        <v>0</v>
      </c>
      <c r="F44" s="28">
        <f>IF(InputData!C44=TRUE,(D44/100*50),D44)</f>
        <v>1620</v>
      </c>
      <c r="G44" s="28">
        <f>IF(InputData!D44="",F44,F44)</f>
        <v>1620</v>
      </c>
      <c r="H44" s="14" t="s">
        <v>176</v>
      </c>
      <c r="I44" s="28">
        <f>Calcs!G44*(InputData!E44/InputData!F44)</f>
        <v>599.17808219178085</v>
      </c>
      <c r="J44" s="26">
        <f t="shared" si="0"/>
        <v>599.17999999999995</v>
      </c>
    </row>
    <row r="45" spans="2:10" x14ac:dyDescent="0.25">
      <c r="B45" s="28">
        <f>VLOOKUP(InputData!A45,BaselineChargeLookup!$A$2:$C$79,3,TRUE)</f>
        <v>1299</v>
      </c>
      <c r="C45" s="28">
        <f>IF(InputData!H45=TRUE,B45,B45)</f>
        <v>1299</v>
      </c>
      <c r="D45" s="28">
        <f>((Calcs!C45/100)*InputData!B45)</f>
        <v>389.7</v>
      </c>
      <c r="E45" s="28">
        <f>IF(InputData!C45=TRUE,(D45/100*50),0)</f>
        <v>0</v>
      </c>
      <c r="F45" s="28">
        <f>IF(InputData!C45=TRUE,(D45/100*50),D45)</f>
        <v>389.7</v>
      </c>
      <c r="G45" s="28">
        <f>IF(InputData!D45="",F45,F45)</f>
        <v>389.7</v>
      </c>
      <c r="H45" s="14" t="s">
        <v>176</v>
      </c>
      <c r="I45" s="28">
        <f>Calcs!G45*(InputData!E45/InputData!F45)</f>
        <v>160.15068493150685</v>
      </c>
      <c r="J45" s="26">
        <f t="shared" si="0"/>
        <v>160.15</v>
      </c>
    </row>
    <row r="46" spans="2:10" x14ac:dyDescent="0.25">
      <c r="B46" s="28">
        <f>VLOOKUP(InputData!A46,BaselineChargeLookup!$A$2:$C$79,3,TRUE)</f>
        <v>31753</v>
      </c>
      <c r="C46" s="28">
        <f>IF(InputData!H46=TRUE,B46,B46)</f>
        <v>31753</v>
      </c>
      <c r="D46" s="28">
        <f>((Calcs!C46/100)*InputData!B46)</f>
        <v>31752.999999999996</v>
      </c>
      <c r="E46" s="28">
        <f>IF(InputData!C46=TRUE,(D46/100*50),0)</f>
        <v>0</v>
      </c>
      <c r="F46" s="28">
        <f>IF(InputData!C46=TRUE,(D46/100*50),D46)</f>
        <v>31752.999999999996</v>
      </c>
      <c r="G46" s="28">
        <f>IF(InputData!D46="",F46,F46)</f>
        <v>31752.999999999996</v>
      </c>
      <c r="H46" s="14" t="s">
        <v>176</v>
      </c>
      <c r="I46" s="28">
        <f>Calcs!G46*(InputData!E46/InputData!F46)</f>
        <v>14354.095890410956</v>
      </c>
      <c r="J46" s="26">
        <f t="shared" si="0"/>
        <v>14354.1</v>
      </c>
    </row>
    <row r="47" spans="2:10" x14ac:dyDescent="0.25">
      <c r="B47" s="28">
        <f>VLOOKUP(InputData!A47,BaselineChargeLookup!$A$2:$C$79,3,TRUE)</f>
        <v>1221</v>
      </c>
      <c r="C47" s="28">
        <f>IF(InputData!H47=TRUE,B47,B47)</f>
        <v>1221</v>
      </c>
      <c r="D47" s="28">
        <f>((Calcs!C47/100)*InputData!B47)</f>
        <v>427.35</v>
      </c>
      <c r="E47" s="28">
        <f>IF(InputData!C47=TRUE,(D47/100*50),0)</f>
        <v>0</v>
      </c>
      <c r="F47" s="28">
        <f>IF(InputData!C47=TRUE,(D47/100*50),D47)</f>
        <v>427.35</v>
      </c>
      <c r="G47" s="28">
        <f>IF(InputData!D47="",F47,F47)</f>
        <v>427.35</v>
      </c>
      <c r="H47" s="14" t="s">
        <v>176</v>
      </c>
      <c r="I47" s="28">
        <f>Calcs!G47*(InputData!E47/InputData!F47)</f>
        <v>210.74794520547945</v>
      </c>
      <c r="J47" s="26">
        <f t="shared" si="0"/>
        <v>210.75</v>
      </c>
    </row>
    <row r="48" spans="2:10" x14ac:dyDescent="0.25">
      <c r="B48" s="28">
        <f>VLOOKUP(InputData!A48,BaselineChargeLookup!$A$2:$C$79,3,TRUE)</f>
        <v>1879</v>
      </c>
      <c r="C48" s="28">
        <f>IF(InputData!H48=TRUE,B48,B48)</f>
        <v>1879</v>
      </c>
      <c r="D48" s="28">
        <f>((Calcs!C48/100)*InputData!B48)</f>
        <v>1879</v>
      </c>
      <c r="E48" s="28">
        <f>IF(InputData!C48=TRUE,(D48/100*50),0)</f>
        <v>0</v>
      </c>
      <c r="F48" s="28">
        <f>IF(InputData!C48=TRUE,(D48/100*50),D48)</f>
        <v>1879</v>
      </c>
      <c r="G48" s="28">
        <f>IF(InputData!D48="",F48,F48)</f>
        <v>1879</v>
      </c>
      <c r="H48" s="14" t="s">
        <v>176</v>
      </c>
      <c r="I48" s="28">
        <f>Calcs!G48*(InputData!E48/InputData!F48)</f>
        <v>1003.8493150684932</v>
      </c>
      <c r="J48" s="26">
        <f t="shared" si="0"/>
        <v>1003.85</v>
      </c>
    </row>
    <row r="49" spans="2:10" x14ac:dyDescent="0.25">
      <c r="B49" s="28">
        <f>VLOOKUP(InputData!A49,BaselineChargeLookup!$A$2:$C$79,3,TRUE)</f>
        <v>1815</v>
      </c>
      <c r="C49" s="28">
        <f>IF(InputData!H49=TRUE,B49,B49)</f>
        <v>1815</v>
      </c>
      <c r="D49" s="28">
        <f>((Calcs!C49/100)*InputData!B49)</f>
        <v>726</v>
      </c>
      <c r="E49" s="28">
        <f>IF(InputData!C49=TRUE,(D49/100*50),0)</f>
        <v>363</v>
      </c>
      <c r="F49" s="28">
        <f>IF(InputData!C49=TRUE,(D49/100*50),D49)</f>
        <v>363</v>
      </c>
      <c r="G49" s="28">
        <f>IF(InputData!D49="",F49,F49)</f>
        <v>363</v>
      </c>
      <c r="H49" s="14" t="s">
        <v>176</v>
      </c>
      <c r="I49" s="28">
        <f>Calcs!G49*(InputData!E49/InputData!F49)</f>
        <v>208.84931506849313</v>
      </c>
      <c r="J49" s="26">
        <f t="shared" si="0"/>
        <v>208.85</v>
      </c>
    </row>
    <row r="50" spans="2:10" x14ac:dyDescent="0.25">
      <c r="B50" s="28">
        <f>VLOOKUP(InputData!A50,BaselineChargeLookup!$A$2:$C$79,3,TRUE)</f>
        <v>856</v>
      </c>
      <c r="C50" s="28">
        <f>IF(InputData!H50=TRUE,B50,B50)</f>
        <v>856</v>
      </c>
      <c r="D50" s="28">
        <f>((Calcs!C50/100)*InputData!B50)</f>
        <v>856</v>
      </c>
      <c r="E50" s="28">
        <f>IF(InputData!C50=TRUE,(D50/100*50),0)</f>
        <v>428</v>
      </c>
      <c r="F50" s="28">
        <f>IF(InputData!C50=TRUE,(D50/100*50),D50)</f>
        <v>428</v>
      </c>
      <c r="G50" s="28">
        <f>IF(InputData!D50="",F50,F50)</f>
        <v>428</v>
      </c>
      <c r="H50" s="14" t="s">
        <v>176</v>
      </c>
      <c r="I50" s="28">
        <f>Calcs!G50*(InputData!E50/InputData!F50)</f>
        <v>263.83561643835617</v>
      </c>
      <c r="J50" s="26">
        <f t="shared" si="0"/>
        <v>263.83999999999997</v>
      </c>
    </row>
    <row r="51" spans="2:10" x14ac:dyDescent="0.25">
      <c r="B51" s="28">
        <f>VLOOKUP(InputData!A51,BaselineChargeLookup!$A$2:$C$79,3,TRUE)</f>
        <v>824</v>
      </c>
      <c r="C51" s="28">
        <f>IF(InputData!H51=TRUE,B51,B51)</f>
        <v>824</v>
      </c>
      <c r="D51" s="28">
        <f>((Calcs!C51/100)*InputData!B51)</f>
        <v>370.8</v>
      </c>
      <c r="E51" s="28">
        <f>IF(InputData!C51=TRUE,(D51/100*50),0)</f>
        <v>185.4</v>
      </c>
      <c r="F51" s="28">
        <f>IF(InputData!C51=TRUE,(D51/100*50),D51)</f>
        <v>185.4</v>
      </c>
      <c r="G51" s="28">
        <f>IF(InputData!D51="",F51,F51)</f>
        <v>185.4</v>
      </c>
      <c r="H51" s="14" t="s">
        <v>176</v>
      </c>
      <c r="I51" s="28">
        <f>Calcs!G51*(InputData!E51/InputData!F51)</f>
        <v>121.90684931506848</v>
      </c>
      <c r="J51" s="26">
        <f t="shared" si="0"/>
        <v>121.91</v>
      </c>
    </row>
    <row r="52" spans="2:10" x14ac:dyDescent="0.25">
      <c r="B52" s="28">
        <f>VLOOKUP(InputData!A52,BaselineChargeLookup!$A$2:$C$79,3,TRUE)</f>
        <v>639</v>
      </c>
      <c r="C52" s="28">
        <f>IF(InputData!H52=TRUE,B52,B52)</f>
        <v>639</v>
      </c>
      <c r="D52" s="28">
        <f>((Calcs!C52/100)*InputData!B52)</f>
        <v>639</v>
      </c>
      <c r="E52" s="28">
        <f>IF(InputData!C52=TRUE,(D52/100*50),0)</f>
        <v>319.5</v>
      </c>
      <c r="F52" s="28">
        <f>IF(InputData!C52=TRUE,(D52/100*50),D52)</f>
        <v>319.5</v>
      </c>
      <c r="G52" s="28">
        <f>IF(InputData!D52="",F52,F52)</f>
        <v>319.5</v>
      </c>
      <c r="H52" s="14" t="s">
        <v>176</v>
      </c>
      <c r="I52" s="28">
        <f>Calcs!G52*(InputData!E52/InputData!F52)</f>
        <v>223.2123287671233</v>
      </c>
      <c r="J52" s="26">
        <f t="shared" si="0"/>
        <v>223.21</v>
      </c>
    </row>
    <row r="53" spans="2:10" x14ac:dyDescent="0.25">
      <c r="B53" s="28">
        <f>VLOOKUP(InputData!A53,BaselineChargeLookup!$A$2:$C$79,3,TRUE)</f>
        <v>620</v>
      </c>
      <c r="C53" s="28">
        <f>IF(InputData!H53=TRUE,B53,B53)</f>
        <v>620</v>
      </c>
      <c r="D53" s="28">
        <f>((Calcs!C53/100)*InputData!B53)</f>
        <v>310</v>
      </c>
      <c r="E53" s="28">
        <f>IF(InputData!C53=TRUE,(D53/100*50),0)</f>
        <v>155</v>
      </c>
      <c r="F53" s="28">
        <f>IF(InputData!C53=TRUE,(D53/100*50),D53)</f>
        <v>155</v>
      </c>
      <c r="G53" s="28">
        <f>IF(InputData!D53="",F53,F53)</f>
        <v>155</v>
      </c>
      <c r="H53" s="14" t="s">
        <v>176</v>
      </c>
      <c r="I53" s="28">
        <f>Calcs!G53*(InputData!E53/InputData!F53)</f>
        <v>114.65753424657534</v>
      </c>
      <c r="J53" s="26">
        <f t="shared" si="0"/>
        <v>114.66</v>
      </c>
    </row>
    <row r="54" spans="2:10" x14ac:dyDescent="0.25">
      <c r="B54" s="28">
        <f>VLOOKUP(InputData!A54,BaselineChargeLookup!$A$2:$C$79,3,TRUE)</f>
        <v>1479</v>
      </c>
      <c r="C54" s="28">
        <f>IF(InputData!H54=TRUE,B54,B54)</f>
        <v>1479</v>
      </c>
      <c r="D54" s="28">
        <f>((Calcs!C54/100)*InputData!B54)</f>
        <v>1479</v>
      </c>
      <c r="E54" s="28">
        <f>IF(InputData!C54=TRUE,(D54/100*50),0)</f>
        <v>0</v>
      </c>
      <c r="F54" s="28">
        <f>IF(InputData!C54=TRUE,(D54/100*50),D54)</f>
        <v>1479</v>
      </c>
      <c r="G54" s="28">
        <f>IF(InputData!D54="",F54,F54)</f>
        <v>1479</v>
      </c>
      <c r="H54" s="14" t="s">
        <v>176</v>
      </c>
      <c r="I54" s="28">
        <f>Calcs!G54*(InputData!E54/InputData!F54)</f>
        <v>1154.8356164383563</v>
      </c>
      <c r="J54" s="26">
        <f t="shared" si="0"/>
        <v>1154.8399999999999</v>
      </c>
    </row>
    <row r="55" spans="2:10" x14ac:dyDescent="0.25">
      <c r="B55" s="28">
        <f>VLOOKUP(InputData!A55,BaselineChargeLookup!$A$2:$C$79,3,TRUE)</f>
        <v>394</v>
      </c>
      <c r="C55" s="28">
        <f>IF(InputData!H55=TRUE,B55,B55)</f>
        <v>394</v>
      </c>
      <c r="D55" s="28">
        <f>((Calcs!C55/100)*InputData!B55)</f>
        <v>216.7</v>
      </c>
      <c r="E55" s="28">
        <f>IF(InputData!C55=TRUE,(D55/100*50),0)</f>
        <v>0</v>
      </c>
      <c r="F55" s="28">
        <f>IF(InputData!C55=TRUE,(D55/100*50),D55)</f>
        <v>216.7</v>
      </c>
      <c r="G55" s="28">
        <f>IF(InputData!D55="",F55,F55)</f>
        <v>216.7</v>
      </c>
      <c r="H55" s="14" t="s">
        <v>176</v>
      </c>
      <c r="I55" s="28">
        <f>Calcs!G55*(InputData!E55/InputData!F55)</f>
        <v>178.10958904109586</v>
      </c>
      <c r="J55" s="26">
        <f t="shared" si="0"/>
        <v>178.11</v>
      </c>
    </row>
    <row r="56" spans="2:10" x14ac:dyDescent="0.25">
      <c r="B56" s="28">
        <f>VLOOKUP(InputData!A56,BaselineChargeLookup!$A$2:$C$79,3,TRUE)</f>
        <v>250</v>
      </c>
      <c r="C56" s="28">
        <f>IF(InputData!H56=TRUE,B56,B56)</f>
        <v>250</v>
      </c>
      <c r="D56" s="28">
        <f>((Calcs!C56/100)*InputData!B56)</f>
        <v>250</v>
      </c>
      <c r="E56" s="28">
        <f>IF(InputData!C56=TRUE,(D56/100*50),0)</f>
        <v>0</v>
      </c>
      <c r="F56" s="28">
        <f>IF(InputData!C56=TRUE,(D56/100*50),D56)</f>
        <v>250</v>
      </c>
      <c r="G56" s="28">
        <f>IF(InputData!D56="",F56,F56)</f>
        <v>250</v>
      </c>
      <c r="H56" s="14" t="s">
        <v>176</v>
      </c>
      <c r="I56" s="28">
        <f>Calcs!G56*(InputData!E56/InputData!F56)</f>
        <v>215.75342465753425</v>
      </c>
      <c r="J56" s="26">
        <f t="shared" si="0"/>
        <v>215.75</v>
      </c>
    </row>
    <row r="57" spans="2:10" x14ac:dyDescent="0.25">
      <c r="B57" s="28">
        <f>VLOOKUP(InputData!A57,BaselineChargeLookup!$A$2:$C$79,3,TRUE)</f>
        <v>18951</v>
      </c>
      <c r="C57" s="28">
        <f>IF(InputData!H57=TRUE,B57,B57)</f>
        <v>18951</v>
      </c>
      <c r="D57" s="28">
        <f>((Calcs!C57/100)*InputData!B57)</f>
        <v>11370.599999999999</v>
      </c>
      <c r="E57" s="28">
        <f>IF(InputData!C57=TRUE,(D57/100*50),0)</f>
        <v>0</v>
      </c>
      <c r="F57" s="28">
        <f>IF(InputData!C57=TRUE,(D57/100*50),D57)</f>
        <v>11370.599999999999</v>
      </c>
      <c r="G57" s="28">
        <f>IF(InputData!D57="",F57,F57)</f>
        <v>11370.599999999999</v>
      </c>
      <c r="H57" s="14" t="s">
        <v>176</v>
      </c>
      <c r="I57" s="28">
        <f>Calcs!G57*(InputData!E57/InputData!F57)</f>
        <v>10280.268493150683</v>
      </c>
      <c r="J57" s="26">
        <f t="shared" si="0"/>
        <v>10280.27</v>
      </c>
    </row>
    <row r="58" spans="2:10" x14ac:dyDescent="0.25">
      <c r="B58" s="28">
        <f>VLOOKUP(InputData!A58,BaselineChargeLookup!$A$2:$C$79,3,TRUE)</f>
        <v>273</v>
      </c>
      <c r="C58" s="28">
        <f>IF(InputData!H58=TRUE,B58,B58)</f>
        <v>273</v>
      </c>
      <c r="D58" s="28">
        <f>((Calcs!C58/100)*InputData!B58)</f>
        <v>273</v>
      </c>
      <c r="E58" s="28">
        <f>IF(InputData!C58=TRUE,(D58/100*50),0)</f>
        <v>0</v>
      </c>
      <c r="F58" s="28">
        <f>IF(InputData!C58=TRUE,(D58/100*50),D58)</f>
        <v>273</v>
      </c>
      <c r="G58" s="28">
        <f>IF(InputData!D58="",F58,F58)</f>
        <v>273</v>
      </c>
      <c r="H58" s="14" t="s">
        <v>176</v>
      </c>
      <c r="I58" s="28">
        <f>Calcs!G58*(InputData!E58/InputData!F58)</f>
        <v>258.04109589041099</v>
      </c>
      <c r="J58" s="26">
        <f t="shared" si="0"/>
        <v>258.04000000000002</v>
      </c>
    </row>
    <row r="59" spans="2:10" x14ac:dyDescent="0.25">
      <c r="B59" s="28">
        <f>VLOOKUP(InputData!A59,BaselineChargeLookup!$A$2:$C$79,3,TRUE)</f>
        <v>917</v>
      </c>
      <c r="C59" s="28">
        <f>IF(InputData!H59=TRUE,B59,B59)</f>
        <v>917</v>
      </c>
      <c r="D59" s="28">
        <f>((Calcs!C59/100)*InputData!B59)</f>
        <v>596.04999999999995</v>
      </c>
      <c r="E59" s="28">
        <f>IF(InputData!C59=TRUE,(D59/100*50),0)</f>
        <v>298.02499999999998</v>
      </c>
      <c r="F59" s="28">
        <f>IF(InputData!C59=TRUE,(D59/100*50),D59)</f>
        <v>298.02499999999998</v>
      </c>
      <c r="G59" s="28">
        <f>IF(InputData!D59="",F59,F59)</f>
        <v>298.02499999999998</v>
      </c>
      <c r="H59" s="14" t="s">
        <v>176</v>
      </c>
      <c r="I59" s="28">
        <f>Calcs!G59*(InputData!E59/InputData!F59)</f>
        <v>293.94246575342464</v>
      </c>
      <c r="J59" s="26">
        <f t="shared" si="0"/>
        <v>293.94</v>
      </c>
    </row>
    <row r="60" spans="2:10" x14ac:dyDescent="0.25">
      <c r="B60" s="28">
        <f>VLOOKUP(InputData!A60,BaselineChargeLookup!$A$2:$C$79,3,TRUE)</f>
        <v>342</v>
      </c>
      <c r="C60" s="28">
        <f>IF(InputData!H60=TRUE,B60,B60)</f>
        <v>342</v>
      </c>
      <c r="D60" s="28">
        <f>((Calcs!C60/100)*InputData!B60)</f>
        <v>342</v>
      </c>
      <c r="E60" s="28">
        <f>IF(InputData!C60=TRUE,(D60/100*50),0)</f>
        <v>171</v>
      </c>
      <c r="F60" s="28">
        <f>IF(InputData!C60=TRUE,(D60/100*50),D60)</f>
        <v>171</v>
      </c>
      <c r="G60" s="28">
        <f>IF(InputData!D60="",F60,F60)</f>
        <v>171</v>
      </c>
      <c r="H60" s="14" t="s">
        <v>176</v>
      </c>
      <c r="I60" s="28">
        <f>Calcs!G60*(InputData!E60/InputData!F60)</f>
        <v>171</v>
      </c>
      <c r="J60" s="26">
        <f t="shared" si="0"/>
        <v>171</v>
      </c>
    </row>
    <row r="61" spans="2:10" x14ac:dyDescent="0.25">
      <c r="B61" s="28">
        <f>VLOOKUP(InputData!A61,BaselineChargeLookup!$A$2:$C$79,3,TRUE)</f>
        <v>256</v>
      </c>
      <c r="C61" s="28">
        <f>IF(InputData!H61=TRUE,B61,B61)</f>
        <v>256</v>
      </c>
      <c r="D61" s="28">
        <f>((Calcs!C61/100)*InputData!B61)</f>
        <v>179.20000000000002</v>
      </c>
      <c r="E61" s="28">
        <f>IF(InputData!C61=TRUE,(D61/100*50),0)</f>
        <v>89.600000000000009</v>
      </c>
      <c r="F61" s="28">
        <f>IF(InputData!C61=TRUE,(D61/100*50),D61)</f>
        <v>89.600000000000009</v>
      </c>
      <c r="G61" s="28">
        <f>IF(InputData!D61="",F61,F61)</f>
        <v>89.600000000000009</v>
      </c>
      <c r="H61" s="14" t="s">
        <v>176</v>
      </c>
      <c r="I61" s="28">
        <f>Calcs!G61*(InputData!E61/InputData!F61)</f>
        <v>89.600000000000009</v>
      </c>
      <c r="J61" s="26">
        <f t="shared" si="0"/>
        <v>89.6</v>
      </c>
    </row>
    <row r="62" spans="2:10" x14ac:dyDescent="0.25">
      <c r="B62" s="28">
        <f>VLOOKUP(InputData!A62,BaselineChargeLookup!$A$2:$C$79,3,TRUE)</f>
        <v>812</v>
      </c>
      <c r="C62" s="28">
        <f>IF(InputData!H62=TRUE,B62,B62)</f>
        <v>812</v>
      </c>
      <c r="D62" s="28">
        <f>((Calcs!C62/100)*InputData!B62)</f>
        <v>811.99999999999989</v>
      </c>
      <c r="E62" s="28">
        <f>IF(InputData!C62=TRUE,(D62/100*50),0)</f>
        <v>405.99999999999994</v>
      </c>
      <c r="F62" s="28">
        <f>IF(InputData!C62=TRUE,(D62/100*50),D62)</f>
        <v>405.99999999999994</v>
      </c>
      <c r="G62" s="28">
        <f>IF(InputData!D62="",F62,F62)</f>
        <v>405.99999999999994</v>
      </c>
      <c r="H62" s="14" t="s">
        <v>176</v>
      </c>
      <c r="I62" s="28">
        <f>Calcs!G62*(InputData!E62/InputData!F62)</f>
        <v>405.99999999999994</v>
      </c>
      <c r="J62" s="26">
        <f t="shared" si="0"/>
        <v>406</v>
      </c>
    </row>
    <row r="63" spans="2:10" x14ac:dyDescent="0.25">
      <c r="B63" s="28">
        <f>VLOOKUP(InputData!A63,BaselineChargeLookup!$A$2:$C$79,3,TRUE)</f>
        <v>4767</v>
      </c>
      <c r="C63" s="28">
        <f>IF(InputData!H63=TRUE,B63,B63)</f>
        <v>4767</v>
      </c>
      <c r="D63" s="28">
        <f>((Calcs!C63/100)*InputData!B63)</f>
        <v>3575.25</v>
      </c>
      <c r="E63" s="28">
        <f>IF(InputData!C63=TRUE,(D63/100*50),0)</f>
        <v>1787.625</v>
      </c>
      <c r="F63" s="28">
        <f>IF(InputData!C63=TRUE,(D63/100*50),D63)</f>
        <v>1787.625</v>
      </c>
      <c r="G63" s="28">
        <f>IF(InputData!D63="",F63,F63)</f>
        <v>1787.625</v>
      </c>
      <c r="H63" s="14" t="s">
        <v>176</v>
      </c>
      <c r="I63" s="28">
        <f>Calcs!G63*(InputData!E63/InputData!F63)</f>
        <v>1787.625</v>
      </c>
      <c r="J63" s="26">
        <f t="shared" si="0"/>
        <v>1787.63</v>
      </c>
    </row>
    <row r="64" spans="2:10" x14ac:dyDescent="0.25">
      <c r="B64" s="28">
        <f>VLOOKUP(InputData!A64,BaselineChargeLookup!$A$2:$C$79,3,TRUE)</f>
        <v>1166</v>
      </c>
      <c r="C64" s="28">
        <f>IF(InputData!H64=TRUE,B64,B64)</f>
        <v>1166</v>
      </c>
      <c r="D64" s="28">
        <f>((Calcs!C64/100)*InputData!B64)</f>
        <v>1166</v>
      </c>
      <c r="E64" s="28">
        <f>IF(InputData!C64=TRUE,(D64/100*50),0)</f>
        <v>0</v>
      </c>
      <c r="F64" s="28">
        <f>IF(InputData!C64=TRUE,(D64/100*50),D64)</f>
        <v>1166</v>
      </c>
      <c r="G64" s="28">
        <f>IF(InputData!D64="",F64,F64)</f>
        <v>1166</v>
      </c>
      <c r="H64" s="14" t="s">
        <v>176</v>
      </c>
      <c r="I64" s="28">
        <f>Calcs!G64*(InputData!E64/InputData!F64)</f>
        <v>1166</v>
      </c>
      <c r="J64" s="26">
        <f t="shared" si="0"/>
        <v>1166</v>
      </c>
    </row>
    <row r="65" spans="2:10" x14ac:dyDescent="0.25">
      <c r="B65" s="28">
        <f>VLOOKUP(InputData!A65,BaselineChargeLookup!$A$2:$C$79,3,TRUE)</f>
        <v>373</v>
      </c>
      <c r="C65" s="28">
        <f>IF(InputData!H65=TRUE,B65,B65)</f>
        <v>373</v>
      </c>
      <c r="D65" s="28">
        <f>((Calcs!C65/100)*InputData!B65)</f>
        <v>298.39999999999998</v>
      </c>
      <c r="E65" s="28">
        <f>IF(InputData!C65=TRUE,(D65/100*50),0)</f>
        <v>0</v>
      </c>
      <c r="F65" s="28">
        <f>IF(InputData!C65=TRUE,(D65/100*50),D65)</f>
        <v>298.39999999999998</v>
      </c>
      <c r="G65" s="28">
        <f>IF(InputData!D65="",F65,F65)</f>
        <v>298.39999999999998</v>
      </c>
      <c r="H65" s="14" t="s">
        <v>176</v>
      </c>
      <c r="I65" s="28">
        <f>Calcs!G65*(InputData!E65/InputData!F65)</f>
        <v>0.81753424657534246</v>
      </c>
      <c r="J65" s="26">
        <f t="shared" si="0"/>
        <v>0.82</v>
      </c>
    </row>
    <row r="66" spans="2:10" x14ac:dyDescent="0.25">
      <c r="B66" s="28">
        <f>VLOOKUP(InputData!A66,BaselineChargeLookup!$A$2:$C$79,3,TRUE)</f>
        <v>3371</v>
      </c>
      <c r="C66" s="28">
        <f>IF(InputData!H66=TRUE,B66,B66)</f>
        <v>3371</v>
      </c>
      <c r="D66" s="28">
        <f>((Calcs!C66/100)*InputData!B66)</f>
        <v>3371</v>
      </c>
      <c r="E66" s="28">
        <f>IF(InputData!C66=TRUE,(D66/100*50),0)</f>
        <v>0</v>
      </c>
      <c r="F66" s="28">
        <f>IF(InputData!C66=TRUE,(D66/100*50),D66)</f>
        <v>3371</v>
      </c>
      <c r="G66" s="28">
        <f>IF(InputData!D66="",F66,F66)</f>
        <v>3371</v>
      </c>
      <c r="H66" s="14" t="s">
        <v>176</v>
      </c>
      <c r="I66" s="28">
        <f>Calcs!G66*(InputData!E66/InputData!F66)</f>
        <v>9.2356164383561641</v>
      </c>
      <c r="J66" s="26">
        <f t="shared" si="0"/>
        <v>9.24</v>
      </c>
    </row>
    <row r="67" spans="2:10" x14ac:dyDescent="0.25">
      <c r="B67" s="28">
        <f>VLOOKUP(InputData!A67,BaselineChargeLookup!$A$2:$C$79,3,TRUE)</f>
        <v>1686</v>
      </c>
      <c r="C67" s="28">
        <f>IF(InputData!H67=TRUE,B67,B67)</f>
        <v>1686</v>
      </c>
      <c r="D67" s="28">
        <f>((Calcs!C67/100)*InputData!B67)</f>
        <v>1433.1</v>
      </c>
      <c r="E67" s="28">
        <f>IF(InputData!C67=TRUE,(D67/100*50),0)</f>
        <v>0</v>
      </c>
      <c r="F67" s="28">
        <f>IF(InputData!C67=TRUE,(D67/100*50),D67)</f>
        <v>1433.1</v>
      </c>
      <c r="G67" s="28">
        <f>IF(InputData!D67="",F67,F67)</f>
        <v>1433.1</v>
      </c>
      <c r="H67" s="14" t="s">
        <v>176</v>
      </c>
      <c r="I67" s="28">
        <f>Calcs!G67*(InputData!E67/InputData!F67)</f>
        <v>117.7890410958904</v>
      </c>
      <c r="J67" s="26">
        <f t="shared" ref="J67:J130" si="1">ROUND(I67,2)</f>
        <v>117.79</v>
      </c>
    </row>
    <row r="68" spans="2:10" x14ac:dyDescent="0.25">
      <c r="B68" s="28">
        <f>VLOOKUP(InputData!A68,BaselineChargeLookup!$A$2:$C$79,3,TRUE)</f>
        <v>17335</v>
      </c>
      <c r="C68" s="28">
        <f>IF(InputData!H68=TRUE,B68,B68)</f>
        <v>17335</v>
      </c>
      <c r="D68" s="28">
        <f>((Calcs!C68/100)*InputData!B68)</f>
        <v>17335</v>
      </c>
      <c r="E68" s="28">
        <f>IF(InputData!C68=TRUE,(D68/100*50),0)</f>
        <v>0</v>
      </c>
      <c r="F68" s="28">
        <f>IF(InputData!C68=TRUE,(D68/100*50),D68)</f>
        <v>17335</v>
      </c>
      <c r="G68" s="28">
        <f>IF(InputData!D68="",F68,F68)</f>
        <v>17335</v>
      </c>
      <c r="H68" s="14" t="s">
        <v>176</v>
      </c>
      <c r="I68" s="28">
        <f>Calcs!G68*(InputData!E68/InputData!F68)</f>
        <v>2137.1917808219177</v>
      </c>
      <c r="J68" s="26">
        <f t="shared" si="1"/>
        <v>2137.19</v>
      </c>
    </row>
    <row r="69" spans="2:10" x14ac:dyDescent="0.25">
      <c r="B69" s="28">
        <f>VLOOKUP(InputData!A69,BaselineChargeLookup!$A$2:$C$79,3,TRUE)</f>
        <v>718</v>
      </c>
      <c r="C69" s="28">
        <f>IF(InputData!H69=TRUE,B69,B69)</f>
        <v>718</v>
      </c>
      <c r="D69" s="28">
        <f>((Calcs!C69/100)*InputData!B69)</f>
        <v>610.29999999999995</v>
      </c>
      <c r="E69" s="28">
        <f>IF(InputData!C69=TRUE,(D69/100*50),0)</f>
        <v>305.14999999999998</v>
      </c>
      <c r="F69" s="28">
        <f>IF(InputData!C69=TRUE,(D69/100*50),D69)</f>
        <v>305.14999999999998</v>
      </c>
      <c r="G69" s="28">
        <f>IF(InputData!D69="",F69,F69)</f>
        <v>305.14999999999998</v>
      </c>
      <c r="H69" s="14" t="s">
        <v>176</v>
      </c>
      <c r="I69" s="28">
        <f>Calcs!G69*(InputData!E69/InputData!F69)</f>
        <v>50.161643835616431</v>
      </c>
      <c r="J69" s="26">
        <f t="shared" si="1"/>
        <v>50.16</v>
      </c>
    </row>
    <row r="70" spans="2:10" x14ac:dyDescent="0.25">
      <c r="B70" s="28">
        <f>VLOOKUP(InputData!A70,BaselineChargeLookup!$A$2:$C$79,3,TRUE)</f>
        <v>194</v>
      </c>
      <c r="C70" s="28">
        <f>IF(InputData!H70=TRUE,B70,B70)</f>
        <v>194</v>
      </c>
      <c r="D70" s="28">
        <f>((Calcs!C70/100)*InputData!B70)</f>
        <v>194</v>
      </c>
      <c r="E70" s="28">
        <f>IF(InputData!C70=TRUE,(D70/100*50),0)</f>
        <v>97</v>
      </c>
      <c r="F70" s="28">
        <f>IF(InputData!C70=TRUE,(D70/100*50),D70)</f>
        <v>97</v>
      </c>
      <c r="G70" s="28">
        <f>IF(InputData!D70="",F70,F70)</f>
        <v>97</v>
      </c>
      <c r="H70" s="14" t="s">
        <v>176</v>
      </c>
      <c r="I70" s="28">
        <f>Calcs!G70*(InputData!E70/InputData!F70)</f>
        <v>19.931506849315067</v>
      </c>
      <c r="J70" s="26">
        <f t="shared" si="1"/>
        <v>19.93</v>
      </c>
    </row>
    <row r="71" spans="2:10" x14ac:dyDescent="0.25">
      <c r="B71" s="28">
        <f>VLOOKUP(InputData!A71,BaselineChargeLookup!$A$2:$C$79,3,TRUE)</f>
        <v>3491</v>
      </c>
      <c r="C71" s="28">
        <f>IF(InputData!H71=TRUE,B71,B71)</f>
        <v>3491</v>
      </c>
      <c r="D71" s="28">
        <f>((Calcs!C71/100)*InputData!B71)</f>
        <v>3141.8999999999996</v>
      </c>
      <c r="E71" s="28">
        <f>IF(InputData!C71=TRUE,(D71/100*50),0)</f>
        <v>1570.9499999999998</v>
      </c>
      <c r="F71" s="28">
        <f>IF(InputData!C71=TRUE,(D71/100*50),D71)</f>
        <v>1570.9499999999998</v>
      </c>
      <c r="G71" s="28">
        <f>IF(InputData!D71="",F71,F71)</f>
        <v>1570.9499999999998</v>
      </c>
      <c r="H71" s="14" t="s">
        <v>176</v>
      </c>
      <c r="I71" s="28">
        <f>Calcs!G71*(InputData!E71/InputData!F71)</f>
        <v>387.35753424657526</v>
      </c>
      <c r="J71" s="26">
        <f t="shared" si="1"/>
        <v>387.36</v>
      </c>
    </row>
    <row r="72" spans="2:10" x14ac:dyDescent="0.25">
      <c r="B72" s="28">
        <f>VLOOKUP(InputData!A72,BaselineChargeLookup!$A$2:$C$79,3,TRUE)</f>
        <v>1092</v>
      </c>
      <c r="C72" s="28">
        <f>IF(InputData!H72=TRUE,B72,B72)</f>
        <v>1092</v>
      </c>
      <c r="D72" s="28">
        <f>((Calcs!C72/100)*InputData!B72)</f>
        <v>1092</v>
      </c>
      <c r="E72" s="28">
        <f>IF(InputData!C72=TRUE,(D72/100*50),0)</f>
        <v>546</v>
      </c>
      <c r="F72" s="28">
        <f>IF(InputData!C72=TRUE,(D72/100*50),D72)</f>
        <v>546</v>
      </c>
      <c r="G72" s="28">
        <f>IF(InputData!D72="",F72,F72)</f>
        <v>546</v>
      </c>
      <c r="H72" s="14" t="s">
        <v>176</v>
      </c>
      <c r="I72" s="28">
        <f>Calcs!G72*(InputData!E72/InputData!F72)</f>
        <v>157.06849315068493</v>
      </c>
      <c r="J72" s="26">
        <f t="shared" si="1"/>
        <v>157.07</v>
      </c>
    </row>
    <row r="73" spans="2:10" x14ac:dyDescent="0.25">
      <c r="B73" s="28">
        <f>VLOOKUP(InputData!A73,BaselineChargeLookup!$A$2:$C$79,3,TRUE)</f>
        <v>188</v>
      </c>
      <c r="C73" s="28">
        <f>IF(InputData!H73=TRUE,B73,B73)</f>
        <v>188</v>
      </c>
      <c r="D73" s="28">
        <f>((Calcs!C73/100)*InputData!B73)</f>
        <v>178.6</v>
      </c>
      <c r="E73" s="28">
        <f>IF(InputData!C73=TRUE,(D73/100*50),0)</f>
        <v>89.3</v>
      </c>
      <c r="F73" s="28">
        <f>IF(InputData!C73=TRUE,(D73/100*50),D73)</f>
        <v>89.3</v>
      </c>
      <c r="G73" s="28">
        <f>IF(InputData!D73="",F73,F73)</f>
        <v>89.3</v>
      </c>
      <c r="H73" s="14" t="s">
        <v>176</v>
      </c>
      <c r="I73" s="28">
        <f>Calcs!G73*(InputData!E73/InputData!F73)</f>
        <v>29.358904109589037</v>
      </c>
      <c r="J73" s="26">
        <f t="shared" si="1"/>
        <v>29.36</v>
      </c>
    </row>
    <row r="74" spans="2:10" x14ac:dyDescent="0.25">
      <c r="B74" s="28">
        <f>VLOOKUP(InputData!A74,BaselineChargeLookup!$A$2:$C$79,3,TRUE)</f>
        <v>3262</v>
      </c>
      <c r="C74" s="28">
        <f>IF(InputData!H74=TRUE,B74,B74)</f>
        <v>3262</v>
      </c>
      <c r="D74" s="28">
        <f>((Calcs!C74/100)*InputData!B74)</f>
        <v>3261.9999999999995</v>
      </c>
      <c r="E74" s="28">
        <f>IF(InputData!C74=TRUE,(D74/100*50),0)</f>
        <v>0</v>
      </c>
      <c r="F74" s="28">
        <f>IF(InputData!C74=TRUE,(D74/100*50),D74)</f>
        <v>3261.9999999999995</v>
      </c>
      <c r="G74" s="28">
        <f>IF(InputData!D74="",F74,F74)</f>
        <v>3261.9999999999995</v>
      </c>
      <c r="H74" s="14" t="s">
        <v>176</v>
      </c>
      <c r="I74" s="28">
        <f>Calcs!G74*(InputData!E74/InputData!F74)</f>
        <v>1206.4931506849314</v>
      </c>
      <c r="J74" s="26">
        <f t="shared" si="1"/>
        <v>1206.49</v>
      </c>
    </row>
    <row r="75" spans="2:10" x14ac:dyDescent="0.25">
      <c r="B75" s="28">
        <f>VLOOKUP(InputData!A75,BaselineChargeLookup!$A$2:$C$79,3,TRUE)</f>
        <v>726</v>
      </c>
      <c r="C75" s="28">
        <f>IF(InputData!H75=TRUE,B75,B75)</f>
        <v>726</v>
      </c>
      <c r="D75" s="28">
        <f>((Calcs!C75/100)*InputData!B75)</f>
        <v>718.74</v>
      </c>
      <c r="E75" s="28">
        <f>IF(InputData!C75=TRUE,(D75/100*50),0)</f>
        <v>0</v>
      </c>
      <c r="F75" s="28">
        <f>IF(InputData!C75=TRUE,(D75/100*50),D75)</f>
        <v>718.74</v>
      </c>
      <c r="G75" s="28">
        <f>IF(InputData!D75="",F75,F75)</f>
        <v>718.74</v>
      </c>
      <c r="H75" s="14" t="s">
        <v>176</v>
      </c>
      <c r="I75" s="28">
        <f>Calcs!G75*(InputData!E75/InputData!F75)</f>
        <v>295.37260273972601</v>
      </c>
      <c r="J75" s="26">
        <f t="shared" si="1"/>
        <v>295.37</v>
      </c>
    </row>
    <row r="76" spans="2:10" x14ac:dyDescent="0.25">
      <c r="B76" s="28">
        <f>VLOOKUP(InputData!A76,BaselineChargeLookup!$A$2:$C$79,3,TRUE)</f>
        <v>186</v>
      </c>
      <c r="C76" s="28">
        <f>IF(InputData!H76=TRUE,B76,B76)</f>
        <v>186</v>
      </c>
      <c r="D76" s="28">
        <f>((Calcs!C76/100)*InputData!B76)</f>
        <v>186</v>
      </c>
      <c r="E76" s="28">
        <f>IF(InputData!C76=TRUE,(D76/100*50),0)</f>
        <v>0</v>
      </c>
      <c r="F76" s="28">
        <f>IF(InputData!C76=TRUE,(D76/100*50),D76)</f>
        <v>186</v>
      </c>
      <c r="G76" s="28">
        <f>IF(InputData!D76="",F76,F76)</f>
        <v>186</v>
      </c>
      <c r="H76" s="14" t="s">
        <v>176</v>
      </c>
      <c r="I76" s="28">
        <f>Calcs!G76*(InputData!E76/InputData!F76)</f>
        <v>84.082191780821915</v>
      </c>
      <c r="J76" s="26">
        <f t="shared" si="1"/>
        <v>84.08</v>
      </c>
    </row>
    <row r="77" spans="2:10" x14ac:dyDescent="0.25">
      <c r="B77" s="28">
        <f>VLOOKUP(InputData!A77,BaselineChargeLookup!$A$2:$C$79,3,TRUE)</f>
        <v>129</v>
      </c>
      <c r="C77" s="28">
        <f>IF(InputData!H77=TRUE,B77,B77)</f>
        <v>129</v>
      </c>
      <c r="D77" s="28">
        <f>((Calcs!C77/100)*InputData!B77)</f>
        <v>129</v>
      </c>
      <c r="E77" s="28">
        <f>IF(InputData!C77=TRUE,(D77/100*50),0)</f>
        <v>0</v>
      </c>
      <c r="F77" s="28">
        <f>IF(InputData!C77=TRUE,(D77/100*50),D77)</f>
        <v>129</v>
      </c>
      <c r="G77" s="28">
        <f>IF(InputData!D77="",F77,F77)</f>
        <v>129</v>
      </c>
      <c r="H77" s="14" t="s">
        <v>176</v>
      </c>
      <c r="I77" s="28">
        <f>Calcs!G77*(InputData!E77/InputData!F77)</f>
        <v>63.61643835616438</v>
      </c>
      <c r="J77" s="26">
        <f t="shared" si="1"/>
        <v>63.62</v>
      </c>
    </row>
    <row r="78" spans="2:10" x14ac:dyDescent="0.25">
      <c r="B78" s="28">
        <f>VLOOKUP(InputData!A78,BaselineChargeLookup!$A$2:$C$79,3,TRUE)</f>
        <v>8865</v>
      </c>
      <c r="C78" s="28">
        <f>IF(InputData!H78=TRUE,B78,B78)</f>
        <v>8865</v>
      </c>
      <c r="D78" s="28">
        <f>((Calcs!C78/100)*InputData!B78)</f>
        <v>8865</v>
      </c>
      <c r="E78" s="28">
        <f>IF(InputData!C78=TRUE,(D78/100*50),0)</f>
        <v>0</v>
      </c>
      <c r="F78" s="28">
        <f>IF(InputData!C78=TRUE,(D78/100*50),D78)</f>
        <v>8865</v>
      </c>
      <c r="G78" s="28">
        <f>IF(InputData!D78="",F78,F78)</f>
        <v>8865</v>
      </c>
      <c r="H78" s="14" t="s">
        <v>176</v>
      </c>
      <c r="I78" s="28">
        <f>Calcs!G78*(InputData!E78/InputData!F78)</f>
        <v>4736.0958904109593</v>
      </c>
      <c r="J78" s="26">
        <f t="shared" si="1"/>
        <v>4736.1000000000004</v>
      </c>
    </row>
    <row r="79" spans="2:10" x14ac:dyDescent="0.25">
      <c r="B79" s="28">
        <f>VLOOKUP(InputData!A79,BaselineChargeLookup!$A$2:$C$79,3,TRUE)</f>
        <v>101864</v>
      </c>
      <c r="C79" s="28">
        <f>IF(InputData!H79=TRUE,B79,B79)</f>
        <v>101864</v>
      </c>
      <c r="D79" s="28">
        <f>((Calcs!C79/100)*InputData!B79)</f>
        <v>101864</v>
      </c>
      <c r="E79" s="28">
        <f>IF(InputData!C79=TRUE,(D79/100*50),0)</f>
        <v>50932</v>
      </c>
      <c r="F79" s="28">
        <f>IF(InputData!C79=TRUE,(D79/100*50),D79)</f>
        <v>50932</v>
      </c>
      <c r="G79" s="28">
        <f>IF(InputData!D79="",F79,F79)</f>
        <v>50932</v>
      </c>
      <c r="H79" s="14" t="s">
        <v>176</v>
      </c>
      <c r="I79" s="28">
        <f>Calcs!G79*(InputData!E79/InputData!F79)</f>
        <v>29303.342465753423</v>
      </c>
      <c r="J79" s="26">
        <f t="shared" si="1"/>
        <v>29303.34</v>
      </c>
    </row>
    <row r="80" spans="2:10" x14ac:dyDescent="0.25">
      <c r="B80" s="28">
        <f>VLOOKUP(InputData!A80,BaselineChargeLookup!$A$2:$C$79,3,TRUE)</f>
        <v>4301</v>
      </c>
      <c r="C80" s="28">
        <f>IF(InputData!H80=TRUE,B80,B80)</f>
        <v>4301</v>
      </c>
      <c r="D80" s="28">
        <f>((Calcs!C80/100)*InputData!B80)</f>
        <v>4301</v>
      </c>
      <c r="E80" s="28">
        <f>IF(InputData!C80=TRUE,(D80/100*50),0)</f>
        <v>2150.5</v>
      </c>
      <c r="F80" s="28">
        <f>IF(InputData!C80=TRUE,(D80/100*50),D80)</f>
        <v>2150.5</v>
      </c>
      <c r="G80" s="28">
        <f>IF(InputData!D80="",F80,F80)</f>
        <v>2150.5</v>
      </c>
      <c r="H80" s="14" t="s">
        <v>176</v>
      </c>
      <c r="I80" s="28">
        <f>Calcs!G80*(InputData!E80/InputData!F80)</f>
        <v>1325.6506849315069</v>
      </c>
      <c r="J80" s="26">
        <f t="shared" si="1"/>
        <v>1325.65</v>
      </c>
    </row>
    <row r="81" spans="2:10" x14ac:dyDescent="0.25">
      <c r="B81" s="28">
        <f>VLOOKUP(InputData!A81,BaselineChargeLookup!$A$2:$C$79,3,TRUE)</f>
        <v>3493</v>
      </c>
      <c r="C81" s="28">
        <f>IF(InputData!H81=TRUE,B81,B81)</f>
        <v>3493</v>
      </c>
      <c r="D81" s="28">
        <f>((Calcs!C81/100)*InputData!B81)</f>
        <v>3493</v>
      </c>
      <c r="E81" s="28">
        <f>IF(InputData!C81=TRUE,(D81/100*50),0)</f>
        <v>1746.5</v>
      </c>
      <c r="F81" s="28">
        <f>IF(InputData!C81=TRUE,(D81/100*50),D81)</f>
        <v>1746.5</v>
      </c>
      <c r="G81" s="28">
        <f>IF(InputData!D81="",F81,F81)</f>
        <v>1746.5</v>
      </c>
      <c r="H81" s="14" t="s">
        <v>176</v>
      </c>
      <c r="I81" s="28">
        <f>Calcs!G81*(InputData!E81/InputData!F81)</f>
        <v>1148.3835616438355</v>
      </c>
      <c r="J81" s="26">
        <f t="shared" si="1"/>
        <v>1148.3800000000001</v>
      </c>
    </row>
    <row r="82" spans="2:10" x14ac:dyDescent="0.25">
      <c r="B82" s="28">
        <f>VLOOKUP(InputData!A82,BaselineChargeLookup!$A$2:$C$79,3,TRUE)</f>
        <v>3269</v>
      </c>
      <c r="C82" s="28">
        <f>IF(InputData!H82=TRUE,B82,B82)</f>
        <v>3269</v>
      </c>
      <c r="D82" s="28">
        <f>((Calcs!C82/100)*InputData!B82)</f>
        <v>3269</v>
      </c>
      <c r="E82" s="28">
        <f>IF(InputData!C82=TRUE,(D82/100*50),0)</f>
        <v>1634.5</v>
      </c>
      <c r="F82" s="28">
        <f>IF(InputData!C82=TRUE,(D82/100*50),D82)</f>
        <v>1634.5</v>
      </c>
      <c r="G82" s="28">
        <f>IF(InputData!D82="",F82,F82)</f>
        <v>1634.5</v>
      </c>
      <c r="H82" s="14" t="s">
        <v>176</v>
      </c>
      <c r="I82" s="28">
        <f>Calcs!G82*(InputData!E82/InputData!F82)</f>
        <v>1141.9109589041095</v>
      </c>
      <c r="J82" s="26">
        <f t="shared" si="1"/>
        <v>1141.9100000000001</v>
      </c>
    </row>
    <row r="83" spans="2:10" x14ac:dyDescent="0.25">
      <c r="B83" s="28">
        <f>VLOOKUP(InputData!A83,BaselineChargeLookup!$A$2:$C$79,3,TRUE)</f>
        <v>2461</v>
      </c>
      <c r="C83" s="28">
        <f>IF(InputData!H83=TRUE,B83,B83)</f>
        <v>2461</v>
      </c>
      <c r="D83" s="28">
        <f>((Calcs!C83/100)*InputData!B83)</f>
        <v>2461</v>
      </c>
      <c r="E83" s="28">
        <f>IF(InputData!C83=TRUE,(D83/100*50),0)</f>
        <v>1230.5</v>
      </c>
      <c r="F83" s="28">
        <f>IF(InputData!C83=TRUE,(D83/100*50),D83)</f>
        <v>1230.5</v>
      </c>
      <c r="G83" s="28">
        <f>IF(InputData!D83="",F83,F83)</f>
        <v>1230.5</v>
      </c>
      <c r="H83" s="14" t="s">
        <v>176</v>
      </c>
      <c r="I83" s="28">
        <f>Calcs!G83*(InputData!E83/InputData!F83)</f>
        <v>910.23287671232868</v>
      </c>
      <c r="J83" s="26">
        <f t="shared" si="1"/>
        <v>910.23</v>
      </c>
    </row>
    <row r="84" spans="2:10" x14ac:dyDescent="0.25">
      <c r="B84" s="28">
        <f>VLOOKUP(InputData!A84,BaselineChargeLookup!$A$2:$C$79,3,TRUE)</f>
        <v>1861</v>
      </c>
      <c r="C84" s="28">
        <f>IF(InputData!H84=TRUE,B84,B84)</f>
        <v>1861</v>
      </c>
      <c r="D84" s="28">
        <f>((Calcs!C84/100)*InputData!B84)</f>
        <v>1861</v>
      </c>
      <c r="E84" s="28">
        <f>IF(InputData!C84=TRUE,(D84/100*50),0)</f>
        <v>0</v>
      </c>
      <c r="F84" s="28">
        <f>IF(InputData!C84=TRUE,(D84/100*50),D84)</f>
        <v>1861</v>
      </c>
      <c r="G84" s="28">
        <f>IF(InputData!D84="",F84,F84)</f>
        <v>1861</v>
      </c>
      <c r="H84" s="14" t="s">
        <v>176</v>
      </c>
      <c r="I84" s="28">
        <f>Calcs!G84*(InputData!E84/InputData!F84)</f>
        <v>1453.1095890410959</v>
      </c>
      <c r="J84" s="26">
        <f t="shared" si="1"/>
        <v>1453.11</v>
      </c>
    </row>
    <row r="85" spans="2:10" x14ac:dyDescent="0.25">
      <c r="B85" s="28">
        <f>VLOOKUP(InputData!A85,BaselineChargeLookup!$A$2:$C$79,3,TRUE)</f>
        <v>1592</v>
      </c>
      <c r="C85" s="28">
        <f>IF(InputData!H85=TRUE,B85,B85)</f>
        <v>1592</v>
      </c>
      <c r="D85" s="28">
        <f>((Calcs!C85/100)*InputData!B85)</f>
        <v>1592</v>
      </c>
      <c r="E85" s="28">
        <f>IF(InputData!C85=TRUE,(D85/100*50),0)</f>
        <v>0</v>
      </c>
      <c r="F85" s="28">
        <f>IF(InputData!C85=TRUE,(D85/100*50),D85)</f>
        <v>1592</v>
      </c>
      <c r="G85" s="28">
        <f>IF(InputData!D85="",F85,F85)</f>
        <v>1592</v>
      </c>
      <c r="H85" s="14" t="s">
        <v>176</v>
      </c>
      <c r="I85" s="28">
        <f>Calcs!G85*(InputData!E85/InputData!F85)</f>
        <v>1308.4931506849314</v>
      </c>
      <c r="J85" s="26">
        <f t="shared" si="1"/>
        <v>1308.49</v>
      </c>
    </row>
    <row r="86" spans="2:10" x14ac:dyDescent="0.25">
      <c r="B86" s="28">
        <f>VLOOKUP(InputData!A86,BaselineChargeLookup!$A$2:$C$79,3,TRUE)</f>
        <v>1580</v>
      </c>
      <c r="C86" s="28">
        <f>IF(InputData!H86=TRUE,B86,B86)</f>
        <v>1580</v>
      </c>
      <c r="D86" s="28">
        <f>((Calcs!C86/100)*InputData!B86)</f>
        <v>1580</v>
      </c>
      <c r="E86" s="28">
        <f>IF(InputData!C86=TRUE,(D86/100*50),0)</f>
        <v>0</v>
      </c>
      <c r="F86" s="28">
        <f>IF(InputData!C86=TRUE,(D86/100*50),D86)</f>
        <v>1580</v>
      </c>
      <c r="G86" s="28">
        <f>IF(InputData!D86="",F86,F86)</f>
        <v>1580</v>
      </c>
      <c r="H86" s="14" t="s">
        <v>176</v>
      </c>
      <c r="I86" s="28">
        <f>Calcs!G86*(InputData!E86/InputData!F86)</f>
        <v>1363.5616438356165</v>
      </c>
      <c r="J86" s="26">
        <f t="shared" si="1"/>
        <v>1363.56</v>
      </c>
    </row>
    <row r="87" spans="2:10" x14ac:dyDescent="0.25">
      <c r="B87" s="28">
        <f>VLOOKUP(InputData!A87,BaselineChargeLookup!$A$2:$C$79,3,TRUE)</f>
        <v>1310</v>
      </c>
      <c r="C87" s="28">
        <f>IF(InputData!H87=TRUE,B87,B87)</f>
        <v>1310</v>
      </c>
      <c r="D87" s="28">
        <f>((Calcs!C87/100)*InputData!B87)</f>
        <v>1310</v>
      </c>
      <c r="E87" s="28">
        <f>IF(InputData!C87=TRUE,(D87/100*50),0)</f>
        <v>0</v>
      </c>
      <c r="F87" s="28">
        <f>IF(InputData!C87=TRUE,(D87/100*50),D87)</f>
        <v>1310</v>
      </c>
      <c r="G87" s="28">
        <f>IF(InputData!D87="",F87,F87)</f>
        <v>1310</v>
      </c>
      <c r="H87" s="14" t="s">
        <v>176</v>
      </c>
      <c r="I87" s="28">
        <f>Calcs!G87*(InputData!E87/InputData!F87)</f>
        <v>1184.3835616438355</v>
      </c>
      <c r="J87" s="26">
        <f t="shared" si="1"/>
        <v>1184.3800000000001</v>
      </c>
    </row>
    <row r="88" spans="2:10" x14ac:dyDescent="0.25">
      <c r="B88" s="28">
        <f>VLOOKUP(InputData!A88,BaselineChargeLookup!$A$2:$C$79,3,TRUE)</f>
        <v>890</v>
      </c>
      <c r="C88" s="28">
        <f>IF(InputData!H88=TRUE,B88,B88)</f>
        <v>890</v>
      </c>
      <c r="D88" s="28">
        <f>((Calcs!C88/100)*InputData!B88)</f>
        <v>890</v>
      </c>
      <c r="E88" s="28">
        <f>IF(InputData!C88=TRUE,(D88/100*50),0)</f>
        <v>0</v>
      </c>
      <c r="F88" s="28">
        <f>IF(InputData!C88=TRUE,(D88/100*50),D88)</f>
        <v>890</v>
      </c>
      <c r="G88" s="28">
        <f>IF(InputData!D88="",F88,F88)</f>
        <v>890</v>
      </c>
      <c r="H88" s="14" t="s">
        <v>176</v>
      </c>
      <c r="I88" s="28">
        <f>Calcs!G88*(InputData!E88/InputData!F88)</f>
        <v>841.23287671232879</v>
      </c>
      <c r="J88" s="26">
        <f t="shared" si="1"/>
        <v>841.23</v>
      </c>
    </row>
    <row r="89" spans="2:10" x14ac:dyDescent="0.25">
      <c r="B89" s="28">
        <f>VLOOKUP(InputData!A89,BaselineChargeLookup!$A$2:$C$79,3,TRUE)</f>
        <v>823</v>
      </c>
      <c r="C89" s="28">
        <f>IF(InputData!H89=TRUE,B89,B89)</f>
        <v>823</v>
      </c>
      <c r="D89" s="28">
        <f>((Calcs!C89/100)*InputData!B89)</f>
        <v>823</v>
      </c>
      <c r="E89" s="28">
        <f>IF(InputData!C89=TRUE,(D89/100*50),0)</f>
        <v>411.5</v>
      </c>
      <c r="F89" s="28">
        <f>IF(InputData!C89=TRUE,(D89/100*50),D89)</f>
        <v>411.5</v>
      </c>
      <c r="G89" s="28">
        <f>IF(InputData!D89="",F89,F89)</f>
        <v>411.5</v>
      </c>
      <c r="H89" s="14" t="s">
        <v>176</v>
      </c>
      <c r="I89" s="28">
        <f>Calcs!G89*(InputData!E89/InputData!F89)</f>
        <v>405.86301369863014</v>
      </c>
      <c r="J89" s="26">
        <f t="shared" si="1"/>
        <v>405.86</v>
      </c>
    </row>
    <row r="90" spans="2:10" x14ac:dyDescent="0.25">
      <c r="B90" s="28">
        <f>VLOOKUP(InputData!A90,BaselineChargeLookup!$A$2:$C$79,3,TRUE)</f>
        <v>58719</v>
      </c>
      <c r="C90" s="28">
        <f>IF(InputData!H90=TRUE,B90,B90)</f>
        <v>58719</v>
      </c>
      <c r="D90" s="28">
        <f>((Calcs!C90/100)*InputData!B90)</f>
        <v>58719.000000000007</v>
      </c>
      <c r="E90" s="28">
        <f>IF(InputData!C90=TRUE,(D90/100*50),0)</f>
        <v>29359.500000000004</v>
      </c>
      <c r="F90" s="28">
        <f>IF(InputData!C90=TRUE,(D90/100*50),D90)</f>
        <v>29359.500000000004</v>
      </c>
      <c r="G90" s="28">
        <f>IF(InputData!D90="",F90,F90)</f>
        <v>29359.500000000004</v>
      </c>
      <c r="H90" s="14" t="s">
        <v>176</v>
      </c>
      <c r="I90" s="28">
        <f>Calcs!G90*(InputData!E90/InputData!F90)</f>
        <v>29359.500000000004</v>
      </c>
      <c r="J90" s="26">
        <f t="shared" si="1"/>
        <v>29359.5</v>
      </c>
    </row>
    <row r="91" spans="2:10" x14ac:dyDescent="0.25">
      <c r="B91" s="28">
        <f>VLOOKUP(InputData!A91,BaselineChargeLookup!$A$2:$C$79,3,TRUE)</f>
        <v>251</v>
      </c>
      <c r="C91" s="28">
        <f>IF(InputData!H91=TRUE,B91,B91)</f>
        <v>251</v>
      </c>
      <c r="D91" s="28">
        <f>((Calcs!C91/100)*InputData!B91)</f>
        <v>250.99999999999997</v>
      </c>
      <c r="E91" s="28">
        <f>IF(InputData!C91=TRUE,(D91/100*50),0)</f>
        <v>125.49999999999999</v>
      </c>
      <c r="F91" s="28">
        <f>IF(InputData!C91=TRUE,(D91/100*50),D91)</f>
        <v>125.49999999999999</v>
      </c>
      <c r="G91" s="28">
        <f>IF(InputData!D91="",F91,F91)</f>
        <v>125.49999999999999</v>
      </c>
      <c r="H91" s="14" t="s">
        <v>176</v>
      </c>
      <c r="I91" s="28">
        <f>Calcs!G91*(InputData!E91/InputData!F91)</f>
        <v>125.49999999999999</v>
      </c>
      <c r="J91" s="26">
        <f t="shared" si="1"/>
        <v>125.5</v>
      </c>
    </row>
    <row r="92" spans="2:10" x14ac:dyDescent="0.25">
      <c r="B92" s="28">
        <f>VLOOKUP(InputData!A92,BaselineChargeLookup!$A$2:$C$79,3,TRUE)</f>
        <v>54557</v>
      </c>
      <c r="C92" s="28">
        <f>IF(InputData!H92=TRUE,B92,B92)</f>
        <v>54557</v>
      </c>
      <c r="D92" s="28">
        <f>((Calcs!C92/100)*InputData!B92)</f>
        <v>54557.000000000007</v>
      </c>
      <c r="E92" s="28">
        <f>IF(InputData!C92=TRUE,(D92/100*50),0)</f>
        <v>27278.500000000004</v>
      </c>
      <c r="F92" s="28">
        <f>IF(InputData!C92=TRUE,(D92/100*50),D92)</f>
        <v>27278.500000000004</v>
      </c>
      <c r="G92" s="28">
        <f>IF(InputData!D92="",F92,F92)</f>
        <v>27278.500000000004</v>
      </c>
      <c r="H92" s="14" t="s">
        <v>176</v>
      </c>
      <c r="I92" s="28">
        <f>Calcs!G92*(InputData!E92/InputData!F92)</f>
        <v>27278.500000000004</v>
      </c>
      <c r="J92" s="26">
        <f t="shared" si="1"/>
        <v>27278.5</v>
      </c>
    </row>
    <row r="93" spans="2:10" x14ac:dyDescent="0.25">
      <c r="B93" s="28">
        <f>VLOOKUP(InputData!A93,BaselineChargeLookup!$A$2:$C$79,3,TRUE)</f>
        <v>51451</v>
      </c>
      <c r="C93" s="28">
        <f>IF(InputData!H93=TRUE,B93,B93)</f>
        <v>51451</v>
      </c>
      <c r="D93" s="28">
        <f>((Calcs!C93/100)*InputData!B93)</f>
        <v>51451</v>
      </c>
      <c r="E93" s="28">
        <f>IF(InputData!C93=TRUE,(D93/100*50),0)</f>
        <v>25725.5</v>
      </c>
      <c r="F93" s="28">
        <f>IF(InputData!C93=TRUE,(D93/100*50),D93)</f>
        <v>25725.5</v>
      </c>
      <c r="G93" s="28">
        <f>IF(InputData!D93="",F93,F93)</f>
        <v>25725.5</v>
      </c>
      <c r="H93" s="14" t="s">
        <v>176</v>
      </c>
      <c r="I93" s="28">
        <f>Calcs!G93*(InputData!E93/InputData!F93)</f>
        <v>25725.5</v>
      </c>
      <c r="J93" s="26">
        <f t="shared" si="1"/>
        <v>25725.5</v>
      </c>
    </row>
    <row r="94" spans="2:10" x14ac:dyDescent="0.25">
      <c r="B94" s="28">
        <f>VLOOKUP(InputData!A94,BaselineChargeLookup!$A$2:$C$79,3,TRUE)</f>
        <v>27757</v>
      </c>
      <c r="C94" s="28">
        <f>IF(InputData!H94=TRUE,B94,B94)</f>
        <v>27757</v>
      </c>
      <c r="D94" s="28">
        <f>((Calcs!C94/100)*InputData!B94)</f>
        <v>27757</v>
      </c>
      <c r="E94" s="28">
        <f>IF(InputData!C94=TRUE,(D94/100*50),0)</f>
        <v>0</v>
      </c>
      <c r="F94" s="28">
        <f>IF(InputData!C94=TRUE,(D94/100*50),D94)</f>
        <v>27757</v>
      </c>
      <c r="G94" s="28">
        <f>IF(InputData!D94="",F94,F94)</f>
        <v>27757</v>
      </c>
      <c r="H94" s="14" t="s">
        <v>176</v>
      </c>
      <c r="I94" s="28">
        <f>Calcs!G94*(InputData!E94/InputData!F94)</f>
        <v>27757</v>
      </c>
      <c r="J94" s="26">
        <f t="shared" si="1"/>
        <v>27757</v>
      </c>
    </row>
    <row r="95" spans="2:10" x14ac:dyDescent="0.25">
      <c r="B95" s="28">
        <f>VLOOKUP(InputData!A95,BaselineChargeLookup!$A$2:$C$79,3,TRUE)</f>
        <v>26203</v>
      </c>
      <c r="C95" s="28">
        <f>IF(InputData!H95=TRUE,B95,B95)</f>
        <v>26203</v>
      </c>
      <c r="D95" s="28">
        <f>((Calcs!C95/100)*InputData!B95)</f>
        <v>26202.999999999996</v>
      </c>
      <c r="E95" s="28">
        <f>IF(InputData!C95=TRUE,(D95/100*50),0)</f>
        <v>0</v>
      </c>
      <c r="F95" s="28">
        <f>IF(InputData!C95=TRUE,(D95/100*50),D95)</f>
        <v>26202.999999999996</v>
      </c>
      <c r="G95" s="28">
        <f>IF(InputData!D95="",F95,F95)</f>
        <v>26202.999999999996</v>
      </c>
      <c r="H95" s="14" t="s">
        <v>176</v>
      </c>
      <c r="I95" s="28">
        <f>Calcs!G95*(InputData!E95/InputData!F95)</f>
        <v>26202.999999999996</v>
      </c>
      <c r="J95" s="26">
        <f t="shared" si="1"/>
        <v>26203</v>
      </c>
    </row>
    <row r="96" spans="2:10" x14ac:dyDescent="0.25">
      <c r="B96" s="28">
        <f>VLOOKUP(InputData!A96,BaselineChargeLookup!$A$2:$C$79,3,TRUE)</f>
        <v>17243</v>
      </c>
      <c r="C96" s="28">
        <f>IF(InputData!H96=TRUE,B96,B96)</f>
        <v>17243</v>
      </c>
      <c r="D96" s="28">
        <f>((Calcs!C96/100)*InputData!B96)</f>
        <v>17243</v>
      </c>
      <c r="E96" s="28">
        <f>IF(InputData!C96=TRUE,(D96/100*50),0)</f>
        <v>0</v>
      </c>
      <c r="F96" s="28">
        <f>IF(InputData!C96=TRUE,(D96/100*50),D96)</f>
        <v>17243</v>
      </c>
      <c r="G96" s="28">
        <f>IF(InputData!D96="",F96,F96)</f>
        <v>17243</v>
      </c>
      <c r="H96" s="14" t="s">
        <v>176</v>
      </c>
      <c r="I96" s="28">
        <f>Calcs!G96*(InputData!E96/InputData!F96)</f>
        <v>17243</v>
      </c>
      <c r="J96" s="26">
        <f t="shared" si="1"/>
        <v>17243</v>
      </c>
    </row>
    <row r="97" spans="2:10" x14ac:dyDescent="0.25">
      <c r="B97" s="28">
        <f>VLOOKUP(InputData!A97,BaselineChargeLookup!$A$2:$C$79,3,TRUE)</f>
        <v>16311</v>
      </c>
      <c r="C97" s="28">
        <f>IF(InputData!H97=TRUE,B97,B97)</f>
        <v>16311</v>
      </c>
      <c r="D97" s="28">
        <f>((Calcs!C97/100)*InputData!B97)</f>
        <v>16311.000000000002</v>
      </c>
      <c r="E97" s="28">
        <f>IF(InputData!C97=TRUE,(D97/100*50),0)</f>
        <v>0</v>
      </c>
      <c r="F97" s="28">
        <f>IF(InputData!C97=TRUE,(D97/100*50),D97)</f>
        <v>16311.000000000002</v>
      </c>
      <c r="G97" s="28">
        <f>IF(InputData!D97="",F97,F97)</f>
        <v>16311.000000000002</v>
      </c>
      <c r="H97" s="14" t="s">
        <v>176</v>
      </c>
      <c r="I97" s="28">
        <f>Calcs!G97*(InputData!E97/InputData!F97)</f>
        <v>16311.000000000002</v>
      </c>
      <c r="J97" s="26">
        <f t="shared" si="1"/>
        <v>16311</v>
      </c>
    </row>
    <row r="98" spans="2:10" x14ac:dyDescent="0.25">
      <c r="B98" s="28">
        <f>VLOOKUP(InputData!A98,BaselineChargeLookup!$A$2:$C$79,3,TRUE)</f>
        <v>25348</v>
      </c>
      <c r="C98" s="28">
        <f>IF(InputData!H98=TRUE,B98,B98)</f>
        <v>25348</v>
      </c>
      <c r="D98" s="28">
        <f>((Calcs!C98/100)*InputData!B98)</f>
        <v>25348</v>
      </c>
      <c r="E98" s="28">
        <f>IF(InputData!C98=TRUE,(D98/100*50),0)</f>
        <v>0</v>
      </c>
      <c r="F98" s="28">
        <f>IF(InputData!C98=TRUE,(D98/100*50),D98)</f>
        <v>25348</v>
      </c>
      <c r="G98" s="28">
        <f>IF(InputData!D98="",F98,F98)</f>
        <v>25348</v>
      </c>
      <c r="H98" s="14" t="s">
        <v>176</v>
      </c>
      <c r="I98" s="28">
        <f>Calcs!G98*(InputData!E98/InputData!F98)</f>
        <v>25348</v>
      </c>
      <c r="J98" s="26">
        <f t="shared" si="1"/>
        <v>25348</v>
      </c>
    </row>
    <row r="99" spans="2:10" x14ac:dyDescent="0.25">
      <c r="B99" s="28">
        <f>VLOOKUP(InputData!A99,BaselineChargeLookup!$A$2:$C$79,3,TRUE)</f>
        <v>23795</v>
      </c>
      <c r="C99" s="28">
        <f>IF(InputData!H99=TRUE,B99,B99)</f>
        <v>23795</v>
      </c>
      <c r="D99" s="28">
        <f>((Calcs!C99/100)*InputData!B99)</f>
        <v>23795</v>
      </c>
      <c r="E99" s="28">
        <f>IF(InputData!C99=TRUE,(D99/100*50),0)</f>
        <v>11897.5</v>
      </c>
      <c r="F99" s="28">
        <f>IF(InputData!C99=TRUE,(D99/100*50),D99)</f>
        <v>11897.5</v>
      </c>
      <c r="G99" s="28">
        <f>IF(InputData!D99="",F99,F99)</f>
        <v>11897.5</v>
      </c>
      <c r="H99" s="14" t="s">
        <v>176</v>
      </c>
      <c r="I99" s="28">
        <f>Calcs!G99*(InputData!E99/InputData!F99)</f>
        <v>11897.5</v>
      </c>
      <c r="J99" s="26">
        <f t="shared" si="1"/>
        <v>11897.5</v>
      </c>
    </row>
    <row r="100" spans="2:10" x14ac:dyDescent="0.25">
      <c r="B100" s="28">
        <f>VLOOKUP(InputData!A100,BaselineChargeLookup!$A$2:$C$79,3,TRUE)</f>
        <v>13028</v>
      </c>
      <c r="C100" s="28">
        <f>IF(InputData!H100=TRUE,B100,B100)</f>
        <v>13028</v>
      </c>
      <c r="D100" s="28">
        <f>((Calcs!C100/100)*InputData!B100)</f>
        <v>13028</v>
      </c>
      <c r="E100" s="28">
        <f>IF(InputData!C100=TRUE,(D100/100*50),0)</f>
        <v>6514</v>
      </c>
      <c r="F100" s="28">
        <f>IF(InputData!C100=TRUE,(D100/100*50),D100)</f>
        <v>6514</v>
      </c>
      <c r="G100" s="28">
        <f>IF(InputData!D100="",F100,F100)</f>
        <v>6514</v>
      </c>
      <c r="H100" s="14" t="s">
        <v>176</v>
      </c>
      <c r="I100" s="28">
        <f>Calcs!G100*(InputData!E100/InputData!F100)</f>
        <v>6514</v>
      </c>
      <c r="J100" s="26">
        <f t="shared" si="1"/>
        <v>6514</v>
      </c>
    </row>
    <row r="101" spans="2:10" x14ac:dyDescent="0.25">
      <c r="B101" s="28">
        <f>VLOOKUP(InputData!A101,BaselineChargeLookup!$A$2:$C$79,3,TRUE)</f>
        <v>55491</v>
      </c>
      <c r="C101" s="28">
        <f>IF(InputData!H101=TRUE,B101,B101)</f>
        <v>55491</v>
      </c>
      <c r="D101" s="28">
        <f>((Calcs!C101/100)*InputData!B101)</f>
        <v>55491</v>
      </c>
      <c r="E101" s="28">
        <f>IF(InputData!C101=TRUE,(D101/100*50),0)</f>
        <v>27745.5</v>
      </c>
      <c r="F101" s="28">
        <f>IF(InputData!C101=TRUE,(D101/100*50),D101)</f>
        <v>27745.5</v>
      </c>
      <c r="G101" s="28">
        <f>IF(InputData!D101="",F101,F101)</f>
        <v>27745.5</v>
      </c>
      <c r="H101" s="14" t="s">
        <v>176</v>
      </c>
      <c r="I101" s="28">
        <f>Calcs!G101*(InputData!E101/InputData!F101)</f>
        <v>10613.032786885246</v>
      </c>
      <c r="J101" s="26">
        <f t="shared" si="1"/>
        <v>10613.03</v>
      </c>
    </row>
    <row r="102" spans="2:10" x14ac:dyDescent="0.25">
      <c r="B102" s="28">
        <f>VLOOKUP(InputData!A102,BaselineChargeLookup!$A$2:$C$79,3,TRUE)</f>
        <v>12252</v>
      </c>
      <c r="C102" s="28">
        <f>IF(InputData!H102=TRUE,B102,B102)</f>
        <v>12252</v>
      </c>
      <c r="D102" s="28">
        <f>((Calcs!C102/100)*InputData!B102)</f>
        <v>12252</v>
      </c>
      <c r="E102" s="28">
        <f>IF(InputData!C102=TRUE,(D102/100*50),0)</f>
        <v>6126</v>
      </c>
      <c r="F102" s="28">
        <f>IF(InputData!C102=TRUE,(D102/100*50),D102)</f>
        <v>6126</v>
      </c>
      <c r="G102" s="28">
        <f>IF(InputData!D102="",F102,F102)</f>
        <v>6126</v>
      </c>
      <c r="H102" s="14" t="s">
        <v>176</v>
      </c>
      <c r="I102" s="28">
        <f>Calcs!G102*(InputData!E102/InputData!F102)</f>
        <v>3012.7868852459014</v>
      </c>
      <c r="J102" s="26">
        <f t="shared" si="1"/>
        <v>3012.79</v>
      </c>
    </row>
    <row r="103" spans="2:10" x14ac:dyDescent="0.25">
      <c r="B103" s="28">
        <f>VLOOKUP(InputData!A103,BaselineChargeLookup!$A$2:$C$79,3,TRUE)</f>
        <v>8257</v>
      </c>
      <c r="C103" s="28">
        <f>IF(InputData!H103=TRUE,B103,B103)</f>
        <v>8257</v>
      </c>
      <c r="D103" s="28">
        <f>((Calcs!C103/100)*InputData!B103)</f>
        <v>8257</v>
      </c>
      <c r="E103" s="28">
        <f>IF(InputData!C103=TRUE,(D103/100*50),0)</f>
        <v>4128.5</v>
      </c>
      <c r="F103" s="28">
        <f>IF(InputData!C103=TRUE,(D103/100*50),D103)</f>
        <v>4128.5</v>
      </c>
      <c r="G103" s="28">
        <f>IF(InputData!D103="",F103,F103)</f>
        <v>4128.5</v>
      </c>
      <c r="H103" s="14" t="s">
        <v>176</v>
      </c>
      <c r="I103" s="28">
        <f>Calcs!G103*(InputData!E103/InputData!F103)</f>
        <v>2707.2131147540981</v>
      </c>
      <c r="J103" s="26">
        <f t="shared" si="1"/>
        <v>2707.21</v>
      </c>
    </row>
    <row r="104" spans="2:10" x14ac:dyDescent="0.25">
      <c r="B104" s="28">
        <f>VLOOKUP(InputData!A104,BaselineChargeLookup!$A$2:$C$79,3,TRUE)</f>
        <v>7791</v>
      </c>
      <c r="C104" s="28">
        <f>IF(InputData!H104=TRUE,B104,B104)</f>
        <v>7791</v>
      </c>
      <c r="D104" s="28">
        <f>((Calcs!C104/100)*InputData!B104)</f>
        <v>7791</v>
      </c>
      <c r="E104" s="28">
        <f>IF(InputData!C104=TRUE,(D104/100*50),0)</f>
        <v>0</v>
      </c>
      <c r="F104" s="28">
        <f>IF(InputData!C104=TRUE,(D104/100*50),D104)</f>
        <v>7791</v>
      </c>
      <c r="G104" s="28">
        <f>IF(InputData!D104="",F104,F104)</f>
        <v>7791</v>
      </c>
      <c r="H104" s="14" t="s">
        <v>176</v>
      </c>
      <c r="I104" s="28">
        <f>Calcs!G104*(InputData!E104/InputData!F104)</f>
        <v>7769.7131147540986</v>
      </c>
      <c r="J104" s="26">
        <f t="shared" si="1"/>
        <v>7769.71</v>
      </c>
    </row>
    <row r="105" spans="2:10" x14ac:dyDescent="0.25">
      <c r="B105" s="28">
        <f>VLOOKUP(InputData!A105,BaselineChargeLookup!$A$2:$C$79,3,TRUE)</f>
        <v>11318</v>
      </c>
      <c r="C105" s="28">
        <f>IF(InputData!H105=TRUE,B105,B105)</f>
        <v>11318</v>
      </c>
      <c r="D105" s="28">
        <f>((Calcs!C105/100)*InputData!B105)</f>
        <v>11318</v>
      </c>
      <c r="E105" s="28">
        <f>IF(InputData!C105=TRUE,(D105/100*50),0)</f>
        <v>0</v>
      </c>
      <c r="F105" s="28">
        <f>IF(InputData!C105=TRUE,(D105/100*50),D105)</f>
        <v>11318</v>
      </c>
      <c r="G105" s="28">
        <f>IF(InputData!D105="",F105,F105)</f>
        <v>11318</v>
      </c>
      <c r="H105" s="14" t="s">
        <v>176</v>
      </c>
      <c r="I105" s="28">
        <f>Calcs!G105*(InputData!E105/InputData!F105)</f>
        <v>11287.07650273224</v>
      </c>
      <c r="J105" s="26">
        <f t="shared" si="1"/>
        <v>11287.08</v>
      </c>
    </row>
    <row r="106" spans="2:10" x14ac:dyDescent="0.25">
      <c r="B106" s="28">
        <f>VLOOKUP(InputData!A106,BaselineChargeLookup!$A$2:$C$79,3,TRUE)</f>
        <v>10542</v>
      </c>
      <c r="C106" s="28">
        <f>IF(InputData!H106=TRUE,B106,B106)</f>
        <v>10542</v>
      </c>
      <c r="D106" s="28">
        <f>((Calcs!C106/100)*InputData!B106)</f>
        <v>10542</v>
      </c>
      <c r="E106" s="28">
        <f>IF(InputData!C106=TRUE,(D106/100*50),0)</f>
        <v>0</v>
      </c>
      <c r="F106" s="28">
        <f>IF(InputData!C106=TRUE,(D106/100*50),D106)</f>
        <v>10542</v>
      </c>
      <c r="G106" s="28">
        <f>IF(InputData!D106="",F106,F106)</f>
        <v>10542</v>
      </c>
      <c r="H106" s="14" t="s">
        <v>176</v>
      </c>
      <c r="I106" s="28">
        <f>Calcs!G106*(InputData!E106/InputData!F106)</f>
        <v>10513.196721311475</v>
      </c>
      <c r="J106" s="26">
        <f t="shared" si="1"/>
        <v>10513.2</v>
      </c>
    </row>
    <row r="107" spans="2:10" x14ac:dyDescent="0.25">
      <c r="B107" s="28">
        <f>VLOOKUP(InputData!A107,BaselineChargeLookup!$A$2:$C$79,3,TRUE)</f>
        <v>5871</v>
      </c>
      <c r="C107" s="28">
        <f>IF(InputData!H107=TRUE,B107,B107)</f>
        <v>5871</v>
      </c>
      <c r="D107" s="28">
        <f>((Calcs!C107/100)*InputData!B107)</f>
        <v>5871</v>
      </c>
      <c r="E107" s="28">
        <f>IF(InputData!C107=TRUE,(D107/100*50),0)</f>
        <v>0</v>
      </c>
      <c r="F107" s="28">
        <f>IF(InputData!C107=TRUE,(D107/100*50),D107)</f>
        <v>5871</v>
      </c>
      <c r="G107" s="28">
        <f>IF(InputData!D107="",F107,F107)</f>
        <v>5871</v>
      </c>
      <c r="H107" s="14" t="s">
        <v>176</v>
      </c>
      <c r="I107" s="28">
        <f>Calcs!G107*(InputData!E107/InputData!F107)</f>
        <v>5871</v>
      </c>
      <c r="J107" s="26">
        <f t="shared" si="1"/>
        <v>5871</v>
      </c>
    </row>
    <row r="108" spans="2:10" x14ac:dyDescent="0.25">
      <c r="B108" s="28">
        <f>VLOOKUP(InputData!A108,BaselineChargeLookup!$A$2:$C$79,3,TRUE)</f>
        <v>5483</v>
      </c>
      <c r="C108" s="28">
        <f>IF(InputData!H108=TRUE,B108,B108)</f>
        <v>5483</v>
      </c>
      <c r="D108" s="28">
        <f>((Calcs!C108/100)*InputData!B108)</f>
        <v>5483</v>
      </c>
      <c r="E108" s="28">
        <f>IF(InputData!C108=TRUE,(D108/100*50),0)</f>
        <v>0</v>
      </c>
      <c r="F108" s="28">
        <f>IF(InputData!C108=TRUE,(D108/100*50),D108)</f>
        <v>5483</v>
      </c>
      <c r="G108" s="28">
        <f>IF(InputData!D108="",F108,F108)</f>
        <v>5483</v>
      </c>
      <c r="H108" s="14" t="s">
        <v>176</v>
      </c>
      <c r="I108" s="28">
        <f>Calcs!G108*(InputData!E108/InputData!F108)</f>
        <v>5483</v>
      </c>
      <c r="J108" s="26">
        <f t="shared" si="1"/>
        <v>5483</v>
      </c>
    </row>
    <row r="109" spans="2:10" x14ac:dyDescent="0.25">
      <c r="B109" s="28">
        <f>VLOOKUP(InputData!A109,BaselineChargeLookup!$A$2:$C$79,3,TRUE)</f>
        <v>3849</v>
      </c>
      <c r="C109" s="28">
        <f>IF(InputData!H109=TRUE,B109,B109)</f>
        <v>3849</v>
      </c>
      <c r="D109" s="28">
        <f>((Calcs!C109/100)*InputData!B109)</f>
        <v>3849</v>
      </c>
      <c r="E109" s="28">
        <f>IF(InputData!C109=TRUE,(D109/100*50),0)</f>
        <v>1924.5</v>
      </c>
      <c r="F109" s="28">
        <f>IF(InputData!C109=TRUE,(D109/100*50),D109)</f>
        <v>1924.5</v>
      </c>
      <c r="G109" s="28">
        <f>IF(InputData!D109="",F109,F109)</f>
        <v>1924.5</v>
      </c>
      <c r="H109" s="14" t="s">
        <v>176</v>
      </c>
      <c r="I109" s="28">
        <f>Calcs!G109*(InputData!E109/InputData!F109)</f>
        <v>1924.5</v>
      </c>
      <c r="J109" s="26">
        <f t="shared" si="1"/>
        <v>1924.5</v>
      </c>
    </row>
    <row r="110" spans="2:10" x14ac:dyDescent="0.25">
      <c r="B110" s="28">
        <f>VLOOKUP(InputData!A110,BaselineChargeLookup!$A$2:$C$79,3,TRUE)</f>
        <v>3616</v>
      </c>
      <c r="C110" s="28">
        <f>IF(InputData!H110=TRUE,B110,B110)</f>
        <v>3616</v>
      </c>
      <c r="D110" s="28">
        <f>((Calcs!C110/100)*InputData!B110)</f>
        <v>3615.9999999999995</v>
      </c>
      <c r="E110" s="28">
        <f>IF(InputData!C110=TRUE,(D110/100*50),0)</f>
        <v>1807.9999999999998</v>
      </c>
      <c r="F110" s="28">
        <f>IF(InputData!C110=TRUE,(D110/100*50),D110)</f>
        <v>1807.9999999999998</v>
      </c>
      <c r="G110" s="28">
        <f>IF(InputData!D110="",F110,F110)</f>
        <v>1807.9999999999998</v>
      </c>
      <c r="H110" s="14" t="s">
        <v>176</v>
      </c>
      <c r="I110" s="28">
        <f>Calcs!G110*(InputData!E110/InputData!F110)</f>
        <v>1807.9999999999998</v>
      </c>
      <c r="J110" s="26">
        <f t="shared" si="1"/>
        <v>1808</v>
      </c>
    </row>
    <row r="111" spans="2:10" x14ac:dyDescent="0.25">
      <c r="B111" s="28">
        <f>VLOOKUP(InputData!A111,BaselineChargeLookup!$A$2:$C$79,3,TRUE)</f>
        <v>8279</v>
      </c>
      <c r="C111" s="28">
        <f>IF(InputData!H111=TRUE,B111,B111)</f>
        <v>8279</v>
      </c>
      <c r="D111" s="28">
        <f>((Calcs!C111/100)*InputData!B111)</f>
        <v>8279</v>
      </c>
      <c r="E111" s="28">
        <f>IF(InputData!C111=TRUE,(D111/100*50),0)</f>
        <v>4139.5</v>
      </c>
      <c r="F111" s="28">
        <f>IF(InputData!C111=TRUE,(D111/100*50),D111)</f>
        <v>4139.5</v>
      </c>
      <c r="G111" s="28">
        <f>IF(InputData!D111="",F111,F111)</f>
        <v>4139.5</v>
      </c>
      <c r="H111" s="14" t="s">
        <v>176</v>
      </c>
      <c r="I111" s="28">
        <f>Calcs!G111*(InputData!E111/InputData!F111)</f>
        <v>4139.5</v>
      </c>
      <c r="J111" s="26">
        <f t="shared" si="1"/>
        <v>4139.5</v>
      </c>
    </row>
    <row r="112" spans="2:10" x14ac:dyDescent="0.25">
      <c r="B112" s="28">
        <f>VLOOKUP(InputData!A112,BaselineChargeLookup!$A$2:$C$79,3,TRUE)</f>
        <v>34985</v>
      </c>
      <c r="C112" s="28">
        <f>IF(InputData!H112=TRUE,B112,B112)</f>
        <v>34985</v>
      </c>
      <c r="D112" s="28">
        <f>((Calcs!C112/100)*InputData!B112)</f>
        <v>34985</v>
      </c>
      <c r="E112" s="28">
        <f>IF(InputData!C112=TRUE,(D112/100*50),0)</f>
        <v>17492.5</v>
      </c>
      <c r="F112" s="28">
        <f>IF(InputData!C112=TRUE,(D112/100*50),D112)</f>
        <v>17492.5</v>
      </c>
      <c r="G112" s="28">
        <f>IF(InputData!D112="",F112,F112)</f>
        <v>17492.5</v>
      </c>
      <c r="H112" s="14" t="s">
        <v>176</v>
      </c>
      <c r="I112" s="28">
        <f>Calcs!G112*(InputData!E112/InputData!F112)</f>
        <v>17492.5</v>
      </c>
      <c r="J112" s="26">
        <f t="shared" si="1"/>
        <v>17492.5</v>
      </c>
    </row>
    <row r="113" spans="2:10" x14ac:dyDescent="0.25">
      <c r="B113" s="28">
        <f>VLOOKUP(InputData!A113,BaselineChargeLookup!$A$2:$C$79,3,TRUE)</f>
        <v>7502</v>
      </c>
      <c r="C113" s="28">
        <f>IF(InputData!H113=TRUE,B113,B113)</f>
        <v>7502</v>
      </c>
      <c r="D113" s="28">
        <f>((Calcs!C113/100)*InputData!B113)</f>
        <v>7502</v>
      </c>
      <c r="E113" s="28">
        <f>IF(InputData!C113=TRUE,(D113/100*50),0)</f>
        <v>3751</v>
      </c>
      <c r="F113" s="28">
        <f>IF(InputData!C113=TRUE,(D113/100*50),D113)</f>
        <v>3751</v>
      </c>
      <c r="G113" s="28">
        <f>IF(InputData!D113="",F113,F113)</f>
        <v>3751</v>
      </c>
      <c r="H113" s="14" t="s">
        <v>176</v>
      </c>
      <c r="I113" s="28">
        <f>Calcs!G113*(InputData!E113/InputData!F113)</f>
        <v>2065.6191780821914</v>
      </c>
      <c r="J113" s="26">
        <f t="shared" si="1"/>
        <v>2065.62</v>
      </c>
    </row>
    <row r="114" spans="2:10" x14ac:dyDescent="0.25">
      <c r="B114" s="28">
        <f>VLOOKUP(InputData!A114,BaselineChargeLookup!$A$2:$C$79,3,TRUE)</f>
        <v>4247</v>
      </c>
      <c r="C114" s="28">
        <f>IF(InputData!H114=TRUE,B114,B114)</f>
        <v>4247</v>
      </c>
      <c r="D114" s="28">
        <f>((Calcs!C114/100)*InputData!B114)</f>
        <v>42.47</v>
      </c>
      <c r="E114" s="28">
        <f>IF(InputData!C114=TRUE,(D114/100*50),0)</f>
        <v>0</v>
      </c>
      <c r="F114" s="28">
        <f>IF(InputData!C114=TRUE,(D114/100*50),D114)</f>
        <v>42.47</v>
      </c>
      <c r="G114" s="28">
        <f>IF(InputData!D114="",F114,F114)</f>
        <v>42.47</v>
      </c>
      <c r="H114" s="14" t="s">
        <v>176</v>
      </c>
      <c r="I114" s="28">
        <f>Calcs!G114*(InputData!E114/InputData!F114)</f>
        <v>3.4906849315068489</v>
      </c>
      <c r="J114" s="26">
        <f t="shared" si="1"/>
        <v>3.49</v>
      </c>
    </row>
    <row r="115" spans="2:10" x14ac:dyDescent="0.25">
      <c r="B115" s="28">
        <f>VLOOKUP(InputData!A115,BaselineChargeLookup!$A$2:$C$79,3,TRUE)</f>
        <v>3859</v>
      </c>
      <c r="C115" s="28">
        <f>IF(InputData!H115=TRUE,B115,B115)</f>
        <v>3859</v>
      </c>
      <c r="D115" s="28">
        <f>((Calcs!C115/100)*InputData!B115)</f>
        <v>3859.0000000000005</v>
      </c>
      <c r="E115" s="28">
        <f>IF(InputData!C115=TRUE,(D115/100*50),0)</f>
        <v>0</v>
      </c>
      <c r="F115" s="28">
        <f>IF(InputData!C115=TRUE,(D115/100*50),D115)</f>
        <v>3859.0000000000005</v>
      </c>
      <c r="G115" s="28">
        <f>IF(InputData!D115="",F115,F115)</f>
        <v>3859.0000000000005</v>
      </c>
      <c r="H115" s="14" t="s">
        <v>176</v>
      </c>
      <c r="I115" s="28">
        <f>Calcs!G115*(InputData!E115/InputData!F115)</f>
        <v>475.76712328767127</v>
      </c>
      <c r="J115" s="26">
        <f t="shared" si="1"/>
        <v>475.77</v>
      </c>
    </row>
    <row r="116" spans="2:10" x14ac:dyDescent="0.25">
      <c r="B116" s="28">
        <f>VLOOKUP(InputData!A116,BaselineChargeLookup!$A$2:$C$79,3,TRUE)</f>
        <v>2843</v>
      </c>
      <c r="C116" s="28">
        <f>IF(InputData!H116=TRUE,B116,B116)</f>
        <v>2843</v>
      </c>
      <c r="D116" s="28">
        <f>((Calcs!C116/100)*InputData!B116)</f>
        <v>426.45</v>
      </c>
      <c r="E116" s="28">
        <f>IF(InputData!C116=TRUE,(D116/100*50),0)</f>
        <v>213.22499999999999</v>
      </c>
      <c r="F116" s="28">
        <f>IF(InputData!C116=TRUE,(D116/100*50),D116)</f>
        <v>213.22499999999999</v>
      </c>
      <c r="G116" s="28">
        <f>IF(InputData!D116="",F116,F116)</f>
        <v>213.22499999999999</v>
      </c>
      <c r="H116" s="14" t="s">
        <v>176</v>
      </c>
      <c r="I116" s="28">
        <f>Calcs!G116*(InputData!E116/InputData!F116)</f>
        <v>35.050684931506844</v>
      </c>
      <c r="J116" s="26">
        <f t="shared" si="1"/>
        <v>35.049999999999997</v>
      </c>
    </row>
    <row r="117" spans="2:10" x14ac:dyDescent="0.25">
      <c r="B117" s="28">
        <f>VLOOKUP(InputData!A117,BaselineChargeLookup!$A$2:$C$79,3,TRUE)</f>
        <v>2610</v>
      </c>
      <c r="C117" s="28">
        <f>IF(InputData!H117=TRUE,B117,B117)</f>
        <v>2610</v>
      </c>
      <c r="D117" s="28">
        <f>((Calcs!C117/100)*InputData!B117)</f>
        <v>2610</v>
      </c>
      <c r="E117" s="28">
        <f>IF(InputData!C117=TRUE,(D117/100*50),0)</f>
        <v>1305</v>
      </c>
      <c r="F117" s="28">
        <f>IF(InputData!C117=TRUE,(D117/100*50),D117)</f>
        <v>1305</v>
      </c>
      <c r="G117" s="28">
        <f>IF(InputData!D117="",F117,F117)</f>
        <v>1305</v>
      </c>
      <c r="H117" s="14" t="s">
        <v>176</v>
      </c>
      <c r="I117" s="28">
        <f>Calcs!G117*(InputData!E117/InputData!F117)</f>
        <v>268.15068493150682</v>
      </c>
      <c r="J117" s="26">
        <f t="shared" si="1"/>
        <v>268.14999999999998</v>
      </c>
    </row>
    <row r="118" spans="2:10" x14ac:dyDescent="0.25">
      <c r="B118" s="28">
        <f>VLOOKUP(InputData!A118,BaselineChargeLookup!$A$2:$C$79,3,TRUE)</f>
        <v>3486</v>
      </c>
      <c r="C118" s="28">
        <f>IF(InputData!H118=TRUE,B118,B118)</f>
        <v>3486</v>
      </c>
      <c r="D118" s="28">
        <f>((Calcs!C118/100)*InputData!B118)</f>
        <v>697.2</v>
      </c>
      <c r="E118" s="28">
        <f>IF(InputData!C118=TRUE,(D118/100*50),0)</f>
        <v>348.6</v>
      </c>
      <c r="F118" s="28">
        <f>IF(InputData!C118=TRUE,(D118/100*50),D118)</f>
        <v>348.6</v>
      </c>
      <c r="G118" s="28">
        <f>IF(InputData!D118="",F118,F118)</f>
        <v>348.6</v>
      </c>
      <c r="H118" s="14" t="s">
        <v>176</v>
      </c>
      <c r="I118" s="28">
        <f>Calcs!G118*(InputData!E118/InputData!F118)</f>
        <v>85.956164383561642</v>
      </c>
      <c r="J118" s="26">
        <f t="shared" si="1"/>
        <v>85.96</v>
      </c>
    </row>
    <row r="119" spans="2:10" x14ac:dyDescent="0.25">
      <c r="B119" s="28">
        <f>VLOOKUP(InputData!A119,BaselineChargeLookup!$A$2:$C$79,3,TRUE)</f>
        <v>3190</v>
      </c>
      <c r="C119" s="28">
        <f>IF(InputData!H119=TRUE,B119,B119)</f>
        <v>3190</v>
      </c>
      <c r="D119" s="28">
        <f>((Calcs!C119/100)*InputData!B119)</f>
        <v>31.9</v>
      </c>
      <c r="E119" s="28">
        <f>IF(InputData!C119=TRUE,(D119/100*50),0)</f>
        <v>0</v>
      </c>
      <c r="F119" s="28">
        <f>IF(InputData!C119=TRUE,(D119/100*50),D119)</f>
        <v>31.9</v>
      </c>
      <c r="G119" s="28">
        <f>IF(InputData!D119="",F119,F119)</f>
        <v>31.9</v>
      </c>
      <c r="H119" s="14" t="s">
        <v>176</v>
      </c>
      <c r="I119" s="28">
        <f>Calcs!G119*(InputData!E119/InputData!F119)</f>
        <v>2.6219178082191776</v>
      </c>
      <c r="J119" s="26">
        <f t="shared" si="1"/>
        <v>2.62</v>
      </c>
    </row>
    <row r="120" spans="2:10" x14ac:dyDescent="0.25">
      <c r="B120" s="28">
        <f>VLOOKUP(InputData!A120,BaselineChargeLookup!$A$2:$C$79,3,TRUE)</f>
        <v>1750</v>
      </c>
      <c r="C120" s="28">
        <f>IF(InputData!H120=TRUE,B120,B120)</f>
        <v>1750</v>
      </c>
      <c r="D120" s="28">
        <f>((Calcs!C120/100)*InputData!B120)</f>
        <v>1750</v>
      </c>
      <c r="E120" s="28">
        <f>IF(InputData!C120=TRUE,(D120/100*50),0)</f>
        <v>0</v>
      </c>
      <c r="F120" s="28">
        <f>IF(InputData!C120=TRUE,(D120/100*50),D120)</f>
        <v>1750</v>
      </c>
      <c r="G120" s="28">
        <f>IF(InputData!D120="",F120,F120)</f>
        <v>1750</v>
      </c>
      <c r="H120" s="14" t="s">
        <v>176</v>
      </c>
      <c r="I120" s="28">
        <f>Calcs!G120*(InputData!E120/InputData!F120)</f>
        <v>4.7945205479452051</v>
      </c>
      <c r="J120" s="26">
        <f t="shared" si="1"/>
        <v>4.79</v>
      </c>
    </row>
    <row r="121" spans="2:10" x14ac:dyDescent="0.25">
      <c r="B121" s="28">
        <f>VLOOKUP(InputData!A121,BaselineChargeLookup!$A$2:$C$79,3,TRUE)</f>
        <v>1620</v>
      </c>
      <c r="C121" s="28">
        <f>IF(InputData!H121=TRUE,B121,B121)</f>
        <v>1620</v>
      </c>
      <c r="D121" s="28">
        <f>((Calcs!C121/100)*InputData!B121)</f>
        <v>243</v>
      </c>
      <c r="E121" s="28">
        <f>IF(InputData!C121=TRUE,(D121/100*50),0)</f>
        <v>121.50000000000001</v>
      </c>
      <c r="F121" s="28">
        <f>IF(InputData!C121=TRUE,(D121/100*50),D121)</f>
        <v>121.50000000000001</v>
      </c>
      <c r="G121" s="28">
        <f>IF(InputData!D121="",F121,F121)</f>
        <v>121.50000000000001</v>
      </c>
      <c r="H121" s="14" t="s">
        <v>176</v>
      </c>
      <c r="I121" s="28">
        <f>Calcs!G121*(InputData!E121/InputData!F121)</f>
        <v>0.33287671232876714</v>
      </c>
      <c r="J121" s="26">
        <f t="shared" si="1"/>
        <v>0.33</v>
      </c>
    </row>
    <row r="122" spans="2:10" x14ac:dyDescent="0.25">
      <c r="B122" s="28">
        <f>VLOOKUP(InputData!A122,BaselineChargeLookup!$A$2:$C$79,3,TRUE)</f>
        <v>1299</v>
      </c>
      <c r="C122" s="28">
        <f>IF(InputData!H122=TRUE,B122,B122)</f>
        <v>1299</v>
      </c>
      <c r="D122" s="28">
        <f>((Calcs!C122/100)*InputData!B122)</f>
        <v>1299</v>
      </c>
      <c r="E122" s="28">
        <f>IF(InputData!C122=TRUE,(D122/100*50),0)</f>
        <v>649.5</v>
      </c>
      <c r="F122" s="28">
        <f>IF(InputData!C122=TRUE,(D122/100*50),D122)</f>
        <v>649.5</v>
      </c>
      <c r="G122" s="28">
        <f>IF(InputData!D122="",F122,F122)</f>
        <v>649.5</v>
      </c>
      <c r="H122" s="14" t="s">
        <v>176</v>
      </c>
      <c r="I122" s="28">
        <f>Calcs!G122*(InputData!E122/InputData!F122)</f>
        <v>53.383561643835613</v>
      </c>
      <c r="J122" s="26">
        <f t="shared" si="1"/>
        <v>53.38</v>
      </c>
    </row>
    <row r="123" spans="2:10" x14ac:dyDescent="0.25">
      <c r="B123" s="28">
        <f>VLOOKUP(InputData!A123,BaselineChargeLookup!$A$2:$C$79,3,TRUE)</f>
        <v>31753</v>
      </c>
      <c r="C123" s="28">
        <f>IF(InputData!H123=TRUE,B123,B123)</f>
        <v>31753</v>
      </c>
      <c r="D123" s="28">
        <f>((Calcs!C123/100)*InputData!B123)</f>
        <v>6350.5999999999995</v>
      </c>
      <c r="E123" s="28">
        <f>IF(InputData!C123=TRUE,(D123/100*50),0)</f>
        <v>3175.2999999999997</v>
      </c>
      <c r="F123" s="28">
        <f>IF(InputData!C123=TRUE,(D123/100*50),D123)</f>
        <v>3175.2999999999997</v>
      </c>
      <c r="G123" s="28">
        <f>IF(InputData!D123="",F123,F123)</f>
        <v>3175.2999999999997</v>
      </c>
      <c r="H123" s="14" t="s">
        <v>176</v>
      </c>
      <c r="I123" s="28">
        <f>Calcs!G123*(InputData!E123/InputData!F123)</f>
        <v>391.47534246575339</v>
      </c>
      <c r="J123" s="26">
        <f t="shared" si="1"/>
        <v>391.48</v>
      </c>
    </row>
    <row r="124" spans="2:10" x14ac:dyDescent="0.25">
      <c r="B124" s="28">
        <f>VLOOKUP(InputData!A124,BaselineChargeLookup!$A$2:$C$79,3,TRUE)</f>
        <v>1221</v>
      </c>
      <c r="C124" s="28">
        <f>IF(InputData!H124=TRUE,B124,B124)</f>
        <v>1221</v>
      </c>
      <c r="D124" s="28">
        <f>((Calcs!C124/100)*InputData!B124)</f>
        <v>12.21</v>
      </c>
      <c r="E124" s="28">
        <f>IF(InputData!C124=TRUE,(D124/100*50),0)</f>
        <v>0</v>
      </c>
      <c r="F124" s="28">
        <f>IF(InputData!C124=TRUE,(D124/100*50),D124)</f>
        <v>12.21</v>
      </c>
      <c r="G124" s="28">
        <f>IF(InputData!D124="",F124,F124)</f>
        <v>12.21</v>
      </c>
      <c r="H124" s="14" t="s">
        <v>176</v>
      </c>
      <c r="I124" s="28">
        <f>Calcs!G124*(InputData!E124/InputData!F124)</f>
        <v>2.007123287671233</v>
      </c>
      <c r="J124" s="26">
        <f t="shared" si="1"/>
        <v>2.0099999999999998</v>
      </c>
    </row>
    <row r="125" spans="2:10" x14ac:dyDescent="0.25">
      <c r="B125" s="28">
        <f>VLOOKUP(InputData!A125,BaselineChargeLookup!$A$2:$C$79,3,TRUE)</f>
        <v>1879</v>
      </c>
      <c r="C125" s="28">
        <f>IF(InputData!H125=TRUE,B125,B125)</f>
        <v>1879</v>
      </c>
      <c r="D125" s="28">
        <f>((Calcs!C125/100)*InputData!B125)</f>
        <v>1879</v>
      </c>
      <c r="E125" s="28">
        <f>IF(InputData!C125=TRUE,(D125/100*50),0)</f>
        <v>0</v>
      </c>
      <c r="F125" s="28">
        <f>IF(InputData!C125=TRUE,(D125/100*50),D125)</f>
        <v>1879</v>
      </c>
      <c r="G125" s="28">
        <f>IF(InputData!D125="",F125,F125)</f>
        <v>1879</v>
      </c>
      <c r="H125" s="14" t="s">
        <v>176</v>
      </c>
      <c r="I125" s="28">
        <f>Calcs!G125*(InputData!E125/InputData!F125)</f>
        <v>386.09589041095887</v>
      </c>
      <c r="J125" s="26">
        <f t="shared" si="1"/>
        <v>386.1</v>
      </c>
    </row>
    <row r="126" spans="2:10" x14ac:dyDescent="0.25">
      <c r="B126" s="28">
        <f>VLOOKUP(InputData!A126,BaselineChargeLookup!$A$2:$C$79,3,TRUE)</f>
        <v>1815</v>
      </c>
      <c r="C126" s="28">
        <f>IF(InputData!H126=TRUE,B126,B126)</f>
        <v>1815</v>
      </c>
      <c r="D126" s="28">
        <f>((Calcs!C126/100)*InputData!B126)</f>
        <v>272.25</v>
      </c>
      <c r="E126" s="28">
        <f>IF(InputData!C126=TRUE,(D126/100*50),0)</f>
        <v>136.125</v>
      </c>
      <c r="F126" s="28">
        <f>IF(InputData!C126=TRUE,(D126/100*50),D126)</f>
        <v>136.125</v>
      </c>
      <c r="G126" s="28">
        <f>IF(InputData!D126="",F126,F126)</f>
        <v>136.125</v>
      </c>
      <c r="H126" s="14" t="s">
        <v>176</v>
      </c>
      <c r="I126" s="28">
        <f>Calcs!G126*(InputData!E126/InputData!F126)</f>
        <v>33.565068493150683</v>
      </c>
      <c r="J126" s="26">
        <f t="shared" si="1"/>
        <v>33.57</v>
      </c>
    </row>
    <row r="127" spans="2:10" x14ac:dyDescent="0.25">
      <c r="B127" s="28">
        <f>VLOOKUP(InputData!A127,BaselineChargeLookup!$A$2:$C$79,3,TRUE)</f>
        <v>856</v>
      </c>
      <c r="C127" s="28">
        <f>IF(InputData!H127=TRUE,B127,B127)</f>
        <v>856</v>
      </c>
      <c r="D127" s="28">
        <f>((Calcs!C127/100)*InputData!B127)</f>
        <v>856</v>
      </c>
      <c r="E127" s="28">
        <f>IF(InputData!C127=TRUE,(D127/100*50),0)</f>
        <v>428</v>
      </c>
      <c r="F127" s="28">
        <f>IF(InputData!C127=TRUE,(D127/100*50),D127)</f>
        <v>428</v>
      </c>
      <c r="G127" s="28">
        <f>IF(InputData!D127="",F127,F127)</f>
        <v>428</v>
      </c>
      <c r="H127" s="14" t="s">
        <v>176</v>
      </c>
      <c r="I127" s="28">
        <f>Calcs!G127*(InputData!E127/InputData!F127)</f>
        <v>123.12328767123287</v>
      </c>
      <c r="J127" s="26">
        <f t="shared" si="1"/>
        <v>123.12</v>
      </c>
    </row>
    <row r="128" spans="2:10" x14ac:dyDescent="0.25">
      <c r="B128" s="28">
        <f>VLOOKUP(InputData!A128,BaselineChargeLookup!$A$2:$C$79,3,TRUE)</f>
        <v>824</v>
      </c>
      <c r="C128" s="28">
        <f>IF(InputData!H128=TRUE,B128,B128)</f>
        <v>824</v>
      </c>
      <c r="D128" s="28">
        <f>((Calcs!C128/100)*InputData!B128)</f>
        <v>164.8</v>
      </c>
      <c r="E128" s="28">
        <f>IF(InputData!C128=TRUE,(D128/100*50),0)</f>
        <v>82.4</v>
      </c>
      <c r="F128" s="28">
        <f>IF(InputData!C128=TRUE,(D128/100*50),D128)</f>
        <v>82.4</v>
      </c>
      <c r="G128" s="28">
        <f>IF(InputData!D128="",F128,F128)</f>
        <v>82.4</v>
      </c>
      <c r="H128" s="14" t="s">
        <v>176</v>
      </c>
      <c r="I128" s="28">
        <f>Calcs!G128*(InputData!E128/InputData!F128)</f>
        <v>27.090410958904108</v>
      </c>
      <c r="J128" s="26">
        <f t="shared" si="1"/>
        <v>27.09</v>
      </c>
    </row>
    <row r="129" spans="2:10" x14ac:dyDescent="0.25">
      <c r="B129" s="28">
        <f>VLOOKUP(InputData!A129,BaselineChargeLookup!$A$2:$C$79,3,TRUE)</f>
        <v>639</v>
      </c>
      <c r="C129" s="28">
        <f>IF(InputData!H129=TRUE,B129,B129)</f>
        <v>639</v>
      </c>
      <c r="D129" s="28">
        <f>((Calcs!C129/100)*InputData!B129)</f>
        <v>6.39</v>
      </c>
      <c r="E129" s="28">
        <f>IF(InputData!C129=TRUE,(D129/100*50),0)</f>
        <v>0</v>
      </c>
      <c r="F129" s="28">
        <f>IF(InputData!C129=TRUE,(D129/100*50),D129)</f>
        <v>6.39</v>
      </c>
      <c r="G129" s="28">
        <f>IF(InputData!D129="",F129,F129)</f>
        <v>6.39</v>
      </c>
      <c r="H129" s="14" t="s">
        <v>176</v>
      </c>
      <c r="I129" s="28">
        <f>Calcs!G129*(InputData!E129/InputData!F129)</f>
        <v>2.3634246575342464</v>
      </c>
      <c r="J129" s="26">
        <f t="shared" si="1"/>
        <v>2.36</v>
      </c>
    </row>
    <row r="130" spans="2:10" x14ac:dyDescent="0.25">
      <c r="B130" s="28">
        <f>VLOOKUP(InputData!A130,BaselineChargeLookup!$A$2:$C$79,3,TRUE)</f>
        <v>620</v>
      </c>
      <c r="C130" s="28">
        <f>IF(InputData!H130=TRUE,B130,B130)</f>
        <v>620</v>
      </c>
      <c r="D130" s="28">
        <f>((Calcs!C130/100)*InputData!B130)</f>
        <v>620</v>
      </c>
      <c r="E130" s="28">
        <f>IF(InputData!C130=TRUE,(D130/100*50),0)</f>
        <v>0</v>
      </c>
      <c r="F130" s="28">
        <f>IF(InputData!C130=TRUE,(D130/100*50),D130)</f>
        <v>620</v>
      </c>
      <c r="G130" s="28">
        <f>IF(InputData!D130="",F130,F130)</f>
        <v>620</v>
      </c>
      <c r="H130" s="14" t="s">
        <v>176</v>
      </c>
      <c r="I130" s="28">
        <f>Calcs!G130*(InputData!E130/InputData!F130)</f>
        <v>254.79452054794518</v>
      </c>
      <c r="J130" s="26">
        <f t="shared" si="1"/>
        <v>254.79</v>
      </c>
    </row>
    <row r="131" spans="2:10" x14ac:dyDescent="0.25">
      <c r="B131" s="28">
        <f>VLOOKUP(InputData!A131,BaselineChargeLookup!$A$2:$C$79,3,TRUE)</f>
        <v>1479</v>
      </c>
      <c r="C131" s="28">
        <f>IF(InputData!H131=TRUE,B131,B131)</f>
        <v>1479</v>
      </c>
      <c r="D131" s="28">
        <f>((Calcs!C131/100)*InputData!B131)</f>
        <v>221.85</v>
      </c>
      <c r="E131" s="28">
        <f>IF(InputData!C131=TRUE,(D131/100*50),0)</f>
        <v>110.92500000000001</v>
      </c>
      <c r="F131" s="28">
        <f>IF(InputData!C131=TRUE,(D131/100*50),D131)</f>
        <v>110.92500000000001</v>
      </c>
      <c r="G131" s="28">
        <f>IF(InputData!D131="",F131,F131)</f>
        <v>110.92500000000001</v>
      </c>
      <c r="H131" s="14" t="s">
        <v>176</v>
      </c>
      <c r="I131" s="28">
        <f>Calcs!G131*(InputData!E131/InputData!F131)</f>
        <v>50.144178082191786</v>
      </c>
      <c r="J131" s="26">
        <f t="shared" ref="J131:J136" si="2">ROUND(I131,2)</f>
        <v>50.14</v>
      </c>
    </row>
    <row r="132" spans="2:10" x14ac:dyDescent="0.25">
      <c r="B132" s="28">
        <f>VLOOKUP(InputData!A132,BaselineChargeLookup!$A$2:$C$79,3,TRUE)</f>
        <v>394</v>
      </c>
      <c r="C132" s="28">
        <f>IF(InputData!H132=TRUE,B132,B132)</f>
        <v>394</v>
      </c>
      <c r="D132" s="28">
        <f>((Calcs!C132/100)*InputData!B132)</f>
        <v>394</v>
      </c>
      <c r="E132" s="28">
        <f>IF(InputData!C132=TRUE,(D132/100*50),0)</f>
        <v>197</v>
      </c>
      <c r="F132" s="28">
        <f>IF(InputData!C132=TRUE,(D132/100*50),D132)</f>
        <v>197</v>
      </c>
      <c r="G132" s="28">
        <f>IF(InputData!D132="",F132,F132)</f>
        <v>197</v>
      </c>
      <c r="H132" s="14" t="s">
        <v>176</v>
      </c>
      <c r="I132" s="28">
        <f>Calcs!G132*(InputData!E132/InputData!F132)</f>
        <v>97.150684931506845</v>
      </c>
      <c r="J132" s="26">
        <f t="shared" si="2"/>
        <v>97.15</v>
      </c>
    </row>
    <row r="133" spans="2:10" x14ac:dyDescent="0.25">
      <c r="B133" s="28">
        <f>VLOOKUP(InputData!A133,BaselineChargeLookup!$A$2:$C$79,3,TRUE)</f>
        <v>250</v>
      </c>
      <c r="C133" s="28">
        <f>IF(InputData!H133=TRUE,B133,B133)</f>
        <v>250</v>
      </c>
      <c r="D133" s="28">
        <f>((Calcs!C133/100)*InputData!B133)</f>
        <v>50</v>
      </c>
      <c r="E133" s="28">
        <f>IF(InputData!C133=TRUE,(D133/100*50),0)</f>
        <v>25</v>
      </c>
      <c r="F133" s="28">
        <f>IF(InputData!C133=TRUE,(D133/100*50),D133)</f>
        <v>25</v>
      </c>
      <c r="G133" s="28">
        <f>IF(InputData!D133="",F133,F133)</f>
        <v>25</v>
      </c>
      <c r="H133" s="14" t="s">
        <v>176</v>
      </c>
      <c r="I133" s="28">
        <f>Calcs!G133*(InputData!E133/InputData!F133)</f>
        <v>13.356164383561644</v>
      </c>
      <c r="J133" s="26">
        <f t="shared" si="2"/>
        <v>13.36</v>
      </c>
    </row>
    <row r="134" spans="2:10" x14ac:dyDescent="0.25">
      <c r="B134" s="28">
        <f>VLOOKUP(InputData!A134,BaselineChargeLookup!$A$2:$C$79,3,TRUE)</f>
        <v>18951</v>
      </c>
      <c r="C134" s="28">
        <f>IF(InputData!H134=TRUE,B134,B134)</f>
        <v>18951</v>
      </c>
      <c r="D134" s="28">
        <f>((Calcs!C134/100)*InputData!B134)</f>
        <v>189.51</v>
      </c>
      <c r="E134" s="28">
        <f>IF(InputData!C134=TRUE,(D134/100*50),0)</f>
        <v>0</v>
      </c>
      <c r="F134" s="28">
        <f>IF(InputData!C134=TRUE,(D134/100*50),D134)</f>
        <v>189.51</v>
      </c>
      <c r="G134" s="28">
        <f>IF(InputData!D134="",F134,F134)</f>
        <v>189.51</v>
      </c>
      <c r="H134" s="14" t="s">
        <v>176</v>
      </c>
      <c r="I134" s="28">
        <f>Calcs!G134*(InputData!E134/InputData!F134)</f>
        <v>109.0331506849315</v>
      </c>
      <c r="J134" s="26">
        <f t="shared" si="2"/>
        <v>109.03</v>
      </c>
    </row>
    <row r="135" spans="2:10" x14ac:dyDescent="0.25">
      <c r="B135" s="28">
        <f>VLOOKUP(InputData!A135,BaselineChargeLookup!$A$2:$C$79,3,TRUE)</f>
        <v>273</v>
      </c>
      <c r="C135" s="28">
        <f>IF(InputData!H135=TRUE,B135,B135)</f>
        <v>273</v>
      </c>
      <c r="D135" s="28">
        <f>((Calcs!C135/100)*InputData!B135)</f>
        <v>273</v>
      </c>
      <c r="E135" s="28">
        <f>IF(InputData!C135=TRUE,(D135/100*50),0)</f>
        <v>0</v>
      </c>
      <c r="F135" s="28">
        <f>IF(InputData!C135=TRUE,(D135/100*50),D135)</f>
        <v>273</v>
      </c>
      <c r="G135" s="28">
        <f>IF(InputData!D135="",F135,F135)</f>
        <v>273</v>
      </c>
      <c r="H135" s="14" t="s">
        <v>176</v>
      </c>
      <c r="I135" s="28">
        <f>Calcs!G135*(InputData!E135/InputData!F135)</f>
        <v>168.2876712328767</v>
      </c>
      <c r="J135" s="26">
        <f t="shared" si="2"/>
        <v>168.29</v>
      </c>
    </row>
    <row r="136" spans="2:10" x14ac:dyDescent="0.25">
      <c r="B136" s="28">
        <f>VLOOKUP(InputData!A136,BaselineChargeLookup!$A$2:$C$79,3,TRUE)</f>
        <v>917</v>
      </c>
      <c r="C136" s="28">
        <f>IF(InputData!H136=TRUE,B136,B136)</f>
        <v>917</v>
      </c>
      <c r="D136" s="28">
        <f>((Calcs!C136/100)*InputData!B136)</f>
        <v>137.55000000000001</v>
      </c>
      <c r="E136" s="28">
        <f>IF(InputData!C136=TRUE,(D136/100*50),0)</f>
        <v>68.775000000000006</v>
      </c>
      <c r="F136" s="28">
        <f>IF(InputData!C136=TRUE,(D136/100*50),D136)</f>
        <v>68.775000000000006</v>
      </c>
      <c r="G136" s="28">
        <f>IF(InputData!D136="",F136,F136)</f>
        <v>68.775000000000006</v>
      </c>
      <c r="H136" s="14" t="s">
        <v>176</v>
      </c>
      <c r="I136" s="28">
        <f>Calcs!G136*(InputData!E136/InputData!F136)</f>
        <v>45.221917808219182</v>
      </c>
      <c r="J136" s="26">
        <f t="shared" si="2"/>
        <v>45.22</v>
      </c>
    </row>
    <row r="137" spans="2:10" x14ac:dyDescent="0.25">
      <c r="B137" s="28">
        <f>VLOOKUP(InputData!A137,BaselineChargeLookup!$A$2:$C$79,3,TRUE)</f>
        <v>342</v>
      </c>
      <c r="C137" s="28">
        <f>IF(InputData!H137=TRUE,B137,B137)</f>
        <v>342</v>
      </c>
      <c r="D137" s="28">
        <f>((Calcs!C137/100)*InputData!B137)</f>
        <v>342</v>
      </c>
      <c r="E137" s="28">
        <f>IF(InputData!C137=TRUE,(D137/100*50),0)</f>
        <v>171</v>
      </c>
      <c r="F137" s="28">
        <f>IF(InputData!C137=TRUE,(D137/100*50),D137)</f>
        <v>171</v>
      </c>
      <c r="G137" s="28">
        <f>IF(InputData!D137="",F137,F137)</f>
        <v>171</v>
      </c>
      <c r="H137" s="14" t="s">
        <v>176</v>
      </c>
      <c r="I137" s="28">
        <f>Calcs!G137*(InputData!E137/InputData!F137)</f>
        <v>119.46575342465754</v>
      </c>
      <c r="J137" s="26">
        <f t="shared" ref="J137:J156" si="3">ROUND(I137,2)</f>
        <v>119.47</v>
      </c>
    </row>
    <row r="138" spans="2:10" x14ac:dyDescent="0.25">
      <c r="B138" s="28">
        <f>VLOOKUP(InputData!A138,BaselineChargeLookup!$A$2:$C$79,3,TRUE)</f>
        <v>256</v>
      </c>
      <c r="C138" s="28">
        <f>IF(InputData!H138=TRUE,B138,B138)</f>
        <v>256</v>
      </c>
      <c r="D138" s="28">
        <f>((Calcs!C138/100)*InputData!B138)</f>
        <v>51.2</v>
      </c>
      <c r="E138" s="28">
        <f>IF(InputData!C138=TRUE,(D138/100*50),0)</f>
        <v>25.6</v>
      </c>
      <c r="F138" s="28">
        <f>IF(InputData!C138=TRUE,(D138/100*50),D138)</f>
        <v>25.6</v>
      </c>
      <c r="G138" s="28">
        <f>IF(InputData!D138="",F138,F138)</f>
        <v>25.6</v>
      </c>
      <c r="H138" s="14" t="s">
        <v>176</v>
      </c>
      <c r="I138" s="28">
        <f>Calcs!G138*(InputData!E138/InputData!F138)</f>
        <v>18.936986301369863</v>
      </c>
      <c r="J138" s="26">
        <f t="shared" si="3"/>
        <v>18.940000000000001</v>
      </c>
    </row>
    <row r="139" spans="2:10" x14ac:dyDescent="0.25">
      <c r="B139" s="28">
        <f>VLOOKUP(InputData!A139,BaselineChargeLookup!$A$2:$C$79,3,TRUE)</f>
        <v>812</v>
      </c>
      <c r="C139" s="28">
        <f>IF(InputData!H139=TRUE,B139,B139)</f>
        <v>812</v>
      </c>
      <c r="D139" s="28">
        <f>((Calcs!C139/100)*InputData!B139)</f>
        <v>8.1199999999999992</v>
      </c>
      <c r="E139" s="28">
        <f>IF(InputData!C139=TRUE,(D139/100*50),0)</f>
        <v>0</v>
      </c>
      <c r="F139" s="28">
        <f>IF(InputData!C139=TRUE,(D139/100*50),D139)</f>
        <v>8.1199999999999992</v>
      </c>
      <c r="G139" s="28">
        <f>IF(InputData!D139="",F139,F139)</f>
        <v>8.1199999999999992</v>
      </c>
      <c r="H139" s="14" t="s">
        <v>176</v>
      </c>
      <c r="I139" s="28">
        <f>Calcs!G139*(InputData!E139/InputData!F139)</f>
        <v>6.3402739726027395</v>
      </c>
      <c r="J139" s="26">
        <f t="shared" si="3"/>
        <v>6.34</v>
      </c>
    </row>
    <row r="140" spans="2:10" x14ac:dyDescent="0.25">
      <c r="B140" s="28">
        <f>VLOOKUP(InputData!A140,BaselineChargeLookup!$A$2:$C$79,3,TRUE)</f>
        <v>4767</v>
      </c>
      <c r="C140" s="28">
        <f>IF(InputData!H140=TRUE,B140,B140)</f>
        <v>4767</v>
      </c>
      <c r="D140" s="28">
        <f>((Calcs!C140/100)*InputData!B140)</f>
        <v>4767</v>
      </c>
      <c r="E140" s="28">
        <f>IF(InputData!C140=TRUE,(D140/100*50),0)</f>
        <v>0</v>
      </c>
      <c r="F140" s="28">
        <f>IF(InputData!C140=TRUE,(D140/100*50),D140)</f>
        <v>4767</v>
      </c>
      <c r="G140" s="28">
        <f>IF(InputData!D140="",F140,F140)</f>
        <v>4767</v>
      </c>
      <c r="H140" s="14" t="s">
        <v>176</v>
      </c>
      <c r="I140" s="28">
        <f>Calcs!G140*(InputData!E140/InputData!F140)</f>
        <v>3918.0821917808216</v>
      </c>
      <c r="J140" s="26">
        <f t="shared" si="3"/>
        <v>3918.08</v>
      </c>
    </row>
    <row r="141" spans="2:10" x14ac:dyDescent="0.25">
      <c r="B141" s="28">
        <f>VLOOKUP(InputData!A141,BaselineChargeLookup!$A$2:$C$79,3,TRUE)</f>
        <v>1166</v>
      </c>
      <c r="C141" s="28">
        <f>IF(InputData!H141=TRUE,B141,B141)</f>
        <v>1166</v>
      </c>
      <c r="D141" s="28">
        <f>((Calcs!C141/100)*InputData!B141)</f>
        <v>174.9</v>
      </c>
      <c r="E141" s="28">
        <f>IF(InputData!C141=TRUE,(D141/100*50),0)</f>
        <v>87.45</v>
      </c>
      <c r="F141" s="28">
        <f>IF(InputData!C141=TRUE,(D141/100*50),D141)</f>
        <v>87.45</v>
      </c>
      <c r="G141" s="28">
        <f>IF(InputData!D141="",F141,F141)</f>
        <v>87.45</v>
      </c>
      <c r="H141" s="14" t="s">
        <v>176</v>
      </c>
      <c r="I141" s="28">
        <f>Calcs!G141*(InputData!E141/InputData!F141)</f>
        <v>75.470547945205482</v>
      </c>
      <c r="J141" s="26">
        <f t="shared" si="3"/>
        <v>75.47</v>
      </c>
    </row>
    <row r="142" spans="2:10" x14ac:dyDescent="0.25">
      <c r="B142" s="28">
        <f>VLOOKUP(InputData!A142,BaselineChargeLookup!$A$2:$C$79,3,TRUE)</f>
        <v>373</v>
      </c>
      <c r="C142" s="28">
        <f>IF(InputData!H142=TRUE,B142,B142)</f>
        <v>373</v>
      </c>
      <c r="D142" s="28">
        <f>((Calcs!C142/100)*InputData!B142)</f>
        <v>373</v>
      </c>
      <c r="E142" s="28">
        <f>IF(InputData!C142=TRUE,(D142/100*50),0)</f>
        <v>186.5</v>
      </c>
      <c r="F142" s="28">
        <f>IF(InputData!C142=TRUE,(D142/100*50),D142)</f>
        <v>186.5</v>
      </c>
      <c r="G142" s="28">
        <f>IF(InputData!D142="",F142,F142)</f>
        <v>186.5</v>
      </c>
      <c r="H142" s="14" t="s">
        <v>176</v>
      </c>
      <c r="I142" s="28">
        <f>Calcs!G142*(InputData!E142/InputData!F142)</f>
        <v>168.61643835616437</v>
      </c>
      <c r="J142" s="26">
        <f t="shared" si="3"/>
        <v>168.62</v>
      </c>
    </row>
    <row r="143" spans="2:10" x14ac:dyDescent="0.25">
      <c r="B143" s="28">
        <f>VLOOKUP(InputData!A143,BaselineChargeLookup!$A$2:$C$79,3,TRUE)</f>
        <v>3371</v>
      </c>
      <c r="C143" s="28">
        <f>IF(InputData!H143=TRUE,B143,B143)</f>
        <v>3371</v>
      </c>
      <c r="D143" s="28">
        <f>((Calcs!C143/100)*InputData!B143)</f>
        <v>674.2</v>
      </c>
      <c r="E143" s="28">
        <f>IF(InputData!C143=TRUE,(D143/100*50),0)</f>
        <v>337.1</v>
      </c>
      <c r="F143" s="28">
        <f>IF(InputData!C143=TRUE,(D143/100*50),D143)</f>
        <v>337.1</v>
      </c>
      <c r="G143" s="28">
        <f>IF(InputData!D143="",F143,F143)</f>
        <v>337.1</v>
      </c>
      <c r="H143" s="14" t="s">
        <v>176</v>
      </c>
      <c r="I143" s="28">
        <f>Calcs!G143*(InputData!E143/InputData!F143)</f>
        <v>318.62876712328767</v>
      </c>
      <c r="J143" s="26">
        <f t="shared" si="3"/>
        <v>318.63</v>
      </c>
    </row>
    <row r="144" spans="2:10" x14ac:dyDescent="0.25">
      <c r="B144" s="28">
        <f>VLOOKUP(InputData!A144,BaselineChargeLookup!$A$2:$C$79,3,TRUE)</f>
        <v>1686</v>
      </c>
      <c r="C144" s="28">
        <f>IF(InputData!H144=TRUE,B144,B144)</f>
        <v>1686</v>
      </c>
      <c r="D144" s="28">
        <f>((Calcs!C144/100)*InputData!B144)</f>
        <v>16.86</v>
      </c>
      <c r="E144" s="28">
        <f>IF(InputData!C144=TRUE,(D144/100*50),0)</f>
        <v>0</v>
      </c>
      <c r="F144" s="28">
        <f>IF(InputData!C144=TRUE,(D144/100*50),D144)</f>
        <v>16.86</v>
      </c>
      <c r="G144" s="28">
        <f>IF(InputData!D144="",F144,F144)</f>
        <v>16.86</v>
      </c>
      <c r="H144" s="14" t="s">
        <v>176</v>
      </c>
      <c r="I144" s="28">
        <f>Calcs!G144*(InputData!E144/InputData!F144)</f>
        <v>16.629041095890411</v>
      </c>
      <c r="J144" s="26">
        <f t="shared" si="3"/>
        <v>16.63</v>
      </c>
    </row>
    <row r="145" spans="1:10" x14ac:dyDescent="0.25">
      <c r="B145" s="28">
        <f>VLOOKUP(InputData!A145,BaselineChargeLookup!$A$2:$C$79,3,TRUE)</f>
        <v>17335</v>
      </c>
      <c r="C145" s="28">
        <f>IF(InputData!H145=TRUE,B145,B145)</f>
        <v>17335</v>
      </c>
      <c r="D145" s="28">
        <f>((Calcs!C145/100)*InputData!B145)</f>
        <v>17335</v>
      </c>
      <c r="E145" s="28">
        <f>IF(InputData!C145=TRUE,(D145/100*50),0)</f>
        <v>0</v>
      </c>
      <c r="F145" s="28">
        <f>IF(InputData!C145=TRUE,(D145/100*50),D145)</f>
        <v>17335</v>
      </c>
      <c r="G145" s="28">
        <f>IF(InputData!D145="",F145,F145)</f>
        <v>17335</v>
      </c>
      <c r="H145" s="14" t="s">
        <v>176</v>
      </c>
      <c r="I145" s="28">
        <f>Calcs!G145*(InputData!E145/InputData!F145)</f>
        <v>17335</v>
      </c>
      <c r="J145" s="26">
        <f t="shared" si="3"/>
        <v>17335</v>
      </c>
    </row>
    <row r="146" spans="1:10" x14ac:dyDescent="0.25">
      <c r="A146" s="14" t="s">
        <v>178</v>
      </c>
      <c r="B146" s="28">
        <f>VLOOKUP(InputData!A146,BaselineChargeLookup!$A$2:$C$79,3,TRUE)</f>
        <v>718</v>
      </c>
      <c r="C146" s="28">
        <f>IF(InputData!H146=TRUE,B146,B146)</f>
        <v>718</v>
      </c>
      <c r="D146" s="28">
        <f>((Calcs!C146/100)*InputData!B146)</f>
        <v>107.69999999999999</v>
      </c>
      <c r="E146" s="28">
        <f>IF(InputData!C146=TRUE,(D146/100*50),0)</f>
        <v>53.849999999999994</v>
      </c>
      <c r="F146" s="28">
        <f>IF(InputData!C146=TRUE,(D146/100*50),D146)</f>
        <v>53.849999999999994</v>
      </c>
      <c r="G146" s="28">
        <f>IF(InputData!D146="",F146,F146)</f>
        <v>53.849999999999994</v>
      </c>
      <c r="H146" s="14" t="s">
        <v>176</v>
      </c>
      <c r="I146" s="28">
        <f>Calcs!G146*(InputData!E146/InputData!F146)</f>
        <v>8.8520547945205461</v>
      </c>
      <c r="J146" s="26">
        <f t="shared" si="3"/>
        <v>8.85</v>
      </c>
    </row>
    <row r="147" spans="1:10" x14ac:dyDescent="0.25">
      <c r="A147" s="14" t="s">
        <v>180</v>
      </c>
      <c r="B147" s="28">
        <f>VLOOKUP(InputData!A147,BaselineChargeLookup!$A$2:$C$79,3,TRUE)</f>
        <v>194</v>
      </c>
      <c r="C147" s="28">
        <f>IF(InputData!H147=TRUE,B147,B147)</f>
        <v>194</v>
      </c>
      <c r="D147" s="28">
        <f>((Calcs!C147/100)*InputData!B147)</f>
        <v>194</v>
      </c>
      <c r="E147" s="28">
        <f>IF(InputData!C147=TRUE,(D147/100*50),0)</f>
        <v>97</v>
      </c>
      <c r="F147" s="28">
        <f>IF(InputData!C147=TRUE,(D147/100*50),D147)</f>
        <v>97</v>
      </c>
      <c r="G147" s="28">
        <f>IF(InputData!D147="",F147,F147)</f>
        <v>97</v>
      </c>
      <c r="H147" s="14" t="s">
        <v>176</v>
      </c>
      <c r="I147" s="28">
        <f>Calcs!G147*(InputData!E147/InputData!F147)</f>
        <v>19.931506849315067</v>
      </c>
      <c r="J147" s="26">
        <f t="shared" si="3"/>
        <v>19.93</v>
      </c>
    </row>
    <row r="148" spans="1:10" x14ac:dyDescent="0.25">
      <c r="B148" s="28">
        <f>VLOOKUP(InputData!A148,BaselineChargeLookup!$A$2:$C$79,3,TRUE)</f>
        <v>3491</v>
      </c>
      <c r="C148" s="28">
        <f>IF(InputData!H148=TRUE,B148,B148)</f>
        <v>3491</v>
      </c>
      <c r="D148" s="28">
        <f>((Calcs!C148/100)*InputData!B148)</f>
        <v>698.19999999999993</v>
      </c>
      <c r="E148" s="28">
        <f>IF(InputData!C148=TRUE,(D148/100*50),0)</f>
        <v>349.09999999999997</v>
      </c>
      <c r="F148" s="28">
        <f>IF(InputData!C148=TRUE,(D148/100*50),D148)</f>
        <v>349.09999999999997</v>
      </c>
      <c r="G148" s="28">
        <f>IF(InputData!D148="",F148,F148)</f>
        <v>349.09999999999997</v>
      </c>
      <c r="H148" s="14" t="s">
        <v>176</v>
      </c>
      <c r="I148" s="28">
        <f>Calcs!G148*(InputData!E148/InputData!F148)</f>
        <v>86.079452054794501</v>
      </c>
      <c r="J148" s="26">
        <f t="shared" si="3"/>
        <v>86.08</v>
      </c>
    </row>
    <row r="149" spans="1:10" x14ac:dyDescent="0.25">
      <c r="B149" s="28">
        <f>VLOOKUP(InputData!A149,BaselineChargeLookup!$A$2:$C$79,3,TRUE)</f>
        <v>1092</v>
      </c>
      <c r="C149" s="28">
        <f>IF(InputData!H149=TRUE,B149,B149)</f>
        <v>1092</v>
      </c>
      <c r="D149" s="28">
        <f>((Calcs!C149/100)*InputData!B149)</f>
        <v>10.92</v>
      </c>
      <c r="E149" s="28">
        <f>IF(InputData!C149=TRUE,(D149/100*50),0)</f>
        <v>0</v>
      </c>
      <c r="F149" s="28">
        <f>IF(InputData!C149=TRUE,(D149/100*50),D149)</f>
        <v>10.92</v>
      </c>
      <c r="G149" s="28">
        <f>IF(InputData!D149="",F149,F149)</f>
        <v>10.92</v>
      </c>
      <c r="H149" s="14" t="s">
        <v>176</v>
      </c>
      <c r="I149" s="28">
        <f>Calcs!G149*(InputData!E149/InputData!F149)</f>
        <v>0.89753424657534242</v>
      </c>
      <c r="J149" s="26">
        <f t="shared" si="3"/>
        <v>0.9</v>
      </c>
    </row>
    <row r="150" spans="1:10" x14ac:dyDescent="0.25">
      <c r="B150" s="28">
        <f>VLOOKUP(InputData!A150,BaselineChargeLookup!$A$2:$C$79,3,TRUE)</f>
        <v>188</v>
      </c>
      <c r="C150" s="28">
        <f>IF(InputData!H150=TRUE,B150,B150)</f>
        <v>188</v>
      </c>
      <c r="D150" s="28">
        <f>((Calcs!C150/100)*InputData!B150)</f>
        <v>188</v>
      </c>
      <c r="E150" s="28">
        <f>IF(InputData!C150=TRUE,(D150/100*50),0)</f>
        <v>0</v>
      </c>
      <c r="F150" s="28">
        <f>IF(InputData!C150=TRUE,(D150/100*50),D150)</f>
        <v>188</v>
      </c>
      <c r="G150" s="28">
        <f>IF(InputData!D150="",F150,F150)</f>
        <v>188</v>
      </c>
      <c r="H150" s="14" t="s">
        <v>176</v>
      </c>
      <c r="I150" s="28">
        <f>Calcs!G150*(InputData!E150/InputData!F150)</f>
        <v>23.17808219178082</v>
      </c>
      <c r="J150" s="26">
        <f t="shared" si="3"/>
        <v>23.18</v>
      </c>
    </row>
    <row r="151" spans="1:10" x14ac:dyDescent="0.25">
      <c r="B151" s="28">
        <f>VLOOKUP(InputData!A151,BaselineChargeLookup!$A$2:$C$79,3,TRUE)</f>
        <v>3262</v>
      </c>
      <c r="C151" s="28">
        <f>IF(InputData!H151=TRUE,B151,B151)</f>
        <v>3262</v>
      </c>
      <c r="D151" s="28">
        <f>((Calcs!C151/100)*InputData!B151)</f>
        <v>489.29999999999995</v>
      </c>
      <c r="E151" s="28">
        <f>IF(InputData!C151=TRUE,(D151/100*50),0)</f>
        <v>244.64999999999998</v>
      </c>
      <c r="F151" s="28">
        <f>IF(InputData!C151=TRUE,(D151/100*50),D151)</f>
        <v>244.64999999999998</v>
      </c>
      <c r="G151" s="28">
        <f>IF(InputData!D151="",F151,F151)</f>
        <v>244.64999999999998</v>
      </c>
      <c r="H151" s="14" t="s">
        <v>176</v>
      </c>
      <c r="I151" s="28">
        <f>Calcs!G151*(InputData!E151/InputData!F151)</f>
        <v>40.216438356164375</v>
      </c>
      <c r="J151" s="26">
        <f t="shared" si="3"/>
        <v>40.22</v>
      </c>
    </row>
    <row r="152" spans="1:10" x14ac:dyDescent="0.25">
      <c r="B152" s="28">
        <f>VLOOKUP(InputData!A152,BaselineChargeLookup!$A$2:$C$79,3,TRUE)</f>
        <v>726</v>
      </c>
      <c r="C152" s="28">
        <f>IF(InputData!H152=TRUE,B152,B152)</f>
        <v>726</v>
      </c>
      <c r="D152" s="28">
        <f>((Calcs!C152/100)*InputData!B152)</f>
        <v>726</v>
      </c>
      <c r="E152" s="28">
        <f>IF(InputData!C152=TRUE,(D152/100*50),0)</f>
        <v>363</v>
      </c>
      <c r="F152" s="28">
        <f>IF(InputData!C152=TRUE,(D152/100*50),D152)</f>
        <v>363</v>
      </c>
      <c r="G152" s="28">
        <f>IF(InputData!D152="",F152,F152)</f>
        <v>363</v>
      </c>
      <c r="H152" s="14" t="s">
        <v>176</v>
      </c>
      <c r="I152" s="28">
        <f>Calcs!G152*(InputData!E152/InputData!F152)</f>
        <v>74.589041095890408</v>
      </c>
      <c r="J152" s="26">
        <f t="shared" si="3"/>
        <v>74.59</v>
      </c>
    </row>
    <row r="153" spans="1:10" x14ac:dyDescent="0.25">
      <c r="B153" s="28">
        <f>VLOOKUP(InputData!A153,BaselineChargeLookup!$A$2:$C$79,3,TRUE)</f>
        <v>186</v>
      </c>
      <c r="C153" s="28">
        <f>IF(InputData!H153=TRUE,B153,B153)</f>
        <v>186</v>
      </c>
      <c r="D153" s="28">
        <f>((Calcs!C153/100)*InputData!B153)</f>
        <v>37.200000000000003</v>
      </c>
      <c r="E153" s="28">
        <f>IF(InputData!C153=TRUE,(D153/100*50),0)</f>
        <v>18.600000000000001</v>
      </c>
      <c r="F153" s="28">
        <f>IF(InputData!C153=TRUE,(D153/100*50),D153)</f>
        <v>18.600000000000001</v>
      </c>
      <c r="G153" s="28">
        <f>IF(InputData!D153="",F153,F153)</f>
        <v>18.600000000000001</v>
      </c>
      <c r="H153" s="14" t="s">
        <v>176</v>
      </c>
      <c r="I153" s="28">
        <f>Calcs!G153*(InputData!E153/InputData!F153)</f>
        <v>4.5863013698630137</v>
      </c>
      <c r="J153" s="26">
        <f t="shared" si="3"/>
        <v>4.59</v>
      </c>
    </row>
    <row r="154" spans="1:10" x14ac:dyDescent="0.25">
      <c r="B154" s="28">
        <f>VLOOKUP(InputData!A154,BaselineChargeLookup!$A$2:$C$79,3,TRUE)</f>
        <v>129</v>
      </c>
      <c r="C154" s="28">
        <f>IF(InputData!H154=TRUE,B154,B154)</f>
        <v>129</v>
      </c>
      <c r="D154" s="28">
        <f>((Calcs!C154/100)*InputData!B154)</f>
        <v>129</v>
      </c>
      <c r="E154" s="28">
        <f>IF(InputData!C154=TRUE,(D154/100*50),0)</f>
        <v>64.5</v>
      </c>
      <c r="F154" s="28">
        <f>IF(InputData!C154=TRUE,(D154/100*50),D154)</f>
        <v>64.5</v>
      </c>
      <c r="G154" s="28">
        <f>IF(InputData!D154="",F154,F154)</f>
        <v>64.5</v>
      </c>
      <c r="H154" s="14" t="s">
        <v>176</v>
      </c>
      <c r="I154" s="28">
        <f>Calcs!G154*(InputData!E154/InputData!F154)</f>
        <v>13.253424657534246</v>
      </c>
      <c r="J154" s="26">
        <f t="shared" si="3"/>
        <v>13.25</v>
      </c>
    </row>
    <row r="155" spans="1:10" x14ac:dyDescent="0.25">
      <c r="B155" s="28">
        <f>VLOOKUP(InputData!A155,BaselineChargeLookup!$A$2:$C$79,3,TRUE)</f>
        <v>8865</v>
      </c>
      <c r="C155" s="28">
        <f>IF(InputData!H155=TRUE,B155,B155)</f>
        <v>8865</v>
      </c>
      <c r="D155" s="28">
        <f>((Calcs!C155/100)*InputData!B155)</f>
        <v>8865</v>
      </c>
      <c r="E155" s="28">
        <f>IF(InputData!C155=TRUE,(D155/100*50),0)</f>
        <v>4432.5</v>
      </c>
      <c r="F155" s="28">
        <f>IF(InputData!C155=TRUE,(D155/100*50),D155)</f>
        <v>4432.5</v>
      </c>
      <c r="G155" s="28">
        <f>IF(InputData!D155="",F155,F155)</f>
        <v>4432.5</v>
      </c>
      <c r="H155" s="14" t="s">
        <v>176</v>
      </c>
      <c r="I155" s="28">
        <f>Calcs!G155*(InputData!E155/InputData!F155)</f>
        <v>910.78767123287662</v>
      </c>
      <c r="J155" s="26">
        <f t="shared" si="3"/>
        <v>910.79</v>
      </c>
    </row>
    <row r="156" spans="1:10" x14ac:dyDescent="0.25">
      <c r="B156" s="28">
        <f>VLOOKUP(InputData!A156,BaselineChargeLookup!$A$2:$C$79,3,TRUE)</f>
        <v>8057</v>
      </c>
      <c r="C156" s="28">
        <f>IF(InputData!H156=TRUE,B156,B156)</f>
        <v>8057</v>
      </c>
      <c r="D156" s="28">
        <f>((Calcs!C156/100)*InputData!B156)</f>
        <v>1611.3999999999999</v>
      </c>
      <c r="E156" s="28">
        <f>IF(InputData!C156=TRUE,(D156/100*50),0)</f>
        <v>805.69999999999982</v>
      </c>
      <c r="F156" s="28">
        <f>IF(InputData!C156=TRUE,(D156/100*50),D156)</f>
        <v>805.69999999999982</v>
      </c>
      <c r="G156" s="28">
        <f>IF(InputData!D156="",F156,F156)</f>
        <v>805.69999999999982</v>
      </c>
      <c r="H156" s="14" t="s">
        <v>176</v>
      </c>
      <c r="I156" s="28">
        <f>Calcs!G156*(InputData!E156/InputData!F156)</f>
        <v>198.66575342465748</v>
      </c>
      <c r="J156" s="26">
        <f t="shared" si="3"/>
        <v>198.67</v>
      </c>
    </row>
    <row r="157" spans="1:10" x14ac:dyDescent="0.25">
      <c r="B157" s="28">
        <f>VLOOKUP(InputData!A157,BaselineChargeLookup!$A$2:$C$80,3,TRUE)</f>
        <v>3683</v>
      </c>
      <c r="C157" s="28">
        <f>IF(InputData!H157=TRUE,B157,B157)</f>
        <v>3683</v>
      </c>
      <c r="D157" s="28">
        <f>((Calcs!C157/100)*InputData!B157)</f>
        <v>736.59999999999991</v>
      </c>
      <c r="E157" s="28">
        <f>IF(InputData!C157=TRUE,(D157/100*50),0)</f>
        <v>368.29999999999995</v>
      </c>
      <c r="F157" s="28">
        <f>IF(InputData!C157=TRUE,(D157/100*50),D157)</f>
        <v>368.29999999999995</v>
      </c>
      <c r="G157" s="28">
        <f>IF(InputData!D157="",F157,F157)</f>
        <v>368.29999999999995</v>
      </c>
      <c r="H157" s="14" t="s">
        <v>176</v>
      </c>
      <c r="I157" s="28">
        <f>Calcs!G157*(InputData!E157/InputData!F157)</f>
        <v>75.678082191780803</v>
      </c>
      <c r="J157" s="26">
        <f t="shared" ref="J157:J158" si="4">ROUND(I157,2)</f>
        <v>75.680000000000007</v>
      </c>
    </row>
    <row r="158" spans="1:10" x14ac:dyDescent="0.25">
      <c r="B158" s="28">
        <f>VLOOKUP(InputData!A158,BaselineChargeLookup!$A$2:$C$80,3,TRUE)</f>
        <v>3683</v>
      </c>
      <c r="C158" s="28">
        <f>IF(InputData!H158=TRUE,B158,B158)</f>
        <v>3683</v>
      </c>
      <c r="D158" s="28">
        <f>((Calcs!C158/100)*InputData!B158)</f>
        <v>3683</v>
      </c>
      <c r="E158" s="28">
        <f>IF(InputData!C158=TRUE,(D158/100*50),0)</f>
        <v>0</v>
      </c>
      <c r="F158" s="28">
        <f>IF(InputData!C158=TRUE,(D158/100*50),D158)</f>
        <v>3683</v>
      </c>
      <c r="G158" s="28">
        <f>IF(InputData!D158="",F158,F158)</f>
        <v>3683</v>
      </c>
      <c r="H158" s="14" t="s">
        <v>176</v>
      </c>
      <c r="I158" s="28">
        <f>Calcs!G158*(InputData!E158/InputData!F158)</f>
        <v>908.1369863013698</v>
      </c>
      <c r="J158" s="26">
        <f t="shared" si="4"/>
        <v>908.14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0"/>
  <sheetViews>
    <sheetView tabSelected="1" topLeftCell="A61" workbookViewId="0">
      <selection activeCell="I72" sqref="H72:I72"/>
    </sheetView>
  </sheetViews>
  <sheetFormatPr defaultRowHeight="15" x14ac:dyDescent="0.2"/>
  <cols>
    <col min="1" max="1" width="10" style="7" customWidth="1"/>
    <col min="2" max="2" width="36" style="1" customWidth="1"/>
    <col min="3" max="3" width="12.33203125" style="7" customWidth="1"/>
  </cols>
  <sheetData>
    <row r="1" spans="1:3" x14ac:dyDescent="0.2">
      <c r="A1" s="8" t="s">
        <v>31</v>
      </c>
      <c r="B1" s="2" t="s">
        <v>32</v>
      </c>
      <c r="C1" s="17" t="s">
        <v>33</v>
      </c>
    </row>
    <row r="2" spans="1:3" ht="17.25" x14ac:dyDescent="0.2">
      <c r="A2" s="9" t="s">
        <v>34</v>
      </c>
      <c r="B2" s="3" t="s">
        <v>101</v>
      </c>
      <c r="C2" s="11">
        <v>101864</v>
      </c>
    </row>
    <row r="3" spans="1:3" ht="17.25" x14ac:dyDescent="0.2">
      <c r="A3" s="9" t="s">
        <v>19</v>
      </c>
      <c r="B3" s="3" t="s">
        <v>110</v>
      </c>
      <c r="C3" s="11">
        <v>4301</v>
      </c>
    </row>
    <row r="4" spans="1:3" ht="17.25" x14ac:dyDescent="0.2">
      <c r="A4" s="9" t="s">
        <v>42</v>
      </c>
      <c r="B4" s="3" t="s">
        <v>111</v>
      </c>
      <c r="C4" s="11">
        <v>3493</v>
      </c>
    </row>
    <row r="5" spans="1:3" ht="17.25" x14ac:dyDescent="0.2">
      <c r="A5" s="9" t="s">
        <v>20</v>
      </c>
      <c r="B5" s="3" t="s">
        <v>112</v>
      </c>
      <c r="C5" s="11">
        <v>3269</v>
      </c>
    </row>
    <row r="6" spans="1:3" ht="17.25" x14ac:dyDescent="0.2">
      <c r="A6" s="9" t="s">
        <v>43</v>
      </c>
      <c r="B6" s="3" t="s">
        <v>113</v>
      </c>
      <c r="C6" s="11">
        <v>2461</v>
      </c>
    </row>
    <row r="7" spans="1:3" ht="17.25" x14ac:dyDescent="0.2">
      <c r="A7" s="9" t="s">
        <v>28</v>
      </c>
      <c r="B7" s="3" t="s">
        <v>114</v>
      </c>
      <c r="C7" s="11">
        <v>1861</v>
      </c>
    </row>
    <row r="8" spans="1:3" ht="17.25" x14ac:dyDescent="0.2">
      <c r="A8" s="9" t="s">
        <v>24</v>
      </c>
      <c r="B8" s="3" t="s">
        <v>115</v>
      </c>
      <c r="C8" s="11">
        <v>1592</v>
      </c>
    </row>
    <row r="9" spans="1:3" ht="17.25" x14ac:dyDescent="0.2">
      <c r="A9" s="9" t="s">
        <v>44</v>
      </c>
      <c r="B9" s="3" t="s">
        <v>116</v>
      </c>
      <c r="C9" s="11">
        <v>1580</v>
      </c>
    </row>
    <row r="10" spans="1:3" ht="17.25" x14ac:dyDescent="0.2">
      <c r="A10" s="9" t="s">
        <v>45</v>
      </c>
      <c r="B10" s="3" t="s">
        <v>117</v>
      </c>
      <c r="C10" s="11">
        <v>1310</v>
      </c>
    </row>
    <row r="11" spans="1:3" ht="17.25" x14ac:dyDescent="0.2">
      <c r="A11" s="9" t="s">
        <v>14</v>
      </c>
      <c r="B11" s="3" t="s">
        <v>118</v>
      </c>
      <c r="C11" s="11">
        <v>890</v>
      </c>
    </row>
    <row r="12" spans="1:3" ht="17.25" x14ac:dyDescent="0.2">
      <c r="A12" s="9" t="s">
        <v>46</v>
      </c>
      <c r="B12" s="3" t="s">
        <v>119</v>
      </c>
      <c r="C12" s="11">
        <v>823</v>
      </c>
    </row>
    <row r="13" spans="1:3" ht="17.25" x14ac:dyDescent="0.2">
      <c r="A13" s="9" t="s">
        <v>35</v>
      </c>
      <c r="B13" s="3" t="s">
        <v>102</v>
      </c>
      <c r="C13" s="11">
        <v>58719</v>
      </c>
    </row>
    <row r="14" spans="1:3" ht="17.25" x14ac:dyDescent="0.2">
      <c r="A14" s="9" t="s">
        <v>47</v>
      </c>
      <c r="B14" s="3" t="s">
        <v>120</v>
      </c>
      <c r="C14" s="11">
        <v>251</v>
      </c>
    </row>
    <row r="15" spans="1:3" ht="32.25" x14ac:dyDescent="0.2">
      <c r="A15" s="9" t="s">
        <v>48</v>
      </c>
      <c r="B15" s="3" t="s">
        <v>121</v>
      </c>
      <c r="C15" s="11">
        <v>54557</v>
      </c>
    </row>
    <row r="16" spans="1:3" ht="32.25" x14ac:dyDescent="0.2">
      <c r="A16" s="9" t="s">
        <v>49</v>
      </c>
      <c r="B16" s="3" t="s">
        <v>122</v>
      </c>
      <c r="C16" s="12">
        <v>51451</v>
      </c>
    </row>
    <row r="17" spans="1:3" ht="17.25" x14ac:dyDescent="0.2">
      <c r="A17" s="9" t="s">
        <v>50</v>
      </c>
      <c r="B17" s="3" t="s">
        <v>123</v>
      </c>
      <c r="C17" s="12">
        <v>27757</v>
      </c>
    </row>
    <row r="18" spans="1:3" ht="32.25" x14ac:dyDescent="0.2">
      <c r="A18" s="9" t="s">
        <v>51</v>
      </c>
      <c r="B18" s="3" t="s">
        <v>124</v>
      </c>
      <c r="C18" s="11">
        <v>26203</v>
      </c>
    </row>
    <row r="19" spans="1:3" ht="32.25" x14ac:dyDescent="0.2">
      <c r="A19" s="9" t="s">
        <v>52</v>
      </c>
      <c r="B19" s="3" t="s">
        <v>125</v>
      </c>
      <c r="C19" s="11">
        <v>17243</v>
      </c>
    </row>
    <row r="20" spans="1:3" ht="32.25" x14ac:dyDescent="0.2">
      <c r="A20" s="9" t="s">
        <v>53</v>
      </c>
      <c r="B20" s="3" t="s">
        <v>126</v>
      </c>
      <c r="C20" s="11">
        <v>16311</v>
      </c>
    </row>
    <row r="21" spans="1:3" ht="32.25" x14ac:dyDescent="0.2">
      <c r="A21" s="9" t="s">
        <v>54</v>
      </c>
      <c r="B21" s="3" t="s">
        <v>127</v>
      </c>
      <c r="C21" s="11">
        <v>25348</v>
      </c>
    </row>
    <row r="22" spans="1:3" ht="32.25" x14ac:dyDescent="0.2">
      <c r="A22" s="9" t="s">
        <v>55</v>
      </c>
      <c r="B22" s="3" t="s">
        <v>128</v>
      </c>
      <c r="C22" s="11">
        <v>23795</v>
      </c>
    </row>
    <row r="23" spans="1:3" ht="17.25" x14ac:dyDescent="0.2">
      <c r="A23" s="9" t="s">
        <v>56</v>
      </c>
      <c r="B23" s="4" t="s">
        <v>129</v>
      </c>
      <c r="C23" s="11">
        <v>13028</v>
      </c>
    </row>
    <row r="24" spans="1:3" ht="17.25" x14ac:dyDescent="0.2">
      <c r="A24" s="9" t="s">
        <v>36</v>
      </c>
      <c r="B24" s="3" t="s">
        <v>103</v>
      </c>
      <c r="C24" s="11">
        <v>55491</v>
      </c>
    </row>
    <row r="25" spans="1:3" ht="32.25" x14ac:dyDescent="0.2">
      <c r="A25" s="9" t="s">
        <v>57</v>
      </c>
      <c r="B25" s="3" t="s">
        <v>130</v>
      </c>
      <c r="C25" s="11">
        <v>12252</v>
      </c>
    </row>
    <row r="26" spans="1:3" ht="32.25" x14ac:dyDescent="0.2">
      <c r="A26" s="9" t="s">
        <v>58</v>
      </c>
      <c r="B26" s="3" t="s">
        <v>131</v>
      </c>
      <c r="C26" s="11">
        <v>8257</v>
      </c>
    </row>
    <row r="27" spans="1:3" ht="32.25" x14ac:dyDescent="0.2">
      <c r="A27" s="9" t="s">
        <v>59</v>
      </c>
      <c r="B27" s="3" t="s">
        <v>132</v>
      </c>
      <c r="C27" s="11">
        <v>7791</v>
      </c>
    </row>
    <row r="28" spans="1:3" ht="32.25" x14ac:dyDescent="0.2">
      <c r="A28" s="9" t="s">
        <v>60</v>
      </c>
      <c r="B28" s="3" t="s">
        <v>133</v>
      </c>
      <c r="C28" s="11">
        <v>11318</v>
      </c>
    </row>
    <row r="29" spans="1:3" ht="32.25" x14ac:dyDescent="0.2">
      <c r="A29" s="9" t="s">
        <v>61</v>
      </c>
      <c r="B29" s="3" t="s">
        <v>134</v>
      </c>
      <c r="C29" s="11">
        <v>10542</v>
      </c>
    </row>
    <row r="30" spans="1:3" ht="17.25" x14ac:dyDescent="0.2">
      <c r="A30" s="9" t="s">
        <v>62</v>
      </c>
      <c r="B30" s="3" t="s">
        <v>135</v>
      </c>
      <c r="C30" s="11">
        <v>5871</v>
      </c>
    </row>
    <row r="31" spans="1:3" ht="32.25" x14ac:dyDescent="0.2">
      <c r="A31" s="9" t="s">
        <v>63</v>
      </c>
      <c r="B31" s="3" t="s">
        <v>136</v>
      </c>
      <c r="C31" s="11">
        <v>5483</v>
      </c>
    </row>
    <row r="32" spans="1:3" ht="32.25" x14ac:dyDescent="0.2">
      <c r="A32" s="9" t="s">
        <v>64</v>
      </c>
      <c r="B32" s="3" t="s">
        <v>137</v>
      </c>
      <c r="C32" s="11">
        <v>3849</v>
      </c>
    </row>
    <row r="33" spans="1:3" ht="32.25" x14ac:dyDescent="0.2">
      <c r="A33" s="9" t="s">
        <v>65</v>
      </c>
      <c r="B33" s="3" t="s">
        <v>138</v>
      </c>
      <c r="C33" s="11">
        <v>3616</v>
      </c>
    </row>
    <row r="34" spans="1:3" ht="32.25" x14ac:dyDescent="0.2">
      <c r="A34" s="9" t="s">
        <v>22</v>
      </c>
      <c r="B34" s="3" t="s">
        <v>139</v>
      </c>
      <c r="C34" s="11">
        <v>8279</v>
      </c>
    </row>
    <row r="35" spans="1:3" ht="17.25" x14ac:dyDescent="0.2">
      <c r="A35" s="9" t="s">
        <v>37</v>
      </c>
      <c r="B35" s="3" t="s">
        <v>104</v>
      </c>
      <c r="C35" s="11">
        <v>34985</v>
      </c>
    </row>
    <row r="36" spans="1:3" ht="32.25" x14ac:dyDescent="0.2">
      <c r="A36" s="9" t="s">
        <v>66</v>
      </c>
      <c r="B36" s="3" t="s">
        <v>140</v>
      </c>
      <c r="C36" s="11">
        <v>7502</v>
      </c>
    </row>
    <row r="37" spans="1:3" ht="17.25" x14ac:dyDescent="0.2">
      <c r="A37" s="9" t="s">
        <v>67</v>
      </c>
      <c r="B37" s="3" t="s">
        <v>141</v>
      </c>
      <c r="C37" s="11">
        <v>4247</v>
      </c>
    </row>
    <row r="38" spans="1:3" ht="32.25" x14ac:dyDescent="0.2">
      <c r="A38" s="9" t="s">
        <v>68</v>
      </c>
      <c r="B38" s="3" t="s">
        <v>142</v>
      </c>
      <c r="C38" s="11">
        <v>3859</v>
      </c>
    </row>
    <row r="39" spans="1:3" ht="32.25" x14ac:dyDescent="0.2">
      <c r="A39" s="9" t="s">
        <v>69</v>
      </c>
      <c r="B39" s="3" t="s">
        <v>143</v>
      </c>
      <c r="C39" s="11">
        <v>2843</v>
      </c>
    </row>
    <row r="40" spans="1:3" ht="32.25" x14ac:dyDescent="0.2">
      <c r="A40" s="9" t="s">
        <v>70</v>
      </c>
      <c r="B40" s="3" t="s">
        <v>144</v>
      </c>
      <c r="C40" s="11">
        <v>2610</v>
      </c>
    </row>
    <row r="41" spans="1:3" ht="32.25" x14ac:dyDescent="0.2">
      <c r="A41" s="9" t="s">
        <v>71</v>
      </c>
      <c r="B41" s="3" t="s">
        <v>145</v>
      </c>
      <c r="C41" s="11">
        <v>3486</v>
      </c>
    </row>
    <row r="42" spans="1:3" ht="32.25" x14ac:dyDescent="0.2">
      <c r="A42" s="9" t="s">
        <v>72</v>
      </c>
      <c r="B42" s="3" t="s">
        <v>146</v>
      </c>
      <c r="C42" s="11">
        <v>3190</v>
      </c>
    </row>
    <row r="43" spans="1:3" ht="17.25" x14ac:dyDescent="0.2">
      <c r="A43" s="9" t="s">
        <v>16</v>
      </c>
      <c r="B43" s="3" t="s">
        <v>147</v>
      </c>
      <c r="C43" s="11">
        <v>1750</v>
      </c>
    </row>
    <row r="44" spans="1:3" ht="32.25" x14ac:dyDescent="0.2">
      <c r="A44" s="9" t="s">
        <v>73</v>
      </c>
      <c r="B44" s="3" t="s">
        <v>148</v>
      </c>
      <c r="C44" s="11">
        <v>1620</v>
      </c>
    </row>
    <row r="45" spans="1:3" ht="32.25" x14ac:dyDescent="0.2">
      <c r="A45" s="9" t="s">
        <v>74</v>
      </c>
      <c r="B45" s="3" t="s">
        <v>149</v>
      </c>
      <c r="C45" s="11">
        <v>1299</v>
      </c>
    </row>
    <row r="46" spans="1:3" ht="17.25" x14ac:dyDescent="0.2">
      <c r="A46" s="9" t="s">
        <v>38</v>
      </c>
      <c r="B46" s="3" t="s">
        <v>105</v>
      </c>
      <c r="C46" s="11">
        <v>31753</v>
      </c>
    </row>
    <row r="47" spans="1:3" ht="32.25" x14ac:dyDescent="0.2">
      <c r="A47" s="10" t="s">
        <v>75</v>
      </c>
      <c r="B47" s="3" t="s">
        <v>150</v>
      </c>
      <c r="C47" s="11">
        <v>1221</v>
      </c>
    </row>
    <row r="48" spans="1:3" ht="32.25" x14ac:dyDescent="0.2">
      <c r="A48" s="10" t="s">
        <v>21</v>
      </c>
      <c r="B48" s="3" t="s">
        <v>151</v>
      </c>
      <c r="C48" s="11">
        <v>1879</v>
      </c>
    </row>
    <row r="49" spans="1:3" ht="32.25" x14ac:dyDescent="0.2">
      <c r="A49" s="10" t="s">
        <v>76</v>
      </c>
      <c r="B49" s="3" t="s">
        <v>152</v>
      </c>
      <c r="C49" s="11">
        <v>1815</v>
      </c>
    </row>
    <row r="50" spans="1:3" ht="17.25" x14ac:dyDescent="0.2">
      <c r="A50" s="10" t="s">
        <v>27</v>
      </c>
      <c r="B50" s="3" t="s">
        <v>153</v>
      </c>
      <c r="C50" s="11">
        <v>856</v>
      </c>
    </row>
    <row r="51" spans="1:3" ht="32.25" x14ac:dyDescent="0.2">
      <c r="A51" s="10" t="s">
        <v>77</v>
      </c>
      <c r="B51" s="3" t="s">
        <v>154</v>
      </c>
      <c r="C51" s="11">
        <v>824</v>
      </c>
    </row>
    <row r="52" spans="1:3" ht="32.25" x14ac:dyDescent="0.2">
      <c r="A52" s="10" t="s">
        <v>78</v>
      </c>
      <c r="B52" s="3" t="s">
        <v>155</v>
      </c>
      <c r="C52" s="11">
        <v>639</v>
      </c>
    </row>
    <row r="53" spans="1:3" ht="32.25" x14ac:dyDescent="0.2">
      <c r="A53" s="10" t="s">
        <v>79</v>
      </c>
      <c r="B53" s="3" t="s">
        <v>156</v>
      </c>
      <c r="C53" s="11">
        <v>620</v>
      </c>
    </row>
    <row r="54" spans="1:3" ht="32.25" x14ac:dyDescent="0.2">
      <c r="A54" s="10" t="s">
        <v>80</v>
      </c>
      <c r="B54" s="3" t="s">
        <v>157</v>
      </c>
      <c r="C54" s="11">
        <v>1479</v>
      </c>
    </row>
    <row r="55" spans="1:3" ht="17.25" x14ac:dyDescent="0.2">
      <c r="A55" s="10" t="s">
        <v>12</v>
      </c>
      <c r="B55" s="3" t="s">
        <v>158</v>
      </c>
      <c r="C55" s="11">
        <v>394</v>
      </c>
    </row>
    <row r="56" spans="1:3" ht="32.25" x14ac:dyDescent="0.2">
      <c r="A56" s="10" t="s">
        <v>23</v>
      </c>
      <c r="B56" s="4" t="s">
        <v>159</v>
      </c>
      <c r="C56" s="11">
        <v>250</v>
      </c>
    </row>
    <row r="57" spans="1:3" ht="17.25" x14ac:dyDescent="0.2">
      <c r="A57" s="9" t="s">
        <v>39</v>
      </c>
      <c r="B57" s="3" t="s">
        <v>106</v>
      </c>
      <c r="C57" s="11">
        <v>18951</v>
      </c>
    </row>
    <row r="58" spans="1:3" ht="17.25" x14ac:dyDescent="0.2">
      <c r="A58" s="10" t="s">
        <v>81</v>
      </c>
      <c r="B58" s="3" t="s">
        <v>160</v>
      </c>
      <c r="C58" s="11">
        <v>273</v>
      </c>
    </row>
    <row r="59" spans="1:3" ht="17.25" x14ac:dyDescent="0.2">
      <c r="A59" s="10" t="s">
        <v>82</v>
      </c>
      <c r="B59" s="3" t="s">
        <v>161</v>
      </c>
      <c r="C59" s="11">
        <v>917</v>
      </c>
    </row>
    <row r="60" spans="1:3" x14ac:dyDescent="0.2">
      <c r="A60" s="10" t="s">
        <v>83</v>
      </c>
      <c r="B60" s="3" t="s">
        <v>84</v>
      </c>
      <c r="C60" s="11">
        <v>342</v>
      </c>
    </row>
    <row r="61" spans="1:3" ht="30" x14ac:dyDescent="0.2">
      <c r="A61" s="10" t="s">
        <v>85</v>
      </c>
      <c r="B61" s="4" t="s">
        <v>86</v>
      </c>
      <c r="C61" s="11">
        <v>256</v>
      </c>
    </row>
    <row r="62" spans="1:3" ht="30" x14ac:dyDescent="0.2">
      <c r="A62" s="10" t="s">
        <v>87</v>
      </c>
      <c r="B62" s="4" t="s">
        <v>88</v>
      </c>
      <c r="C62" s="12">
        <v>812</v>
      </c>
    </row>
    <row r="63" spans="1:3" ht="30" x14ac:dyDescent="0.2">
      <c r="A63" s="10" t="s">
        <v>89</v>
      </c>
      <c r="B63" s="4" t="s">
        <v>90</v>
      </c>
      <c r="C63" s="12">
        <v>4767</v>
      </c>
    </row>
    <row r="64" spans="1:3" x14ac:dyDescent="0.2">
      <c r="A64" s="10" t="s">
        <v>17</v>
      </c>
      <c r="B64" s="3" t="s">
        <v>91</v>
      </c>
      <c r="C64" s="12">
        <v>1166</v>
      </c>
    </row>
    <row r="65" spans="1:3" x14ac:dyDescent="0.2">
      <c r="A65" s="10" t="s">
        <v>13</v>
      </c>
      <c r="B65" s="3" t="s">
        <v>92</v>
      </c>
      <c r="C65" s="12">
        <v>373</v>
      </c>
    </row>
    <row r="66" spans="1:3" ht="32.25" x14ac:dyDescent="0.2">
      <c r="A66" s="10" t="s">
        <v>93</v>
      </c>
      <c r="B66" s="3" t="s">
        <v>162</v>
      </c>
      <c r="C66" s="12">
        <v>3371</v>
      </c>
    </row>
    <row r="67" spans="1:3" ht="32.25" x14ac:dyDescent="0.2">
      <c r="A67" s="10" t="s">
        <v>94</v>
      </c>
      <c r="B67" s="3" t="s">
        <v>163</v>
      </c>
      <c r="C67" s="12">
        <v>1686</v>
      </c>
    </row>
    <row r="68" spans="1:3" ht="17.25" x14ac:dyDescent="0.2">
      <c r="A68" s="9" t="s">
        <v>40</v>
      </c>
      <c r="B68" s="3" t="s">
        <v>107</v>
      </c>
      <c r="C68" s="11">
        <v>17335</v>
      </c>
    </row>
    <row r="69" spans="1:3" ht="32.25" x14ac:dyDescent="0.2">
      <c r="A69" s="10" t="s">
        <v>29</v>
      </c>
      <c r="B69" s="3" t="s">
        <v>164</v>
      </c>
      <c r="C69" s="12">
        <v>718</v>
      </c>
    </row>
    <row r="70" spans="1:3" ht="32.25" x14ac:dyDescent="0.2">
      <c r="A70" s="10" t="s">
        <v>95</v>
      </c>
      <c r="B70" s="3" t="s">
        <v>165</v>
      </c>
      <c r="C70" s="11">
        <v>194</v>
      </c>
    </row>
    <row r="71" spans="1:3" ht="17.25" x14ac:dyDescent="0.2">
      <c r="A71" s="10" t="s">
        <v>25</v>
      </c>
      <c r="B71" s="3" t="s">
        <v>166</v>
      </c>
      <c r="C71" s="11">
        <v>3491</v>
      </c>
    </row>
    <row r="72" spans="1:3" ht="17.25" x14ac:dyDescent="0.2">
      <c r="A72" s="10" t="s">
        <v>18</v>
      </c>
      <c r="B72" s="3" t="s">
        <v>167</v>
      </c>
      <c r="C72" s="11">
        <v>1092</v>
      </c>
    </row>
    <row r="73" spans="1:3" ht="17.25" x14ac:dyDescent="0.2">
      <c r="A73" s="10" t="s">
        <v>96</v>
      </c>
      <c r="B73" s="3" t="s">
        <v>168</v>
      </c>
      <c r="C73" s="11">
        <v>188</v>
      </c>
    </row>
    <row r="74" spans="1:3" ht="17.25" x14ac:dyDescent="0.2">
      <c r="A74" s="10" t="s">
        <v>97</v>
      </c>
      <c r="B74" s="3" t="s">
        <v>169</v>
      </c>
      <c r="C74" s="11">
        <v>3262</v>
      </c>
    </row>
    <row r="75" spans="1:3" ht="17.25" x14ac:dyDescent="0.2">
      <c r="A75" s="10" t="s">
        <v>98</v>
      </c>
      <c r="B75" s="3" t="s">
        <v>170</v>
      </c>
      <c r="C75" s="11">
        <v>726</v>
      </c>
    </row>
    <row r="76" spans="1:3" ht="17.25" x14ac:dyDescent="0.2">
      <c r="A76" s="10" t="s">
        <v>99</v>
      </c>
      <c r="B76" s="3" t="s">
        <v>171</v>
      </c>
      <c r="C76" s="11">
        <v>186</v>
      </c>
    </row>
    <row r="77" spans="1:3" x14ac:dyDescent="0.2">
      <c r="A77" s="10" t="s">
        <v>15</v>
      </c>
      <c r="B77" s="3" t="s">
        <v>100</v>
      </c>
      <c r="C77" s="11">
        <v>129</v>
      </c>
    </row>
    <row r="78" spans="1:3" ht="17.25" x14ac:dyDescent="0.2">
      <c r="A78" s="9" t="s">
        <v>41</v>
      </c>
      <c r="B78" s="3" t="s">
        <v>108</v>
      </c>
      <c r="C78" s="11">
        <v>8865</v>
      </c>
    </row>
    <row r="79" spans="1:3" ht="17.25" x14ac:dyDescent="0.2">
      <c r="A79" s="18" t="s">
        <v>26</v>
      </c>
      <c r="B79" s="5" t="s">
        <v>109</v>
      </c>
      <c r="C79" s="13">
        <v>8057</v>
      </c>
    </row>
    <row r="80" spans="1:3" ht="30" x14ac:dyDescent="0.2">
      <c r="A80" s="18" t="s">
        <v>185</v>
      </c>
      <c r="B80" s="5" t="s">
        <v>186</v>
      </c>
      <c r="C80" s="13">
        <v>3683</v>
      </c>
    </row>
  </sheetData>
  <sortState xmlns:xlrd2="http://schemas.microsoft.com/office/spreadsheetml/2017/richdata2" ref="A2:C79">
    <sortCondition ref="A2:A79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44699E-33E8-4441-B689-C72D07C981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51AE2-70C7-4404-AD07-F6C2BB0AF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01DEF1-AA11-4A57-85D7-8635CD514626}">
  <ds:schemaRefs>
    <ds:schemaRef ds:uri="http://purl.org/dc/terms/"/>
    <ds:schemaRef ds:uri="ebe64089-954c-4d3a-9387-0c4d1a669804"/>
    <ds:schemaRef ds:uri="11b87973-9b07-4134-8653-308e73942cb4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</vt:lpstr>
      <vt:lpstr>InputData</vt:lpstr>
      <vt:lpstr>Calcs</vt:lpstr>
      <vt:lpstr>BaselineChargeLookup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Registered User</dc:creator>
  <cp:lastModifiedBy>Isse, Anwar</cp:lastModifiedBy>
  <dcterms:created xsi:type="dcterms:W3CDTF">2017-11-01T10:24:04Z</dcterms:created>
  <dcterms:modified xsi:type="dcterms:W3CDTF">2022-04-12T09:57:33Z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