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can\OneDrive - Politecnico di Milano\PhD\progetti\CIBB2018\summary\"/>
    </mc:Choice>
  </mc:AlternateContent>
  <xr:revisionPtr revIDLastSave="0" documentId="13_ncr:1_{8746AFC4-C034-4091-B2DA-A23C4D39DE7F}" xr6:coauthVersionLast="33" xr6:coauthVersionMax="33" xr10:uidLastSave="{00000000-0000-0000-0000-000000000000}"/>
  <bookViews>
    <workbookView xWindow="0" yWindow="0" windowWidth="28800" windowHeight="18000" activeTab="1" xr2:uid="{00000000-000D-0000-FFFF-FFFF00000000}"/>
  </bookViews>
  <sheets>
    <sheet name="TCGA_info" sheetId="3" r:id="rId1"/>
    <sheet name="Classical ML" sheetId="5" r:id="rId2"/>
    <sheet name="TL" sheetId="1" r:id="rId3"/>
    <sheet name="DM" sheetId="2" r:id="rId4"/>
    <sheet name="LADDER" sheetId="4" r:id="rId5"/>
  </sheets>
  <definedNames>
    <definedName name="_xlnm._FilterDatabase" localSheetId="1" hidden="1">'Classical ML'!$A$2:$F$164</definedName>
  </definedNames>
  <calcPr calcId="179017"/>
</workbook>
</file>

<file path=xl/calcChain.xml><?xml version="1.0" encoding="utf-8"?>
<calcChain xmlns="http://schemas.openxmlformats.org/spreadsheetml/2006/main">
  <c r="F164" i="5" l="1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I6" i="4" l="1"/>
  <c r="J6" i="4"/>
  <c r="K6" i="4"/>
  <c r="L6" i="4"/>
  <c r="I4" i="4"/>
  <c r="J4" i="4"/>
  <c r="K4" i="4"/>
  <c r="L4" i="4"/>
  <c r="I5" i="4"/>
  <c r="J5" i="4"/>
  <c r="K5" i="4"/>
  <c r="L5" i="4"/>
  <c r="I7" i="4"/>
  <c r="J7" i="4"/>
  <c r="K7" i="4"/>
  <c r="L7" i="4"/>
  <c r="I8" i="4"/>
  <c r="J8" i="4"/>
  <c r="K8" i="4"/>
  <c r="L8" i="4"/>
  <c r="I9" i="4"/>
  <c r="J9" i="4"/>
  <c r="K9" i="4"/>
  <c r="L9" i="4"/>
  <c r="I10" i="4"/>
  <c r="J10" i="4"/>
  <c r="K10" i="4"/>
  <c r="L10" i="4"/>
  <c r="I11" i="4"/>
  <c r="J11" i="4"/>
  <c r="K11" i="4"/>
  <c r="L11" i="4"/>
  <c r="I12" i="4"/>
  <c r="J12" i="4"/>
  <c r="K12" i="4"/>
  <c r="L12" i="4"/>
  <c r="I13" i="4"/>
  <c r="J13" i="4"/>
  <c r="K13" i="4"/>
  <c r="L13" i="4"/>
  <c r="I14" i="4"/>
  <c r="J14" i="4"/>
  <c r="K14" i="4"/>
  <c r="L14" i="4"/>
  <c r="I15" i="4"/>
  <c r="J15" i="4"/>
  <c r="K15" i="4"/>
  <c r="L15" i="4"/>
  <c r="I16" i="4"/>
  <c r="J16" i="4"/>
  <c r="K16" i="4"/>
  <c r="L16" i="4"/>
  <c r="I17" i="4"/>
  <c r="J17" i="4"/>
  <c r="K17" i="4"/>
  <c r="L17" i="4"/>
  <c r="L3" i="4"/>
  <c r="K3" i="4"/>
  <c r="J3" i="4"/>
  <c r="I3" i="4"/>
  <c r="H6" i="4"/>
  <c r="H4" i="4"/>
  <c r="H5" i="4"/>
  <c r="H7" i="4"/>
  <c r="H8" i="4"/>
  <c r="H9" i="4"/>
  <c r="H10" i="4"/>
  <c r="H11" i="4"/>
  <c r="H12" i="4"/>
  <c r="H13" i="4"/>
  <c r="H14" i="4"/>
  <c r="H15" i="4"/>
  <c r="H16" i="4"/>
  <c r="H17" i="4"/>
  <c r="H3" i="4"/>
</calcChain>
</file>

<file path=xl/sharedStrings.xml><?xml version="1.0" encoding="utf-8"?>
<sst xmlns="http://schemas.openxmlformats.org/spreadsheetml/2006/main" count="506" uniqueCount="68">
  <si>
    <t>accuracy</t>
  </si>
  <si>
    <t>f1-score</t>
  </si>
  <si>
    <t>precision</t>
  </si>
  <si>
    <t>recall</t>
  </si>
  <si>
    <t>HNSC</t>
  </si>
  <si>
    <t>LUSC</t>
  </si>
  <si>
    <t>READ</t>
  </si>
  <si>
    <t>ESCA</t>
  </si>
  <si>
    <t>STAD</t>
  </si>
  <si>
    <t>CHOL</t>
  </si>
  <si>
    <t>KIRP</t>
  </si>
  <si>
    <t>LUAD</t>
  </si>
  <si>
    <t>BLCA</t>
  </si>
  <si>
    <t>PRAD</t>
  </si>
  <si>
    <t>KICH</t>
  </si>
  <si>
    <t>KIRC</t>
  </si>
  <si>
    <t>GBM</t>
  </si>
  <si>
    <t>THCA</t>
  </si>
  <si>
    <t>UCEC</t>
  </si>
  <si>
    <t>LIHC</t>
  </si>
  <si>
    <t>BRCA</t>
  </si>
  <si>
    <t>COAD</t>
  </si>
  <si>
    <t>Transfer learning (1vsALL)</t>
  </si>
  <si>
    <t>NN alone</t>
  </si>
  <si>
    <t>NN on the others</t>
  </si>
  <si>
    <t>cohort</t>
  </si>
  <si>
    <t>#samples</t>
  </si>
  <si>
    <t>#tumor</t>
  </si>
  <si>
    <t>#normal</t>
  </si>
  <si>
    <t>#genes</t>
  </si>
  <si>
    <t>LGG</t>
  </si>
  <si>
    <t>UVM</t>
  </si>
  <si>
    <t>SARC</t>
  </si>
  <si>
    <t>TGCT</t>
  </si>
  <si>
    <t>THYM</t>
  </si>
  <si>
    <t>DLBC</t>
  </si>
  <si>
    <t>PCPG</t>
  </si>
  <si>
    <t>UCS</t>
  </si>
  <si>
    <t>ACC</t>
  </si>
  <si>
    <t>OV</t>
  </si>
  <si>
    <t>LAML</t>
  </si>
  <si>
    <t>SKCM</t>
  </si>
  <si>
    <t>PAAD</t>
  </si>
  <si>
    <t>MESO</t>
  </si>
  <si>
    <t>CESC</t>
  </si>
  <si>
    <t>General statistics</t>
  </si>
  <si>
    <t>LUAD+LUSC</t>
  </si>
  <si>
    <t>Mean measures in 5-fold cross-validation</t>
  </si>
  <si>
    <t>Only convolution</t>
  </si>
  <si>
    <t>KIRC+KIRP+KICH</t>
  </si>
  <si>
    <t>Ontological matrix</t>
  </si>
  <si>
    <t>For this matrix I used only the top 5000 variant genes and their 5 neighbors ( = 25000 features)</t>
  </si>
  <si>
    <t>LADDER NETWORK</t>
  </si>
  <si>
    <t>KIDNEY</t>
  </si>
  <si>
    <t>LUNG</t>
  </si>
  <si>
    <t>In this implementation, as we agreed with Luca, I have done upsampling on the healthy cases. In other words, we replicated the healthy samples as many as needed to reach the same name of the tumorious cases.</t>
  </si>
  <si>
    <t xml:space="preserve">Without upsampling, it was working better. </t>
  </si>
  <si>
    <t>classifier</t>
  </si>
  <si>
    <t>Logistic Regression</t>
  </si>
  <si>
    <t>Nearest Neighbors</t>
  </si>
  <si>
    <t>Linear SVM</t>
  </si>
  <si>
    <t>Gradient Boosting Classifier</t>
  </si>
  <si>
    <t>Decision Tree</t>
  </si>
  <si>
    <t>Random Forest</t>
  </si>
  <si>
    <t>Naive Bayes</t>
  </si>
  <si>
    <t>AdaBoost</t>
  </si>
  <si>
    <t>Gaussian Process</t>
  </si>
  <si>
    <t>Classical ML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</si>
</sst>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3" xfId="0" applyFont="1" applyFill="1" applyBorder="1" applyAlignment="1">
      <alignment vertical="top"/>
    </xf>
    <xf numFmtId="0" fontId="1" fillId="0" borderId="0" xfId="0" applyFont="1" applyFill="1" applyBorder="1" applyAlignment="1">
      <alignment vertical="top"/>
    </xf>
    <xf numFmtId="0" fontId="0" fillId="0" borderId="1" xfId="0" applyBorder="1"/>
    <xf numFmtId="0" fontId="1" fillId="0" borderId="4" xfId="0" applyFont="1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9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Border="1"/>
    <xf numFmtId="0" fontId="0" fillId="0" borderId="14" xfId="0" applyBorder="1"/>
    <xf numFmtId="0" fontId="0" fillId="0" borderId="2" xfId="0" applyBorder="1"/>
    <xf numFmtId="0" fontId="1" fillId="0" borderId="15" xfId="0" applyFont="1" applyBorder="1"/>
    <xf numFmtId="0" fontId="1" fillId="0" borderId="16" xfId="0" applyFont="1" applyBorder="1"/>
    <xf numFmtId="0" fontId="7" fillId="0" borderId="0" xfId="0" applyFont="1"/>
    <xf numFmtId="0" fontId="4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wrapText="1"/>
    </xf>
    <xf numFmtId="0" fontId="8" fillId="0" borderId="0" xfId="0" applyFont="1" applyAlignment="1">
      <alignment horizontal="center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0" fillId="0" borderId="19" xfId="0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Variation of performance scores between the </a:t>
            </a:r>
            <a:endParaRPr lang="it-IT">
              <a:effectLst/>
            </a:endParaRPr>
          </a:p>
          <a:p>
            <a:pPr>
              <a:defRPr/>
            </a:pPr>
            <a:r>
              <a:rPr lang="it-IT" sz="1800" b="0" i="0" baseline="0">
                <a:effectLst/>
              </a:rPr>
              <a:t>TL (1vsALL) model and the model alone in the various cancers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TL!$A$25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TL!$B$25:$S$25</c:f>
              <c:numCache>
                <c:formatCode>General</c:formatCode>
                <c:ptCount val="18"/>
                <c:pt idx="0">
                  <c:v>-3.5714285714286702E-3</c:v>
                </c:pt>
                <c:pt idx="1">
                  <c:v>-1.8181818181819409E-3</c:v>
                </c:pt>
                <c:pt idx="2">
                  <c:v>0</c:v>
                </c:pt>
                <c:pt idx="3">
                  <c:v>-5.0000000000001146E-3</c:v>
                </c:pt>
                <c:pt idx="4">
                  <c:v>-2.6666666666666731E-2</c:v>
                </c:pt>
                <c:pt idx="5">
                  <c:v>0</c:v>
                </c:pt>
                <c:pt idx="6">
                  <c:v>-3.125000000000044E-3</c:v>
                </c:pt>
                <c:pt idx="7">
                  <c:v>-6.9720402956415786E-3</c:v>
                </c:pt>
                <c:pt idx="8">
                  <c:v>4.7612533385447131E-3</c:v>
                </c:pt>
                <c:pt idx="9">
                  <c:v>-1.6563202067789381E-2</c:v>
                </c:pt>
                <c:pt idx="10">
                  <c:v>-2.222222222222214E-2</c:v>
                </c:pt>
                <c:pt idx="11">
                  <c:v>-6.5846994535520009E-3</c:v>
                </c:pt>
                <c:pt idx="12">
                  <c:v>-2.9075630252100911E-2</c:v>
                </c:pt>
                <c:pt idx="13">
                  <c:v>-2.439332266796268E-2</c:v>
                </c:pt>
                <c:pt idx="14">
                  <c:v>-1.5134459036898029E-2</c:v>
                </c:pt>
                <c:pt idx="15">
                  <c:v>-9.4117647058822307E-3</c:v>
                </c:pt>
                <c:pt idx="16">
                  <c:v>2.452242243598413E-3</c:v>
                </c:pt>
                <c:pt idx="17">
                  <c:v>-3.0769230769230882E-3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0-4A29-9B3A-2454EBC6C687}"/>
            </c:ext>
          </c:extLst>
        </c:ser>
        <c:ser>
          <c:idx val="1"/>
          <c:order val="1"/>
          <c:tx>
            <c:strRef>
              <c:f>TL!$A$26</c:f>
              <c:strCache>
                <c:ptCount val="1"/>
                <c:pt idx="0">
                  <c:v>f1-score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TL!$B$26:$S$26</c:f>
              <c:numCache>
                <c:formatCode>General</c:formatCode>
                <c:ptCount val="18"/>
                <c:pt idx="0">
                  <c:v>-1.981424148606814E-2</c:v>
                </c:pt>
                <c:pt idx="1">
                  <c:v>-9.52380952380949E-3</c:v>
                </c:pt>
                <c:pt idx="2">
                  <c:v>0</c:v>
                </c:pt>
                <c:pt idx="3">
                  <c:v>2.476190476190487E-2</c:v>
                </c:pt>
                <c:pt idx="4">
                  <c:v>-0.14644110275689229</c:v>
                </c:pt>
                <c:pt idx="5">
                  <c:v>0</c:v>
                </c:pt>
                <c:pt idx="6">
                  <c:v>-1.538461538461533E-2</c:v>
                </c:pt>
                <c:pt idx="7">
                  <c:v>-3.2666666666666837E-2</c:v>
                </c:pt>
                <c:pt idx="8">
                  <c:v>7.4285714285714177E-2</c:v>
                </c:pt>
                <c:pt idx="9">
                  <c:v>-0.18236284412755019</c:v>
                </c:pt>
                <c:pt idx="10">
                  <c:v>-4.0404040404040331E-2</c:v>
                </c:pt>
                <c:pt idx="11">
                  <c:v>-2.61590261590261E-2</c:v>
                </c:pt>
                <c:pt idx="12">
                  <c:v>-0.8666666666666667</c:v>
                </c:pt>
                <c:pt idx="13">
                  <c:v>-0.1245781175346392</c:v>
                </c:pt>
                <c:pt idx="14">
                  <c:v>-6.2222222222222179E-2</c:v>
                </c:pt>
                <c:pt idx="15">
                  <c:v>-4.7244582043343697E-2</c:v>
                </c:pt>
                <c:pt idx="16">
                  <c:v>8.2007026789634452E-3</c:v>
                </c:pt>
                <c:pt idx="17">
                  <c:v>-1.1764705882352899E-2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0-4A29-9B3A-2454EBC6C687}"/>
            </c:ext>
          </c:extLst>
        </c:ser>
        <c:ser>
          <c:idx val="2"/>
          <c:order val="2"/>
          <c:tx>
            <c:strRef>
              <c:f>TL!$A$27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TL!$B$27:$S$27</c:f>
              <c:numCache>
                <c:formatCode>General</c:formatCode>
                <c:ptCount val="18"/>
                <c:pt idx="0">
                  <c:v>-3.2323232323232309E-2</c:v>
                </c:pt>
                <c:pt idx="1">
                  <c:v>-1.8181818181817969E-2</c:v>
                </c:pt>
                <c:pt idx="2">
                  <c:v>0</c:v>
                </c:pt>
                <c:pt idx="3">
                  <c:v>-0.18333333333333329</c:v>
                </c:pt>
                <c:pt idx="4">
                  <c:v>-0.18214285714285719</c:v>
                </c:pt>
                <c:pt idx="5">
                  <c:v>0</c:v>
                </c:pt>
                <c:pt idx="6">
                  <c:v>-2.857142857142847E-2</c:v>
                </c:pt>
                <c:pt idx="7">
                  <c:v>-6.1538461538461653E-2</c:v>
                </c:pt>
                <c:pt idx="8">
                  <c:v>5.0000000000000037E-2</c:v>
                </c:pt>
                <c:pt idx="9">
                  <c:v>-0.19086663336663329</c:v>
                </c:pt>
                <c:pt idx="10">
                  <c:v>-3.3333333333333208E-2</c:v>
                </c:pt>
                <c:pt idx="11">
                  <c:v>-3.3333333333333208E-2</c:v>
                </c:pt>
                <c:pt idx="12">
                  <c:v>-0.9</c:v>
                </c:pt>
                <c:pt idx="13">
                  <c:v>-4.2907092907092943E-2</c:v>
                </c:pt>
                <c:pt idx="14">
                  <c:v>-6.6666666666666652E-2</c:v>
                </c:pt>
                <c:pt idx="15">
                  <c:v>-2.6349206349206459E-2</c:v>
                </c:pt>
                <c:pt idx="16">
                  <c:v>9.8957326892108455E-3</c:v>
                </c:pt>
                <c:pt idx="17">
                  <c:v>-2.222222222222214E-2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0-4A29-9B3A-2454EBC6C687}"/>
            </c:ext>
          </c:extLst>
        </c:ser>
        <c:ser>
          <c:idx val="3"/>
          <c:order val="3"/>
          <c:tx>
            <c:strRef>
              <c:f>TL!$A$28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TL!$B$24:$S$24</c:f>
              <c:strCache>
                <c:ptCount val="18"/>
                <c:pt idx="0">
                  <c:v>HNSC</c:v>
                </c:pt>
                <c:pt idx="1">
                  <c:v>LUSC</c:v>
                </c:pt>
                <c:pt idx="2">
                  <c:v>READ</c:v>
                </c:pt>
                <c:pt idx="3">
                  <c:v>ESCA</c:v>
                </c:pt>
                <c:pt idx="4">
                  <c:v>STAD</c:v>
                </c:pt>
                <c:pt idx="5">
                  <c:v>CHOL</c:v>
                </c:pt>
                <c:pt idx="6">
                  <c:v>KIRP</c:v>
                </c:pt>
                <c:pt idx="7">
                  <c:v>LUAD</c:v>
                </c:pt>
                <c:pt idx="8">
                  <c:v>BLCA</c:v>
                </c:pt>
                <c:pt idx="9">
                  <c:v>PRAD</c:v>
                </c:pt>
                <c:pt idx="10">
                  <c:v>KICH</c:v>
                </c:pt>
                <c:pt idx="11">
                  <c:v>KIRC</c:v>
                </c:pt>
                <c:pt idx="12">
                  <c:v>GBM</c:v>
                </c:pt>
                <c:pt idx="13">
                  <c:v>THCA</c:v>
                </c:pt>
                <c:pt idx="14">
                  <c:v>UCEC</c:v>
                </c:pt>
                <c:pt idx="15">
                  <c:v>LIHC</c:v>
                </c:pt>
                <c:pt idx="16">
                  <c:v>BRCA</c:v>
                </c:pt>
                <c:pt idx="17">
                  <c:v>COAD</c:v>
                </c:pt>
              </c:strCache>
            </c:strRef>
          </c:cat>
          <c:val>
            <c:numRef>
              <c:f>TL!$B$28:$S$28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-8.5714285714285743E-2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9.9999999999999978E-2</c:v>
                </c:pt>
                <c:pt idx="9">
                  <c:v>-0.17818181818181811</c:v>
                </c:pt>
                <c:pt idx="10">
                  <c:v>-4.0000000000000042E-2</c:v>
                </c:pt>
                <c:pt idx="11">
                  <c:v>-1.428571428571446E-2</c:v>
                </c:pt>
                <c:pt idx="12">
                  <c:v>-0.8</c:v>
                </c:pt>
                <c:pt idx="13">
                  <c:v>-0.20303030303030281</c:v>
                </c:pt>
                <c:pt idx="14">
                  <c:v>-4.0000000000000042E-2</c:v>
                </c:pt>
                <c:pt idx="15">
                  <c:v>-5.9999999999999942E-2</c:v>
                </c:pt>
                <c:pt idx="16">
                  <c:v>-3.9525691699593413E-4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D0-4A29-9B3A-2454EBC6C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991752"/>
        <c:axId val="460990440"/>
      </c:barChart>
      <c:catAx>
        <c:axId val="46099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0440"/>
        <c:crosses val="autoZero"/>
        <c:auto val="1"/>
        <c:lblAlgn val="ctr"/>
        <c:lblOffset val="100"/>
        <c:noMultiLvlLbl val="0"/>
      </c:catAx>
      <c:valAx>
        <c:axId val="46099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099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</xdr:colOff>
      <xdr:row>30</xdr:row>
      <xdr:rowOff>53338</xdr:rowOff>
    </xdr:from>
    <xdr:to>
      <xdr:col>18</xdr:col>
      <xdr:colOff>581890</xdr:colOff>
      <xdr:row>53</xdr:row>
      <xdr:rowOff>152399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6A32857-0207-4838-A09E-22DE4EF970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C486-AE94-4A41-83C2-002C0FB8F3B3}">
  <dimension ref="A1:E35"/>
  <sheetViews>
    <sheetView workbookViewId="0">
      <selection activeCell="H20" sqref="H20"/>
    </sheetView>
  </sheetViews>
  <sheetFormatPr defaultColWidth="8.77734375" defaultRowHeight="14.4" x14ac:dyDescent="0.3"/>
  <sheetData>
    <row r="1" spans="1:5" ht="28.8" x14ac:dyDescent="0.55000000000000004">
      <c r="A1" s="28" t="s">
        <v>45</v>
      </c>
      <c r="B1" s="29"/>
      <c r="C1" s="29"/>
      <c r="D1" s="29"/>
      <c r="E1" s="29"/>
    </row>
    <row r="2" spans="1:5" x14ac:dyDescent="0.3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</row>
    <row r="3" spans="1:5" x14ac:dyDescent="0.3">
      <c r="A3" s="1" t="s">
        <v>4</v>
      </c>
      <c r="B3">
        <v>566</v>
      </c>
      <c r="C3">
        <v>522</v>
      </c>
      <c r="D3">
        <v>44</v>
      </c>
      <c r="E3">
        <v>20530</v>
      </c>
    </row>
    <row r="4" spans="1:5" x14ac:dyDescent="0.3">
      <c r="A4" s="1" t="s">
        <v>16</v>
      </c>
      <c r="B4">
        <v>172</v>
      </c>
      <c r="C4">
        <v>167</v>
      </c>
      <c r="D4">
        <v>5</v>
      </c>
      <c r="E4">
        <v>20530</v>
      </c>
    </row>
    <row r="5" spans="1:5" x14ac:dyDescent="0.3">
      <c r="A5" s="1" t="s">
        <v>15</v>
      </c>
      <c r="B5">
        <v>606</v>
      </c>
      <c r="C5">
        <v>534</v>
      </c>
      <c r="D5">
        <v>72</v>
      </c>
      <c r="E5">
        <v>20530</v>
      </c>
    </row>
    <row r="6" spans="1:5" x14ac:dyDescent="0.3">
      <c r="A6" s="1" t="s">
        <v>19</v>
      </c>
      <c r="B6">
        <v>423</v>
      </c>
      <c r="C6">
        <v>373</v>
      </c>
      <c r="D6">
        <v>50</v>
      </c>
      <c r="E6">
        <v>20530</v>
      </c>
    </row>
    <row r="7" spans="1:5" x14ac:dyDescent="0.3">
      <c r="A7" s="1" t="s">
        <v>10</v>
      </c>
      <c r="B7">
        <v>323</v>
      </c>
      <c r="C7">
        <v>291</v>
      </c>
      <c r="D7">
        <v>32</v>
      </c>
      <c r="E7">
        <v>20530</v>
      </c>
    </row>
    <row r="8" spans="1:5" x14ac:dyDescent="0.3">
      <c r="A8" s="1" t="s">
        <v>13</v>
      </c>
      <c r="B8">
        <v>550</v>
      </c>
      <c r="C8">
        <v>498</v>
      </c>
      <c r="D8">
        <v>52</v>
      </c>
      <c r="E8">
        <v>20530</v>
      </c>
    </row>
    <row r="9" spans="1:5" x14ac:dyDescent="0.3">
      <c r="A9" s="1" t="s">
        <v>7</v>
      </c>
      <c r="B9">
        <v>196</v>
      </c>
      <c r="C9">
        <v>185</v>
      </c>
      <c r="D9">
        <v>11</v>
      </c>
      <c r="E9">
        <v>20530</v>
      </c>
    </row>
    <row r="10" spans="1:5" x14ac:dyDescent="0.3">
      <c r="A10" s="1" t="s">
        <v>21</v>
      </c>
      <c r="B10">
        <v>329</v>
      </c>
      <c r="C10">
        <v>288</v>
      </c>
      <c r="D10">
        <v>41</v>
      </c>
      <c r="E10">
        <v>20530</v>
      </c>
    </row>
    <row r="11" spans="1:5" x14ac:dyDescent="0.3">
      <c r="A11" s="1" t="s">
        <v>9</v>
      </c>
      <c r="B11">
        <v>45</v>
      </c>
      <c r="C11">
        <v>36</v>
      </c>
      <c r="D11">
        <v>9</v>
      </c>
      <c r="E11">
        <v>20530</v>
      </c>
    </row>
    <row r="12" spans="1:5" x14ac:dyDescent="0.3">
      <c r="A12" s="1" t="s">
        <v>18</v>
      </c>
      <c r="B12">
        <v>201</v>
      </c>
      <c r="C12">
        <v>177</v>
      </c>
      <c r="D12">
        <v>24</v>
      </c>
      <c r="E12">
        <v>20530</v>
      </c>
    </row>
    <row r="13" spans="1:5" x14ac:dyDescent="0.3">
      <c r="A13" s="1" t="s">
        <v>5</v>
      </c>
      <c r="B13">
        <v>553</v>
      </c>
      <c r="C13">
        <v>502</v>
      </c>
      <c r="D13">
        <v>51</v>
      </c>
      <c r="E13">
        <v>20530</v>
      </c>
    </row>
    <row r="14" spans="1:5" x14ac:dyDescent="0.3">
      <c r="A14" s="1" t="s">
        <v>30</v>
      </c>
      <c r="B14">
        <v>530</v>
      </c>
      <c r="C14">
        <v>530</v>
      </c>
      <c r="D14">
        <v>0</v>
      </c>
      <c r="E14">
        <v>20530</v>
      </c>
    </row>
    <row r="15" spans="1:5" x14ac:dyDescent="0.3">
      <c r="A15" s="1" t="s">
        <v>31</v>
      </c>
      <c r="B15">
        <v>80</v>
      </c>
      <c r="C15">
        <v>80</v>
      </c>
      <c r="D15">
        <v>0</v>
      </c>
      <c r="E15">
        <v>20530</v>
      </c>
    </row>
    <row r="16" spans="1:5" x14ac:dyDescent="0.3">
      <c r="A16" s="1" t="s">
        <v>17</v>
      </c>
      <c r="B16">
        <v>572</v>
      </c>
      <c r="C16">
        <v>513</v>
      </c>
      <c r="D16">
        <v>59</v>
      </c>
      <c r="E16">
        <v>20530</v>
      </c>
    </row>
    <row r="17" spans="1:5" x14ac:dyDescent="0.3">
      <c r="A17" s="1" t="s">
        <v>14</v>
      </c>
      <c r="B17">
        <v>91</v>
      </c>
      <c r="C17">
        <v>66</v>
      </c>
      <c r="D17">
        <v>25</v>
      </c>
      <c r="E17">
        <v>20530</v>
      </c>
    </row>
    <row r="18" spans="1:5" x14ac:dyDescent="0.3">
      <c r="A18" s="1" t="s">
        <v>32</v>
      </c>
      <c r="B18">
        <v>265</v>
      </c>
      <c r="C18">
        <v>263</v>
      </c>
      <c r="D18">
        <v>2</v>
      </c>
      <c r="E18">
        <v>20530</v>
      </c>
    </row>
    <row r="19" spans="1:5" x14ac:dyDescent="0.3">
      <c r="A19" s="1" t="s">
        <v>20</v>
      </c>
      <c r="B19">
        <v>1218</v>
      </c>
      <c r="C19">
        <v>1104</v>
      </c>
      <c r="D19">
        <v>114</v>
      </c>
      <c r="E19">
        <v>20530</v>
      </c>
    </row>
    <row r="20" spans="1:5" x14ac:dyDescent="0.3">
      <c r="A20" s="1" t="s">
        <v>6</v>
      </c>
      <c r="B20">
        <v>105</v>
      </c>
      <c r="C20">
        <v>95</v>
      </c>
      <c r="D20">
        <v>10</v>
      </c>
      <c r="E20">
        <v>20530</v>
      </c>
    </row>
    <row r="21" spans="1:5" x14ac:dyDescent="0.3">
      <c r="A21" s="1" t="s">
        <v>33</v>
      </c>
      <c r="B21">
        <v>156</v>
      </c>
      <c r="C21">
        <v>156</v>
      </c>
      <c r="D21">
        <v>0</v>
      </c>
      <c r="E21">
        <v>20530</v>
      </c>
    </row>
    <row r="22" spans="1:5" x14ac:dyDescent="0.3">
      <c r="A22" s="1" t="s">
        <v>34</v>
      </c>
      <c r="B22">
        <v>122</v>
      </c>
      <c r="C22">
        <v>120</v>
      </c>
      <c r="D22">
        <v>2</v>
      </c>
      <c r="E22">
        <v>20530</v>
      </c>
    </row>
    <row r="23" spans="1:5" x14ac:dyDescent="0.3">
      <c r="A23" s="1" t="s">
        <v>35</v>
      </c>
      <c r="B23">
        <v>48</v>
      </c>
      <c r="C23">
        <v>48</v>
      </c>
      <c r="D23">
        <v>0</v>
      </c>
      <c r="E23">
        <v>20530</v>
      </c>
    </row>
    <row r="24" spans="1:5" x14ac:dyDescent="0.3">
      <c r="A24" s="1" t="s">
        <v>11</v>
      </c>
      <c r="B24">
        <v>576</v>
      </c>
      <c r="C24">
        <v>517</v>
      </c>
      <c r="D24">
        <v>59</v>
      </c>
      <c r="E24">
        <v>20530</v>
      </c>
    </row>
    <row r="25" spans="1:5" x14ac:dyDescent="0.3">
      <c r="A25" s="1" t="s">
        <v>36</v>
      </c>
      <c r="B25">
        <v>187</v>
      </c>
      <c r="C25">
        <v>184</v>
      </c>
      <c r="D25">
        <v>3</v>
      </c>
      <c r="E25">
        <v>20530</v>
      </c>
    </row>
    <row r="26" spans="1:5" x14ac:dyDescent="0.3">
      <c r="A26" s="1" t="s">
        <v>12</v>
      </c>
      <c r="B26">
        <v>426</v>
      </c>
      <c r="C26">
        <v>407</v>
      </c>
      <c r="D26">
        <v>19</v>
      </c>
      <c r="E26">
        <v>20530</v>
      </c>
    </row>
    <row r="27" spans="1:5" x14ac:dyDescent="0.3">
      <c r="A27" s="1" t="s">
        <v>37</v>
      </c>
      <c r="B27">
        <v>57</v>
      </c>
      <c r="C27">
        <v>57</v>
      </c>
      <c r="D27">
        <v>0</v>
      </c>
      <c r="E27">
        <v>20530</v>
      </c>
    </row>
    <row r="28" spans="1:5" x14ac:dyDescent="0.3">
      <c r="A28" s="1" t="s">
        <v>38</v>
      </c>
      <c r="B28">
        <v>79</v>
      </c>
      <c r="C28">
        <v>79</v>
      </c>
      <c r="D28">
        <v>0</v>
      </c>
      <c r="E28">
        <v>20530</v>
      </c>
    </row>
    <row r="29" spans="1:5" x14ac:dyDescent="0.3">
      <c r="A29" s="1" t="s">
        <v>39</v>
      </c>
      <c r="B29">
        <v>308</v>
      </c>
      <c r="C29">
        <v>308</v>
      </c>
      <c r="D29">
        <v>0</v>
      </c>
      <c r="E29">
        <v>20530</v>
      </c>
    </row>
    <row r="30" spans="1:5" x14ac:dyDescent="0.3">
      <c r="A30" s="1" t="s">
        <v>40</v>
      </c>
      <c r="B30">
        <v>173</v>
      </c>
      <c r="C30">
        <v>173</v>
      </c>
      <c r="D30">
        <v>0</v>
      </c>
      <c r="E30">
        <v>20530</v>
      </c>
    </row>
    <row r="31" spans="1:5" x14ac:dyDescent="0.3">
      <c r="A31" s="1" t="s">
        <v>41</v>
      </c>
      <c r="B31">
        <v>474</v>
      </c>
      <c r="C31">
        <v>473</v>
      </c>
      <c r="D31">
        <v>1</v>
      </c>
      <c r="E31">
        <v>20530</v>
      </c>
    </row>
    <row r="32" spans="1:5" x14ac:dyDescent="0.3">
      <c r="A32" s="1" t="s">
        <v>42</v>
      </c>
      <c r="B32">
        <v>183</v>
      </c>
      <c r="C32">
        <v>179</v>
      </c>
      <c r="D32">
        <v>4</v>
      </c>
      <c r="E32">
        <v>20530</v>
      </c>
    </row>
    <row r="33" spans="1:5" x14ac:dyDescent="0.3">
      <c r="A33" s="1" t="s">
        <v>8</v>
      </c>
      <c r="B33">
        <v>450</v>
      </c>
      <c r="C33">
        <v>415</v>
      </c>
      <c r="D33">
        <v>35</v>
      </c>
      <c r="E33">
        <v>20530</v>
      </c>
    </row>
    <row r="34" spans="1:5" x14ac:dyDescent="0.3">
      <c r="A34" s="1" t="s">
        <v>43</v>
      </c>
      <c r="B34">
        <v>87</v>
      </c>
      <c r="C34">
        <v>87</v>
      </c>
      <c r="D34">
        <v>0</v>
      </c>
      <c r="E34">
        <v>20530</v>
      </c>
    </row>
    <row r="35" spans="1:5" x14ac:dyDescent="0.3">
      <c r="A35" s="1" t="s">
        <v>44</v>
      </c>
      <c r="B35">
        <v>308</v>
      </c>
      <c r="C35">
        <v>305</v>
      </c>
      <c r="D35">
        <v>3</v>
      </c>
      <c r="E35">
        <v>20530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AE2A-9A59-4090-92C4-B579FFF4B317}">
  <dimension ref="A1:F164"/>
  <sheetViews>
    <sheetView tabSelected="1" workbookViewId="0">
      <selection activeCell="H1" sqref="H1"/>
    </sheetView>
  </sheetViews>
  <sheetFormatPr defaultRowHeight="14.4" x14ac:dyDescent="0.3"/>
  <cols>
    <col min="1" max="1" width="5.88671875" bestFit="1" customWidth="1"/>
    <col min="2" max="2" width="23.6640625" bestFit="1" customWidth="1"/>
    <col min="3" max="6" width="12" bestFit="1" customWidth="1"/>
  </cols>
  <sheetData>
    <row r="1" spans="1:6" ht="33.6" x14ac:dyDescent="0.65">
      <c r="A1" s="33" t="s">
        <v>67</v>
      </c>
      <c r="B1" s="36"/>
      <c r="C1" s="36"/>
      <c r="D1" s="36"/>
      <c r="E1" s="36"/>
      <c r="F1" s="36"/>
    </row>
    <row r="2" spans="1:6" x14ac:dyDescent="0.3">
      <c r="B2" s="1" t="s">
        <v>57</v>
      </c>
      <c r="C2" s="1" t="s">
        <v>1</v>
      </c>
      <c r="D2" s="1" t="s">
        <v>3</v>
      </c>
      <c r="E2" s="1" t="s">
        <v>0</v>
      </c>
      <c r="F2" s="1" t="s">
        <v>2</v>
      </c>
    </row>
    <row r="3" spans="1:6" x14ac:dyDescent="0.3">
      <c r="A3" s="1" t="s">
        <v>16</v>
      </c>
      <c r="B3" t="s">
        <v>58</v>
      </c>
      <c r="C3">
        <v>0.84197978696663978</v>
      </c>
      <c r="D3">
        <v>0.76685126582278484</v>
      </c>
      <c r="E3">
        <v>0.76685126582278484</v>
      </c>
      <c r="F3">
        <f>(C3*D3)/(2*D3-C3)</f>
        <v>0.93342783709138</v>
      </c>
    </row>
    <row r="4" spans="1:6" x14ac:dyDescent="0.3">
      <c r="A4" s="1" t="s">
        <v>16</v>
      </c>
      <c r="B4" t="s">
        <v>59</v>
      </c>
      <c r="C4">
        <v>0.98445512820512804</v>
      </c>
      <c r="D4">
        <v>0.98750000000000004</v>
      </c>
      <c r="E4">
        <v>0.98750000000000004</v>
      </c>
      <c r="F4">
        <f t="shared" ref="F4:F67" si="0">(C4*D4)/(2*D4-C4)</f>
        <v>0.98142897589386802</v>
      </c>
    </row>
    <row r="5" spans="1:6" x14ac:dyDescent="0.3">
      <c r="A5" s="1" t="s">
        <v>16</v>
      </c>
      <c r="B5" t="s">
        <v>60</v>
      </c>
      <c r="C5">
        <v>0.9931451612903226</v>
      </c>
      <c r="D5">
        <v>0.99375000000000002</v>
      </c>
      <c r="E5">
        <v>0.99375000000000002</v>
      </c>
      <c r="F5">
        <f t="shared" si="0"/>
        <v>0.99254105839416051</v>
      </c>
    </row>
    <row r="6" spans="1:6" x14ac:dyDescent="0.3">
      <c r="A6" s="1" t="s">
        <v>16</v>
      </c>
      <c r="B6" t="s">
        <v>61</v>
      </c>
      <c r="C6">
        <v>0.9931451612903226</v>
      </c>
      <c r="D6">
        <v>0.99375000000000002</v>
      </c>
      <c r="E6">
        <v>0.99375000000000002</v>
      </c>
      <c r="F6">
        <f t="shared" si="0"/>
        <v>0.99254105839416051</v>
      </c>
    </row>
    <row r="7" spans="1:6" x14ac:dyDescent="0.3">
      <c r="A7" s="1" t="s">
        <v>16</v>
      </c>
      <c r="B7" t="s">
        <v>62</v>
      </c>
      <c r="C7">
        <v>0.98742827537984024</v>
      </c>
      <c r="D7">
        <v>0.98742088607594958</v>
      </c>
      <c r="E7">
        <v>0.98742088607594958</v>
      </c>
      <c r="F7">
        <f t="shared" si="0"/>
        <v>0.98743566479432654</v>
      </c>
    </row>
    <row r="8" spans="1:6" x14ac:dyDescent="0.3">
      <c r="A8" s="1" t="s">
        <v>16</v>
      </c>
      <c r="B8" t="s">
        <v>63</v>
      </c>
      <c r="C8">
        <v>0.9931451612903226</v>
      </c>
      <c r="D8">
        <v>0.99375000000000002</v>
      </c>
      <c r="E8">
        <v>0.99375000000000002</v>
      </c>
      <c r="F8">
        <f t="shared" si="0"/>
        <v>0.99254105839416051</v>
      </c>
    </row>
    <row r="9" spans="1:6" x14ac:dyDescent="0.3">
      <c r="A9" s="1" t="s">
        <v>16</v>
      </c>
      <c r="B9" t="s">
        <v>64</v>
      </c>
      <c r="C9">
        <v>0.95314794084144239</v>
      </c>
      <c r="D9">
        <v>0.96859177215189884</v>
      </c>
      <c r="E9">
        <v>0.96859177215189884</v>
      </c>
      <c r="F9">
        <f t="shared" si="0"/>
        <v>0.9381888723275893</v>
      </c>
    </row>
    <row r="10" spans="1:6" x14ac:dyDescent="0.3">
      <c r="A10" s="1" t="s">
        <v>16</v>
      </c>
      <c r="B10" t="s">
        <v>65</v>
      </c>
      <c r="C10">
        <v>0.97382332718358711</v>
      </c>
      <c r="D10">
        <v>0.97484177215189882</v>
      </c>
      <c r="E10">
        <v>0.97484177215189882</v>
      </c>
      <c r="F10">
        <f t="shared" si="0"/>
        <v>0.97280700799135544</v>
      </c>
    </row>
    <row r="11" spans="1:6" ht="15" thickBot="1" x14ac:dyDescent="0.35">
      <c r="A11" s="38" t="s">
        <v>16</v>
      </c>
      <c r="B11" s="39" t="s">
        <v>66</v>
      </c>
      <c r="C11" s="39">
        <v>0.95314794084144239</v>
      </c>
      <c r="D11" s="39">
        <v>0.96859177215189884</v>
      </c>
      <c r="E11" s="39">
        <v>0.96859177215189884</v>
      </c>
      <c r="F11" s="39">
        <f t="shared" si="0"/>
        <v>0.9381888723275893</v>
      </c>
    </row>
    <row r="12" spans="1:6" x14ac:dyDescent="0.3">
      <c r="A12" s="37" t="s">
        <v>14</v>
      </c>
      <c r="B12" t="s">
        <v>58</v>
      </c>
      <c r="C12">
        <v>1</v>
      </c>
      <c r="D12">
        <v>1</v>
      </c>
      <c r="E12">
        <v>1</v>
      </c>
      <c r="F12">
        <f t="shared" si="0"/>
        <v>1</v>
      </c>
    </row>
    <row r="13" spans="1:6" x14ac:dyDescent="0.3">
      <c r="A13" s="1" t="s">
        <v>14</v>
      </c>
      <c r="B13" t="s">
        <v>59</v>
      </c>
      <c r="C13">
        <v>0.97870370370370396</v>
      </c>
      <c r="D13">
        <v>0.97777777777777797</v>
      </c>
      <c r="E13">
        <v>0.97777777777777797</v>
      </c>
      <c r="F13">
        <f t="shared" si="0"/>
        <v>0.97963138493944213</v>
      </c>
    </row>
    <row r="14" spans="1:6" x14ac:dyDescent="0.3">
      <c r="A14" s="1" t="s">
        <v>14</v>
      </c>
      <c r="B14" t="s">
        <v>60</v>
      </c>
      <c r="C14">
        <v>1</v>
      </c>
      <c r="D14">
        <v>1</v>
      </c>
      <c r="E14">
        <v>1</v>
      </c>
      <c r="F14">
        <f t="shared" si="0"/>
        <v>1</v>
      </c>
    </row>
    <row r="15" spans="1:6" x14ac:dyDescent="0.3">
      <c r="A15" s="1" t="s">
        <v>14</v>
      </c>
      <c r="B15" t="s">
        <v>61</v>
      </c>
      <c r="C15">
        <v>1</v>
      </c>
      <c r="D15">
        <v>1</v>
      </c>
      <c r="E15">
        <v>1</v>
      </c>
      <c r="F15">
        <f t="shared" si="0"/>
        <v>1</v>
      </c>
    </row>
    <row r="16" spans="1:6" x14ac:dyDescent="0.3">
      <c r="A16" s="1" t="s">
        <v>14</v>
      </c>
      <c r="B16" t="s">
        <v>62</v>
      </c>
      <c r="C16">
        <v>0.98917171717171715</v>
      </c>
      <c r="D16">
        <v>0.98888888888888882</v>
      </c>
      <c r="E16">
        <v>0.98888888888888882</v>
      </c>
      <c r="F16">
        <f t="shared" si="0"/>
        <v>0.98945470728207363</v>
      </c>
    </row>
    <row r="17" spans="1:6" x14ac:dyDescent="0.3">
      <c r="A17" s="1" t="s">
        <v>14</v>
      </c>
      <c r="B17" t="s">
        <v>63</v>
      </c>
      <c r="C17">
        <v>1</v>
      </c>
      <c r="D17">
        <v>1</v>
      </c>
      <c r="E17">
        <v>1</v>
      </c>
      <c r="F17">
        <f t="shared" si="0"/>
        <v>1</v>
      </c>
    </row>
    <row r="18" spans="1:6" x14ac:dyDescent="0.3">
      <c r="A18" s="1" t="s">
        <v>14</v>
      </c>
      <c r="B18" t="s">
        <v>64</v>
      </c>
      <c r="C18">
        <v>0.92201012070017918</v>
      </c>
      <c r="D18">
        <v>0.92280701754385963</v>
      </c>
      <c r="E18">
        <v>0.92280701754385963</v>
      </c>
      <c r="F18">
        <f t="shared" si="0"/>
        <v>0.92121459900134073</v>
      </c>
    </row>
    <row r="19" spans="1:6" x14ac:dyDescent="0.3">
      <c r="A19" s="1" t="s">
        <v>14</v>
      </c>
      <c r="B19" t="s">
        <v>65</v>
      </c>
      <c r="C19">
        <v>0.93251028806584357</v>
      </c>
      <c r="D19">
        <v>0.93333333333333324</v>
      </c>
      <c r="E19">
        <v>0.93333333333333324</v>
      </c>
      <c r="F19">
        <f t="shared" si="0"/>
        <v>0.93168869309838476</v>
      </c>
    </row>
    <row r="20" spans="1:6" ht="15" thickBot="1" x14ac:dyDescent="0.35">
      <c r="A20" s="38" t="s">
        <v>14</v>
      </c>
      <c r="B20" s="39" t="s">
        <v>66</v>
      </c>
      <c r="C20" s="39">
        <v>0.60962768602836515</v>
      </c>
      <c r="D20" s="39">
        <v>0.72514619883040932</v>
      </c>
      <c r="E20" s="39">
        <v>0.72514619883040932</v>
      </c>
      <c r="F20" s="39">
        <f t="shared" si="0"/>
        <v>0.52585673349700923</v>
      </c>
    </row>
    <row r="21" spans="1:6" x14ac:dyDescent="0.3">
      <c r="A21" s="37" t="s">
        <v>15</v>
      </c>
      <c r="B21" t="s">
        <v>58</v>
      </c>
      <c r="C21">
        <v>0.97350196926913901</v>
      </c>
      <c r="D21">
        <v>0.97201656971619965</v>
      </c>
      <c r="E21">
        <v>0.97201656971619965</v>
      </c>
      <c r="F21">
        <f t="shared" si="0"/>
        <v>0.97499191563499832</v>
      </c>
    </row>
    <row r="22" spans="1:6" x14ac:dyDescent="0.3">
      <c r="A22" s="1" t="s">
        <v>15</v>
      </c>
      <c r="B22" t="s">
        <v>59</v>
      </c>
      <c r="C22">
        <v>0.98880484529266321</v>
      </c>
      <c r="D22">
        <v>0.98844086021505362</v>
      </c>
      <c r="E22">
        <v>0.98844086021505362</v>
      </c>
      <c r="F22">
        <f t="shared" si="0"/>
        <v>0.98916909853794277</v>
      </c>
    </row>
    <row r="23" spans="1:6" x14ac:dyDescent="0.3">
      <c r="A23" s="1" t="s">
        <v>15</v>
      </c>
      <c r="B23" t="s">
        <v>60</v>
      </c>
      <c r="C23">
        <v>0.9949349902434016</v>
      </c>
      <c r="D23">
        <v>0.995</v>
      </c>
      <c r="E23">
        <v>0.995</v>
      </c>
      <c r="F23">
        <f t="shared" si="0"/>
        <v>0.99486998898126011</v>
      </c>
    </row>
    <row r="24" spans="1:6" x14ac:dyDescent="0.3">
      <c r="A24" s="1" t="s">
        <v>15</v>
      </c>
      <c r="B24" t="s">
        <v>61</v>
      </c>
      <c r="C24">
        <v>0.98527381686267357</v>
      </c>
      <c r="D24">
        <v>0.9851612903225806</v>
      </c>
      <c r="E24">
        <v>0.9851612903225806</v>
      </c>
      <c r="F24">
        <f t="shared" si="0"/>
        <v>0.98538636911158961</v>
      </c>
    </row>
    <row r="25" spans="1:6" x14ac:dyDescent="0.3">
      <c r="A25" s="1" t="s">
        <v>15</v>
      </c>
      <c r="B25" t="s">
        <v>62</v>
      </c>
      <c r="C25">
        <v>0.99003762697729036</v>
      </c>
      <c r="D25">
        <v>0.99005376344085994</v>
      </c>
      <c r="E25">
        <v>0.99005376344085994</v>
      </c>
      <c r="F25">
        <f t="shared" si="0"/>
        <v>0.99002149103971482</v>
      </c>
    </row>
    <row r="26" spans="1:6" x14ac:dyDescent="0.3">
      <c r="A26" s="1" t="s">
        <v>15</v>
      </c>
      <c r="B26" t="s">
        <v>63</v>
      </c>
      <c r="C26">
        <v>0.99327572221538518</v>
      </c>
      <c r="D26">
        <v>0.99338709677419357</v>
      </c>
      <c r="E26">
        <v>0.99338709677419357</v>
      </c>
      <c r="F26">
        <f t="shared" si="0"/>
        <v>0.99316437262751078</v>
      </c>
    </row>
    <row r="27" spans="1:6" x14ac:dyDescent="0.3">
      <c r="A27" s="1" t="s">
        <v>15</v>
      </c>
      <c r="B27" t="s">
        <v>64</v>
      </c>
      <c r="C27">
        <v>0.85190693708601528</v>
      </c>
      <c r="D27">
        <v>0.89105147188436451</v>
      </c>
      <c r="E27">
        <v>0.89105147188436451</v>
      </c>
      <c r="F27">
        <f t="shared" si="0"/>
        <v>0.81605696514016346</v>
      </c>
    </row>
    <row r="28" spans="1:6" x14ac:dyDescent="0.3">
      <c r="A28" s="1" t="s">
        <v>15</v>
      </c>
      <c r="B28" t="s">
        <v>65</v>
      </c>
      <c r="C28">
        <v>0.98938569244179198</v>
      </c>
      <c r="D28">
        <v>0.99005376344086016</v>
      </c>
      <c r="E28">
        <v>0.99005376344086016</v>
      </c>
      <c r="F28">
        <f t="shared" si="0"/>
        <v>0.98871852244004577</v>
      </c>
    </row>
    <row r="29" spans="1:6" ht="15" thickBot="1" x14ac:dyDescent="0.35">
      <c r="A29" s="38" t="s">
        <v>15</v>
      </c>
      <c r="B29" s="39" t="s">
        <v>66</v>
      </c>
      <c r="C29" s="39">
        <v>0.82534583559715091</v>
      </c>
      <c r="D29" s="39">
        <v>0.88105147188436439</v>
      </c>
      <c r="E29" s="39">
        <v>0.88105147188436439</v>
      </c>
      <c r="F29" s="39">
        <f t="shared" si="0"/>
        <v>0.77626543414849702</v>
      </c>
    </row>
    <row r="30" spans="1:6" x14ac:dyDescent="0.3">
      <c r="A30" s="37" t="s">
        <v>4</v>
      </c>
      <c r="B30" t="s">
        <v>58</v>
      </c>
      <c r="C30">
        <v>0.90135249545012841</v>
      </c>
      <c r="D30">
        <v>0.87950201207243461</v>
      </c>
      <c r="E30">
        <v>0.87950201207243461</v>
      </c>
      <c r="F30">
        <f t="shared" si="0"/>
        <v>0.92431635321792094</v>
      </c>
    </row>
    <row r="31" spans="1:6" x14ac:dyDescent="0.3">
      <c r="A31" s="1" t="s">
        <v>4</v>
      </c>
      <c r="B31" t="s">
        <v>59</v>
      </c>
      <c r="C31">
        <v>0.98915311791959215</v>
      </c>
      <c r="D31">
        <v>0.98933601609657962</v>
      </c>
      <c r="E31">
        <v>0.98933601609657962</v>
      </c>
      <c r="F31">
        <f t="shared" si="0"/>
        <v>0.98897028735473957</v>
      </c>
    </row>
    <row r="32" spans="1:6" x14ac:dyDescent="0.3">
      <c r="A32" s="1" t="s">
        <v>4</v>
      </c>
      <c r="B32" t="s">
        <v>60</v>
      </c>
      <c r="C32">
        <v>0.98885188979436778</v>
      </c>
      <c r="D32">
        <v>0.98936116700201215</v>
      </c>
      <c r="E32">
        <v>0.98936116700201215</v>
      </c>
      <c r="F32">
        <f t="shared" si="0"/>
        <v>0.98834313662151152</v>
      </c>
    </row>
    <row r="33" spans="1:6" x14ac:dyDescent="0.3">
      <c r="A33" s="1" t="s">
        <v>4</v>
      </c>
      <c r="B33" t="s">
        <v>61</v>
      </c>
      <c r="C33">
        <v>0.96848540793194815</v>
      </c>
      <c r="D33">
        <v>0.96991951710261581</v>
      </c>
      <c r="E33">
        <v>0.96991951710261581</v>
      </c>
      <c r="F33">
        <f t="shared" si="0"/>
        <v>0.96705553340674377</v>
      </c>
    </row>
    <row r="34" spans="1:6" x14ac:dyDescent="0.3">
      <c r="A34" s="1" t="s">
        <v>4</v>
      </c>
      <c r="B34" t="s">
        <v>62</v>
      </c>
      <c r="C34">
        <v>0.96820310153837541</v>
      </c>
      <c r="D34">
        <v>0.96808350100603624</v>
      </c>
      <c r="E34">
        <v>0.96808350100603624</v>
      </c>
      <c r="F34">
        <f t="shared" si="0"/>
        <v>0.96832273162612936</v>
      </c>
    </row>
    <row r="35" spans="1:6" x14ac:dyDescent="0.3">
      <c r="A35" s="1" t="s">
        <v>4</v>
      </c>
      <c r="B35" t="s">
        <v>63</v>
      </c>
      <c r="C35">
        <v>0.9869417367804636</v>
      </c>
      <c r="D35">
        <v>0.98755030181086523</v>
      </c>
      <c r="E35">
        <v>0.98755030181086523</v>
      </c>
      <c r="F35">
        <f t="shared" si="0"/>
        <v>0.98633392132871511</v>
      </c>
    </row>
    <row r="36" spans="1:6" x14ac:dyDescent="0.3">
      <c r="A36" s="1" t="s">
        <v>4</v>
      </c>
      <c r="B36" t="s">
        <v>64</v>
      </c>
      <c r="C36">
        <v>0.88668675549541509</v>
      </c>
      <c r="D36">
        <v>0.92024647887323963</v>
      </c>
      <c r="E36">
        <v>0.92024647887323963</v>
      </c>
      <c r="F36">
        <f t="shared" si="0"/>
        <v>0.85548863352160343</v>
      </c>
    </row>
    <row r="37" spans="1:6" x14ac:dyDescent="0.3">
      <c r="A37" s="1" t="s">
        <v>4</v>
      </c>
      <c r="B37" t="s">
        <v>65</v>
      </c>
      <c r="C37">
        <v>0.98731885460497404</v>
      </c>
      <c r="D37">
        <v>0.98760060362173041</v>
      </c>
      <c r="E37">
        <v>0.98760060362173041</v>
      </c>
      <c r="F37">
        <f t="shared" si="0"/>
        <v>0.98703726630069166</v>
      </c>
    </row>
    <row r="38" spans="1:6" ht="15" thickBot="1" x14ac:dyDescent="0.35">
      <c r="A38" s="38" t="s">
        <v>4</v>
      </c>
      <c r="B38" s="39" t="s">
        <v>66</v>
      </c>
      <c r="C38" s="39">
        <v>0.88464172836583765</v>
      </c>
      <c r="D38" s="39">
        <v>0.92203219315895379</v>
      </c>
      <c r="E38" s="39">
        <v>0.92203219315895379</v>
      </c>
      <c r="F38" s="39">
        <f t="shared" si="0"/>
        <v>0.85016561387674594</v>
      </c>
    </row>
    <row r="39" spans="1:6" x14ac:dyDescent="0.3">
      <c r="A39" s="37" t="s">
        <v>20</v>
      </c>
      <c r="B39" t="s">
        <v>58</v>
      </c>
      <c r="C39">
        <v>0.95747506139428284</v>
      </c>
      <c r="D39">
        <v>0.95300614189585864</v>
      </c>
      <c r="E39">
        <v>0.95300614189585864</v>
      </c>
      <c r="F39">
        <f t="shared" si="0"/>
        <v>0.96198609045048045</v>
      </c>
    </row>
    <row r="40" spans="1:6" x14ac:dyDescent="0.3">
      <c r="A40" s="1" t="s">
        <v>20</v>
      </c>
      <c r="B40" t="s">
        <v>59</v>
      </c>
      <c r="C40">
        <v>0.99362105810153722</v>
      </c>
      <c r="D40">
        <v>0.99342218759878964</v>
      </c>
      <c r="E40">
        <v>0.99342218759878964</v>
      </c>
      <c r="F40">
        <f t="shared" si="0"/>
        <v>0.99382000824292438</v>
      </c>
    </row>
    <row r="41" spans="1:6" x14ac:dyDescent="0.3">
      <c r="A41" s="1" t="s">
        <v>20</v>
      </c>
      <c r="B41" t="s">
        <v>60</v>
      </c>
      <c r="C41">
        <v>0.99186341192441962</v>
      </c>
      <c r="D41">
        <v>0.9917556338346204</v>
      </c>
      <c r="E41">
        <v>0.9917556338346204</v>
      </c>
      <c r="F41">
        <f t="shared" si="0"/>
        <v>0.99197121344212535</v>
      </c>
    </row>
    <row r="42" spans="1:6" x14ac:dyDescent="0.3">
      <c r="A42" s="1" t="s">
        <v>20</v>
      </c>
      <c r="B42" t="s">
        <v>61</v>
      </c>
      <c r="C42">
        <v>0.98585728517050464</v>
      </c>
      <c r="D42">
        <v>0.9859496229056588</v>
      </c>
      <c r="E42">
        <v>0.9859496229056588</v>
      </c>
      <c r="F42">
        <f t="shared" si="0"/>
        <v>0.98576496472925412</v>
      </c>
    </row>
    <row r="43" spans="1:6" x14ac:dyDescent="0.3">
      <c r="A43" s="1" t="s">
        <v>20</v>
      </c>
      <c r="B43" t="s">
        <v>62</v>
      </c>
      <c r="C43">
        <v>0.99165563461807837</v>
      </c>
      <c r="D43">
        <v>0.9917760691866504</v>
      </c>
      <c r="E43">
        <v>0.9917760691866504</v>
      </c>
      <c r="F43">
        <f t="shared" si="0"/>
        <v>0.99153522929547155</v>
      </c>
    </row>
    <row r="44" spans="1:6" x14ac:dyDescent="0.3">
      <c r="A44" s="1" t="s">
        <v>20</v>
      </c>
      <c r="B44" t="s">
        <v>63</v>
      </c>
      <c r="C44">
        <v>0.99074537493195092</v>
      </c>
      <c r="D44">
        <v>0.99090863929910145</v>
      </c>
      <c r="E44">
        <v>0.99090863929910145</v>
      </c>
      <c r="F44">
        <f t="shared" si="0"/>
        <v>0.99058216435555657</v>
      </c>
    </row>
    <row r="45" spans="1:6" x14ac:dyDescent="0.3">
      <c r="A45" s="1" t="s">
        <v>20</v>
      </c>
      <c r="B45" t="s">
        <v>64</v>
      </c>
      <c r="C45">
        <v>0.89864567168925424</v>
      </c>
      <c r="D45">
        <v>0.92319830194643915</v>
      </c>
      <c r="E45">
        <v>0.92319830194643915</v>
      </c>
      <c r="F45">
        <f t="shared" si="0"/>
        <v>0.87536517239403921</v>
      </c>
    </row>
    <row r="46" spans="1:6" x14ac:dyDescent="0.3">
      <c r="A46" s="1" t="s">
        <v>20</v>
      </c>
      <c r="B46" t="s">
        <v>65</v>
      </c>
      <c r="C46">
        <v>0.99328908596412335</v>
      </c>
      <c r="D46">
        <v>0.99336754279004658</v>
      </c>
      <c r="E46">
        <v>0.99336754279004658</v>
      </c>
      <c r="F46">
        <f t="shared" si="0"/>
        <v>0.99321064153036553</v>
      </c>
    </row>
    <row r="47" spans="1:6" ht="15" thickBot="1" x14ac:dyDescent="0.35">
      <c r="A47" s="38" t="s">
        <v>20</v>
      </c>
      <c r="B47" s="39" t="s">
        <v>66</v>
      </c>
      <c r="C47" s="39">
        <v>0.86115187067185472</v>
      </c>
      <c r="D47" s="39">
        <v>0.90588301043219077</v>
      </c>
      <c r="E47" s="39">
        <v>0.90588301043219077</v>
      </c>
      <c r="F47" s="39">
        <f t="shared" si="0"/>
        <v>0.82063037762013002</v>
      </c>
    </row>
    <row r="48" spans="1:6" x14ac:dyDescent="0.3">
      <c r="A48" s="37" t="s">
        <v>17</v>
      </c>
      <c r="B48" t="s">
        <v>58</v>
      </c>
      <c r="C48">
        <v>0.90565947134350722</v>
      </c>
      <c r="D48">
        <v>0.89015835042150826</v>
      </c>
      <c r="E48">
        <v>0.89015835042150826</v>
      </c>
      <c r="F48">
        <f t="shared" si="0"/>
        <v>0.92171002978625005</v>
      </c>
    </row>
    <row r="49" spans="1:6" x14ac:dyDescent="0.3">
      <c r="A49" s="1" t="s">
        <v>17</v>
      </c>
      <c r="B49" t="s">
        <v>59</v>
      </c>
      <c r="C49">
        <v>0.96519858215926679</v>
      </c>
      <c r="D49">
        <v>0.96274948735475041</v>
      </c>
      <c r="E49">
        <v>0.96274948735475041</v>
      </c>
      <c r="F49">
        <f t="shared" si="0"/>
        <v>0.96766016902440921</v>
      </c>
    </row>
    <row r="50" spans="1:6" x14ac:dyDescent="0.3">
      <c r="A50" s="1" t="s">
        <v>17</v>
      </c>
      <c r="B50" t="s">
        <v>60</v>
      </c>
      <c r="C50">
        <v>0.98735946229959559</v>
      </c>
      <c r="D50">
        <v>0.98756151742993858</v>
      </c>
      <c r="E50">
        <v>0.98756151742993858</v>
      </c>
      <c r="F50">
        <f t="shared" si="0"/>
        <v>0.98715748983331675</v>
      </c>
    </row>
    <row r="51" spans="1:6" x14ac:dyDescent="0.3">
      <c r="A51" s="1" t="s">
        <v>17</v>
      </c>
      <c r="B51" t="s">
        <v>61</v>
      </c>
      <c r="C51">
        <v>0.9714780208942102</v>
      </c>
      <c r="D51">
        <v>0.97158293460925038</v>
      </c>
      <c r="E51">
        <v>0.97158293460925038</v>
      </c>
      <c r="F51">
        <f t="shared" si="0"/>
        <v>0.97137312983436241</v>
      </c>
    </row>
    <row r="52" spans="1:6" x14ac:dyDescent="0.3">
      <c r="A52" s="1" t="s">
        <v>17</v>
      </c>
      <c r="B52" t="s">
        <v>62</v>
      </c>
      <c r="C52">
        <v>0.9650600050274879</v>
      </c>
      <c r="D52">
        <v>0.96447254499886081</v>
      </c>
      <c r="E52">
        <v>0.96447254499886081</v>
      </c>
      <c r="F52">
        <f t="shared" si="0"/>
        <v>0.96564818113584405</v>
      </c>
    </row>
    <row r="53" spans="1:6" x14ac:dyDescent="0.3">
      <c r="A53" s="1" t="s">
        <v>17</v>
      </c>
      <c r="B53" t="s">
        <v>63</v>
      </c>
      <c r="C53">
        <v>0.98684111280492293</v>
      </c>
      <c r="D53">
        <v>0.98752904989747081</v>
      </c>
      <c r="E53">
        <v>0.98752904989747081</v>
      </c>
      <c r="F53">
        <f t="shared" si="0"/>
        <v>0.98615413351303938</v>
      </c>
    </row>
    <row r="54" spans="1:6" x14ac:dyDescent="0.3">
      <c r="A54" s="1" t="s">
        <v>17</v>
      </c>
      <c r="B54" t="s">
        <v>64</v>
      </c>
      <c r="C54">
        <v>0.85313279012115406</v>
      </c>
      <c r="D54">
        <v>0.89363465481886539</v>
      </c>
      <c r="E54">
        <v>0.89363465481886539</v>
      </c>
      <c r="F54">
        <f t="shared" si="0"/>
        <v>0.81614304813724192</v>
      </c>
    </row>
    <row r="55" spans="1:6" x14ac:dyDescent="0.3">
      <c r="A55" s="1" t="s">
        <v>17</v>
      </c>
      <c r="B55" t="s">
        <v>65</v>
      </c>
      <c r="C55">
        <v>0.99089637127194619</v>
      </c>
      <c r="D55">
        <v>0.99116541353383458</v>
      </c>
      <c r="E55">
        <v>0.99116541353383458</v>
      </c>
      <c r="F55">
        <f t="shared" si="0"/>
        <v>0.99062747502826054</v>
      </c>
    </row>
    <row r="56" spans="1:6" ht="15" thickBot="1" x14ac:dyDescent="0.35">
      <c r="A56" s="38" t="s">
        <v>17</v>
      </c>
      <c r="B56" s="39" t="s">
        <v>66</v>
      </c>
      <c r="C56" s="39">
        <v>0.84602193018280425</v>
      </c>
      <c r="D56" s="39">
        <v>0.89542036910457967</v>
      </c>
      <c r="E56" s="39">
        <v>0.89542036910457967</v>
      </c>
      <c r="F56" s="39">
        <f t="shared" si="0"/>
        <v>0.8017889383227903</v>
      </c>
    </row>
    <row r="57" spans="1:6" x14ac:dyDescent="0.3">
      <c r="A57" s="37" t="s">
        <v>8</v>
      </c>
      <c r="B57" t="s">
        <v>58</v>
      </c>
      <c r="C57">
        <v>0.88418803850719929</v>
      </c>
      <c r="D57">
        <v>0.85546016483516485</v>
      </c>
      <c r="E57">
        <v>0.85546016483516485</v>
      </c>
      <c r="F57">
        <f t="shared" si="0"/>
        <v>0.91491242479773871</v>
      </c>
    </row>
    <row r="58" spans="1:6" x14ac:dyDescent="0.3">
      <c r="A58" s="1" t="s">
        <v>8</v>
      </c>
      <c r="B58" t="s">
        <v>59</v>
      </c>
      <c r="C58">
        <v>0.98527724837781461</v>
      </c>
      <c r="D58">
        <v>0.98440934065934083</v>
      </c>
      <c r="E58">
        <v>0.98440934065934083</v>
      </c>
      <c r="F58">
        <f t="shared" si="0"/>
        <v>0.98614668783411374</v>
      </c>
    </row>
    <row r="59" spans="1:6" x14ac:dyDescent="0.3">
      <c r="A59" s="1" t="s">
        <v>8</v>
      </c>
      <c r="B59" t="s">
        <v>60</v>
      </c>
      <c r="C59">
        <v>0.98870339625781156</v>
      </c>
      <c r="D59">
        <v>0.98894230769230762</v>
      </c>
      <c r="E59">
        <v>0.98894230769230762</v>
      </c>
      <c r="F59">
        <f t="shared" si="0"/>
        <v>0.98846460022921379</v>
      </c>
    </row>
    <row r="60" spans="1:6" x14ac:dyDescent="0.3">
      <c r="A60" s="1" t="s">
        <v>8</v>
      </c>
      <c r="B60" t="s">
        <v>61</v>
      </c>
      <c r="C60">
        <v>0.97793345861519443</v>
      </c>
      <c r="D60">
        <v>0.97785027472527475</v>
      </c>
      <c r="E60">
        <v>0.97785027472527475</v>
      </c>
      <c r="F60">
        <f t="shared" si="0"/>
        <v>0.97801665665891335</v>
      </c>
    </row>
    <row r="61" spans="1:6" x14ac:dyDescent="0.3">
      <c r="A61" s="1" t="s">
        <v>8</v>
      </c>
      <c r="B61" t="s">
        <v>62</v>
      </c>
      <c r="C61">
        <v>0.97969812833343917</v>
      </c>
      <c r="D61">
        <v>0.98001373626373645</v>
      </c>
      <c r="E61">
        <v>0.98001373626373645</v>
      </c>
      <c r="F61">
        <f t="shared" si="0"/>
        <v>0.97938272361722756</v>
      </c>
    </row>
    <row r="62" spans="1:6" x14ac:dyDescent="0.3">
      <c r="A62" s="1" t="s">
        <v>8</v>
      </c>
      <c r="B62" t="s">
        <v>63</v>
      </c>
      <c r="C62">
        <v>0.98566374433329162</v>
      </c>
      <c r="D62">
        <v>0.98664148351648362</v>
      </c>
      <c r="E62">
        <v>0.98664148351648362</v>
      </c>
      <c r="F62">
        <f t="shared" si="0"/>
        <v>0.98468794106606472</v>
      </c>
    </row>
    <row r="63" spans="1:6" x14ac:dyDescent="0.3">
      <c r="A63" s="1" t="s">
        <v>8</v>
      </c>
      <c r="B63" t="s">
        <v>64</v>
      </c>
      <c r="C63">
        <v>0.88490138926114548</v>
      </c>
      <c r="D63">
        <v>0.92221840659340681</v>
      </c>
      <c r="E63">
        <v>0.92221840659340681</v>
      </c>
      <c r="F63">
        <f t="shared" si="0"/>
        <v>0.85048694279360326</v>
      </c>
    </row>
    <row r="64" spans="1:6" x14ac:dyDescent="0.3">
      <c r="A64" s="1" t="s">
        <v>8</v>
      </c>
      <c r="B64" t="s">
        <v>65</v>
      </c>
      <c r="C64">
        <v>0.99121166033877439</v>
      </c>
      <c r="D64">
        <v>0.99110576923076921</v>
      </c>
      <c r="E64">
        <v>0.99110576923076921</v>
      </c>
      <c r="F64">
        <f t="shared" si="0"/>
        <v>0.99131757407630161</v>
      </c>
    </row>
    <row r="65" spans="1:6" ht="15" thickBot="1" x14ac:dyDescent="0.35">
      <c r="A65" s="38" t="s">
        <v>8</v>
      </c>
      <c r="B65" s="39" t="s">
        <v>66</v>
      </c>
      <c r="C65" s="39">
        <v>0.88490138926114548</v>
      </c>
      <c r="D65" s="39">
        <v>0.92221840659340681</v>
      </c>
      <c r="E65" s="39">
        <v>0.92221840659340681</v>
      </c>
      <c r="F65" s="39">
        <f t="shared" si="0"/>
        <v>0.85048694279360326</v>
      </c>
    </row>
    <row r="66" spans="1:6" x14ac:dyDescent="0.3">
      <c r="A66" s="37" t="s">
        <v>5</v>
      </c>
      <c r="B66" t="s">
        <v>58</v>
      </c>
      <c r="C66">
        <v>0.95766466489623159</v>
      </c>
      <c r="D66">
        <v>0.9529847345636816</v>
      </c>
      <c r="E66">
        <v>0.9529847345636816</v>
      </c>
      <c r="F66">
        <f t="shared" si="0"/>
        <v>0.96239078659640898</v>
      </c>
    </row>
    <row r="67" spans="1:6" x14ac:dyDescent="0.3">
      <c r="A67" s="1" t="s">
        <v>5</v>
      </c>
      <c r="B67" t="s">
        <v>59</v>
      </c>
      <c r="C67">
        <v>0.9946838515020332</v>
      </c>
      <c r="D67">
        <v>0.99461038961038961</v>
      </c>
      <c r="E67">
        <v>0.99461038961038961</v>
      </c>
      <c r="F67">
        <f t="shared" si="0"/>
        <v>0.99475732424626429</v>
      </c>
    </row>
    <row r="68" spans="1:6" x14ac:dyDescent="0.3">
      <c r="A68" s="1" t="s">
        <v>5</v>
      </c>
      <c r="B68" t="s">
        <v>60</v>
      </c>
      <c r="C68">
        <v>0.99828661437572319</v>
      </c>
      <c r="D68">
        <v>0.99821428571428561</v>
      </c>
      <c r="E68">
        <v>0.99821428571428561</v>
      </c>
      <c r="F68">
        <f t="shared" ref="F68:F131" si="1">(C68*D68)/(2*D68-C68)</f>
        <v>0.99835895351950787</v>
      </c>
    </row>
    <row r="69" spans="1:6" x14ac:dyDescent="0.3">
      <c r="A69" s="1" t="s">
        <v>5</v>
      </c>
      <c r="B69" t="s">
        <v>61</v>
      </c>
      <c r="C69">
        <v>0.99277366048293136</v>
      </c>
      <c r="D69">
        <v>0.99279220779220778</v>
      </c>
      <c r="E69">
        <v>0.99279220779220778</v>
      </c>
      <c r="F69">
        <f t="shared" si="1"/>
        <v>0.99275511386664239</v>
      </c>
    </row>
    <row r="70" spans="1:6" x14ac:dyDescent="0.3">
      <c r="A70" s="1" t="s">
        <v>5</v>
      </c>
      <c r="B70" t="s">
        <v>62</v>
      </c>
      <c r="C70">
        <v>0.99102894055639323</v>
      </c>
      <c r="D70">
        <v>0.99097402597402595</v>
      </c>
      <c r="E70">
        <v>0.99097402597402595</v>
      </c>
      <c r="F70">
        <f t="shared" si="1"/>
        <v>0.99108386122525394</v>
      </c>
    </row>
    <row r="71" spans="1:6" x14ac:dyDescent="0.3">
      <c r="A71" s="1" t="s">
        <v>5</v>
      </c>
      <c r="B71" t="s">
        <v>63</v>
      </c>
      <c r="C71">
        <v>0.9946838515020332</v>
      </c>
      <c r="D71">
        <v>0.99461038961038961</v>
      </c>
      <c r="E71">
        <v>0.99461038961038961</v>
      </c>
      <c r="F71">
        <f t="shared" si="1"/>
        <v>0.99475732424626429</v>
      </c>
    </row>
    <row r="72" spans="1:6" x14ac:dyDescent="0.3">
      <c r="A72" s="1" t="s">
        <v>5</v>
      </c>
      <c r="B72" t="s">
        <v>64</v>
      </c>
      <c r="C72">
        <v>0.86119433663798728</v>
      </c>
      <c r="D72">
        <v>0.90236329460013676</v>
      </c>
      <c r="E72">
        <v>0.90236329460013676</v>
      </c>
      <c r="F72">
        <f t="shared" si="1"/>
        <v>0.82361801283346525</v>
      </c>
    </row>
    <row r="73" spans="1:6" x14ac:dyDescent="0.3">
      <c r="A73" s="1" t="s">
        <v>5</v>
      </c>
      <c r="B73" t="s">
        <v>65</v>
      </c>
      <c r="C73">
        <v>0.9946838515020332</v>
      </c>
      <c r="D73">
        <v>0.99461038961038961</v>
      </c>
      <c r="E73">
        <v>0.99461038961038961</v>
      </c>
      <c r="F73">
        <f t="shared" si="1"/>
        <v>0.99475732424626429</v>
      </c>
    </row>
    <row r="74" spans="1:6" ht="15" thickBot="1" x14ac:dyDescent="0.35">
      <c r="A74" s="38" t="s">
        <v>5</v>
      </c>
      <c r="B74" s="39" t="s">
        <v>66</v>
      </c>
      <c r="C74" s="39">
        <v>0.8639593709564195</v>
      </c>
      <c r="D74" s="39">
        <v>0.90781784005468202</v>
      </c>
      <c r="E74" s="39">
        <v>0.90781784005468202</v>
      </c>
      <c r="F74" s="39">
        <f t="shared" si="1"/>
        <v>0.82414337994265474</v>
      </c>
    </row>
    <row r="75" spans="1:6" x14ac:dyDescent="0.3">
      <c r="A75" s="37" t="s">
        <v>7</v>
      </c>
      <c r="B75" t="s">
        <v>58</v>
      </c>
      <c r="C75">
        <v>0.82051062593352886</v>
      </c>
      <c r="D75">
        <v>0.75941510624868513</v>
      </c>
      <c r="E75">
        <v>0.75941510624868513</v>
      </c>
      <c r="F75">
        <f t="shared" si="1"/>
        <v>0.89229655899751925</v>
      </c>
    </row>
    <row r="76" spans="1:6" x14ac:dyDescent="0.3">
      <c r="A76" s="1" t="s">
        <v>7</v>
      </c>
      <c r="B76" t="s">
        <v>59</v>
      </c>
      <c r="C76">
        <v>0.97017679883877239</v>
      </c>
      <c r="D76">
        <v>0.97433200084157356</v>
      </c>
      <c r="E76">
        <v>0.97433200084157356</v>
      </c>
      <c r="F76">
        <f t="shared" si="1"/>
        <v>0.9660568874430101</v>
      </c>
    </row>
    <row r="77" spans="1:6" x14ac:dyDescent="0.3">
      <c r="A77" s="1" t="s">
        <v>7</v>
      </c>
      <c r="B77" t="s">
        <v>60</v>
      </c>
      <c r="C77">
        <v>0.96093826471544563</v>
      </c>
      <c r="D77">
        <v>0.96412791920892082</v>
      </c>
      <c r="E77">
        <v>0.96412791920892082</v>
      </c>
      <c r="F77">
        <f t="shared" si="1"/>
        <v>0.9577696454973843</v>
      </c>
    </row>
    <row r="78" spans="1:6" x14ac:dyDescent="0.3">
      <c r="A78" s="1" t="s">
        <v>7</v>
      </c>
      <c r="B78" t="s">
        <v>61</v>
      </c>
      <c r="C78">
        <v>0.97017679883877239</v>
      </c>
      <c r="D78">
        <v>0.97433200084157356</v>
      </c>
      <c r="E78">
        <v>0.97433200084157356</v>
      </c>
      <c r="F78">
        <f t="shared" si="1"/>
        <v>0.9660568874430101</v>
      </c>
    </row>
    <row r="79" spans="1:6" x14ac:dyDescent="0.3">
      <c r="A79" s="1" t="s">
        <v>7</v>
      </c>
      <c r="B79" t="s">
        <v>62</v>
      </c>
      <c r="C79">
        <v>0.957852406083744</v>
      </c>
      <c r="D79">
        <v>0.95897328003366289</v>
      </c>
      <c r="E79">
        <v>0.95897328003366289</v>
      </c>
      <c r="F79">
        <f t="shared" si="1"/>
        <v>0.9567341492904996</v>
      </c>
    </row>
    <row r="80" spans="1:6" x14ac:dyDescent="0.3">
      <c r="A80" s="1" t="s">
        <v>7</v>
      </c>
      <c r="B80" t="s">
        <v>63</v>
      </c>
      <c r="C80">
        <v>0.97017679883877239</v>
      </c>
      <c r="D80">
        <v>0.97433200084157356</v>
      </c>
      <c r="E80">
        <v>0.97433200084157356</v>
      </c>
      <c r="F80">
        <f t="shared" si="1"/>
        <v>0.9660568874430101</v>
      </c>
    </row>
    <row r="81" spans="1:6" x14ac:dyDescent="0.3">
      <c r="A81" s="1" t="s">
        <v>7</v>
      </c>
      <c r="B81" t="s">
        <v>64</v>
      </c>
      <c r="C81">
        <v>0.91624610536322804</v>
      </c>
      <c r="D81">
        <v>0.94361455922575199</v>
      </c>
      <c r="E81">
        <v>0.94361455922575199</v>
      </c>
      <c r="F81">
        <f t="shared" si="1"/>
        <v>0.89042048439629262</v>
      </c>
    </row>
    <row r="82" spans="1:6" x14ac:dyDescent="0.3">
      <c r="A82" s="1" t="s">
        <v>7</v>
      </c>
      <c r="B82" t="s">
        <v>65</v>
      </c>
      <c r="C82">
        <v>0.97017679883877239</v>
      </c>
      <c r="D82">
        <v>0.97433200084157356</v>
      </c>
      <c r="E82">
        <v>0.97433200084157356</v>
      </c>
      <c r="F82">
        <f t="shared" si="1"/>
        <v>0.9660568874430101</v>
      </c>
    </row>
    <row r="83" spans="1:6" ht="15" thickBot="1" x14ac:dyDescent="0.35">
      <c r="A83" s="38" t="s">
        <v>7</v>
      </c>
      <c r="B83" s="39" t="s">
        <v>66</v>
      </c>
      <c r="C83" s="39">
        <v>0.91624610536322804</v>
      </c>
      <c r="D83" s="39">
        <v>0.94361455922575199</v>
      </c>
      <c r="E83" s="39">
        <v>0.94361455922575199</v>
      </c>
      <c r="F83" s="39">
        <f t="shared" si="1"/>
        <v>0.89042048439629262</v>
      </c>
    </row>
    <row r="84" spans="1:6" x14ac:dyDescent="0.3">
      <c r="A84" s="37" t="s">
        <v>12</v>
      </c>
      <c r="B84" t="s">
        <v>58</v>
      </c>
      <c r="C84">
        <v>0.83829666999211294</v>
      </c>
      <c r="D84">
        <v>0.77245763925416311</v>
      </c>
      <c r="E84">
        <v>0.77245763925416311</v>
      </c>
      <c r="F84">
        <f t="shared" si="1"/>
        <v>0.91640477464424985</v>
      </c>
    </row>
    <row r="85" spans="1:6" x14ac:dyDescent="0.3">
      <c r="A85" s="1" t="s">
        <v>12</v>
      </c>
      <c r="B85" t="s">
        <v>59</v>
      </c>
      <c r="C85">
        <v>0.98271741280891078</v>
      </c>
      <c r="D85">
        <v>0.98360090613611739</v>
      </c>
      <c r="E85">
        <v>0.98360090613611739</v>
      </c>
      <c r="F85">
        <f t="shared" si="1"/>
        <v>0.98183550520608875</v>
      </c>
    </row>
    <row r="86" spans="1:6" x14ac:dyDescent="0.3">
      <c r="A86" s="1" t="s">
        <v>12</v>
      </c>
      <c r="B86" t="s">
        <v>60</v>
      </c>
      <c r="C86">
        <v>0.98678895941566858</v>
      </c>
      <c r="D86">
        <v>0.98829574181686863</v>
      </c>
      <c r="E86">
        <v>0.98829574181686863</v>
      </c>
      <c r="F86">
        <f t="shared" si="1"/>
        <v>0.98528676458249154</v>
      </c>
    </row>
    <row r="87" spans="1:6" x14ac:dyDescent="0.3">
      <c r="A87" s="1" t="s">
        <v>12</v>
      </c>
      <c r="B87" t="s">
        <v>61</v>
      </c>
      <c r="C87">
        <v>0.96413117899139555</v>
      </c>
      <c r="D87">
        <v>0.96480421652732118</v>
      </c>
      <c r="E87">
        <v>0.96480421652732118</v>
      </c>
      <c r="F87">
        <f t="shared" si="1"/>
        <v>0.9634590798090622</v>
      </c>
    </row>
    <row r="88" spans="1:6" x14ac:dyDescent="0.3">
      <c r="A88" s="1" t="s">
        <v>12</v>
      </c>
      <c r="B88" t="s">
        <v>62</v>
      </c>
      <c r="C88">
        <v>0.98000328877793541</v>
      </c>
      <c r="D88">
        <v>0.97892225312063497</v>
      </c>
      <c r="E88">
        <v>0.97892225312063497</v>
      </c>
      <c r="F88">
        <f t="shared" si="1"/>
        <v>0.98108671467625141</v>
      </c>
    </row>
    <row r="89" spans="1:6" x14ac:dyDescent="0.3">
      <c r="A89" s="1" t="s">
        <v>12</v>
      </c>
      <c r="B89" t="s">
        <v>63</v>
      </c>
      <c r="C89">
        <v>0.97873043188261954</v>
      </c>
      <c r="D89">
        <v>0.98123660709815919</v>
      </c>
      <c r="E89">
        <v>0.98123660709815919</v>
      </c>
      <c r="F89">
        <f t="shared" si="1"/>
        <v>0.9762370260908031</v>
      </c>
    </row>
    <row r="90" spans="1:6" x14ac:dyDescent="0.3">
      <c r="A90" s="1" t="s">
        <v>12</v>
      </c>
      <c r="B90" t="s">
        <v>64</v>
      </c>
      <c r="C90">
        <v>0.93363198228271882</v>
      </c>
      <c r="D90">
        <v>0.95541407947760959</v>
      </c>
      <c r="E90">
        <v>0.95541407947760959</v>
      </c>
      <c r="F90">
        <f t="shared" si="1"/>
        <v>0.91282094856419826</v>
      </c>
    </row>
    <row r="91" spans="1:6" x14ac:dyDescent="0.3">
      <c r="A91" s="1" t="s">
        <v>12</v>
      </c>
      <c r="B91" t="s">
        <v>65</v>
      </c>
      <c r="C91">
        <v>0.98776699291217041</v>
      </c>
      <c r="D91">
        <v>0.98826267795401757</v>
      </c>
      <c r="E91">
        <v>0.98826267795401757</v>
      </c>
      <c r="F91">
        <f t="shared" si="1"/>
        <v>0.98727180486467481</v>
      </c>
    </row>
    <row r="92" spans="1:6" ht="15" thickBot="1" x14ac:dyDescent="0.35">
      <c r="A92" s="38" t="s">
        <v>12</v>
      </c>
      <c r="B92" s="39" t="s">
        <v>66</v>
      </c>
      <c r="C92" s="39">
        <v>0.93363198228271882</v>
      </c>
      <c r="D92" s="39">
        <v>0.95541407947760959</v>
      </c>
      <c r="E92" s="39">
        <v>0.95541407947760959</v>
      </c>
      <c r="F92" s="39">
        <f t="shared" si="1"/>
        <v>0.91282094856419826</v>
      </c>
    </row>
    <row r="93" spans="1:6" x14ac:dyDescent="0.3">
      <c r="A93" s="37" t="s">
        <v>9</v>
      </c>
      <c r="B93" t="s">
        <v>58</v>
      </c>
      <c r="C93">
        <v>0.95886615515771523</v>
      </c>
      <c r="D93">
        <v>0.95652173913043481</v>
      </c>
      <c r="E93">
        <v>0.95652173913043481</v>
      </c>
      <c r="F93">
        <f t="shared" si="1"/>
        <v>0.96122209165687411</v>
      </c>
    </row>
    <row r="94" spans="1:6" x14ac:dyDescent="0.3">
      <c r="A94" s="1" t="s">
        <v>9</v>
      </c>
      <c r="B94" t="s">
        <v>59</v>
      </c>
      <c r="C94">
        <v>0.97893845285149617</v>
      </c>
      <c r="D94">
        <v>0.97826086956521741</v>
      </c>
      <c r="E94">
        <v>0.97826086956521741</v>
      </c>
      <c r="F94">
        <f t="shared" si="1"/>
        <v>0.97961697543188164</v>
      </c>
    </row>
    <row r="95" spans="1:6" x14ac:dyDescent="0.3">
      <c r="A95" s="1" t="s">
        <v>9</v>
      </c>
      <c r="B95" t="s">
        <v>60</v>
      </c>
      <c r="C95">
        <v>0.97734691212952085</v>
      </c>
      <c r="D95">
        <v>0.97826086956521741</v>
      </c>
      <c r="E95">
        <v>0.97826086956521741</v>
      </c>
      <c r="F95">
        <f t="shared" si="1"/>
        <v>0.97643466086144881</v>
      </c>
    </row>
    <row r="96" spans="1:6" x14ac:dyDescent="0.3">
      <c r="A96" s="1" t="s">
        <v>9</v>
      </c>
      <c r="B96" t="s">
        <v>61</v>
      </c>
      <c r="C96">
        <v>1</v>
      </c>
      <c r="D96">
        <v>1</v>
      </c>
      <c r="E96">
        <v>1</v>
      </c>
      <c r="F96">
        <f t="shared" si="1"/>
        <v>1</v>
      </c>
    </row>
    <row r="97" spans="1:6" x14ac:dyDescent="0.3">
      <c r="A97" s="1" t="s">
        <v>9</v>
      </c>
      <c r="B97" t="s">
        <v>62</v>
      </c>
      <c r="C97">
        <v>0.97893845285149617</v>
      </c>
      <c r="D97">
        <v>0.97826086956521741</v>
      </c>
      <c r="E97">
        <v>0.97826086956521741</v>
      </c>
      <c r="F97">
        <f t="shared" si="1"/>
        <v>0.97961697543188164</v>
      </c>
    </row>
    <row r="98" spans="1:6" x14ac:dyDescent="0.3">
      <c r="A98" s="1" t="s">
        <v>9</v>
      </c>
      <c r="B98" t="s">
        <v>63</v>
      </c>
      <c r="C98">
        <v>1</v>
      </c>
      <c r="D98">
        <v>1</v>
      </c>
      <c r="E98">
        <v>1</v>
      </c>
      <c r="F98">
        <f t="shared" si="1"/>
        <v>1</v>
      </c>
    </row>
    <row r="99" spans="1:6" x14ac:dyDescent="0.3">
      <c r="A99" s="1" t="s">
        <v>9</v>
      </c>
      <c r="B99" t="s">
        <v>64</v>
      </c>
      <c r="C99">
        <v>0.71176612359008962</v>
      </c>
      <c r="D99">
        <v>0.80039525691699609</v>
      </c>
      <c r="E99">
        <v>0.80039525691699609</v>
      </c>
      <c r="F99">
        <f t="shared" si="1"/>
        <v>0.64080832382946129</v>
      </c>
    </row>
    <row r="100" spans="1:6" x14ac:dyDescent="0.3">
      <c r="A100" s="1" t="s">
        <v>9</v>
      </c>
      <c r="B100" t="s">
        <v>65</v>
      </c>
      <c r="C100">
        <v>0.97734691212952085</v>
      </c>
      <c r="D100">
        <v>0.97826086956521741</v>
      </c>
      <c r="E100">
        <v>0.97826086956521741</v>
      </c>
      <c r="F100">
        <f t="shared" si="1"/>
        <v>0.97643466086144881</v>
      </c>
    </row>
    <row r="101" spans="1:6" ht="15" thickBot="1" x14ac:dyDescent="0.35">
      <c r="A101" s="38" t="s">
        <v>9</v>
      </c>
      <c r="B101" s="39" t="s">
        <v>66</v>
      </c>
      <c r="C101" s="39">
        <v>0.71176612359008962</v>
      </c>
      <c r="D101" s="39">
        <v>0.80039525691699609</v>
      </c>
      <c r="E101" s="39">
        <v>0.80039525691699609</v>
      </c>
      <c r="F101" s="39">
        <f t="shared" si="1"/>
        <v>0.64080832382946129</v>
      </c>
    </row>
    <row r="102" spans="1:6" x14ac:dyDescent="0.3">
      <c r="A102" s="37" t="s">
        <v>6</v>
      </c>
      <c r="B102" t="s">
        <v>58</v>
      </c>
      <c r="C102">
        <v>0.8660816467668877</v>
      </c>
      <c r="D102">
        <v>0.83653846153846145</v>
      </c>
      <c r="E102">
        <v>0.83653846153846145</v>
      </c>
      <c r="F102">
        <f t="shared" si="1"/>
        <v>0.89778791725507401</v>
      </c>
    </row>
    <row r="103" spans="1:6" x14ac:dyDescent="0.3">
      <c r="A103" s="1" t="s">
        <v>6</v>
      </c>
      <c r="B103" t="s">
        <v>59</v>
      </c>
      <c r="C103">
        <v>0.96933568783367163</v>
      </c>
      <c r="D103">
        <v>0.97115384615384603</v>
      </c>
      <c r="E103">
        <v>0.97115384615384603</v>
      </c>
      <c r="F103">
        <f t="shared" si="1"/>
        <v>0.96752432456959747</v>
      </c>
    </row>
    <row r="104" spans="1:6" x14ac:dyDescent="0.3">
      <c r="A104" s="1" t="s">
        <v>6</v>
      </c>
      <c r="B104" t="s">
        <v>60</v>
      </c>
      <c r="C104">
        <v>0.94826880904183519</v>
      </c>
      <c r="D104">
        <v>0.95192307692307676</v>
      </c>
      <c r="E104">
        <v>0.95192307692307676</v>
      </c>
      <c r="F104">
        <f t="shared" si="1"/>
        <v>0.94464249007298773</v>
      </c>
    </row>
    <row r="105" spans="1:6" x14ac:dyDescent="0.3">
      <c r="A105" s="1" t="s">
        <v>6</v>
      </c>
      <c r="B105" t="s">
        <v>61</v>
      </c>
      <c r="C105">
        <v>0.97856570512820518</v>
      </c>
      <c r="D105">
        <v>0.98076923076923084</v>
      </c>
      <c r="E105">
        <v>0.98076923076923084</v>
      </c>
      <c r="F105">
        <f t="shared" si="1"/>
        <v>0.97637205875436972</v>
      </c>
    </row>
    <row r="106" spans="1:6" x14ac:dyDescent="0.3">
      <c r="A106" s="1" t="s">
        <v>6</v>
      </c>
      <c r="B106" t="s">
        <v>62</v>
      </c>
      <c r="C106">
        <v>0.91098132378374319</v>
      </c>
      <c r="D106">
        <v>0.91346153846153844</v>
      </c>
      <c r="E106">
        <v>0.91346153846153844</v>
      </c>
      <c r="F106">
        <f t="shared" si="1"/>
        <v>0.90851454110602192</v>
      </c>
    </row>
    <row r="107" spans="1:6" x14ac:dyDescent="0.3">
      <c r="A107" s="1" t="s">
        <v>6</v>
      </c>
      <c r="B107" t="s">
        <v>63</v>
      </c>
      <c r="C107">
        <v>0.97856570512820518</v>
      </c>
      <c r="D107">
        <v>0.98076923076923084</v>
      </c>
      <c r="E107">
        <v>0.98076923076923084</v>
      </c>
      <c r="F107">
        <f t="shared" si="1"/>
        <v>0.97637205875436972</v>
      </c>
    </row>
    <row r="108" spans="1:6" x14ac:dyDescent="0.3">
      <c r="A108" s="1" t="s">
        <v>6</v>
      </c>
      <c r="B108" t="s">
        <v>64</v>
      </c>
      <c r="C108">
        <v>0.85819735819735832</v>
      </c>
      <c r="D108">
        <v>0.90384615384615397</v>
      </c>
      <c r="E108">
        <v>0.90384615384615397</v>
      </c>
      <c r="F108">
        <f t="shared" si="1"/>
        <v>0.8169378698224854</v>
      </c>
    </row>
    <row r="109" spans="1:6" x14ac:dyDescent="0.3">
      <c r="A109" s="1" t="s">
        <v>6</v>
      </c>
      <c r="B109" t="s">
        <v>65</v>
      </c>
      <c r="C109">
        <v>0.9464882943143812</v>
      </c>
      <c r="D109">
        <v>0.9423076923076924</v>
      </c>
      <c r="E109">
        <v>0.9423076923076924</v>
      </c>
      <c r="F109">
        <f t="shared" si="1"/>
        <v>0.95070615658850921</v>
      </c>
    </row>
    <row r="110" spans="1:6" ht="15" thickBot="1" x14ac:dyDescent="0.35">
      <c r="A110" s="38" t="s">
        <v>6</v>
      </c>
      <c r="B110" s="39" t="s">
        <v>66</v>
      </c>
      <c r="C110" s="39">
        <v>0.85819735819735832</v>
      </c>
      <c r="D110" s="39">
        <v>0.90384615384615397</v>
      </c>
      <c r="E110" s="39">
        <v>0.90384615384615397</v>
      </c>
      <c r="F110" s="39">
        <f t="shared" si="1"/>
        <v>0.8169378698224854</v>
      </c>
    </row>
    <row r="111" spans="1:6" x14ac:dyDescent="0.3">
      <c r="A111" s="37" t="s">
        <v>19</v>
      </c>
      <c r="B111" t="s">
        <v>58</v>
      </c>
      <c r="C111">
        <v>0.92829222628046337</v>
      </c>
      <c r="D111">
        <v>0.91932447397563677</v>
      </c>
      <c r="E111">
        <v>0.91932447397563677</v>
      </c>
      <c r="F111">
        <f t="shared" si="1"/>
        <v>0.93743665785724206</v>
      </c>
    </row>
    <row r="112" spans="1:6" x14ac:dyDescent="0.3">
      <c r="A112" s="1" t="s">
        <v>19</v>
      </c>
      <c r="B112" t="s">
        <v>59</v>
      </c>
      <c r="C112">
        <v>0.97097998646815376</v>
      </c>
      <c r="D112">
        <v>0.96910299003322242</v>
      </c>
      <c r="E112">
        <v>0.96910299003322242</v>
      </c>
      <c r="F112">
        <f t="shared" si="1"/>
        <v>0.97286426789261193</v>
      </c>
    </row>
    <row r="113" spans="1:6" x14ac:dyDescent="0.3">
      <c r="A113" s="1" t="s">
        <v>19</v>
      </c>
      <c r="B113" t="s">
        <v>60</v>
      </c>
      <c r="C113">
        <v>0.98628246611505621</v>
      </c>
      <c r="D113">
        <v>0.98576965669988925</v>
      </c>
      <c r="E113">
        <v>0.98576965669988925</v>
      </c>
      <c r="F113">
        <f t="shared" si="1"/>
        <v>0.98679580934736344</v>
      </c>
    </row>
    <row r="114" spans="1:6" x14ac:dyDescent="0.3">
      <c r="A114" s="1" t="s">
        <v>19</v>
      </c>
      <c r="B114" t="s">
        <v>61</v>
      </c>
      <c r="C114">
        <v>0.97660742109117404</v>
      </c>
      <c r="D114">
        <v>0.97630121816168336</v>
      </c>
      <c r="E114">
        <v>0.97630121816168336</v>
      </c>
      <c r="F114">
        <f t="shared" si="1"/>
        <v>0.97691381615327322</v>
      </c>
    </row>
    <row r="115" spans="1:6" x14ac:dyDescent="0.3">
      <c r="A115" s="1" t="s">
        <v>19</v>
      </c>
      <c r="B115" t="s">
        <v>62</v>
      </c>
      <c r="C115">
        <v>0.97292253518747041</v>
      </c>
      <c r="D115">
        <v>0.97392026578073099</v>
      </c>
      <c r="E115">
        <v>0.97392026578073099</v>
      </c>
      <c r="F115">
        <f t="shared" si="1"/>
        <v>0.97192684674819696</v>
      </c>
    </row>
    <row r="116" spans="1:6" x14ac:dyDescent="0.3">
      <c r="A116" s="1" t="s">
        <v>19</v>
      </c>
      <c r="B116" t="s">
        <v>63</v>
      </c>
      <c r="C116">
        <v>0.98590280848197376</v>
      </c>
      <c r="D116">
        <v>0.98576965669988925</v>
      </c>
      <c r="E116">
        <v>0.98576965669988925</v>
      </c>
      <c r="F116">
        <f t="shared" si="1"/>
        <v>0.98603599623958682</v>
      </c>
    </row>
    <row r="117" spans="1:6" x14ac:dyDescent="0.3">
      <c r="A117" s="1" t="s">
        <v>19</v>
      </c>
      <c r="B117" t="s">
        <v>64</v>
      </c>
      <c r="C117">
        <v>0.82439242778758037</v>
      </c>
      <c r="D117">
        <v>0.87884828349944633</v>
      </c>
      <c r="E117">
        <v>0.87884828349944633</v>
      </c>
      <c r="F117">
        <f t="shared" si="1"/>
        <v>0.77629128560739868</v>
      </c>
    </row>
    <row r="118" spans="1:6" x14ac:dyDescent="0.3">
      <c r="A118" s="1" t="s">
        <v>19</v>
      </c>
      <c r="B118" t="s">
        <v>65</v>
      </c>
      <c r="C118">
        <v>0.98875533571121343</v>
      </c>
      <c r="D118">
        <v>0.98815060908084162</v>
      </c>
      <c r="E118">
        <v>0.98815060908084162</v>
      </c>
      <c r="F118">
        <f t="shared" si="1"/>
        <v>0.98936080295385254</v>
      </c>
    </row>
    <row r="119" spans="1:6" ht="15" thickBot="1" x14ac:dyDescent="0.35">
      <c r="A119" s="38" t="s">
        <v>19</v>
      </c>
      <c r="B119" s="39" t="s">
        <v>66</v>
      </c>
      <c r="C119" s="39">
        <v>0.82559333658342593</v>
      </c>
      <c r="D119" s="39">
        <v>0.88122923588039881</v>
      </c>
      <c r="E119" s="39">
        <v>0.88122923588039881</v>
      </c>
      <c r="F119" s="39">
        <f t="shared" si="1"/>
        <v>0.7765653324345565</v>
      </c>
    </row>
    <row r="120" spans="1:6" x14ac:dyDescent="0.3">
      <c r="A120" s="37" t="s">
        <v>10</v>
      </c>
      <c r="B120" t="s">
        <v>58</v>
      </c>
      <c r="C120">
        <v>0.95501782230862176</v>
      </c>
      <c r="D120">
        <v>0.95002858776443677</v>
      </c>
      <c r="E120">
        <v>0.95002858776443677</v>
      </c>
      <c r="F120">
        <f t="shared" si="1"/>
        <v>0.96005973711686565</v>
      </c>
    </row>
    <row r="121" spans="1:6" x14ac:dyDescent="0.3">
      <c r="A121" s="1" t="s">
        <v>10</v>
      </c>
      <c r="B121" t="s">
        <v>59</v>
      </c>
      <c r="C121">
        <v>0.98822025419546444</v>
      </c>
      <c r="D121">
        <v>0.9875357347055459</v>
      </c>
      <c r="E121">
        <v>0.9875357347055459</v>
      </c>
      <c r="F121">
        <f t="shared" si="1"/>
        <v>0.98890572330559889</v>
      </c>
    </row>
    <row r="122" spans="1:6" x14ac:dyDescent="0.3">
      <c r="A122" s="1" t="s">
        <v>10</v>
      </c>
      <c r="B122" t="s">
        <v>60</v>
      </c>
      <c r="C122">
        <v>1</v>
      </c>
      <c r="D122">
        <v>1</v>
      </c>
      <c r="E122">
        <v>1</v>
      </c>
      <c r="F122">
        <f t="shared" si="1"/>
        <v>1</v>
      </c>
    </row>
    <row r="123" spans="1:6" x14ac:dyDescent="0.3">
      <c r="A123" s="1" t="s">
        <v>10</v>
      </c>
      <c r="B123" t="s">
        <v>61</v>
      </c>
      <c r="C123">
        <v>0.9871043967523252</v>
      </c>
      <c r="D123">
        <v>0.98742138364779863</v>
      </c>
      <c r="E123">
        <v>0.98742138364779863</v>
      </c>
      <c r="F123">
        <f t="shared" si="1"/>
        <v>0.98678761331293874</v>
      </c>
    </row>
    <row r="124" spans="1:6" x14ac:dyDescent="0.3">
      <c r="A124" s="1" t="s">
        <v>10</v>
      </c>
      <c r="B124" t="s">
        <v>62</v>
      </c>
      <c r="C124">
        <v>0.98738927821125644</v>
      </c>
      <c r="D124">
        <v>0.98742138364779874</v>
      </c>
      <c r="E124">
        <v>0.98742138364779874</v>
      </c>
      <c r="F124">
        <f t="shared" si="1"/>
        <v>0.9873571748624258</v>
      </c>
    </row>
    <row r="125" spans="1:6" x14ac:dyDescent="0.3">
      <c r="A125" s="1" t="s">
        <v>10</v>
      </c>
      <c r="B125" t="s">
        <v>63</v>
      </c>
      <c r="C125">
        <v>0.9966968524642128</v>
      </c>
      <c r="D125">
        <v>0.99685534591194958</v>
      </c>
      <c r="E125">
        <v>0.99685534591194958</v>
      </c>
      <c r="F125">
        <f t="shared" si="1"/>
        <v>0.9965384094072971</v>
      </c>
    </row>
    <row r="126" spans="1:6" x14ac:dyDescent="0.3">
      <c r="A126" s="1" t="s">
        <v>10</v>
      </c>
      <c r="B126" t="s">
        <v>64</v>
      </c>
      <c r="C126">
        <v>0.8749558900957406</v>
      </c>
      <c r="D126">
        <v>0.90074328187535757</v>
      </c>
      <c r="E126">
        <v>0.90074328187535757</v>
      </c>
      <c r="F126">
        <f t="shared" si="1"/>
        <v>0.85060393827230385</v>
      </c>
    </row>
    <row r="127" spans="1:6" x14ac:dyDescent="0.3">
      <c r="A127" s="1" t="s">
        <v>10</v>
      </c>
      <c r="B127" t="s">
        <v>65</v>
      </c>
      <c r="C127">
        <v>0.98764205423364482</v>
      </c>
      <c r="D127">
        <v>0.98742138364779874</v>
      </c>
      <c r="E127">
        <v>0.98742138364779874</v>
      </c>
      <c r="F127">
        <f t="shared" si="1"/>
        <v>0.98786282347320298</v>
      </c>
    </row>
    <row r="128" spans="1:6" ht="15" thickBot="1" x14ac:dyDescent="0.35">
      <c r="A128" s="38" t="s">
        <v>10</v>
      </c>
      <c r="B128" s="39" t="s">
        <v>66</v>
      </c>
      <c r="C128" s="39">
        <v>0.85372063331151693</v>
      </c>
      <c r="D128" s="39">
        <v>0.90074328187535724</v>
      </c>
      <c r="E128" s="39">
        <v>0.90074328187535724</v>
      </c>
      <c r="F128" s="39">
        <f t="shared" si="1"/>
        <v>0.81136396694210688</v>
      </c>
    </row>
    <row r="129" spans="1:6" x14ac:dyDescent="0.3">
      <c r="A129" s="37" t="s">
        <v>11</v>
      </c>
      <c r="B129" t="s">
        <v>58</v>
      </c>
      <c r="C129">
        <v>0.93444959279898565</v>
      </c>
      <c r="D129">
        <v>0.92488765015988239</v>
      </c>
      <c r="E129">
        <v>0.92488765015988239</v>
      </c>
      <c r="F129">
        <f t="shared" si="1"/>
        <v>0.94421131295178096</v>
      </c>
    </row>
    <row r="130" spans="1:6" x14ac:dyDescent="0.3">
      <c r="A130" s="1" t="s">
        <v>11</v>
      </c>
      <c r="B130" t="s">
        <v>59</v>
      </c>
      <c r="C130">
        <v>0.98831699399005002</v>
      </c>
      <c r="D130">
        <v>0.98781004234724756</v>
      </c>
      <c r="E130">
        <v>0.98781004234724756</v>
      </c>
      <c r="F130">
        <f t="shared" si="1"/>
        <v>0.98882446624292764</v>
      </c>
    </row>
    <row r="131" spans="1:6" x14ac:dyDescent="0.3">
      <c r="A131" s="1" t="s">
        <v>11</v>
      </c>
      <c r="B131" t="s">
        <v>60</v>
      </c>
      <c r="C131">
        <v>0.99484391314765863</v>
      </c>
      <c r="D131">
        <v>0.99479733817301885</v>
      </c>
      <c r="E131">
        <v>0.99479733817301885</v>
      </c>
      <c r="F131">
        <f t="shared" si="1"/>
        <v>0.99489049248364869</v>
      </c>
    </row>
    <row r="132" spans="1:6" x14ac:dyDescent="0.3">
      <c r="A132" s="1" t="s">
        <v>11</v>
      </c>
      <c r="B132" t="s">
        <v>61</v>
      </c>
      <c r="C132">
        <v>0.98434243634142959</v>
      </c>
      <c r="D132">
        <v>0.98436176648517837</v>
      </c>
      <c r="E132">
        <v>0.98436176648517837</v>
      </c>
      <c r="F132">
        <f t="shared" ref="F132:F164" si="2">(C132*D132)/(2*D132-C132)</f>
        <v>0.98432310695684699</v>
      </c>
    </row>
    <row r="133" spans="1:6" x14ac:dyDescent="0.3">
      <c r="A133" s="1" t="s">
        <v>11</v>
      </c>
      <c r="B133" t="s">
        <v>62</v>
      </c>
      <c r="C133">
        <v>0.97811763271977203</v>
      </c>
      <c r="D133">
        <v>0.9790953677296691</v>
      </c>
      <c r="E133">
        <v>0.9790953677296691</v>
      </c>
      <c r="F133">
        <f t="shared" si="2"/>
        <v>0.97714184851486474</v>
      </c>
    </row>
    <row r="134" spans="1:6" x14ac:dyDescent="0.3">
      <c r="A134" s="1" t="s">
        <v>11</v>
      </c>
      <c r="B134" t="s">
        <v>63</v>
      </c>
      <c r="C134">
        <v>0.993049615491292</v>
      </c>
      <c r="D134">
        <v>0.99307320024198442</v>
      </c>
      <c r="E134">
        <v>0.99307320024198442</v>
      </c>
      <c r="F134">
        <f t="shared" si="2"/>
        <v>0.99302603186081362</v>
      </c>
    </row>
    <row r="135" spans="1:6" x14ac:dyDescent="0.3">
      <c r="A135" s="1" t="s">
        <v>11</v>
      </c>
      <c r="B135" t="s">
        <v>64</v>
      </c>
      <c r="C135">
        <v>0.8477845121649672</v>
      </c>
      <c r="D135">
        <v>0.89551788955146494</v>
      </c>
      <c r="E135">
        <v>0.89551788955146494</v>
      </c>
      <c r="F135">
        <f t="shared" si="2"/>
        <v>0.80488224478401083</v>
      </c>
    </row>
    <row r="136" spans="1:6" x14ac:dyDescent="0.3">
      <c r="A136" s="1" t="s">
        <v>11</v>
      </c>
      <c r="B136" t="s">
        <v>65</v>
      </c>
      <c r="C136">
        <v>0.99117336337232165</v>
      </c>
      <c r="D136">
        <v>0.99128748595626992</v>
      </c>
      <c r="E136">
        <v>0.99128748595626992</v>
      </c>
      <c r="F136">
        <f t="shared" si="2"/>
        <v>0.99105926706221448</v>
      </c>
    </row>
    <row r="137" spans="1:6" ht="15" thickBot="1" x14ac:dyDescent="0.35">
      <c r="A137" s="38" t="s">
        <v>11</v>
      </c>
      <c r="B137" s="39" t="s">
        <v>66</v>
      </c>
      <c r="C137" s="39">
        <v>0.84865190165620985</v>
      </c>
      <c r="D137" s="39">
        <v>0.89724202748249926</v>
      </c>
      <c r="E137" s="39">
        <v>0.89724202748249926</v>
      </c>
      <c r="F137" s="39">
        <f t="shared" si="2"/>
        <v>0.80505420565915642</v>
      </c>
    </row>
    <row r="138" spans="1:6" x14ac:dyDescent="0.3">
      <c r="A138" s="37" t="s">
        <v>18</v>
      </c>
      <c r="B138" t="s">
        <v>58</v>
      </c>
      <c r="C138">
        <v>0.94992033136233156</v>
      </c>
      <c r="D138">
        <v>0.94499999999999995</v>
      </c>
      <c r="E138">
        <v>0.94499999999999995</v>
      </c>
      <c r="F138">
        <f t="shared" si="2"/>
        <v>0.9548921682757836</v>
      </c>
    </row>
    <row r="139" spans="1:6" x14ac:dyDescent="0.3">
      <c r="A139" s="1" t="s">
        <v>18</v>
      </c>
      <c r="B139" t="s">
        <v>59</v>
      </c>
      <c r="C139">
        <v>0.98032714412024757</v>
      </c>
      <c r="D139">
        <v>0.98</v>
      </c>
      <c r="E139">
        <v>0.98</v>
      </c>
      <c r="F139">
        <f t="shared" si="2"/>
        <v>0.9806545067282787</v>
      </c>
    </row>
    <row r="140" spans="1:6" x14ac:dyDescent="0.3">
      <c r="A140" s="1" t="s">
        <v>18</v>
      </c>
      <c r="B140" t="s">
        <v>60</v>
      </c>
      <c r="C140">
        <v>0.99480081716036761</v>
      </c>
      <c r="D140">
        <v>0.995</v>
      </c>
      <c r="E140">
        <v>0.995</v>
      </c>
      <c r="F140">
        <f t="shared" si="2"/>
        <v>0.99460171405111342</v>
      </c>
    </row>
    <row r="141" spans="1:6" x14ac:dyDescent="0.3">
      <c r="A141" s="1" t="s">
        <v>18</v>
      </c>
      <c r="B141" t="s">
        <v>61</v>
      </c>
      <c r="C141">
        <v>0.95539917182918721</v>
      </c>
      <c r="D141">
        <v>0.96</v>
      </c>
      <c r="E141">
        <v>0.96</v>
      </c>
      <c r="F141">
        <f t="shared" si="2"/>
        <v>0.95084223252771638</v>
      </c>
    </row>
    <row r="142" spans="1:6" x14ac:dyDescent="0.3">
      <c r="A142" s="1" t="s">
        <v>18</v>
      </c>
      <c r="B142" t="s">
        <v>62</v>
      </c>
      <c r="C142">
        <v>0.96083360641358162</v>
      </c>
      <c r="D142">
        <v>0.96499999999999997</v>
      </c>
      <c r="E142">
        <v>0.96499999999999997</v>
      </c>
      <c r="F142">
        <f t="shared" si="2"/>
        <v>0.95670303502576992</v>
      </c>
    </row>
    <row r="143" spans="1:6" x14ac:dyDescent="0.3">
      <c r="A143" s="1" t="s">
        <v>18</v>
      </c>
      <c r="B143" t="s">
        <v>63</v>
      </c>
      <c r="C143">
        <v>0.97271164196774418</v>
      </c>
      <c r="D143">
        <v>0.97499999999999998</v>
      </c>
      <c r="E143">
        <v>0.97499999999999998</v>
      </c>
      <c r="F143">
        <f t="shared" si="2"/>
        <v>0.97043400049102846</v>
      </c>
    </row>
    <row r="144" spans="1:6" x14ac:dyDescent="0.3">
      <c r="A144" s="1" t="s">
        <v>18</v>
      </c>
      <c r="B144" t="s">
        <v>64</v>
      </c>
      <c r="C144">
        <v>0.8569834515366429</v>
      </c>
      <c r="D144">
        <v>0.89999999999999991</v>
      </c>
      <c r="E144">
        <v>0.89999999999999991</v>
      </c>
      <c r="F144">
        <f t="shared" si="2"/>
        <v>0.81789138020937768</v>
      </c>
    </row>
    <row r="145" spans="1:6" x14ac:dyDescent="0.3">
      <c r="A145" s="1" t="s">
        <v>18</v>
      </c>
      <c r="B145" t="s">
        <v>65</v>
      </c>
      <c r="C145">
        <v>0.96056274388931095</v>
      </c>
      <c r="D145">
        <v>0.96499999999999997</v>
      </c>
      <c r="E145">
        <v>0.96499999999999997</v>
      </c>
      <c r="F145">
        <f t="shared" si="2"/>
        <v>0.95616610771904142</v>
      </c>
    </row>
    <row r="146" spans="1:6" ht="15" thickBot="1" x14ac:dyDescent="0.35">
      <c r="A146" s="38" t="s">
        <v>18</v>
      </c>
      <c r="B146" s="39" t="s">
        <v>66</v>
      </c>
      <c r="C146" s="39">
        <v>0.82382978723404254</v>
      </c>
      <c r="D146" s="39">
        <v>0.88</v>
      </c>
      <c r="E146" s="39">
        <v>0.88</v>
      </c>
      <c r="F146" s="39">
        <f t="shared" si="2"/>
        <v>0.77439999999999998</v>
      </c>
    </row>
    <row r="147" spans="1:6" x14ac:dyDescent="0.3">
      <c r="A147" s="37" t="s">
        <v>13</v>
      </c>
      <c r="B147" t="s">
        <v>58</v>
      </c>
      <c r="C147">
        <v>0.89505178969012644</v>
      </c>
      <c r="D147">
        <v>0.87617003367003365</v>
      </c>
      <c r="E147">
        <v>0.87617003367003365</v>
      </c>
      <c r="F147">
        <f t="shared" si="2"/>
        <v>0.91476528625700393</v>
      </c>
    </row>
    <row r="148" spans="1:6" x14ac:dyDescent="0.3">
      <c r="A148" s="1" t="s">
        <v>13</v>
      </c>
      <c r="B148" t="s">
        <v>59</v>
      </c>
      <c r="C148">
        <v>0.94430917028576555</v>
      </c>
      <c r="D148">
        <v>0.94905002405002403</v>
      </c>
      <c r="E148">
        <v>0.94905002405002403</v>
      </c>
      <c r="F148">
        <f t="shared" si="2"/>
        <v>0.93961544570870492</v>
      </c>
    </row>
    <row r="149" spans="1:6" x14ac:dyDescent="0.3">
      <c r="A149" s="1" t="s">
        <v>13</v>
      </c>
      <c r="B149" t="s">
        <v>60</v>
      </c>
      <c r="C149">
        <v>0.95734653764856203</v>
      </c>
      <c r="D149">
        <v>0.9563540163540164</v>
      </c>
      <c r="E149">
        <v>0.9563540163540164</v>
      </c>
      <c r="F149">
        <f t="shared" si="2"/>
        <v>0.95834112119603532</v>
      </c>
    </row>
    <row r="150" spans="1:6" x14ac:dyDescent="0.3">
      <c r="A150" s="1" t="s">
        <v>13</v>
      </c>
      <c r="B150" t="s">
        <v>61</v>
      </c>
      <c r="C150">
        <v>0.95095808804148718</v>
      </c>
      <c r="D150">
        <v>0.95440716690716698</v>
      </c>
      <c r="E150">
        <v>0.95440716690716698</v>
      </c>
      <c r="F150">
        <f t="shared" si="2"/>
        <v>0.94753384827890708</v>
      </c>
    </row>
    <row r="151" spans="1:6" x14ac:dyDescent="0.3">
      <c r="A151" s="1" t="s">
        <v>13</v>
      </c>
      <c r="B151" t="s">
        <v>62</v>
      </c>
      <c r="C151">
        <v>0.93530425677546136</v>
      </c>
      <c r="D151">
        <v>0.93823833573833559</v>
      </c>
      <c r="E151">
        <v>0.93823833573833559</v>
      </c>
      <c r="F151">
        <f t="shared" si="2"/>
        <v>0.932388471632563</v>
      </c>
    </row>
    <row r="152" spans="1:6" x14ac:dyDescent="0.3">
      <c r="A152" s="1" t="s">
        <v>13</v>
      </c>
      <c r="B152" t="s">
        <v>63</v>
      </c>
      <c r="C152">
        <v>0.94287038379913557</v>
      </c>
      <c r="D152">
        <v>0.94901755651755637</v>
      </c>
      <c r="E152">
        <v>0.94901755651755637</v>
      </c>
      <c r="F152">
        <f t="shared" si="2"/>
        <v>0.93680233404510715</v>
      </c>
    </row>
    <row r="153" spans="1:6" x14ac:dyDescent="0.3">
      <c r="A153" s="1" t="s">
        <v>13</v>
      </c>
      <c r="B153" t="s">
        <v>64</v>
      </c>
      <c r="C153">
        <v>0.87373713936096331</v>
      </c>
      <c r="D153">
        <v>0.90166907166907184</v>
      </c>
      <c r="E153">
        <v>0.90166907166907184</v>
      </c>
      <c r="F153">
        <f t="shared" si="2"/>
        <v>0.84748376126939884</v>
      </c>
    </row>
    <row r="154" spans="1:6" x14ac:dyDescent="0.3">
      <c r="A154" s="1" t="s">
        <v>13</v>
      </c>
      <c r="B154" t="s">
        <v>65</v>
      </c>
      <c r="C154">
        <v>0.95427621203292601</v>
      </c>
      <c r="D154">
        <v>0.95632395382395419</v>
      </c>
      <c r="E154">
        <v>0.95632395382395419</v>
      </c>
      <c r="F154">
        <f t="shared" si="2"/>
        <v>0.9522372210146135</v>
      </c>
    </row>
    <row r="155" spans="1:6" ht="15" thickBot="1" x14ac:dyDescent="0.35">
      <c r="A155" s="38" t="s">
        <v>13</v>
      </c>
      <c r="B155" s="39" t="s">
        <v>66</v>
      </c>
      <c r="C155" s="39">
        <v>0.86037159600083213</v>
      </c>
      <c r="D155" s="39">
        <v>0.90533910533910522</v>
      </c>
      <c r="E155" s="39">
        <v>0.90533910533910522</v>
      </c>
      <c r="F155" s="39">
        <f t="shared" si="2"/>
        <v>0.81965971713983221</v>
      </c>
    </row>
    <row r="156" spans="1:6" x14ac:dyDescent="0.3">
      <c r="A156" s="37" t="s">
        <v>21</v>
      </c>
      <c r="B156" t="s">
        <v>58</v>
      </c>
      <c r="C156">
        <v>0.96028911793066118</v>
      </c>
      <c r="D156">
        <v>0.95708478513356565</v>
      </c>
      <c r="E156">
        <v>0.95708478513356565</v>
      </c>
      <c r="F156">
        <f t="shared" si="2"/>
        <v>0.96351497910408401</v>
      </c>
    </row>
    <row r="157" spans="1:6" x14ac:dyDescent="0.3">
      <c r="A157" s="1" t="s">
        <v>21</v>
      </c>
      <c r="B157" t="s">
        <v>59</v>
      </c>
      <c r="C157">
        <v>0.99699440052700916</v>
      </c>
      <c r="D157">
        <v>0.99687499999999996</v>
      </c>
      <c r="E157">
        <v>0.99687499999999996</v>
      </c>
      <c r="F157">
        <f t="shared" si="2"/>
        <v>0.99711382965979867</v>
      </c>
    </row>
    <row r="158" spans="1:6" x14ac:dyDescent="0.3">
      <c r="A158" s="1" t="s">
        <v>21</v>
      </c>
      <c r="B158" t="s">
        <v>60</v>
      </c>
      <c r="C158">
        <v>0.99352612080770619</v>
      </c>
      <c r="D158">
        <v>0.99382621951219519</v>
      </c>
      <c r="E158">
        <v>0.99382621951219519</v>
      </c>
      <c r="F158">
        <f t="shared" si="2"/>
        <v>0.9932262032858914</v>
      </c>
    </row>
    <row r="159" spans="1:6" x14ac:dyDescent="0.3">
      <c r="A159" s="1" t="s">
        <v>21</v>
      </c>
      <c r="B159" t="s">
        <v>61</v>
      </c>
      <c r="C159">
        <v>1</v>
      </c>
      <c r="D159">
        <v>1</v>
      </c>
      <c r="E159">
        <v>1</v>
      </c>
      <c r="F159">
        <f t="shared" si="2"/>
        <v>1</v>
      </c>
    </row>
    <row r="160" spans="1:6" x14ac:dyDescent="0.3">
      <c r="A160" s="1" t="s">
        <v>21</v>
      </c>
      <c r="B160" t="s">
        <v>62</v>
      </c>
      <c r="C160">
        <v>0.99344679186228479</v>
      </c>
      <c r="D160">
        <v>0.99375000000000002</v>
      </c>
      <c r="E160">
        <v>0.99375000000000002</v>
      </c>
      <c r="F160">
        <f t="shared" si="2"/>
        <v>0.99314376869489918</v>
      </c>
    </row>
    <row r="161" spans="1:6" x14ac:dyDescent="0.3">
      <c r="A161" s="1" t="s">
        <v>21</v>
      </c>
      <c r="B161" t="s">
        <v>63</v>
      </c>
      <c r="C161">
        <v>1</v>
      </c>
      <c r="D161">
        <v>1</v>
      </c>
      <c r="E161">
        <v>1</v>
      </c>
      <c r="F161">
        <f t="shared" si="2"/>
        <v>1</v>
      </c>
    </row>
    <row r="162" spans="1:6" x14ac:dyDescent="0.3">
      <c r="A162" s="1" t="s">
        <v>21</v>
      </c>
      <c r="B162" t="s">
        <v>64</v>
      </c>
      <c r="C162">
        <v>0.82389046995112469</v>
      </c>
      <c r="D162">
        <v>0.87170078397212547</v>
      </c>
      <c r="E162">
        <v>0.87170078397212547</v>
      </c>
      <c r="F162">
        <f t="shared" si="2"/>
        <v>0.78105198526807462</v>
      </c>
    </row>
    <row r="163" spans="1:6" x14ac:dyDescent="0.3">
      <c r="A163" s="1" t="s">
        <v>21</v>
      </c>
      <c r="B163" t="s">
        <v>65</v>
      </c>
      <c r="C163">
        <v>0.98317802072441518</v>
      </c>
      <c r="D163">
        <v>0.98163109756097555</v>
      </c>
      <c r="E163">
        <v>0.98163109756097555</v>
      </c>
      <c r="F163">
        <f t="shared" si="2"/>
        <v>0.98472982708327028</v>
      </c>
    </row>
    <row r="164" spans="1:6" ht="15" thickBot="1" x14ac:dyDescent="0.35">
      <c r="A164" s="38" t="s">
        <v>21</v>
      </c>
      <c r="B164" s="39" t="s">
        <v>66</v>
      </c>
      <c r="C164" s="39">
        <v>0.81621315676193718</v>
      </c>
      <c r="D164" s="39">
        <v>0.87467334494773519</v>
      </c>
      <c r="E164" s="39">
        <v>0.87467334494773519</v>
      </c>
      <c r="F164" s="39">
        <f t="shared" si="2"/>
        <v>0.76507795151023728</v>
      </c>
    </row>
  </sheetData>
  <autoFilter ref="A2:F164" xr:uid="{2A5F0E72-D4DF-453C-ADE0-7C771BEA2670}"/>
  <mergeCells count="1">
    <mergeCell ref="A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"/>
  <sheetViews>
    <sheetView zoomScale="85" zoomScaleNormal="85" workbookViewId="0">
      <selection activeCell="A5" sqref="A5"/>
    </sheetView>
  </sheetViews>
  <sheetFormatPr defaultColWidth="8.77734375" defaultRowHeight="14.4" x14ac:dyDescent="0.3"/>
  <sheetData>
    <row r="1" spans="1:23" s="2" customFormat="1" ht="25.8" x14ac:dyDescent="0.5">
      <c r="A1" s="30" t="s">
        <v>22</v>
      </c>
      <c r="B1" s="31"/>
      <c r="C1" s="31"/>
      <c r="D1" s="31"/>
      <c r="E1" s="31"/>
      <c r="G1" s="30" t="s">
        <v>23</v>
      </c>
      <c r="H1" s="31"/>
      <c r="I1" s="31"/>
      <c r="J1" s="31"/>
      <c r="K1" s="31"/>
      <c r="M1" s="30" t="s">
        <v>24</v>
      </c>
      <c r="N1" s="31"/>
      <c r="O1" s="31"/>
      <c r="P1" s="31"/>
      <c r="Q1" s="31"/>
    </row>
    <row r="2" spans="1:23" x14ac:dyDescent="0.3">
      <c r="B2" s="1" t="s">
        <v>0</v>
      </c>
      <c r="C2" s="1" t="s">
        <v>1</v>
      </c>
      <c r="D2" s="1" t="s">
        <v>2</v>
      </c>
      <c r="E2" s="1" t="s">
        <v>3</v>
      </c>
      <c r="H2" s="1" t="s">
        <v>0</v>
      </c>
      <c r="I2" s="1" t="s">
        <v>1</v>
      </c>
      <c r="J2" s="1" t="s">
        <v>2</v>
      </c>
      <c r="K2" s="1" t="s">
        <v>3</v>
      </c>
      <c r="N2" s="1" t="s">
        <v>0</v>
      </c>
      <c r="O2" s="1" t="s">
        <v>1</v>
      </c>
      <c r="P2" s="1" t="s">
        <v>2</v>
      </c>
      <c r="Q2" s="1" t="s">
        <v>3</v>
      </c>
      <c r="S2" s="32" t="s">
        <v>47</v>
      </c>
      <c r="T2" s="32"/>
      <c r="U2" s="32"/>
      <c r="V2" s="32"/>
      <c r="W2" s="32"/>
    </row>
    <row r="3" spans="1:23" x14ac:dyDescent="0.3">
      <c r="A3" s="1" t="s">
        <v>4</v>
      </c>
      <c r="B3">
        <v>0.99111855967351992</v>
      </c>
      <c r="C3">
        <v>0.94489164086687316</v>
      </c>
      <c r="D3">
        <v>0.94545454545454555</v>
      </c>
      <c r="E3">
        <v>0.95555555555555549</v>
      </c>
      <c r="G3" s="1" t="s">
        <v>4</v>
      </c>
      <c r="H3">
        <v>0.99468998824494859</v>
      </c>
      <c r="I3">
        <v>0.9647058823529413</v>
      </c>
      <c r="J3">
        <v>0.97777777777777786</v>
      </c>
      <c r="K3">
        <v>0.95555555555555549</v>
      </c>
      <c r="M3" s="1" t="s">
        <v>4</v>
      </c>
      <c r="N3">
        <v>0.98878027172060945</v>
      </c>
      <c r="O3">
        <v>0.91220575225821265</v>
      </c>
      <c r="P3">
        <v>0.96213556176245518</v>
      </c>
      <c r="Q3">
        <v>0.8727243452125375</v>
      </c>
    </row>
    <row r="4" spans="1:23" x14ac:dyDescent="0.3">
      <c r="A4" s="1" t="s">
        <v>5</v>
      </c>
      <c r="B4">
        <v>0.99639610389610378</v>
      </c>
      <c r="C4">
        <v>0.98178053830227741</v>
      </c>
      <c r="D4">
        <v>0.9651515151515152</v>
      </c>
      <c r="E4">
        <v>1</v>
      </c>
      <c r="G4" s="1" t="s">
        <v>5</v>
      </c>
      <c r="H4">
        <v>0.99821428571428572</v>
      </c>
      <c r="I4">
        <v>0.9913043478260869</v>
      </c>
      <c r="J4">
        <v>0.98333333333333317</v>
      </c>
      <c r="K4">
        <v>1</v>
      </c>
      <c r="M4" s="1" t="s">
        <v>5</v>
      </c>
      <c r="N4">
        <v>0.98505978338107081</v>
      </c>
      <c r="O4">
        <v>0.89661277459230848</v>
      </c>
      <c r="P4">
        <v>0.86144591091854128</v>
      </c>
      <c r="Q4">
        <v>0.94075163398692807</v>
      </c>
    </row>
    <row r="5" spans="1:23" x14ac:dyDescent="0.3">
      <c r="A5" s="1" t="s">
        <v>6</v>
      </c>
      <c r="B5">
        <v>1</v>
      </c>
      <c r="C5">
        <v>1</v>
      </c>
      <c r="D5">
        <v>1</v>
      </c>
      <c r="E5">
        <v>1</v>
      </c>
      <c r="G5" s="1" t="s">
        <v>6</v>
      </c>
      <c r="H5">
        <v>1</v>
      </c>
      <c r="I5">
        <v>1</v>
      </c>
      <c r="J5">
        <v>1</v>
      </c>
      <c r="K5">
        <v>1</v>
      </c>
      <c r="M5" s="1" t="s">
        <v>6</v>
      </c>
      <c r="N5">
        <v>0.98821899539290858</v>
      </c>
      <c r="O5">
        <v>0.91703398013876547</v>
      </c>
      <c r="P5">
        <v>0.91337474296704568</v>
      </c>
      <c r="Q5">
        <v>0.92877816627816634</v>
      </c>
    </row>
    <row r="6" spans="1:23" x14ac:dyDescent="0.3">
      <c r="A6" s="1" t="s">
        <v>7</v>
      </c>
      <c r="B6">
        <v>0.98474358974358966</v>
      </c>
      <c r="C6">
        <v>0.89142857142857146</v>
      </c>
      <c r="D6">
        <v>0.81666666666666665</v>
      </c>
      <c r="E6">
        <v>1</v>
      </c>
      <c r="G6" s="1" t="s">
        <v>7</v>
      </c>
      <c r="H6">
        <v>0.98974358974358978</v>
      </c>
      <c r="I6">
        <v>0.86666666666666659</v>
      </c>
      <c r="J6">
        <v>1</v>
      </c>
      <c r="K6">
        <v>0.8</v>
      </c>
      <c r="M6" s="1" t="s">
        <v>7</v>
      </c>
      <c r="N6">
        <v>0.99142622908410805</v>
      </c>
      <c r="O6">
        <v>0.93753607198575539</v>
      </c>
      <c r="P6">
        <v>0.94739995655598952</v>
      </c>
      <c r="Q6">
        <v>0.93029331779331792</v>
      </c>
    </row>
    <row r="7" spans="1:23" x14ac:dyDescent="0.3">
      <c r="A7" s="1" t="s">
        <v>8</v>
      </c>
      <c r="B7">
        <v>0.97111111111111104</v>
      </c>
      <c r="C7">
        <v>0.84022556390977443</v>
      </c>
      <c r="D7">
        <v>0.79285714285714282</v>
      </c>
      <c r="E7">
        <v>0.91428571428571426</v>
      </c>
      <c r="G7" s="1" t="s">
        <v>8</v>
      </c>
      <c r="H7">
        <v>0.99777777777777776</v>
      </c>
      <c r="I7">
        <v>0.98666666666666669</v>
      </c>
      <c r="J7">
        <v>0.97499999999999998</v>
      </c>
      <c r="K7">
        <v>1</v>
      </c>
      <c r="M7" s="1" t="s">
        <v>8</v>
      </c>
      <c r="N7">
        <v>0.98980948866555241</v>
      </c>
      <c r="O7">
        <v>0.92578934872093588</v>
      </c>
      <c r="P7">
        <v>0.9321365862626646</v>
      </c>
      <c r="Q7">
        <v>0.92328224377020118</v>
      </c>
    </row>
    <row r="8" spans="1:23" x14ac:dyDescent="0.3">
      <c r="A8" s="1" t="s">
        <v>9</v>
      </c>
      <c r="B8">
        <v>1</v>
      </c>
      <c r="C8">
        <v>1</v>
      </c>
      <c r="D8">
        <v>1</v>
      </c>
      <c r="E8">
        <v>1</v>
      </c>
      <c r="G8" s="1" t="s">
        <v>9</v>
      </c>
      <c r="H8">
        <v>1</v>
      </c>
      <c r="I8">
        <v>1</v>
      </c>
      <c r="J8">
        <v>1</v>
      </c>
      <c r="K8">
        <v>1</v>
      </c>
      <c r="M8" s="1" t="s">
        <v>9</v>
      </c>
      <c r="N8">
        <v>0.99011027803267682</v>
      </c>
      <c r="O8">
        <v>0.92623096536977523</v>
      </c>
      <c r="P8">
        <v>0.94925332434075216</v>
      </c>
      <c r="Q8">
        <v>0.90674048174048172</v>
      </c>
    </row>
    <row r="9" spans="1:23" x14ac:dyDescent="0.3">
      <c r="A9" s="1" t="s">
        <v>10</v>
      </c>
      <c r="B9">
        <v>0.99687499999999996</v>
      </c>
      <c r="C9">
        <v>0.98461538461538467</v>
      </c>
      <c r="D9">
        <v>0.97142857142857153</v>
      </c>
      <c r="E9">
        <v>1</v>
      </c>
      <c r="G9" s="1" t="s">
        <v>10</v>
      </c>
      <c r="H9">
        <v>1</v>
      </c>
      <c r="I9">
        <v>1</v>
      </c>
      <c r="J9">
        <v>1</v>
      </c>
      <c r="K9">
        <v>1</v>
      </c>
      <c r="M9" s="1" t="s">
        <v>10</v>
      </c>
      <c r="N9">
        <v>0.9884571597049302</v>
      </c>
      <c r="O9">
        <v>0.91696166472794549</v>
      </c>
      <c r="P9">
        <v>0.90940076967745753</v>
      </c>
      <c r="Q9">
        <v>0.92949640287769797</v>
      </c>
    </row>
    <row r="10" spans="1:23" x14ac:dyDescent="0.3">
      <c r="A10" s="1" t="s">
        <v>11</v>
      </c>
      <c r="B10">
        <v>0.98954969883479327</v>
      </c>
      <c r="C10">
        <v>0.95194871794871783</v>
      </c>
      <c r="D10">
        <v>0.90989010989010988</v>
      </c>
      <c r="E10">
        <v>1</v>
      </c>
      <c r="G10" s="1" t="s">
        <v>11</v>
      </c>
      <c r="H10">
        <v>0.99652173913043485</v>
      </c>
      <c r="I10">
        <v>0.98461538461538467</v>
      </c>
      <c r="J10">
        <v>0.97142857142857153</v>
      </c>
      <c r="K10">
        <v>1</v>
      </c>
      <c r="M10" s="1" t="s">
        <v>11</v>
      </c>
      <c r="N10">
        <v>0.98917357301272335</v>
      </c>
      <c r="O10">
        <v>0.9201431234881664</v>
      </c>
      <c r="P10">
        <v>0.92405991045237257</v>
      </c>
      <c r="Q10">
        <v>0.92057008192122092</v>
      </c>
    </row>
    <row r="11" spans="1:23" x14ac:dyDescent="0.3">
      <c r="A11" s="1" t="s">
        <v>12</v>
      </c>
      <c r="B11">
        <v>0.99299589603283178</v>
      </c>
      <c r="C11">
        <v>0.93142857142857127</v>
      </c>
      <c r="D11">
        <v>0.93333333333333324</v>
      </c>
      <c r="E11">
        <v>0.95</v>
      </c>
      <c r="G11" s="1" t="s">
        <v>12</v>
      </c>
      <c r="H11">
        <v>0.98823464269428707</v>
      </c>
      <c r="I11">
        <v>0.8571428571428571</v>
      </c>
      <c r="J11">
        <v>0.88333333333333319</v>
      </c>
      <c r="K11">
        <v>0.85</v>
      </c>
      <c r="M11" s="1" t="s">
        <v>12</v>
      </c>
      <c r="N11">
        <v>0.99152820561732846</v>
      </c>
      <c r="O11">
        <v>0.94081438132467687</v>
      </c>
      <c r="P11">
        <v>0.93176510181581185</v>
      </c>
      <c r="Q11">
        <v>0.95059434621915884</v>
      </c>
    </row>
    <row r="12" spans="1:23" x14ac:dyDescent="0.3">
      <c r="A12" s="1" t="s">
        <v>13</v>
      </c>
      <c r="B12">
        <v>0.95250892260066566</v>
      </c>
      <c r="C12">
        <v>0.65280112044817917</v>
      </c>
      <c r="D12">
        <v>0.66351648351648351</v>
      </c>
      <c r="E12">
        <v>0.66363636363636369</v>
      </c>
      <c r="G12" s="1" t="s">
        <v>13</v>
      </c>
      <c r="H12">
        <v>0.96907212466845505</v>
      </c>
      <c r="I12">
        <v>0.83516396457572939</v>
      </c>
      <c r="J12">
        <v>0.85438311688311686</v>
      </c>
      <c r="K12">
        <v>0.8418181818181818</v>
      </c>
      <c r="M12" s="1" t="s">
        <v>13</v>
      </c>
      <c r="N12">
        <v>0.99313773481780243</v>
      </c>
      <c r="O12">
        <v>0.94944200440689441</v>
      </c>
      <c r="P12">
        <v>0.96118223866570818</v>
      </c>
      <c r="Q12">
        <v>0.93925925925925924</v>
      </c>
    </row>
    <row r="13" spans="1:23" x14ac:dyDescent="0.3">
      <c r="A13" s="1" t="s">
        <v>14</v>
      </c>
      <c r="B13">
        <v>0.97777777777777786</v>
      </c>
      <c r="C13">
        <v>0.95959595959595967</v>
      </c>
      <c r="D13">
        <v>0.96666666666666679</v>
      </c>
      <c r="E13">
        <v>0.96</v>
      </c>
      <c r="G13" s="1" t="s">
        <v>14</v>
      </c>
      <c r="H13">
        <v>1</v>
      </c>
      <c r="I13">
        <v>1</v>
      </c>
      <c r="J13">
        <v>1</v>
      </c>
      <c r="K13">
        <v>1</v>
      </c>
      <c r="M13" s="1" t="s">
        <v>14</v>
      </c>
      <c r="N13">
        <v>0.99035535518548401</v>
      </c>
      <c r="O13">
        <v>0.92867982171384367</v>
      </c>
      <c r="P13">
        <v>0.92505739006978849</v>
      </c>
      <c r="Q13">
        <v>0.93595744680851067</v>
      </c>
    </row>
    <row r="14" spans="1:23" x14ac:dyDescent="0.3">
      <c r="A14" s="1" t="s">
        <v>15</v>
      </c>
      <c r="B14">
        <v>0.98845639705550281</v>
      </c>
      <c r="C14">
        <v>0.95257454612293324</v>
      </c>
      <c r="D14">
        <v>0.95416666666666683</v>
      </c>
      <c r="E14">
        <v>0.95714285714285707</v>
      </c>
      <c r="G14" s="1" t="s">
        <v>15</v>
      </c>
      <c r="H14">
        <v>0.99504109650905481</v>
      </c>
      <c r="I14">
        <v>0.97873357228195934</v>
      </c>
      <c r="J14">
        <v>0.98750000000000004</v>
      </c>
      <c r="K14">
        <v>0.97142857142857153</v>
      </c>
      <c r="M14" s="1" t="s">
        <v>15</v>
      </c>
      <c r="N14">
        <v>0.9905613116071359</v>
      </c>
      <c r="O14">
        <v>0.92918184150550265</v>
      </c>
      <c r="P14">
        <v>0.9304212435698721</v>
      </c>
      <c r="Q14">
        <v>0.93129770992366423</v>
      </c>
    </row>
    <row r="15" spans="1:23" x14ac:dyDescent="0.3">
      <c r="A15" s="1" t="s">
        <v>16</v>
      </c>
      <c r="B15">
        <v>0.97092436974789909</v>
      </c>
      <c r="C15">
        <v>0.1333333333333333</v>
      </c>
      <c r="D15">
        <v>0.1</v>
      </c>
      <c r="E15">
        <v>0.2</v>
      </c>
      <c r="G15" s="1" t="s">
        <v>16</v>
      </c>
      <c r="H15">
        <v>1</v>
      </c>
      <c r="I15">
        <v>1</v>
      </c>
      <c r="J15">
        <v>1</v>
      </c>
      <c r="K15">
        <v>1</v>
      </c>
      <c r="M15" s="1" t="s">
        <v>16</v>
      </c>
      <c r="N15">
        <v>0.99154263830679845</v>
      </c>
      <c r="O15">
        <v>0.94123052290156739</v>
      </c>
      <c r="P15">
        <v>0.91847928601367512</v>
      </c>
      <c r="Q15">
        <v>0.96538314176245199</v>
      </c>
    </row>
    <row r="16" spans="1:23" x14ac:dyDescent="0.3">
      <c r="A16" s="1" t="s">
        <v>17</v>
      </c>
      <c r="B16">
        <v>0.96330991001937316</v>
      </c>
      <c r="C16">
        <v>0.81934161490683233</v>
      </c>
      <c r="D16">
        <v>0.87027972027972034</v>
      </c>
      <c r="E16">
        <v>0.78030303030303039</v>
      </c>
      <c r="G16" s="1" t="s">
        <v>17</v>
      </c>
      <c r="H16">
        <v>0.98770323268733584</v>
      </c>
      <c r="I16">
        <v>0.94391973244147154</v>
      </c>
      <c r="J16">
        <v>0.91318681318681327</v>
      </c>
      <c r="K16">
        <v>0.98333333333333317</v>
      </c>
      <c r="M16" s="1" t="s">
        <v>17</v>
      </c>
      <c r="N16">
        <v>0.98917776761987564</v>
      </c>
      <c r="O16">
        <v>0.919609287797028</v>
      </c>
      <c r="P16">
        <v>0.92263239114659368</v>
      </c>
      <c r="Q16">
        <v>0.9207496352822353</v>
      </c>
    </row>
    <row r="17" spans="1:19" x14ac:dyDescent="0.3">
      <c r="A17" s="1" t="s">
        <v>18</v>
      </c>
      <c r="B17">
        <v>0.98486554096310197</v>
      </c>
      <c r="C17">
        <v>0.93777777777777782</v>
      </c>
      <c r="D17">
        <v>0.93333333333333335</v>
      </c>
      <c r="E17">
        <v>0.96</v>
      </c>
      <c r="G17" s="1" t="s">
        <v>18</v>
      </c>
      <c r="H17">
        <v>1</v>
      </c>
      <c r="I17">
        <v>1</v>
      </c>
      <c r="J17">
        <v>1</v>
      </c>
      <c r="K17">
        <v>1</v>
      </c>
      <c r="M17" s="1" t="s">
        <v>18</v>
      </c>
      <c r="N17">
        <v>0.98927727928087172</v>
      </c>
      <c r="O17">
        <v>0.91573681566626131</v>
      </c>
      <c r="P17">
        <v>0.96568179811801824</v>
      </c>
      <c r="Q17">
        <v>0.87643363728470125</v>
      </c>
    </row>
    <row r="18" spans="1:19" x14ac:dyDescent="0.3">
      <c r="A18" s="1" t="s">
        <v>19</v>
      </c>
      <c r="B18">
        <v>0.97638655462184887</v>
      </c>
      <c r="C18">
        <v>0.89347084288260759</v>
      </c>
      <c r="D18">
        <v>0.89991341991341989</v>
      </c>
      <c r="E18">
        <v>0.9</v>
      </c>
      <c r="G18" s="1" t="s">
        <v>19</v>
      </c>
      <c r="H18">
        <v>0.9857983193277311</v>
      </c>
      <c r="I18">
        <v>0.94071542492595128</v>
      </c>
      <c r="J18">
        <v>0.92626262626262634</v>
      </c>
      <c r="K18">
        <v>0.96</v>
      </c>
      <c r="M18" s="1" t="s">
        <v>19</v>
      </c>
      <c r="N18">
        <v>0.98903980391636348</v>
      </c>
      <c r="O18">
        <v>0.91954579215127286</v>
      </c>
      <c r="P18">
        <v>0.91958064566356013</v>
      </c>
      <c r="Q18">
        <v>0.92742919389978229</v>
      </c>
    </row>
    <row r="19" spans="1:19" x14ac:dyDescent="0.3">
      <c r="A19" s="1" t="s">
        <v>20</v>
      </c>
      <c r="B19">
        <v>0.9909632841078444</v>
      </c>
      <c r="C19">
        <v>0.95382269503546091</v>
      </c>
      <c r="D19">
        <v>0.92031239935587761</v>
      </c>
      <c r="E19">
        <v>0.99090909090909096</v>
      </c>
      <c r="G19" s="1" t="s">
        <v>20</v>
      </c>
      <c r="H19">
        <v>0.98851104186424599</v>
      </c>
      <c r="I19">
        <v>0.94562199235649746</v>
      </c>
      <c r="J19">
        <v>0.91041666666666676</v>
      </c>
      <c r="K19">
        <v>0.9913043478260869</v>
      </c>
      <c r="M19" s="1" t="s">
        <v>20</v>
      </c>
      <c r="N19">
        <v>0.99134280869420333</v>
      </c>
      <c r="O19">
        <v>0.93443882602437467</v>
      </c>
      <c r="P19">
        <v>0.93804192417850696</v>
      </c>
      <c r="Q19">
        <v>0.93150739704118346</v>
      </c>
    </row>
    <row r="20" spans="1:19" x14ac:dyDescent="0.3">
      <c r="A20" s="1" t="s">
        <v>21</v>
      </c>
      <c r="B20">
        <v>0.99692307692307691</v>
      </c>
      <c r="C20">
        <v>0.9882352941176471</v>
      </c>
      <c r="D20">
        <v>0.97777777777777786</v>
      </c>
      <c r="E20">
        <v>1</v>
      </c>
      <c r="G20" s="1" t="s">
        <v>21</v>
      </c>
      <c r="H20">
        <v>1</v>
      </c>
      <c r="I20">
        <v>1</v>
      </c>
      <c r="J20">
        <v>1</v>
      </c>
      <c r="K20">
        <v>1</v>
      </c>
      <c r="M20" s="1" t="s">
        <v>21</v>
      </c>
      <c r="N20">
        <v>0.99012823332430333</v>
      </c>
      <c r="O20">
        <v>0.92736241180535151</v>
      </c>
      <c r="P20">
        <v>0.92108865556955577</v>
      </c>
      <c r="Q20">
        <v>0.93585105257590173</v>
      </c>
    </row>
    <row r="24" spans="1:19" x14ac:dyDescent="0.3">
      <c r="B24" s="1" t="s">
        <v>4</v>
      </c>
      <c r="C24" s="1" t="s">
        <v>5</v>
      </c>
      <c r="D24" s="1" t="s">
        <v>6</v>
      </c>
      <c r="E24" s="1" t="s">
        <v>7</v>
      </c>
      <c r="F24" s="1" t="s">
        <v>8</v>
      </c>
      <c r="G24" s="1" t="s">
        <v>9</v>
      </c>
      <c r="H24" s="1" t="s">
        <v>10</v>
      </c>
      <c r="I24" s="1" t="s">
        <v>11</v>
      </c>
      <c r="J24" s="1" t="s">
        <v>12</v>
      </c>
      <c r="K24" s="1" t="s">
        <v>13</v>
      </c>
      <c r="L24" s="1" t="s">
        <v>14</v>
      </c>
      <c r="M24" s="1" t="s">
        <v>15</v>
      </c>
      <c r="N24" s="1" t="s">
        <v>16</v>
      </c>
      <c r="O24" s="1" t="s">
        <v>17</v>
      </c>
      <c r="P24" s="1" t="s">
        <v>18</v>
      </c>
      <c r="Q24" s="1" t="s">
        <v>19</v>
      </c>
      <c r="R24" s="1" t="s">
        <v>20</v>
      </c>
      <c r="S24" s="1" t="s">
        <v>21</v>
      </c>
    </row>
    <row r="25" spans="1:19" x14ac:dyDescent="0.3">
      <c r="A25" s="1" t="s">
        <v>0</v>
      </c>
      <c r="B25">
        <v>-3.5714285714286702E-3</v>
      </c>
      <c r="C25">
        <v>-1.8181818181819409E-3</v>
      </c>
      <c r="D25">
        <v>0</v>
      </c>
      <c r="E25">
        <v>-5.0000000000001146E-3</v>
      </c>
      <c r="F25">
        <v>-2.6666666666666731E-2</v>
      </c>
      <c r="G25">
        <v>0</v>
      </c>
      <c r="H25">
        <v>-3.125000000000044E-3</v>
      </c>
      <c r="I25">
        <v>-6.9720402956415786E-3</v>
      </c>
      <c r="J25">
        <v>4.7612533385447131E-3</v>
      </c>
      <c r="K25">
        <v>-1.6563202067789381E-2</v>
      </c>
      <c r="L25">
        <v>-2.222222222222214E-2</v>
      </c>
      <c r="M25">
        <v>-6.5846994535520009E-3</v>
      </c>
      <c r="N25">
        <v>-2.9075630252100911E-2</v>
      </c>
      <c r="O25">
        <v>-2.439332266796268E-2</v>
      </c>
      <c r="P25">
        <v>-1.5134459036898029E-2</v>
      </c>
      <c r="Q25">
        <v>-9.4117647058822307E-3</v>
      </c>
      <c r="R25">
        <v>2.452242243598413E-3</v>
      </c>
      <c r="S25">
        <v>-3.0769230769230882E-3</v>
      </c>
    </row>
    <row r="26" spans="1:19" x14ac:dyDescent="0.3">
      <c r="A26" s="1" t="s">
        <v>1</v>
      </c>
      <c r="B26">
        <v>-1.981424148606814E-2</v>
      </c>
      <c r="C26">
        <v>-9.52380952380949E-3</v>
      </c>
      <c r="D26">
        <v>0</v>
      </c>
      <c r="E26">
        <v>2.476190476190487E-2</v>
      </c>
      <c r="F26">
        <v>-0.14644110275689229</v>
      </c>
      <c r="G26">
        <v>0</v>
      </c>
      <c r="H26">
        <v>-1.538461538461533E-2</v>
      </c>
      <c r="I26">
        <v>-3.2666666666666837E-2</v>
      </c>
      <c r="J26">
        <v>7.4285714285714177E-2</v>
      </c>
      <c r="K26">
        <v>-0.18236284412755019</v>
      </c>
      <c r="L26">
        <v>-4.0404040404040331E-2</v>
      </c>
      <c r="M26">
        <v>-2.61590261590261E-2</v>
      </c>
      <c r="N26">
        <v>-0.8666666666666667</v>
      </c>
      <c r="O26">
        <v>-0.1245781175346392</v>
      </c>
      <c r="P26">
        <v>-6.2222222222222179E-2</v>
      </c>
      <c r="Q26">
        <v>-4.7244582043343697E-2</v>
      </c>
      <c r="R26">
        <v>8.2007026789634452E-3</v>
      </c>
      <c r="S26">
        <v>-1.1764705882352899E-2</v>
      </c>
    </row>
    <row r="27" spans="1:19" x14ac:dyDescent="0.3">
      <c r="A27" s="1" t="s">
        <v>2</v>
      </c>
      <c r="B27">
        <v>-3.2323232323232309E-2</v>
      </c>
      <c r="C27">
        <v>-1.8181818181817969E-2</v>
      </c>
      <c r="D27">
        <v>0</v>
      </c>
      <c r="E27">
        <v>-0.18333333333333329</v>
      </c>
      <c r="F27">
        <v>-0.18214285714285719</v>
      </c>
      <c r="G27">
        <v>0</v>
      </c>
      <c r="H27">
        <v>-2.857142857142847E-2</v>
      </c>
      <c r="I27">
        <v>-6.1538461538461653E-2</v>
      </c>
      <c r="J27">
        <v>5.0000000000000037E-2</v>
      </c>
      <c r="K27">
        <v>-0.19086663336663329</v>
      </c>
      <c r="L27">
        <v>-3.3333333333333208E-2</v>
      </c>
      <c r="M27">
        <v>-3.3333333333333208E-2</v>
      </c>
      <c r="N27">
        <v>-0.9</v>
      </c>
      <c r="O27">
        <v>-4.2907092907092943E-2</v>
      </c>
      <c r="P27">
        <v>-6.6666666666666652E-2</v>
      </c>
      <c r="Q27">
        <v>-2.6349206349206459E-2</v>
      </c>
      <c r="R27">
        <v>9.8957326892108455E-3</v>
      </c>
      <c r="S27">
        <v>-2.222222222222214E-2</v>
      </c>
    </row>
    <row r="28" spans="1:19" x14ac:dyDescent="0.3">
      <c r="A28" s="1" t="s">
        <v>3</v>
      </c>
      <c r="B28">
        <v>0</v>
      </c>
      <c r="C28">
        <v>0</v>
      </c>
      <c r="D28">
        <v>0</v>
      </c>
      <c r="E28">
        <v>0.2</v>
      </c>
      <c r="F28">
        <v>-8.5714285714285743E-2</v>
      </c>
      <c r="G28">
        <v>0</v>
      </c>
      <c r="H28">
        <v>0</v>
      </c>
      <c r="I28">
        <v>0</v>
      </c>
      <c r="J28">
        <v>9.9999999999999978E-2</v>
      </c>
      <c r="K28">
        <v>-0.17818181818181811</v>
      </c>
      <c r="L28">
        <v>-4.0000000000000042E-2</v>
      </c>
      <c r="M28">
        <v>-1.428571428571446E-2</v>
      </c>
      <c r="N28">
        <v>-0.8</v>
      </c>
      <c r="O28">
        <v>-0.20303030303030281</v>
      </c>
      <c r="P28">
        <v>-4.0000000000000042E-2</v>
      </c>
      <c r="Q28">
        <v>-5.9999999999999942E-2</v>
      </c>
      <c r="R28">
        <v>-3.9525691699593413E-4</v>
      </c>
      <c r="S28">
        <v>0</v>
      </c>
    </row>
  </sheetData>
  <mergeCells count="4">
    <mergeCell ref="A1:E1"/>
    <mergeCell ref="G1:K1"/>
    <mergeCell ref="M1:Q1"/>
    <mergeCell ref="S2:W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07E4-70E4-4EA6-BC7B-0A2447B840E5}">
  <dimension ref="A1:L22"/>
  <sheetViews>
    <sheetView workbookViewId="0">
      <selection activeCell="E16" sqref="E16"/>
    </sheetView>
  </sheetViews>
  <sheetFormatPr defaultColWidth="8.77734375" defaultRowHeight="14.4" x14ac:dyDescent="0.3"/>
  <cols>
    <col min="1" max="1" width="19.33203125" style="3" customWidth="1"/>
    <col min="2" max="2" width="9.109375" bestFit="1" customWidth="1"/>
    <col min="7" max="7" width="8.77734375" customWidth="1"/>
  </cols>
  <sheetData>
    <row r="1" spans="1:12" ht="33.6" x14ac:dyDescent="0.65">
      <c r="A1" s="33" t="s">
        <v>48</v>
      </c>
      <c r="B1" s="33"/>
      <c r="C1" s="33"/>
      <c r="D1" s="33"/>
      <c r="E1" s="33"/>
    </row>
    <row r="2" spans="1:12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1:12" x14ac:dyDescent="0.3">
      <c r="A3" s="1" t="s">
        <v>20</v>
      </c>
      <c r="B3">
        <v>0.98849699999999996</v>
      </c>
      <c r="C3">
        <v>0.94079599999999997</v>
      </c>
      <c r="D3">
        <v>0.91311200000000003</v>
      </c>
      <c r="E3">
        <v>0.97312299999999996</v>
      </c>
      <c r="G3" s="32" t="s">
        <v>47</v>
      </c>
      <c r="H3" s="32"/>
      <c r="I3" s="32"/>
      <c r="J3" s="32"/>
      <c r="K3" s="32"/>
    </row>
    <row r="4" spans="1:12" x14ac:dyDescent="0.3">
      <c r="A4" s="1" t="s">
        <v>46</v>
      </c>
      <c r="B4">
        <v>0.99292000000000002</v>
      </c>
      <c r="C4">
        <v>0.96574899999999997</v>
      </c>
      <c r="D4">
        <v>0.93517300000000003</v>
      </c>
      <c r="E4">
        <v>1</v>
      </c>
    </row>
    <row r="5" spans="1:12" x14ac:dyDescent="0.3">
      <c r="A5" s="5" t="s">
        <v>49</v>
      </c>
      <c r="B5">
        <v>0.99607800000000002</v>
      </c>
      <c r="C5">
        <v>0.98431400000000002</v>
      </c>
      <c r="D5">
        <v>0.99199999999999999</v>
      </c>
      <c r="E5">
        <v>0.97692299999999999</v>
      </c>
    </row>
    <row r="6" spans="1:12" x14ac:dyDescent="0.3">
      <c r="A6" s="4"/>
    </row>
    <row r="7" spans="1:12" x14ac:dyDescent="0.3">
      <c r="A7" s="4"/>
    </row>
    <row r="8" spans="1:12" x14ac:dyDescent="0.3">
      <c r="A8" s="4"/>
    </row>
    <row r="9" spans="1:12" ht="33.6" x14ac:dyDescent="0.65">
      <c r="A9" s="33" t="s">
        <v>50</v>
      </c>
      <c r="B9" s="33"/>
      <c r="C9" s="33"/>
      <c r="D9" s="33"/>
      <c r="E9" s="33"/>
    </row>
    <row r="10" spans="1:12" x14ac:dyDescent="0.3">
      <c r="A10" s="4"/>
      <c r="B10" s="1" t="s">
        <v>0</v>
      </c>
      <c r="C10" s="1" t="s">
        <v>1</v>
      </c>
      <c r="D10" s="1" t="s">
        <v>2</v>
      </c>
      <c r="E10" s="1" t="s">
        <v>3</v>
      </c>
      <c r="G10" s="7" t="s">
        <v>51</v>
      </c>
      <c r="H10" s="8"/>
      <c r="I10" s="8"/>
      <c r="J10" s="8"/>
      <c r="K10" s="8"/>
      <c r="L10" s="8"/>
    </row>
    <row r="11" spans="1:12" x14ac:dyDescent="0.3">
      <c r="A11" s="1" t="s">
        <v>20</v>
      </c>
      <c r="B11">
        <v>0.99343599999999999</v>
      </c>
      <c r="C11">
        <v>0.96574899999999997</v>
      </c>
      <c r="D11">
        <v>0.95060900000000004</v>
      </c>
      <c r="E11">
        <v>0.98260899999999995</v>
      </c>
    </row>
    <row r="12" spans="1:12" x14ac:dyDescent="0.3">
      <c r="A12" s="1" t="s">
        <v>46</v>
      </c>
      <c r="B12">
        <v>0.99292000000000002</v>
      </c>
      <c r="C12">
        <v>0.96574899999999997</v>
      </c>
      <c r="D12">
        <v>0.93517300000000003</v>
      </c>
      <c r="E12">
        <v>1</v>
      </c>
    </row>
    <row r="13" spans="1:12" x14ac:dyDescent="0.3">
      <c r="A13" s="5" t="s">
        <v>49</v>
      </c>
      <c r="B13">
        <v>0.99803900000000001</v>
      </c>
      <c r="C13">
        <v>0.99230499999999999</v>
      </c>
      <c r="D13">
        <v>0.99259299999999995</v>
      </c>
      <c r="E13">
        <v>0.99230799999999997</v>
      </c>
    </row>
    <row r="14" spans="1:12" x14ac:dyDescent="0.3">
      <c r="A14" s="4"/>
    </row>
    <row r="15" spans="1:12" x14ac:dyDescent="0.3">
      <c r="A15" s="4"/>
    </row>
    <row r="16" spans="1:12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</sheetData>
  <mergeCells count="3">
    <mergeCell ref="G3:K3"/>
    <mergeCell ref="A1:E1"/>
    <mergeCell ref="A9:E9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6AB4A-B94F-484C-9210-CE1AAD538863}">
  <dimension ref="B1:M25"/>
  <sheetViews>
    <sheetView workbookViewId="0">
      <selection activeCell="B26" sqref="B26"/>
    </sheetView>
  </sheetViews>
  <sheetFormatPr defaultColWidth="11.5546875" defaultRowHeight="14.4" x14ac:dyDescent="0.3"/>
  <sheetData>
    <row r="1" spans="2:13" s="3" customFormat="1" ht="26.4" thickBot="1" x14ac:dyDescent="0.55000000000000004">
      <c r="B1" s="30" t="s">
        <v>52</v>
      </c>
      <c r="C1" s="31"/>
      <c r="D1" s="31"/>
      <c r="E1" s="31"/>
      <c r="F1" s="31"/>
      <c r="G1" s="6"/>
      <c r="I1" s="30" t="s">
        <v>23</v>
      </c>
      <c r="J1" s="31"/>
      <c r="K1" s="31"/>
      <c r="L1" s="31"/>
      <c r="M1" s="31"/>
    </row>
    <row r="2" spans="2:13" ht="15" thickBot="1" x14ac:dyDescent="0.35">
      <c r="B2" s="11"/>
      <c r="C2" s="25" t="s">
        <v>0</v>
      </c>
      <c r="D2" s="26" t="s">
        <v>1</v>
      </c>
      <c r="E2" s="26" t="s">
        <v>2</v>
      </c>
      <c r="F2" s="10" t="s">
        <v>3</v>
      </c>
      <c r="G2" s="3"/>
      <c r="H2" s="3"/>
      <c r="I2" s="19" t="s">
        <v>0</v>
      </c>
      <c r="J2" s="20" t="s">
        <v>1</v>
      </c>
      <c r="K2" s="20" t="s">
        <v>2</v>
      </c>
      <c r="L2" s="21" t="s">
        <v>3</v>
      </c>
    </row>
    <row r="3" spans="2:13" x14ac:dyDescent="0.3">
      <c r="B3" s="13" t="s">
        <v>20</v>
      </c>
      <c r="C3" s="22">
        <v>0.97701149425287304</v>
      </c>
      <c r="D3" s="22">
        <v>0.890625</v>
      </c>
      <c r="E3" s="22">
        <v>0.80281690140844997</v>
      </c>
      <c r="F3" s="23">
        <v>1</v>
      </c>
      <c r="H3" s="16" t="str">
        <f>VLOOKUP($B3,TL!$G3:$K20,1,FALSE)</f>
        <v>BRCA</v>
      </c>
      <c r="I3" s="9">
        <f>VLOOKUP($B3,TL!$G3:$K20,2,FALSE)</f>
        <v>0.98851104186424599</v>
      </c>
      <c r="J3" s="9">
        <f>VLOOKUP($B3,TL!$G3:$K20,3,FALSE)</f>
        <v>0.94562199235649746</v>
      </c>
      <c r="K3" s="9">
        <f>VLOOKUP($B3,TL!$G3:$K20,4,FALSE)</f>
        <v>0.91041666666666676</v>
      </c>
      <c r="L3" s="9">
        <f>VLOOKUP($B3,TL!$G3:$K20,5,FALSE)</f>
        <v>0.9913043478260869</v>
      </c>
    </row>
    <row r="4" spans="2:13" x14ac:dyDescent="0.3">
      <c r="B4" s="14" t="s">
        <v>53</v>
      </c>
      <c r="C4" s="22">
        <v>0.99019607843137203</v>
      </c>
      <c r="D4" s="22">
        <v>0.96212121212121204</v>
      </c>
      <c r="E4" s="22">
        <v>0.94074074074073999</v>
      </c>
      <c r="F4" s="23">
        <v>0.98449612403100695</v>
      </c>
      <c r="H4" s="17" t="e">
        <f>VLOOKUP($B4,TL!$G5:$K22,1,FALSE)</f>
        <v>#N/A</v>
      </c>
      <c r="I4" s="9" t="e">
        <f>VLOOKUP($B4,TL!$G5:$K22,2,FALSE)</f>
        <v>#N/A</v>
      </c>
      <c r="J4" s="9" t="e">
        <f>VLOOKUP($B4,TL!$G5:$K22,3,FALSE)</f>
        <v>#N/A</v>
      </c>
      <c r="K4" s="9" t="e">
        <f>VLOOKUP($B4,TL!$G5:$K22,4,FALSE)</f>
        <v>#N/A</v>
      </c>
      <c r="L4" s="9" t="e">
        <f>VLOOKUP($B4,TL!$G5:$K22,5,FALSE)</f>
        <v>#N/A</v>
      </c>
    </row>
    <row r="5" spans="2:13" x14ac:dyDescent="0.3">
      <c r="B5" s="14" t="s">
        <v>54</v>
      </c>
      <c r="C5" s="22">
        <v>0.98317094774136404</v>
      </c>
      <c r="D5" s="22">
        <v>0.92050209205020905</v>
      </c>
      <c r="E5" s="22">
        <v>0.85271317829457305</v>
      </c>
      <c r="F5" s="23">
        <v>1</v>
      </c>
      <c r="H5" s="17" t="e">
        <f>VLOOKUP($B5,TL!$G6:$K23,1,FALSE)</f>
        <v>#N/A</v>
      </c>
      <c r="I5" s="9" t="e">
        <f>VLOOKUP($B5,TL!$G6:$K23,2,FALSE)</f>
        <v>#N/A</v>
      </c>
      <c r="J5" s="9" t="e">
        <f>VLOOKUP($B5,TL!$G6:$K23,3,FALSE)</f>
        <v>#N/A</v>
      </c>
      <c r="K5" s="9" t="e">
        <f>VLOOKUP($B5,TL!$G6:$K23,4,FALSE)</f>
        <v>#N/A</v>
      </c>
      <c r="L5" s="9" t="e">
        <f>VLOOKUP($B5,TL!$G6:$K23,5,FALSE)</f>
        <v>#N/A</v>
      </c>
    </row>
    <row r="6" spans="2:13" x14ac:dyDescent="0.3">
      <c r="B6" s="14" t="s">
        <v>12</v>
      </c>
      <c r="C6" s="22">
        <v>0.960093896713615</v>
      </c>
      <c r="D6" s="22">
        <v>0.679245283018868</v>
      </c>
      <c r="E6" s="22">
        <v>0.52941176470588203</v>
      </c>
      <c r="F6" s="23">
        <v>0.94736842105263097</v>
      </c>
      <c r="H6" s="17" t="str">
        <f>VLOOKUP($B6,TL!$G4:$K21,1,FALSE)</f>
        <v>BLCA</v>
      </c>
      <c r="I6" s="9">
        <f>VLOOKUP($B6,TL!$G4:$K21,2,FALSE)</f>
        <v>0.98823464269428707</v>
      </c>
      <c r="J6" s="9">
        <f>VLOOKUP($B6,TL!$G4:$K21,3,FALSE)</f>
        <v>0.8571428571428571</v>
      </c>
      <c r="K6" s="9">
        <f>VLOOKUP($B6,TL!$G4:$K21,4,FALSE)</f>
        <v>0.88333333333333319</v>
      </c>
      <c r="L6" s="9">
        <f>VLOOKUP($B6,TL!$G4:$K21,5,FALSE)</f>
        <v>0.85</v>
      </c>
    </row>
    <row r="7" spans="2:13" x14ac:dyDescent="0.3">
      <c r="B7" s="14" t="s">
        <v>44</v>
      </c>
      <c r="C7" s="22">
        <v>0.94155844155844104</v>
      </c>
      <c r="D7" s="22">
        <v>0</v>
      </c>
      <c r="E7" s="22">
        <v>0</v>
      </c>
      <c r="F7" s="23">
        <v>0</v>
      </c>
      <c r="H7" s="17" t="e">
        <f>VLOOKUP($B7,TL!$G7:$K24,1,FALSE)</f>
        <v>#N/A</v>
      </c>
      <c r="I7" s="9" t="e">
        <f>VLOOKUP($B7,TL!$G7:$K24,2,FALSE)</f>
        <v>#N/A</v>
      </c>
      <c r="J7" s="9" t="e">
        <f>VLOOKUP($B7,TL!$G7:$K24,3,FALSE)</f>
        <v>#N/A</v>
      </c>
      <c r="K7" s="9" t="e">
        <f>VLOOKUP($B7,TL!$G7:$K24,4,FALSE)</f>
        <v>#N/A</v>
      </c>
      <c r="L7" s="9" t="e">
        <f>VLOOKUP($B7,TL!$G7:$K24,5,FALSE)</f>
        <v>#N/A</v>
      </c>
    </row>
    <row r="8" spans="2:13" x14ac:dyDescent="0.3">
      <c r="B8" s="14" t="s">
        <v>21</v>
      </c>
      <c r="C8" s="22">
        <v>0.98480243161094205</v>
      </c>
      <c r="D8" s="22">
        <v>0.94252873563218298</v>
      </c>
      <c r="E8" s="22">
        <v>0.89130434782608603</v>
      </c>
      <c r="F8" s="23">
        <v>1</v>
      </c>
      <c r="H8" s="17" t="str">
        <f>VLOOKUP($B8,TL!$G8:$K25,1,FALSE)</f>
        <v>COAD</v>
      </c>
      <c r="I8" s="9">
        <f>VLOOKUP($B8,TL!$G8:$K25,2,FALSE)</f>
        <v>1</v>
      </c>
      <c r="J8" s="9">
        <f>VLOOKUP($B8,TL!$G8:$K25,3,FALSE)</f>
        <v>1</v>
      </c>
      <c r="K8" s="9">
        <f>VLOOKUP($B8,TL!$G8:$K25,4,FALSE)</f>
        <v>1</v>
      </c>
      <c r="L8" s="9">
        <f>VLOOKUP($B8,TL!$G8:$K25,5,FALSE)</f>
        <v>1</v>
      </c>
    </row>
    <row r="9" spans="2:13" x14ac:dyDescent="0.3">
      <c r="B9" s="14" t="s">
        <v>4</v>
      </c>
      <c r="C9" s="22">
        <v>0.96996466431095396</v>
      </c>
      <c r="D9" s="22">
        <v>0.83168316831683098</v>
      </c>
      <c r="E9" s="22">
        <v>0.73684210526315697</v>
      </c>
      <c r="F9" s="23">
        <v>0.95454545454545403</v>
      </c>
      <c r="H9" s="17" t="e">
        <f>VLOOKUP($B9,TL!$G9:$K26,1,FALSE)</f>
        <v>#N/A</v>
      </c>
      <c r="I9" s="9" t="e">
        <f>VLOOKUP($B9,TL!$G9:$K26,2,FALSE)</f>
        <v>#N/A</v>
      </c>
      <c r="J9" s="9" t="e">
        <f>VLOOKUP($B9,TL!$G9:$K26,3,FALSE)</f>
        <v>#N/A</v>
      </c>
      <c r="K9" s="9" t="e">
        <f>VLOOKUP($B9,TL!$G9:$K26,4,FALSE)</f>
        <v>#N/A</v>
      </c>
      <c r="L9" s="9" t="e">
        <f>VLOOKUP($B9,TL!$G9:$K26,5,FALSE)</f>
        <v>#N/A</v>
      </c>
    </row>
    <row r="10" spans="2:13" x14ac:dyDescent="0.3">
      <c r="B10" s="14" t="s">
        <v>15</v>
      </c>
      <c r="C10" s="22">
        <v>0.97854785478547801</v>
      </c>
      <c r="D10" s="22">
        <v>0.91612903225806397</v>
      </c>
      <c r="E10" s="22">
        <v>0.85542168674698704</v>
      </c>
      <c r="F10" s="23">
        <v>0.98611111111111105</v>
      </c>
      <c r="H10" s="17" t="str">
        <f>VLOOKUP($B10,TL!$G10:$K27,1,FALSE)</f>
        <v>KIRC</v>
      </c>
      <c r="I10" s="9">
        <f>VLOOKUP($B10,TL!$G10:$K27,2,FALSE)</f>
        <v>0.99504109650905481</v>
      </c>
      <c r="J10" s="9">
        <f>VLOOKUP($B10,TL!$G10:$K27,3,FALSE)</f>
        <v>0.97873357228195934</v>
      </c>
      <c r="K10" s="9">
        <f>VLOOKUP($B10,TL!$G10:$K27,4,FALSE)</f>
        <v>0.98750000000000004</v>
      </c>
      <c r="L10" s="9">
        <f>VLOOKUP($B10,TL!$G10:$K27,5,FALSE)</f>
        <v>0.97142857142857153</v>
      </c>
    </row>
    <row r="11" spans="2:13" x14ac:dyDescent="0.3">
      <c r="B11" s="14" t="s">
        <v>10</v>
      </c>
      <c r="C11" s="22">
        <v>0.98142414860681104</v>
      </c>
      <c r="D11" s="22">
        <v>0.91428571428571404</v>
      </c>
      <c r="E11" s="22">
        <v>0.84210526315789402</v>
      </c>
      <c r="F11" s="23">
        <v>1</v>
      </c>
      <c r="H11" s="17" t="e">
        <f>VLOOKUP($B11,TL!$G11:$K28,1,FALSE)</f>
        <v>#N/A</v>
      </c>
      <c r="I11" s="9" t="e">
        <f>VLOOKUP($B11,TL!$G11:$K28,2,FALSE)</f>
        <v>#N/A</v>
      </c>
      <c r="J11" s="9" t="e">
        <f>VLOOKUP($B11,TL!$G11:$K28,3,FALSE)</f>
        <v>#N/A</v>
      </c>
      <c r="K11" s="9" t="e">
        <f>VLOOKUP($B11,TL!$G11:$K28,4,FALSE)</f>
        <v>#N/A</v>
      </c>
      <c r="L11" s="9" t="e">
        <f>VLOOKUP($B11,TL!$G11:$K28,5,FALSE)</f>
        <v>#N/A</v>
      </c>
    </row>
    <row r="12" spans="2:13" x14ac:dyDescent="0.3">
      <c r="B12" s="14" t="s">
        <v>19</v>
      </c>
      <c r="C12" s="22">
        <v>0.93617021276595702</v>
      </c>
      <c r="D12" s="22">
        <v>0.78740157480314898</v>
      </c>
      <c r="E12" s="22">
        <v>0.64935064935064901</v>
      </c>
      <c r="F12" s="23">
        <v>1</v>
      </c>
      <c r="H12" s="17" t="str">
        <f>VLOOKUP($B12,TL!$G12:$K29,1,FALSE)</f>
        <v>LIHC</v>
      </c>
      <c r="I12" s="9">
        <f>VLOOKUP($B12,TL!$G12:$K29,2,FALSE)</f>
        <v>0.9857983193277311</v>
      </c>
      <c r="J12" s="9">
        <f>VLOOKUP($B12,TL!$G12:$K29,3,FALSE)</f>
        <v>0.94071542492595128</v>
      </c>
      <c r="K12" s="9">
        <f>VLOOKUP($B12,TL!$G12:$K29,4,FALSE)</f>
        <v>0.92626262626262634</v>
      </c>
      <c r="L12" s="9">
        <f>VLOOKUP($B12,TL!$G12:$K29,5,FALSE)</f>
        <v>0.96</v>
      </c>
    </row>
    <row r="13" spans="2:13" x14ac:dyDescent="0.3">
      <c r="B13" s="14" t="s">
        <v>11</v>
      </c>
      <c r="C13" s="22">
        <v>0.96701388888888795</v>
      </c>
      <c r="D13" s="22">
        <v>0.86131386861313797</v>
      </c>
      <c r="E13" s="22">
        <v>0.75641025641025605</v>
      </c>
      <c r="F13" s="23">
        <v>1</v>
      </c>
      <c r="H13" s="17" t="e">
        <f>VLOOKUP($B13,TL!$G13:$K30,1,FALSE)</f>
        <v>#N/A</v>
      </c>
      <c r="I13" s="9" t="e">
        <f>VLOOKUP($B13,TL!$G13:$K30,2,FALSE)</f>
        <v>#N/A</v>
      </c>
      <c r="J13" s="9" t="e">
        <f>VLOOKUP($B13,TL!$G13:$K30,3,FALSE)</f>
        <v>#N/A</v>
      </c>
      <c r="K13" s="9" t="e">
        <f>VLOOKUP($B13,TL!$G13:$K30,4,FALSE)</f>
        <v>#N/A</v>
      </c>
      <c r="L13" s="9" t="e">
        <f>VLOOKUP($B13,TL!$G13:$K30,5,FALSE)</f>
        <v>#N/A</v>
      </c>
    </row>
    <row r="14" spans="2:13" x14ac:dyDescent="0.3">
      <c r="B14" s="14" t="s">
        <v>5</v>
      </c>
      <c r="C14" s="22">
        <v>0.98191681735985503</v>
      </c>
      <c r="D14" s="22">
        <v>0.91071428571428503</v>
      </c>
      <c r="E14" s="22">
        <v>0.83606557377049096</v>
      </c>
      <c r="F14" s="23">
        <v>1</v>
      </c>
      <c r="H14" s="17" t="e">
        <f>VLOOKUP($B14,TL!$G14:$K31,1,FALSE)</f>
        <v>#N/A</v>
      </c>
      <c r="I14" s="9" t="e">
        <f>VLOOKUP($B14,TL!$G14:$K31,2,FALSE)</f>
        <v>#N/A</v>
      </c>
      <c r="J14" s="9" t="e">
        <f>VLOOKUP($B14,TL!$G14:$K31,3,FALSE)</f>
        <v>#N/A</v>
      </c>
      <c r="K14" s="9" t="e">
        <f>VLOOKUP($B14,TL!$G14:$K31,4,FALSE)</f>
        <v>#N/A</v>
      </c>
      <c r="L14" s="9" t="e">
        <f>VLOOKUP($B14,TL!$G14:$K31,5,FALSE)</f>
        <v>#N/A</v>
      </c>
    </row>
    <row r="15" spans="2:13" x14ac:dyDescent="0.3">
      <c r="B15" s="14" t="s">
        <v>13</v>
      </c>
      <c r="C15" s="22">
        <v>0.88545454545454505</v>
      </c>
      <c r="D15" s="22">
        <v>0.56551724137931003</v>
      </c>
      <c r="E15" s="22">
        <v>0.44086021505376299</v>
      </c>
      <c r="F15" s="23">
        <v>0.78846153846153799</v>
      </c>
      <c r="H15" s="17" t="e">
        <f>VLOOKUP($B15,TL!$G15:$K32,1,FALSE)</f>
        <v>#N/A</v>
      </c>
      <c r="I15" s="9" t="e">
        <f>VLOOKUP($B15,TL!$G15:$K32,2,FALSE)</f>
        <v>#N/A</v>
      </c>
      <c r="J15" s="9" t="e">
        <f>VLOOKUP($B15,TL!$G15:$K32,3,FALSE)</f>
        <v>#N/A</v>
      </c>
      <c r="K15" s="9" t="e">
        <f>VLOOKUP($B15,TL!$G15:$K32,4,FALSE)</f>
        <v>#N/A</v>
      </c>
      <c r="L15" s="9" t="e">
        <f>VLOOKUP($B15,TL!$G15:$K32,5,FALSE)</f>
        <v>#N/A</v>
      </c>
    </row>
    <row r="16" spans="2:13" x14ac:dyDescent="0.3">
      <c r="B16" s="14" t="s">
        <v>8</v>
      </c>
      <c r="C16" s="22">
        <v>0.95777777777777695</v>
      </c>
      <c r="D16" s="22">
        <v>0.78160919540229801</v>
      </c>
      <c r="E16" s="22">
        <v>0.65384615384615297</v>
      </c>
      <c r="F16" s="23">
        <v>0.97142857142857097</v>
      </c>
      <c r="H16" s="17" t="e">
        <f>VLOOKUP($B16,TL!$G16:$K33,1,FALSE)</f>
        <v>#N/A</v>
      </c>
      <c r="I16" s="9" t="e">
        <f>VLOOKUP($B16,TL!$G16:$K33,2,FALSE)</f>
        <v>#N/A</v>
      </c>
      <c r="J16" s="9" t="e">
        <f>VLOOKUP($B16,TL!$G16:$K33,3,FALSE)</f>
        <v>#N/A</v>
      </c>
      <c r="K16" s="9" t="e">
        <f>VLOOKUP($B16,TL!$G16:$K33,4,FALSE)</f>
        <v>#N/A</v>
      </c>
      <c r="L16" s="9" t="e">
        <f>VLOOKUP($B16,TL!$G16:$K33,5,FALSE)</f>
        <v>#N/A</v>
      </c>
    </row>
    <row r="17" spans="2:12" ht="15" thickBot="1" x14ac:dyDescent="0.35">
      <c r="B17" s="15" t="s">
        <v>17</v>
      </c>
      <c r="C17" s="24">
        <v>0.88461538461538403</v>
      </c>
      <c r="D17" s="24">
        <v>0.63333333333333297</v>
      </c>
      <c r="E17" s="24">
        <v>0.47107438016528902</v>
      </c>
      <c r="F17" s="12">
        <v>0.96610169491525399</v>
      </c>
      <c r="H17" s="18" t="e">
        <f>VLOOKUP($B17,TL!$G17:$K34,1,FALSE)</f>
        <v>#N/A</v>
      </c>
      <c r="I17" s="9" t="e">
        <f>VLOOKUP($B17,TL!$G17:$K34,2,FALSE)</f>
        <v>#N/A</v>
      </c>
      <c r="J17" s="9" t="e">
        <f>VLOOKUP($B17,TL!$G17:$K34,3,FALSE)</f>
        <v>#N/A</v>
      </c>
      <c r="K17" s="9" t="e">
        <f>VLOOKUP($B17,TL!$G17:$K34,4,FALSE)</f>
        <v>#N/A</v>
      </c>
      <c r="L17" s="9" t="e">
        <f>VLOOKUP($B17,TL!$G17:$K34,5,FALSE)</f>
        <v>#N/A</v>
      </c>
    </row>
    <row r="23" spans="2:12" s="27" customFormat="1" ht="43.05" customHeight="1" x14ac:dyDescent="0.4">
      <c r="B23" s="34" t="s">
        <v>55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</row>
    <row r="25" spans="2:12" ht="21" x14ac:dyDescent="0.4">
      <c r="B25" s="35" t="s">
        <v>56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</row>
  </sheetData>
  <mergeCells count="4">
    <mergeCell ref="I1:M1"/>
    <mergeCell ref="B1:F1"/>
    <mergeCell ref="B23:L23"/>
    <mergeCell ref="B25:L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TCGA_info</vt:lpstr>
      <vt:lpstr>Classical ML</vt:lpstr>
      <vt:lpstr>TL</vt:lpstr>
      <vt:lpstr>DM</vt:lpstr>
      <vt:lpstr>LADDER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Nanni</cp:lastModifiedBy>
  <dcterms:created xsi:type="dcterms:W3CDTF">2018-06-09T15:13:47Z</dcterms:created>
  <dcterms:modified xsi:type="dcterms:W3CDTF">2018-06-12T03:37:32Z</dcterms:modified>
</cp:coreProperties>
</file>