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n\OneDrive - Politecnico di Milano\PhD\progetti\CIBB2018\summary\"/>
    </mc:Choice>
  </mc:AlternateContent>
  <xr:revisionPtr revIDLastSave="0" documentId="13_ncr:1_{09CC1F18-C3FE-449B-823B-C9B39D4D9524}" xr6:coauthVersionLast="33" xr6:coauthVersionMax="34" xr10:uidLastSave="{00000000-0000-0000-0000-000000000000}"/>
  <bookViews>
    <workbookView xWindow="0" yWindow="456" windowWidth="28800" windowHeight="16236" activeTab="2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79017" calcMode="manual"/>
</workbook>
</file>

<file path=xl/calcChain.xml><?xml version="1.0" encoding="utf-8"?>
<calcChain xmlns="http://schemas.openxmlformats.org/spreadsheetml/2006/main">
  <c r="K29" i="6" l="1"/>
  <c r="K28" i="6"/>
  <c r="K27" i="6"/>
  <c r="K26" i="6"/>
  <c r="K25" i="6"/>
  <c r="K24" i="6"/>
  <c r="K23" i="6"/>
  <c r="K22" i="6"/>
  <c r="K21" i="6"/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<sst xmlns="http://schemas.openxmlformats.org/spreadsheetml/2006/main" count="628" uniqueCount="100">
  <si>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</si>
  <si>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</si>
  <si>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</si>
  <si>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</si>
  <si>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</si>
  <si>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</si>
  <si>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</si>
  <si>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</si>
  <si>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</si>
  <si>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</si>
  <si>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</si>
  <si>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</si>
  <si>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</si>
  <si>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</si>
  <si>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</si>
  <si>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</si>
  <si>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</si>
  <si>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</si>
  <si>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</si>
  <si>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</si>
  <si>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</si>
  <si>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</si>
  <si>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</si>
  <si>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</si>
  <si>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</si>
  <si>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</si>
  <si>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</si>
  <si>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</si>
  <si>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</si>
  <si>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</si>
  <si>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</si>
  <si>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</si>
  <si>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</si>
  <si>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</si>
  <si>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</si>
  <si>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</si>
  <si>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</si>
  <si>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</si>
  <si>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</si>
  <si>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</si>
  <si>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</si>
  <si>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</si>
  <si>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</si>
  <si>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</si>
  <si>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</si>
  <si>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</si>
  <si>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</si>
  <si>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</si>
  <si>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</si>
  <si>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</si>
  <si>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</si>
  <si>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</si>
  <si>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</si>
  <si>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</si>
  <si>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</si>
  <si>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</si>
  <si>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</si>
  <si>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</si>
  <si>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</si>
  <si>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</si>
  <si>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</si>
  <si>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</si>
  <si>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</si>
  <si>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</si>
  <si>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</si>
  <si>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</si>
  <si>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</si>
  <si>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LUAD + LUSC</t>
  </si>
  <si>
    <t>KIRC + KIRP + KICH</t>
  </si>
  <si>
    <t>Additional information</t>
  </si>
  <si>
    <t>Unsupervised information</t>
  </si>
  <si>
    <t>Distance matrices</t>
  </si>
  <si>
    <t># Genes used</t>
  </si>
  <si>
    <t>Sampling</t>
  </si>
  <si>
    <t>Top 5K variant</t>
  </si>
  <si>
    <t>NO</t>
  </si>
  <si>
    <t>Useless table…don't look at this :)</t>
  </si>
  <si>
    <t>Transfer learning</t>
  </si>
  <si>
    <t>Ladder network</t>
  </si>
  <si>
    <t>Autoencoder</t>
  </si>
  <si>
    <t>Validation</t>
  </si>
  <si>
    <t>5-rep 5-CV</t>
  </si>
  <si>
    <t>Scaling</t>
  </si>
  <si>
    <t>MinMax column-wise</t>
  </si>
  <si>
    <t>Notes</t>
  </si>
  <si>
    <t>1vsALL</t>
  </si>
  <si>
    <t>Data 
augmentation</t>
  </si>
  <si>
    <t>Feature
reduction</t>
  </si>
  <si>
    <t>Transfer
Learning</t>
  </si>
  <si>
    <t>Ladder
Network</t>
  </si>
  <si>
    <t>Distance
 Matrix</t>
  </si>
  <si>
    <t>ALL</t>
  </si>
  <si>
    <t>In the supervised part of the algorithm there is only 60 samples used</t>
  </si>
  <si>
    <t>5-CV</t>
  </si>
  <si>
    <t>FFNN</t>
  </si>
  <si>
    <t>LinearSVM</t>
  </si>
  <si>
    <t>Baselines</t>
  </si>
  <si>
    <t>KNN</t>
  </si>
  <si>
    <t>TL</t>
  </si>
  <si>
    <t>FFN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</si>
</sst>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1" fillId="0" borderId="2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1" xfId="0" applyFont="1" applyBorder="1"/>
    <xf numFmtId="0" fontId="1" fillId="0" borderId="1" xfId="0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TL!$B$31:$S$31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TL!$A$32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TL!$B$32:$S$32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TL!$B$33:$S$33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TL!$B$34:$S$34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table'!$D$4:$D$6</c:f>
              <c:numCache>
                <c:formatCode>General</c:formatCode>
                <c:ptCount val="3"/>
                <c:pt idx="0">
                  <c:v>0.9909632841078444</c:v>
                </c:pt>
                <c:pt idx="1">
                  <c:v>0.99397400000000002</c:v>
                </c:pt>
                <c:pt idx="2">
                  <c:v>0.99568299999999998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54-4DF6-AE17-39DCCDE510CB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table'!$I$4:$I$6</c:f>
              <c:numCache>
                <c:formatCode>General</c:formatCode>
                <c:ptCount val="3"/>
                <c:pt idx="0">
                  <c:v>0.989326765188834</c:v>
                </c:pt>
                <c:pt idx="1">
                  <c:v>0.99019607843137203</c:v>
                </c:pt>
                <c:pt idx="2">
                  <c:v>0.98317094774136404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54-4DF6-AE17-39DCCDE510CB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table'!$D$8:$D$10</c:f>
              <c:numCache>
                <c:formatCode>General</c:formatCode>
                <c:ptCount val="3"/>
                <c:pt idx="0">
                  <c:v>0.99343599999999999</c:v>
                </c:pt>
                <c:pt idx="1">
                  <c:v>0.99292000000000002</c:v>
                </c:pt>
                <c:pt idx="2">
                  <c:v>0.99803900000000001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54-4DF6-AE17-39DCCDE510CB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table'!$I$8:$I$10</c:f>
              <c:numCache>
                <c:formatCode>General</c:formatCode>
                <c:ptCount val="3"/>
                <c:pt idx="0">
                  <c:v>0.95648604269293902</c:v>
                </c:pt>
                <c:pt idx="1">
                  <c:v>0.92205491585473798</c:v>
                </c:pt>
                <c:pt idx="2">
                  <c:v>0.92352941176470504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54-4DF6-AE17-39DCCDE510CB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table'!$I$15:$I$17</c:f>
              <c:numCache>
                <c:formatCode>General</c:formatCode>
                <c:ptCount val="3"/>
                <c:pt idx="0">
                  <c:v>0.98851104186424599</c:v>
                </c:pt>
                <c:pt idx="1">
                  <c:v>0.99503900000000001</c:v>
                </c:pt>
                <c:pt idx="2">
                  <c:v>0.99607900000000005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1D3-9850-062EEC6D8A2D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table'!$D$15:$D$17</c:f>
              <c:numCache>
                <c:formatCode>General</c:formatCode>
                <c:ptCount val="3"/>
                <c:pt idx="0">
                  <c:v>0.99491300000000005</c:v>
                </c:pt>
                <c:pt idx="1">
                  <c:v>0.99698600000000004</c:v>
                </c:pt>
                <c:pt idx="2">
                  <c:v>0.996668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D93-9B99-FBA8EF46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table'!$E$4:$E$6</c:f>
              <c:numCache>
                <c:formatCode>General</c:formatCode>
                <c:ptCount val="3"/>
                <c:pt idx="0">
                  <c:v>0.95382269503546091</c:v>
                </c:pt>
                <c:pt idx="1">
                  <c:v>0.97008700000000003</c:v>
                </c:pt>
                <c:pt idx="2">
                  <c:v>0.98293200000000003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D3A-A36C-8A38E3E8042D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table'!$J$4:$J$6</c:f>
              <c:numCache>
                <c:formatCode>General</c:formatCode>
                <c:ptCount val="3"/>
                <c:pt idx="0">
                  <c:v>0.94420600858369097</c:v>
                </c:pt>
                <c:pt idx="1">
                  <c:v>0.96212121212121204</c:v>
                </c:pt>
                <c:pt idx="2">
                  <c:v>0.92050209205020905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D3A-A36C-8A38E3E8042D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table'!$E$8:$E$10</c:f>
              <c:numCache>
                <c:formatCode>General</c:formatCode>
                <c:ptCount val="3"/>
                <c:pt idx="0">
                  <c:v>0.96574899999999997</c:v>
                </c:pt>
                <c:pt idx="1">
                  <c:v>0.96574899999999997</c:v>
                </c:pt>
                <c:pt idx="2">
                  <c:v>0.99230499999999999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F-4D3A-A36C-8A38E3E8042D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table'!$J$8:$J$10</c:f>
              <c:numCache>
                <c:formatCode>General</c:formatCode>
                <c:ptCount val="3"/>
                <c:pt idx="0">
                  <c:v>0.71038251366120198</c:v>
                </c:pt>
                <c:pt idx="1">
                  <c:v>0.33333333333333298</c:v>
                </c:pt>
                <c:pt idx="2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F-4D3A-A36C-8A38E3E8042D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table'!$J$15:$J$17</c:f>
              <c:numCache>
                <c:formatCode>General</c:formatCode>
                <c:ptCount val="3"/>
                <c:pt idx="0">
                  <c:v>0.94562199235649746</c:v>
                </c:pt>
                <c:pt idx="1">
                  <c:v>0.97575999999999996</c:v>
                </c:pt>
                <c:pt idx="2">
                  <c:v>0.98426599999999997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6FF-8B95-AE8B6E1E8E5F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table'!$E$15:$E$17</c:f>
              <c:numCache>
                <c:formatCode>General</c:formatCode>
                <c:ptCount val="3"/>
                <c:pt idx="0">
                  <c:v>0.97324100000000002</c:v>
                </c:pt>
                <c:pt idx="1">
                  <c:v>0.98484700000000003</c:v>
                </c:pt>
                <c:pt idx="2">
                  <c:v>0.98686499999999999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D-403E-98BA-3A658E93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table'!$F$4:$F$6</c:f>
              <c:numCache>
                <c:formatCode>General</c:formatCode>
                <c:ptCount val="3"/>
                <c:pt idx="0">
                  <c:v>0.92031239935587761</c:v>
                </c:pt>
                <c:pt idx="1">
                  <c:v>0.94891300000000001</c:v>
                </c:pt>
                <c:pt idx="2">
                  <c:v>0.98222699999999996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B2E-8B7B-909E1159D05D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table'!$K$4:$K$6</c:f>
              <c:numCache>
                <c:formatCode>General</c:formatCode>
                <c:ptCount val="3"/>
                <c:pt idx="0">
                  <c:v>0.92436974789915904</c:v>
                </c:pt>
                <c:pt idx="1">
                  <c:v>0.94074074074073999</c:v>
                </c:pt>
                <c:pt idx="2">
                  <c:v>0.85271317829457305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9-4B2E-8B7B-909E1159D05D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table'!$F$8:$F$10</c:f>
              <c:numCache>
                <c:formatCode>General</c:formatCode>
                <c:ptCount val="3"/>
                <c:pt idx="0">
                  <c:v>0.95060900000000004</c:v>
                </c:pt>
                <c:pt idx="1">
                  <c:v>0.93517300000000003</c:v>
                </c:pt>
                <c:pt idx="2">
                  <c:v>0.99259299999999995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9-4B2E-8B7B-909E1159D05D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table'!$K$8:$K$10</c:f>
              <c:numCache>
                <c:formatCode>General</c:formatCode>
                <c:ptCount val="3"/>
                <c:pt idx="0">
                  <c:v>0.94202898550724601</c:v>
                </c:pt>
                <c:pt idx="1">
                  <c:v>1</c:v>
                </c:pt>
                <c:pt idx="2">
                  <c:v>0.98113207547169801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9-4B2E-8B7B-909E1159D05D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table'!$K$15:$K$17</c:f>
              <c:numCache>
                <c:formatCode>General</c:formatCode>
                <c:ptCount val="3"/>
                <c:pt idx="0">
                  <c:v>0.91041666666666676</c:v>
                </c:pt>
                <c:pt idx="1">
                  <c:v>0.95708099999999996</c:v>
                </c:pt>
                <c:pt idx="2">
                  <c:v>0.98945899999999998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5D3-9EE5-BB168E9F8112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table'!$F$15:$F$17</c:f>
              <c:numCache>
                <c:formatCode>General</c:formatCode>
                <c:ptCount val="3"/>
                <c:pt idx="0">
                  <c:v>0.96469899999999997</c:v>
                </c:pt>
                <c:pt idx="1">
                  <c:v>0.97389999999999999</c:v>
                </c:pt>
                <c:pt idx="2">
                  <c:v>0.98830300000000004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9-4D94-B458-3CA3C67E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table'!$G$4:$G$6</c:f>
              <c:numCache>
                <c:formatCode>General</c:formatCode>
                <c:ptCount val="3"/>
                <c:pt idx="0">
                  <c:v>0.99090909090909096</c:v>
                </c:pt>
                <c:pt idx="1">
                  <c:v>0.99272700000000003</c:v>
                </c:pt>
                <c:pt idx="2">
                  <c:v>0.98443099999999994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74A-AF60-A4490CBB64BB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table'!$L$4:$L$6</c:f>
              <c:numCache>
                <c:formatCode>General</c:formatCode>
                <c:ptCount val="3"/>
                <c:pt idx="0">
                  <c:v>0.96491228070175405</c:v>
                </c:pt>
                <c:pt idx="1">
                  <c:v>0.98449612403100695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74A-AF60-A4490CBB64BB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table'!$G$8:$G$10</c:f>
              <c:numCache>
                <c:formatCode>General</c:formatCode>
                <c:ptCount val="3"/>
                <c:pt idx="0">
                  <c:v>0.98260899999999995</c:v>
                </c:pt>
                <c:pt idx="1">
                  <c:v>1</c:v>
                </c:pt>
                <c:pt idx="2">
                  <c:v>0.99230799999999997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5-474A-AF60-A4490CBB64BB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table'!$L$8:$L$10</c:f>
              <c:numCache>
                <c:formatCode>General</c:formatCode>
                <c:ptCount val="3"/>
                <c:pt idx="0">
                  <c:v>0.570175438596491</c:v>
                </c:pt>
                <c:pt idx="1">
                  <c:v>0.2</c:v>
                </c:pt>
                <c:pt idx="2">
                  <c:v>0.403100775193798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5-474A-AF60-A4490CBB64BB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table'!$L$15:$L$17</c:f>
              <c:numCache>
                <c:formatCode>General</c:formatCode>
                <c:ptCount val="3"/>
                <c:pt idx="0">
                  <c:v>0.9913043478260869</c:v>
                </c:pt>
                <c:pt idx="1">
                  <c:v>0.99636400000000003</c:v>
                </c:pt>
                <c:pt idx="2">
                  <c:v>0.97981499999999999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816-A4D6-21C0E44C220E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table'!$G$15:$G$17</c:f>
              <c:numCache>
                <c:formatCode>General</c:formatCode>
                <c:ptCount val="3"/>
                <c:pt idx="0">
                  <c:v>0.98260899999999995</c:v>
                </c:pt>
                <c:pt idx="1">
                  <c:v>0.99636400000000003</c:v>
                </c:pt>
                <c:pt idx="2">
                  <c:v>0.98603099999999999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9F7-8BC4-048222C2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36</xdr:row>
      <xdr:rowOff>53338</xdr:rowOff>
    </xdr:from>
    <xdr:to>
      <xdr:col>14</xdr:col>
      <xdr:colOff>889000</xdr:colOff>
      <xdr:row>59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34</xdr:row>
      <xdr:rowOff>83819</xdr:rowOff>
    </xdr:from>
    <xdr:to>
      <xdr:col>12</xdr:col>
      <xdr:colOff>91440</xdr:colOff>
      <xdr:row>69</xdr:row>
      <xdr:rowOff>99060</xdr:rowOff>
    </xdr:to>
    <xdr:grpSp>
      <xdr:nvGrpSpPr>
        <xdr:cNvPr id="12" name="Gruppo 7">
          <a:extLst>
            <a:ext uri="{FF2B5EF4-FFF2-40B4-BE49-F238E27FC236}">
              <a16:creationId xmlns:a16="http://schemas.microsoft.com/office/drawing/2014/main" id="{49471DEE-121C-431C-BE23-5F517047E699}"/>
            </a:ext>
          </a:extLst>
        </xdr:cNvPr>
        <xdr:cNvGrpSpPr/>
      </xdr:nvGrpSpPr>
      <xdr:grpSpPr>
        <a:xfrm>
          <a:off x="769620" y="7611054"/>
          <a:ext cx="10188603" cy="6508806"/>
          <a:chOff x="769620" y="7559039"/>
          <a:chExt cx="9616440" cy="6416041"/>
        </a:xfrm>
      </xdr:grpSpPr>
      <xdr:graphicFrame macro="">
        <xdr:nvGraphicFramePr>
          <xdr:cNvPr id="13" name="Grafico 3">
            <a:extLst>
              <a:ext uri="{FF2B5EF4-FFF2-40B4-BE49-F238E27FC236}">
                <a16:creationId xmlns:a16="http://schemas.microsoft.com/office/drawing/2014/main" id="{61D677F0-17E0-47BB-9320-9A1516CBD69D}"/>
              </a:ext>
            </a:extLst>
          </xdr:cNvPr>
          <xdr:cNvGraphicFramePr/>
        </xdr:nvGraphicFramePr>
        <xdr:xfrm>
          <a:off x="769620" y="756666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Grafico 4">
            <a:extLst>
              <a:ext uri="{FF2B5EF4-FFF2-40B4-BE49-F238E27FC236}">
                <a16:creationId xmlns:a16="http://schemas.microsoft.com/office/drawing/2014/main" id="{83C36CE6-D87F-421C-BAB9-68CC31E8D3D9}"/>
              </a:ext>
            </a:extLst>
          </xdr:cNvPr>
          <xdr:cNvGraphicFramePr>
            <a:graphicFrameLocks/>
          </xdr:cNvGraphicFramePr>
        </xdr:nvGraphicFramePr>
        <xdr:xfrm>
          <a:off x="5798820" y="7559039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5" name="Grafico 5">
            <a:extLst>
              <a:ext uri="{FF2B5EF4-FFF2-40B4-BE49-F238E27FC236}">
                <a16:creationId xmlns:a16="http://schemas.microsoft.com/office/drawing/2014/main" id="{4D537FF2-207F-4888-AEFD-701D6C87F259}"/>
              </a:ext>
            </a:extLst>
          </xdr:cNvPr>
          <xdr:cNvGraphicFramePr>
            <a:graphicFrameLocks/>
          </xdr:cNvGraphicFramePr>
        </xdr:nvGraphicFramePr>
        <xdr:xfrm>
          <a:off x="784860" y="1095756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Grafico 6">
            <a:extLst>
              <a:ext uri="{FF2B5EF4-FFF2-40B4-BE49-F238E27FC236}">
                <a16:creationId xmlns:a16="http://schemas.microsoft.com/office/drawing/2014/main" id="{254ECF02-0E8F-4032-87E7-2B5E488AB6C0}"/>
              </a:ext>
            </a:extLst>
          </xdr:cNvPr>
          <xdr:cNvGraphicFramePr>
            <a:graphicFrameLocks/>
          </xdr:cNvGraphicFramePr>
        </xdr:nvGraphicFramePr>
        <xdr:xfrm>
          <a:off x="5814060" y="1094994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akoglu\GMQL-sources\CIBB2018\summary\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topLeftCell="A22" zoomScale="150" workbookViewId="0">
      <selection activeCell="A32" sqref="A32"/>
    </sheetView>
  </sheetViews>
  <sheetFormatPr defaultColWidth="8.77734375" defaultRowHeight="14.4" x14ac:dyDescent="0.3"/>
  <sheetData>
    <row r="1" spans="1:6" ht="28.8" x14ac:dyDescent="0.55000000000000004">
      <c r="A1" s="51" t="s">
        <v>45</v>
      </c>
      <c r="B1" s="52"/>
      <c r="C1" s="52"/>
      <c r="D1" s="52"/>
      <c r="E1" s="52"/>
      <c r="F1" s="52"/>
    </row>
    <row r="2" spans="1:6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3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3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3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3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3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3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3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3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3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3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3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3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3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3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3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3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3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3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3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3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3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3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3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3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3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3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3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3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3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3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3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3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3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M164"/>
  <sheetViews>
    <sheetView zoomScale="115" zoomScaleNormal="115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13" sqref="I13:M16"/>
    </sheetView>
  </sheetViews>
  <sheetFormatPr defaultColWidth="8.77734375" defaultRowHeight="14.4" x14ac:dyDescent="0.3"/>
  <cols>
    <col min="1" max="1" width="5.88671875" bestFit="1" customWidth="1"/>
    <col min="2" max="2" width="23.6640625" bestFit="1" customWidth="1"/>
    <col min="3" max="4" width="12.5546875" bestFit="1" customWidth="1"/>
    <col min="5" max="5" width="12.88671875" bestFit="1" customWidth="1"/>
    <col min="6" max="6" width="13" bestFit="1" customWidth="1"/>
    <col min="9" max="9" width="14.88671875" bestFit="1" customWidth="1"/>
    <col min="10" max="13" width="9.33203125" bestFit="1" customWidth="1"/>
  </cols>
  <sheetData>
    <row r="1" spans="1:13" ht="33.6" x14ac:dyDescent="0.65">
      <c r="A1" s="53" t="s">
        <v>64</v>
      </c>
      <c r="B1" s="54"/>
      <c r="C1" s="54"/>
      <c r="D1" s="54"/>
      <c r="E1" s="54"/>
      <c r="F1" s="54"/>
    </row>
    <row r="2" spans="1:13" x14ac:dyDescent="0.3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  <c r="I2" s="49" t="s">
        <v>97</v>
      </c>
      <c r="J2" s="5" t="s">
        <v>0</v>
      </c>
      <c r="K2" s="5" t="s">
        <v>1</v>
      </c>
      <c r="L2" s="5" t="s">
        <v>2</v>
      </c>
      <c r="M2" s="5" t="s">
        <v>3</v>
      </c>
    </row>
    <row r="3" spans="1:13" x14ac:dyDescent="0.3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  <c r="I3" s="23" t="s">
        <v>20</v>
      </c>
      <c r="J3" s="50">
        <v>0.991622</v>
      </c>
      <c r="K3" s="50">
        <v>0.95774899999999996</v>
      </c>
      <c r="L3" s="50">
        <v>0.92178400000000005</v>
      </c>
      <c r="M3" s="50">
        <v>0.99826099999999995</v>
      </c>
    </row>
    <row r="4" spans="1:13" x14ac:dyDescent="0.3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  <c r="I4" s="1" t="s">
        <v>46</v>
      </c>
      <c r="J4" s="50">
        <v>0.99184899999999998</v>
      </c>
      <c r="K4" s="50">
        <v>0.96051900000000001</v>
      </c>
      <c r="L4" s="50">
        <v>0.925095</v>
      </c>
      <c r="M4" s="50">
        <v>1</v>
      </c>
    </row>
    <row r="5" spans="1:13" x14ac:dyDescent="0.3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  <c r="I5" s="5" t="s">
        <v>49</v>
      </c>
      <c r="J5" s="50">
        <v>0.99686600000000003</v>
      </c>
      <c r="K5" s="50">
        <v>0.98774200000000001</v>
      </c>
      <c r="L5" s="50">
        <v>0.98369600000000001</v>
      </c>
      <c r="M5" s="50">
        <v>0.99218499999999998</v>
      </c>
    </row>
    <row r="6" spans="1:13" x14ac:dyDescent="0.3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  <c r="I6" s="50"/>
      <c r="J6" s="50"/>
      <c r="K6" s="50"/>
      <c r="L6" s="50"/>
      <c r="M6" s="50"/>
    </row>
    <row r="7" spans="1:13" x14ac:dyDescent="0.3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  <c r="I7" s="50"/>
      <c r="J7" s="50"/>
      <c r="K7" s="50"/>
      <c r="L7" s="50"/>
      <c r="M7" s="50"/>
    </row>
    <row r="8" spans="1:13" x14ac:dyDescent="0.3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  <c r="I8" s="49" t="s">
        <v>60</v>
      </c>
      <c r="J8" s="5" t="s">
        <v>0</v>
      </c>
      <c r="K8" s="5" t="s">
        <v>1</v>
      </c>
      <c r="L8" s="5" t="s">
        <v>2</v>
      </c>
      <c r="M8" s="5" t="s">
        <v>3</v>
      </c>
    </row>
    <row r="9" spans="1:13" x14ac:dyDescent="0.3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  <c r="I9" s="1" t="s">
        <v>20</v>
      </c>
      <c r="J9" s="50">
        <v>0.98784300000000003</v>
      </c>
      <c r="K9" s="50">
        <v>0.93200799999999995</v>
      </c>
      <c r="L9" s="50">
        <v>0.96544799999999997</v>
      </c>
      <c r="M9" s="50">
        <v>0.90308299999999997</v>
      </c>
    </row>
    <row r="10" spans="1:13" x14ac:dyDescent="0.3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  <c r="I10" s="1" t="s">
        <v>46</v>
      </c>
      <c r="J10" s="50">
        <v>0.99256100000000003</v>
      </c>
      <c r="K10" s="50">
        <v>0.960789</v>
      </c>
      <c r="L10" s="50">
        <v>0.97269099999999997</v>
      </c>
      <c r="M10" s="50">
        <v>0.950909</v>
      </c>
    </row>
    <row r="11" spans="1:13" ht="15" thickBot="1" x14ac:dyDescent="0.3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  <c r="I11" s="5" t="s">
        <v>49</v>
      </c>
      <c r="J11" s="50">
        <v>0.99294300000000002</v>
      </c>
      <c r="K11" s="50">
        <v>0.970947</v>
      </c>
      <c r="L11" s="50">
        <v>0.99202000000000001</v>
      </c>
      <c r="M11" s="50">
        <v>0.95206199999999996</v>
      </c>
    </row>
    <row r="12" spans="1:13" x14ac:dyDescent="0.3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  <c r="I12" s="50"/>
      <c r="J12" s="50"/>
      <c r="K12" s="50"/>
      <c r="L12" s="50"/>
      <c r="M12" s="50"/>
    </row>
    <row r="13" spans="1:13" x14ac:dyDescent="0.3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  <c r="I13" s="49" t="s">
        <v>95</v>
      </c>
      <c r="J13" s="1" t="s">
        <v>0</v>
      </c>
      <c r="K13" s="1" t="s">
        <v>1</v>
      </c>
      <c r="L13" s="1" t="s">
        <v>2</v>
      </c>
      <c r="M13" s="1" t="s">
        <v>3</v>
      </c>
    </row>
    <row r="14" spans="1:13" x14ac:dyDescent="0.3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  <c r="I14" s="1" t="s">
        <v>20</v>
      </c>
      <c r="J14" s="72">
        <v>0.99491300000000005</v>
      </c>
      <c r="K14" s="72">
        <v>0.97324100000000002</v>
      </c>
      <c r="L14" s="72">
        <v>0.96469899999999997</v>
      </c>
      <c r="M14" s="73">
        <v>0.98260899999999995</v>
      </c>
    </row>
    <row r="15" spans="1:13" x14ac:dyDescent="0.3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  <c r="I15" s="1" t="s">
        <v>46</v>
      </c>
      <c r="J15" s="50">
        <v>0.99698600000000004</v>
      </c>
      <c r="K15" s="50">
        <v>0.98484700000000003</v>
      </c>
      <c r="L15" s="50">
        <v>0.97389999999999999</v>
      </c>
      <c r="M15" s="50">
        <v>0.99636400000000003</v>
      </c>
    </row>
    <row r="16" spans="1:13" x14ac:dyDescent="0.3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  <c r="I16" s="5" t="s">
        <v>49</v>
      </c>
      <c r="J16" s="50">
        <v>0.996668</v>
      </c>
      <c r="K16" s="50">
        <v>0.98686499999999999</v>
      </c>
      <c r="L16" s="50">
        <v>0.98830300000000004</v>
      </c>
      <c r="M16" s="50">
        <v>0.98603099999999999</v>
      </c>
    </row>
    <row r="17" spans="1:6" x14ac:dyDescent="0.3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3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3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5" thickBot="1" x14ac:dyDescent="0.3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3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3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3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3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3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3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3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3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5" thickBot="1" x14ac:dyDescent="0.3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3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3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3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3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3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3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3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3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5" thickBot="1" x14ac:dyDescent="0.3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3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3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3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3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3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3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3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3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5" thickBot="1" x14ac:dyDescent="0.3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3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3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3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3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3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3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3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3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5" thickBot="1" x14ac:dyDescent="0.3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3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3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3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3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3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3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3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3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5" thickBot="1" x14ac:dyDescent="0.3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3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3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3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3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3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3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3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3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5" thickBot="1" x14ac:dyDescent="0.3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3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3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3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3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3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3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3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3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5" thickBot="1" x14ac:dyDescent="0.3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3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3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3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3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3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3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3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3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5" thickBot="1" x14ac:dyDescent="0.3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3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3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3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3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3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3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3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3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5" thickBot="1" x14ac:dyDescent="0.3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3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3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3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3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3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3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3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3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5" thickBot="1" x14ac:dyDescent="0.3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3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3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3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3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3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3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3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3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5" thickBot="1" x14ac:dyDescent="0.3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3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3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3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3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3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3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3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3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5" thickBot="1" x14ac:dyDescent="0.3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3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3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3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3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3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3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3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3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5" thickBot="1" x14ac:dyDescent="0.3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3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3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3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3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3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3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3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3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5" thickBot="1" x14ac:dyDescent="0.3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3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3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3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3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3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3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3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3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5" thickBot="1" x14ac:dyDescent="0.3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3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3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3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3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3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3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3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3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5" thickBot="1" x14ac:dyDescent="0.3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topLeftCell="N1" zoomScale="130" zoomScaleNormal="130" workbookViewId="0">
      <selection activeCell="W15" sqref="W15"/>
    </sheetView>
  </sheetViews>
  <sheetFormatPr defaultColWidth="8.77734375" defaultRowHeight="14.4" x14ac:dyDescent="0.3"/>
  <cols>
    <col min="1" max="1" width="25.33203125" bestFit="1" customWidth="1"/>
    <col min="2" max="3" width="14.109375" bestFit="1" customWidth="1"/>
    <col min="4" max="4" width="13.44140625" bestFit="1" customWidth="1"/>
    <col min="5" max="6" width="14.109375" bestFit="1" customWidth="1"/>
    <col min="7" max="7" width="25.33203125" bestFit="1" customWidth="1"/>
    <col min="8" max="9" width="14.109375" bestFit="1" customWidth="1"/>
    <col min="10" max="10" width="13.44140625" bestFit="1" customWidth="1"/>
    <col min="11" max="19" width="14.109375" bestFit="1" customWidth="1"/>
  </cols>
  <sheetData>
    <row r="1" spans="1:24" s="2" customFormat="1" ht="25.8" x14ac:dyDescent="0.5">
      <c r="A1" s="55" t="s">
        <v>22</v>
      </c>
      <c r="B1" s="56"/>
      <c r="C1" s="56"/>
      <c r="D1" s="56"/>
      <c r="E1" s="56"/>
      <c r="G1" s="55" t="s">
        <v>23</v>
      </c>
      <c r="H1" s="56"/>
      <c r="I1" s="56"/>
      <c r="J1" s="56"/>
      <c r="K1" s="56"/>
      <c r="M1" s="55" t="s">
        <v>24</v>
      </c>
      <c r="N1" s="56"/>
      <c r="O1" s="56"/>
      <c r="P1" s="56"/>
      <c r="Q1" s="56"/>
    </row>
    <row r="2" spans="1:24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57" t="s">
        <v>47</v>
      </c>
      <c r="T2" s="57"/>
      <c r="U2" s="57"/>
      <c r="V2" s="57"/>
      <c r="W2" s="57"/>
    </row>
    <row r="3" spans="1:24" x14ac:dyDescent="0.3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4" x14ac:dyDescent="0.3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4" x14ac:dyDescent="0.3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4" x14ac:dyDescent="0.3">
      <c r="A6" s="33" t="s">
        <v>7</v>
      </c>
      <c r="B6" s="34">
        <v>0.98474358974358966</v>
      </c>
      <c r="C6" s="34">
        <v>0.89142857142857146</v>
      </c>
      <c r="D6" s="34">
        <v>0.81666666666666665</v>
      </c>
      <c r="E6" s="34">
        <v>1</v>
      </c>
      <c r="G6" s="33" t="s">
        <v>7</v>
      </c>
      <c r="H6" s="34">
        <v>0.98974358974358978</v>
      </c>
      <c r="I6" s="34">
        <v>0.86666666666666659</v>
      </c>
      <c r="J6" s="34">
        <v>1</v>
      </c>
      <c r="K6" s="34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4" x14ac:dyDescent="0.3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4" x14ac:dyDescent="0.3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4" x14ac:dyDescent="0.3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  <c r="T9" s="74" t="s">
        <v>12</v>
      </c>
      <c r="U9" s="1" t="s">
        <v>0</v>
      </c>
      <c r="V9" s="1" t="s">
        <v>1</v>
      </c>
      <c r="W9" s="1" t="s">
        <v>2</v>
      </c>
      <c r="X9" s="1" t="s">
        <v>3</v>
      </c>
    </row>
    <row r="10" spans="1:24" x14ac:dyDescent="0.3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  <c r="T10" s="75" t="s">
        <v>98</v>
      </c>
      <c r="U10" s="8">
        <v>0.98966799999999999</v>
      </c>
      <c r="V10" s="8">
        <v>0.897123</v>
      </c>
      <c r="W10" s="8">
        <v>0.87152399999999997</v>
      </c>
      <c r="X10" s="8">
        <v>0.95</v>
      </c>
    </row>
    <row r="11" spans="1:24" x14ac:dyDescent="0.3">
      <c r="A11" s="33" t="s">
        <v>12</v>
      </c>
      <c r="B11" s="34">
        <v>0.99299589603283178</v>
      </c>
      <c r="C11" s="34">
        <v>0.93142857142857127</v>
      </c>
      <c r="D11" s="34">
        <v>0.93333333333333324</v>
      </c>
      <c r="E11" s="34">
        <v>0.95</v>
      </c>
      <c r="G11" s="33" t="s">
        <v>12</v>
      </c>
      <c r="H11" s="34">
        <v>0.98823464269428707</v>
      </c>
      <c r="I11" s="34">
        <v>0.8571428571428571</v>
      </c>
      <c r="J11" s="34">
        <v>0.88333333333333319</v>
      </c>
      <c r="K11" s="34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  <c r="T11" s="75" t="s">
        <v>99</v>
      </c>
      <c r="U11" s="8">
        <v>0.99106899999999998</v>
      </c>
      <c r="V11" s="8">
        <v>0.87263500000000005</v>
      </c>
      <c r="W11" s="8">
        <v>0.91400000000000003</v>
      </c>
      <c r="X11" s="8">
        <v>0.85666699999999996</v>
      </c>
    </row>
    <row r="12" spans="1:24" x14ac:dyDescent="0.3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4" x14ac:dyDescent="0.3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4" x14ac:dyDescent="0.3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4" x14ac:dyDescent="0.3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4" x14ac:dyDescent="0.3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3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3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3">
      <c r="A19" s="33" t="s">
        <v>20</v>
      </c>
      <c r="B19" s="34">
        <v>0.9909632841078444</v>
      </c>
      <c r="C19" s="34">
        <v>0.95382269503546091</v>
      </c>
      <c r="D19" s="34">
        <v>0.92031239935587761</v>
      </c>
      <c r="E19" s="34">
        <v>0.99090909090909096</v>
      </c>
      <c r="G19" s="33" t="s">
        <v>20</v>
      </c>
      <c r="H19" s="34">
        <v>0.98851104186424599</v>
      </c>
      <c r="I19" s="34">
        <v>0.94562199235649746</v>
      </c>
      <c r="J19" s="34">
        <v>0.91041666666666676</v>
      </c>
      <c r="K19" s="34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3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1" spans="1:19" x14ac:dyDescent="0.3">
      <c r="A21" s="32" t="s">
        <v>67</v>
      </c>
      <c r="B21">
        <v>0.99397400000000002</v>
      </c>
      <c r="C21">
        <v>0.97008700000000003</v>
      </c>
      <c r="D21">
        <v>0.94891300000000001</v>
      </c>
      <c r="E21">
        <v>0.99272700000000003</v>
      </c>
      <c r="G21" s="32" t="s">
        <v>67</v>
      </c>
      <c r="H21">
        <v>0.99503900000000001</v>
      </c>
      <c r="I21">
        <v>0.97575999999999996</v>
      </c>
      <c r="J21">
        <v>0.95708099999999996</v>
      </c>
      <c r="K21">
        <v>0.99636400000000003</v>
      </c>
    </row>
    <row r="22" spans="1:19" x14ac:dyDescent="0.3">
      <c r="A22" s="1" t="s">
        <v>68</v>
      </c>
      <c r="B22">
        <v>0.99568299999999998</v>
      </c>
      <c r="C22">
        <v>0.98293200000000003</v>
      </c>
      <c r="D22">
        <v>0.98222699999999996</v>
      </c>
      <c r="E22">
        <v>0.98443099999999994</v>
      </c>
      <c r="G22" s="1" t="s">
        <v>68</v>
      </c>
      <c r="H22">
        <v>0.99607900000000005</v>
      </c>
      <c r="I22">
        <v>0.98426599999999997</v>
      </c>
      <c r="J22">
        <v>0.98945899999999998</v>
      </c>
      <c r="K22">
        <v>0.97981499999999999</v>
      </c>
      <c r="M22" s="58" t="s">
        <v>76</v>
      </c>
      <c r="N22" s="59"/>
      <c r="O22" s="59"/>
      <c r="P22" s="59"/>
      <c r="Q22" s="59"/>
    </row>
    <row r="30" spans="1:19" x14ac:dyDescent="0.3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18</v>
      </c>
      <c r="Q30" s="1" t="s">
        <v>19</v>
      </c>
      <c r="R30" s="1" t="s">
        <v>20</v>
      </c>
      <c r="S30" s="1" t="s">
        <v>21</v>
      </c>
    </row>
    <row r="31" spans="1:19" x14ac:dyDescent="0.3">
      <c r="A31" s="1" t="s">
        <v>0</v>
      </c>
      <c r="B31">
        <v>-3.5714285714286702E-3</v>
      </c>
      <c r="C31">
        <v>-1.8181818181819409E-3</v>
      </c>
      <c r="D31">
        <v>0</v>
      </c>
      <c r="E31">
        <v>-5.0000000000001146E-3</v>
      </c>
      <c r="F31">
        <v>-2.6666666666666731E-2</v>
      </c>
      <c r="G31">
        <v>0</v>
      </c>
      <c r="H31">
        <v>-3.125000000000044E-3</v>
      </c>
      <c r="I31">
        <v>-6.9720402956415786E-3</v>
      </c>
      <c r="J31">
        <v>4.7612533385447131E-3</v>
      </c>
      <c r="K31">
        <v>-1.6563202067789381E-2</v>
      </c>
      <c r="L31">
        <v>-2.222222222222214E-2</v>
      </c>
      <c r="M31">
        <v>-6.5846994535520009E-3</v>
      </c>
      <c r="N31">
        <v>-2.9075630252100911E-2</v>
      </c>
      <c r="O31">
        <v>-2.439332266796268E-2</v>
      </c>
      <c r="P31">
        <v>-1.5134459036898029E-2</v>
      </c>
      <c r="Q31">
        <v>-9.4117647058822307E-3</v>
      </c>
      <c r="R31">
        <v>2.452242243598413E-3</v>
      </c>
      <c r="S31">
        <v>-3.0769230769230882E-3</v>
      </c>
    </row>
    <row r="32" spans="1:19" x14ac:dyDescent="0.3">
      <c r="A32" s="1" t="s">
        <v>1</v>
      </c>
      <c r="B32">
        <v>-1.981424148606814E-2</v>
      </c>
      <c r="C32">
        <v>-9.52380952380949E-3</v>
      </c>
      <c r="D32">
        <v>0</v>
      </c>
      <c r="E32">
        <v>2.476190476190487E-2</v>
      </c>
      <c r="F32">
        <v>-0.14644110275689229</v>
      </c>
      <c r="G32">
        <v>0</v>
      </c>
      <c r="H32">
        <v>-1.538461538461533E-2</v>
      </c>
      <c r="I32">
        <v>-3.2666666666666837E-2</v>
      </c>
      <c r="J32">
        <v>7.4285714285714177E-2</v>
      </c>
      <c r="K32">
        <v>-0.18236284412755019</v>
      </c>
      <c r="L32">
        <v>-4.0404040404040331E-2</v>
      </c>
      <c r="M32">
        <v>-2.61590261590261E-2</v>
      </c>
      <c r="N32">
        <v>-0.8666666666666667</v>
      </c>
      <c r="O32">
        <v>-0.1245781175346392</v>
      </c>
      <c r="P32">
        <v>-6.2222222222222179E-2</v>
      </c>
      <c r="Q32">
        <v>-4.7244582043343697E-2</v>
      </c>
      <c r="R32">
        <v>8.2007026789634452E-3</v>
      </c>
      <c r="S32">
        <v>-1.1764705882352899E-2</v>
      </c>
    </row>
    <row r="33" spans="1:19" x14ac:dyDescent="0.3">
      <c r="A33" s="1" t="s">
        <v>2</v>
      </c>
      <c r="B33">
        <v>-3.2323232323232309E-2</v>
      </c>
      <c r="C33">
        <v>-1.8181818181817969E-2</v>
      </c>
      <c r="D33">
        <v>0</v>
      </c>
      <c r="E33">
        <v>-0.18333333333333329</v>
      </c>
      <c r="F33">
        <v>-0.18214285714285719</v>
      </c>
      <c r="G33">
        <v>0</v>
      </c>
      <c r="H33">
        <v>-2.857142857142847E-2</v>
      </c>
      <c r="I33">
        <v>-6.1538461538461653E-2</v>
      </c>
      <c r="J33">
        <v>5.0000000000000037E-2</v>
      </c>
      <c r="K33">
        <v>-0.19086663336663329</v>
      </c>
      <c r="L33">
        <v>-3.3333333333333208E-2</v>
      </c>
      <c r="M33">
        <v>-3.3333333333333208E-2</v>
      </c>
      <c r="N33">
        <v>-0.9</v>
      </c>
      <c r="O33">
        <v>-4.2907092907092943E-2</v>
      </c>
      <c r="P33">
        <v>-6.6666666666666652E-2</v>
      </c>
      <c r="Q33">
        <v>-2.6349206349206459E-2</v>
      </c>
      <c r="R33">
        <v>9.8957326892108455E-3</v>
      </c>
      <c r="S33">
        <v>-2.222222222222214E-2</v>
      </c>
    </row>
    <row r="34" spans="1:19" x14ac:dyDescent="0.3">
      <c r="A34" s="1" t="s">
        <v>3</v>
      </c>
      <c r="B34">
        <v>0</v>
      </c>
      <c r="C34">
        <v>0</v>
      </c>
      <c r="D34">
        <v>0</v>
      </c>
      <c r="E34">
        <v>0.2</v>
      </c>
      <c r="F34">
        <v>-8.5714285714285743E-2</v>
      </c>
      <c r="G34">
        <v>0</v>
      </c>
      <c r="H34">
        <v>0</v>
      </c>
      <c r="I34">
        <v>0</v>
      </c>
      <c r="J34">
        <v>9.9999999999999978E-2</v>
      </c>
      <c r="K34">
        <v>-0.17818181818181811</v>
      </c>
      <c r="L34">
        <v>-4.0000000000000042E-2</v>
      </c>
      <c r="M34">
        <v>-1.428571428571446E-2</v>
      </c>
      <c r="N34">
        <v>-0.8</v>
      </c>
      <c r="O34">
        <v>-0.20303030303030281</v>
      </c>
      <c r="P34">
        <v>-4.0000000000000042E-2</v>
      </c>
      <c r="Q34">
        <v>-5.9999999999999942E-2</v>
      </c>
      <c r="R34">
        <v>-3.9525691699593413E-4</v>
      </c>
      <c r="S34">
        <v>0</v>
      </c>
    </row>
  </sheetData>
  <mergeCells count="5">
    <mergeCell ref="A1:E1"/>
    <mergeCell ref="G1:K1"/>
    <mergeCell ref="M1:Q1"/>
    <mergeCell ref="S2:W2"/>
    <mergeCell ref="M22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F17" sqref="F17"/>
    </sheetView>
  </sheetViews>
  <sheetFormatPr defaultColWidth="8.77734375" defaultRowHeight="14.4" x14ac:dyDescent="0.3"/>
  <cols>
    <col min="1" max="1" width="19.33203125" style="3" customWidth="1"/>
    <col min="2" max="2" width="9.109375" bestFit="1" customWidth="1"/>
    <col min="5" max="5" width="18.44140625" customWidth="1"/>
    <col min="6" max="6" width="13.33203125" customWidth="1"/>
    <col min="11" max="11" width="14.77734375" customWidth="1"/>
  </cols>
  <sheetData>
    <row r="1" spans="1:10" ht="33.6" x14ac:dyDescent="0.65">
      <c r="A1" s="53" t="s">
        <v>48</v>
      </c>
      <c r="B1" s="53"/>
      <c r="C1" s="53"/>
      <c r="D1" s="53"/>
      <c r="E1" s="53"/>
    </row>
    <row r="2" spans="1:10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3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57" t="s">
        <v>47</v>
      </c>
      <c r="G3" s="57"/>
      <c r="H3" s="57"/>
      <c r="I3" s="57"/>
      <c r="J3" s="57"/>
    </row>
    <row r="4" spans="1:10" x14ac:dyDescent="0.3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3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3">
      <c r="A6" s="4"/>
    </row>
    <row r="7" spans="1:10" x14ac:dyDescent="0.3">
      <c r="A7" s="4"/>
    </row>
    <row r="8" spans="1:10" x14ac:dyDescent="0.3">
      <c r="A8" s="4"/>
    </row>
    <row r="9" spans="1:10" ht="33.6" x14ac:dyDescent="0.65">
      <c r="A9" s="53" t="s">
        <v>50</v>
      </c>
      <c r="B9" s="53"/>
      <c r="C9" s="53"/>
      <c r="D9" s="53"/>
      <c r="E9" s="53"/>
    </row>
    <row r="10" spans="1:10" x14ac:dyDescent="0.3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3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3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3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3">
      <c r="A14" s="4"/>
    </row>
    <row r="15" spans="1:10" x14ac:dyDescent="0.3">
      <c r="A15" s="4"/>
    </row>
    <row r="16" spans="1:10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defaultColWidth="11.44140625" defaultRowHeight="14.4" x14ac:dyDescent="0.3"/>
  <sheetData>
    <row r="1" spans="2:13" s="3" customFormat="1" ht="26.4" thickBot="1" x14ac:dyDescent="0.55000000000000004">
      <c r="B1" s="55" t="s">
        <v>65</v>
      </c>
      <c r="C1" s="56"/>
      <c r="D1" s="56"/>
      <c r="E1" s="56"/>
      <c r="F1" s="56"/>
      <c r="G1" s="22"/>
      <c r="I1" s="55" t="s">
        <v>23</v>
      </c>
      <c r="J1" s="56"/>
      <c r="K1" s="56"/>
      <c r="L1" s="56"/>
      <c r="M1" s="56"/>
    </row>
    <row r="2" spans="2:13" ht="15" thickBot="1" x14ac:dyDescent="0.3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3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e">
        <f>VLOOKUP($B3,[1]TL!$G3:$K20,1,FALSE)</f>
        <v>#N/A</v>
      </c>
      <c r="I3" s="26" t="e">
        <f>VLOOKUP($B3,[1]TL!$G3:$K20,2,FALSE)</f>
        <v>#N/A</v>
      </c>
      <c r="J3" s="27" t="e">
        <f>VLOOKUP($B3,[1]TL!$G3:$K20,3,FALSE)</f>
        <v>#N/A</v>
      </c>
      <c r="K3" s="27" t="e">
        <f>VLOOKUP($B3,[1]TL!$G3:$K20,4,FALSE)</f>
        <v>#N/A</v>
      </c>
      <c r="L3" s="28" t="e">
        <f>VLOOKUP($B3,[1]TL!$G3:$K20,5,FALSE)</f>
        <v>#N/A</v>
      </c>
    </row>
    <row r="4" spans="2:13" x14ac:dyDescent="0.3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3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3">
      <c r="B13" s="60"/>
      <c r="C13" s="60"/>
      <c r="D13" s="60"/>
      <c r="E13" s="60"/>
      <c r="F13" s="60"/>
    </row>
    <row r="15" spans="2:13" x14ac:dyDescent="0.3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A1:L29"/>
  <sheetViews>
    <sheetView topLeftCell="C10" zoomScale="115" zoomScaleNormal="115" workbookViewId="0">
      <selection activeCell="C14" sqref="C14:G17"/>
    </sheetView>
  </sheetViews>
  <sheetFormatPr defaultColWidth="11.44140625" defaultRowHeight="14.4" x14ac:dyDescent="0.3"/>
  <cols>
    <col min="2" max="2" width="21.33203125" bestFit="1" customWidth="1"/>
    <col min="3" max="3" width="14.88671875" bestFit="1" customWidth="1"/>
    <col min="4" max="4" width="12" bestFit="1" customWidth="1"/>
    <col min="5" max="5" width="18.88671875" bestFit="1" customWidth="1"/>
    <col min="6" max="6" width="17.44140625" bestFit="1" customWidth="1"/>
    <col min="7" max="7" width="12" bestFit="1" customWidth="1"/>
    <col min="8" max="8" width="14.44140625" customWidth="1"/>
    <col min="9" max="12" width="9" bestFit="1" customWidth="1"/>
    <col min="14" max="14" width="15.77734375" bestFit="1" customWidth="1"/>
    <col min="15" max="15" width="12.6640625" bestFit="1" customWidth="1"/>
    <col min="18" max="18" width="18.6640625" bestFit="1" customWidth="1"/>
    <col min="19" max="19" width="16.109375" bestFit="1" customWidth="1"/>
  </cols>
  <sheetData>
    <row r="1" spans="2:12" ht="15" thickBot="1" x14ac:dyDescent="0.35"/>
    <row r="2" spans="2:12" ht="42" customHeight="1" thickBot="1" x14ac:dyDescent="0.35">
      <c r="C2" s="69" t="s">
        <v>69</v>
      </c>
      <c r="D2" s="70"/>
      <c r="E2" s="70"/>
      <c r="F2" s="70"/>
      <c r="G2" s="71"/>
      <c r="H2" s="69" t="s">
        <v>70</v>
      </c>
      <c r="I2" s="70"/>
      <c r="J2" s="70"/>
      <c r="K2" s="70"/>
      <c r="L2" s="71"/>
    </row>
    <row r="3" spans="2:12" ht="28.8" x14ac:dyDescent="0.3">
      <c r="B3" s="64" t="s">
        <v>86</v>
      </c>
      <c r="C3" s="43" t="s">
        <v>88</v>
      </c>
      <c r="D3" s="23" t="s">
        <v>0</v>
      </c>
      <c r="E3" s="23" t="s">
        <v>1</v>
      </c>
      <c r="F3" s="23" t="s">
        <v>2</v>
      </c>
      <c r="G3" s="42" t="s">
        <v>3</v>
      </c>
      <c r="H3" s="41" t="s">
        <v>89</v>
      </c>
      <c r="I3" s="23" t="s">
        <v>0</v>
      </c>
      <c r="J3" s="23" t="s">
        <v>1</v>
      </c>
      <c r="K3" s="23" t="s">
        <v>2</v>
      </c>
      <c r="L3" s="23" t="s">
        <v>3</v>
      </c>
    </row>
    <row r="4" spans="2:12" x14ac:dyDescent="0.3">
      <c r="B4" s="65"/>
      <c r="C4" s="35" t="s">
        <v>20</v>
      </c>
      <c r="D4" s="18">
        <v>0.9909632841078444</v>
      </c>
      <c r="E4" s="18">
        <v>0.95382269503546091</v>
      </c>
      <c r="F4" s="18">
        <v>0.92031239935587761</v>
      </c>
      <c r="G4" s="18">
        <v>0.99090909090909096</v>
      </c>
      <c r="H4" s="1" t="s">
        <v>20</v>
      </c>
      <c r="I4">
        <v>0.989326765188834</v>
      </c>
      <c r="J4">
        <v>0.94420600858369097</v>
      </c>
      <c r="K4">
        <v>0.92436974789915904</v>
      </c>
      <c r="L4">
        <v>0.96491228070175405</v>
      </c>
    </row>
    <row r="5" spans="2:12" x14ac:dyDescent="0.3">
      <c r="B5" s="65"/>
      <c r="C5" s="35" t="s">
        <v>46</v>
      </c>
      <c r="D5" s="18">
        <v>0.99397400000000002</v>
      </c>
      <c r="E5" s="18">
        <v>0.97008700000000003</v>
      </c>
      <c r="F5" s="18">
        <v>0.94891300000000001</v>
      </c>
      <c r="G5" s="18">
        <v>0.99272700000000003</v>
      </c>
      <c r="H5" s="1" t="s">
        <v>46</v>
      </c>
      <c r="I5" s="18">
        <v>0.99019607843137203</v>
      </c>
      <c r="J5" s="18">
        <v>0.96212121212121204</v>
      </c>
      <c r="K5" s="18">
        <v>0.94074074074073999</v>
      </c>
      <c r="L5" s="19">
        <v>0.98449612403100695</v>
      </c>
    </row>
    <row r="6" spans="2:12" ht="15" thickBot="1" x14ac:dyDescent="0.35">
      <c r="B6" s="65"/>
      <c r="C6" s="36" t="s">
        <v>49</v>
      </c>
      <c r="D6">
        <v>0.99568299999999998</v>
      </c>
      <c r="E6">
        <v>0.98293200000000003</v>
      </c>
      <c r="F6">
        <v>0.98222699999999996</v>
      </c>
      <c r="G6">
        <v>0.98443099999999994</v>
      </c>
      <c r="H6" s="5" t="s">
        <v>49</v>
      </c>
      <c r="I6" s="18">
        <v>0.98317094774136404</v>
      </c>
      <c r="J6" s="18">
        <v>0.92050209205020905</v>
      </c>
      <c r="K6" s="18">
        <v>0.85271317829457305</v>
      </c>
      <c r="L6" s="19">
        <v>1</v>
      </c>
    </row>
    <row r="7" spans="2:12" ht="29.4" thickTop="1" x14ac:dyDescent="0.3">
      <c r="B7" s="66" t="s">
        <v>87</v>
      </c>
      <c r="C7" s="38" t="s">
        <v>90</v>
      </c>
      <c r="D7" s="37" t="s">
        <v>0</v>
      </c>
      <c r="E7" s="37" t="s">
        <v>1</v>
      </c>
      <c r="F7" s="37" t="s">
        <v>2</v>
      </c>
      <c r="G7" s="39" t="s">
        <v>3</v>
      </c>
      <c r="H7" s="40" t="s">
        <v>79</v>
      </c>
      <c r="I7" s="37" t="s">
        <v>0</v>
      </c>
      <c r="J7" s="37" t="s">
        <v>1</v>
      </c>
      <c r="K7" s="37" t="s">
        <v>2</v>
      </c>
      <c r="L7" s="37" t="s">
        <v>3</v>
      </c>
    </row>
    <row r="8" spans="2:12" x14ac:dyDescent="0.3">
      <c r="B8" s="67"/>
      <c r="C8" s="35" t="s">
        <v>20</v>
      </c>
      <c r="D8" s="18">
        <v>0.99343599999999999</v>
      </c>
      <c r="E8" s="18">
        <v>0.96574899999999997</v>
      </c>
      <c r="F8" s="18">
        <v>0.95060900000000004</v>
      </c>
      <c r="G8" s="18">
        <v>0.98260899999999995</v>
      </c>
      <c r="H8" s="1" t="s">
        <v>20</v>
      </c>
      <c r="I8" s="18">
        <v>0.95648604269293902</v>
      </c>
      <c r="J8" s="18">
        <v>0.71038251366120198</v>
      </c>
      <c r="K8" s="18">
        <v>0.94202898550724601</v>
      </c>
      <c r="L8" s="18">
        <v>0.570175438596491</v>
      </c>
    </row>
    <row r="9" spans="2:12" x14ac:dyDescent="0.3">
      <c r="B9" s="67"/>
      <c r="C9" s="35" t="s">
        <v>46</v>
      </c>
      <c r="D9" s="18">
        <v>0.99292000000000002</v>
      </c>
      <c r="E9" s="18">
        <v>0.96574899999999997</v>
      </c>
      <c r="F9" s="18">
        <v>0.93517300000000003</v>
      </c>
      <c r="G9" s="18">
        <v>1</v>
      </c>
      <c r="H9" s="1" t="s">
        <v>46</v>
      </c>
      <c r="I9" s="18">
        <v>0.92205491585473798</v>
      </c>
      <c r="J9" s="18">
        <v>0.33333333333333298</v>
      </c>
      <c r="K9" s="18">
        <v>1</v>
      </c>
      <c r="L9" s="18">
        <v>0.2</v>
      </c>
    </row>
    <row r="10" spans="2:12" ht="15" thickBot="1" x14ac:dyDescent="0.35">
      <c r="B10" s="68"/>
      <c r="C10" s="36" t="s">
        <v>49</v>
      </c>
      <c r="D10" s="18">
        <v>0.99803900000000001</v>
      </c>
      <c r="E10" s="18">
        <v>0.99230499999999999</v>
      </c>
      <c r="F10" s="18">
        <v>0.99259299999999995</v>
      </c>
      <c r="G10" s="18">
        <v>0.99230799999999997</v>
      </c>
      <c r="H10" s="5" t="s">
        <v>49</v>
      </c>
      <c r="I10" s="18">
        <v>0.92352941176470504</v>
      </c>
      <c r="J10" s="18">
        <v>0.57142857142857095</v>
      </c>
      <c r="K10" s="18">
        <v>0.98113207547169801</v>
      </c>
      <c r="L10" s="18">
        <v>0.403100775193798</v>
      </c>
    </row>
    <row r="11" spans="2:12" ht="25.8" x14ac:dyDescent="0.3">
      <c r="B11" s="44"/>
      <c r="C11" s="45"/>
      <c r="D11" s="18"/>
      <c r="E11" s="18"/>
      <c r="F11" s="18"/>
      <c r="G11" s="18"/>
      <c r="H11" s="45"/>
      <c r="I11" s="18"/>
      <c r="J11" s="18"/>
      <c r="K11" s="18"/>
      <c r="L11" s="18"/>
    </row>
    <row r="12" spans="2:12" ht="25.8" x14ac:dyDescent="0.3">
      <c r="B12" s="44"/>
      <c r="C12" s="45"/>
      <c r="D12" s="18"/>
      <c r="E12" s="18"/>
      <c r="F12" s="18"/>
      <c r="G12" s="18"/>
      <c r="H12" s="45"/>
      <c r="I12" s="18"/>
      <c r="J12" s="18"/>
      <c r="K12" s="18"/>
      <c r="L12" s="18"/>
    </row>
    <row r="13" spans="2:12" ht="25.8" x14ac:dyDescent="0.5">
      <c r="B13" s="44"/>
      <c r="C13" s="45"/>
      <c r="D13" s="18"/>
      <c r="E13" s="18"/>
      <c r="F13" s="18"/>
      <c r="G13" s="18"/>
      <c r="H13" s="55"/>
      <c r="I13" s="56"/>
      <c r="J13" s="56"/>
      <c r="K13" s="56"/>
      <c r="L13" s="56"/>
    </row>
    <row r="14" spans="2:12" x14ac:dyDescent="0.3">
      <c r="B14" s="61" t="s">
        <v>96</v>
      </c>
      <c r="C14" s="49" t="s">
        <v>95</v>
      </c>
      <c r="D14" s="1" t="s">
        <v>0</v>
      </c>
      <c r="E14" s="1" t="s">
        <v>1</v>
      </c>
      <c r="F14" s="1" t="s">
        <v>2</v>
      </c>
      <c r="G14" s="1" t="s">
        <v>3</v>
      </c>
      <c r="H14" s="49" t="s">
        <v>94</v>
      </c>
      <c r="I14" s="1" t="s">
        <v>0</v>
      </c>
      <c r="J14" s="1" t="s">
        <v>1</v>
      </c>
      <c r="K14" s="1" t="s">
        <v>2</v>
      </c>
      <c r="L14" s="1" t="s">
        <v>3</v>
      </c>
    </row>
    <row r="15" spans="2:12" x14ac:dyDescent="0.3">
      <c r="B15" s="62"/>
      <c r="C15" s="1" t="s">
        <v>20</v>
      </c>
      <c r="D15" s="47">
        <v>0.99491300000000005</v>
      </c>
      <c r="E15" s="47">
        <v>0.97324100000000002</v>
      </c>
      <c r="F15" s="47">
        <v>0.96469899999999997</v>
      </c>
      <c r="G15" s="48">
        <v>0.98260899999999995</v>
      </c>
      <c r="H15" s="1" t="s">
        <v>20</v>
      </c>
      <c r="I15" s="47">
        <v>0.98851104186424599</v>
      </c>
      <c r="J15" s="47">
        <v>0.94562199235649746</v>
      </c>
      <c r="K15" s="47">
        <v>0.91041666666666676</v>
      </c>
      <c r="L15" s="47">
        <v>0.9913043478260869</v>
      </c>
    </row>
    <row r="16" spans="2:12" x14ac:dyDescent="0.3">
      <c r="B16" s="62"/>
      <c r="C16" s="1" t="s">
        <v>46</v>
      </c>
      <c r="D16">
        <v>0.99698600000000004</v>
      </c>
      <c r="E16">
        <v>0.98484700000000003</v>
      </c>
      <c r="F16">
        <v>0.97389999999999999</v>
      </c>
      <c r="G16">
        <v>0.99636400000000003</v>
      </c>
      <c r="H16" s="1" t="s">
        <v>46</v>
      </c>
      <c r="I16">
        <v>0.99503900000000001</v>
      </c>
      <c r="J16">
        <v>0.97575999999999996</v>
      </c>
      <c r="K16">
        <v>0.95708099999999996</v>
      </c>
      <c r="L16">
        <v>0.99636400000000003</v>
      </c>
    </row>
    <row r="17" spans="1:12" x14ac:dyDescent="0.3">
      <c r="B17" s="63"/>
      <c r="C17" s="5" t="s">
        <v>49</v>
      </c>
      <c r="D17">
        <v>0.996668</v>
      </c>
      <c r="E17">
        <v>0.98686499999999999</v>
      </c>
      <c r="F17">
        <v>0.98830300000000004</v>
      </c>
      <c r="G17">
        <v>0.98603099999999999</v>
      </c>
      <c r="H17" s="5" t="s">
        <v>49</v>
      </c>
      <c r="I17">
        <v>0.99607900000000005</v>
      </c>
      <c r="J17">
        <v>0.98426599999999997</v>
      </c>
      <c r="K17">
        <v>0.98945899999999998</v>
      </c>
      <c r="L17">
        <v>0.97981499999999999</v>
      </c>
    </row>
    <row r="18" spans="1:12" x14ac:dyDescent="0.3">
      <c r="H18" s="3"/>
      <c r="I18" s="3"/>
      <c r="J18" s="3"/>
      <c r="K18" s="3"/>
      <c r="L18" s="3"/>
    </row>
    <row r="19" spans="1:12" x14ac:dyDescent="0.3">
      <c r="A19" s="3"/>
      <c r="B19" s="3" t="s">
        <v>72</v>
      </c>
      <c r="C19" s="3" t="s">
        <v>73</v>
      </c>
      <c r="D19" s="3" t="s">
        <v>80</v>
      </c>
      <c r="E19" s="3" t="s">
        <v>82</v>
      </c>
      <c r="F19" s="3" t="s">
        <v>84</v>
      </c>
    </row>
    <row r="20" spans="1:12" x14ac:dyDescent="0.3">
      <c r="A20" s="3" t="s">
        <v>71</v>
      </c>
      <c r="B20" t="s">
        <v>74</v>
      </c>
      <c r="C20" t="s">
        <v>75</v>
      </c>
      <c r="D20" t="s">
        <v>81</v>
      </c>
      <c r="E20" t="s">
        <v>83</v>
      </c>
      <c r="F20" t="s">
        <v>50</v>
      </c>
      <c r="I20" s="1" t="s">
        <v>0</v>
      </c>
      <c r="J20" s="1" t="s">
        <v>1</v>
      </c>
      <c r="K20" s="1" t="s">
        <v>2</v>
      </c>
      <c r="L20" s="1" t="s">
        <v>3</v>
      </c>
    </row>
    <row r="21" spans="1:12" x14ac:dyDescent="0.3">
      <c r="A21" s="3" t="s">
        <v>77</v>
      </c>
      <c r="B21" t="s">
        <v>74</v>
      </c>
      <c r="C21" t="s">
        <v>75</v>
      </c>
      <c r="D21" t="s">
        <v>81</v>
      </c>
      <c r="E21" t="s">
        <v>83</v>
      </c>
      <c r="F21" t="s">
        <v>85</v>
      </c>
      <c r="H21" t="s">
        <v>55</v>
      </c>
      <c r="I21">
        <v>0.95300614189585864</v>
      </c>
      <c r="J21">
        <v>0.95747506139428284</v>
      </c>
      <c r="K21">
        <f t="shared" ref="K21:K29" si="0">(J21*L21)/(2*L21-J21)</f>
        <v>0.96198609045048045</v>
      </c>
      <c r="L21">
        <v>0.95300614189585864</v>
      </c>
    </row>
    <row r="22" spans="1:12" ht="19.2" customHeight="1" x14ac:dyDescent="0.3">
      <c r="A22" s="3" t="s">
        <v>78</v>
      </c>
      <c r="B22" t="s">
        <v>91</v>
      </c>
      <c r="C22" t="s">
        <v>75</v>
      </c>
      <c r="D22" t="s">
        <v>93</v>
      </c>
      <c r="E22" t="s">
        <v>83</v>
      </c>
      <c r="F22" s="46" t="s">
        <v>92</v>
      </c>
      <c r="H22" t="s">
        <v>56</v>
      </c>
      <c r="I22">
        <v>0.99342218759878964</v>
      </c>
      <c r="J22">
        <v>0.99362105810153722</v>
      </c>
      <c r="K22">
        <f t="shared" si="0"/>
        <v>0.99382000824292438</v>
      </c>
      <c r="L22">
        <v>0.99342218759878964</v>
      </c>
    </row>
    <row r="23" spans="1:12" x14ac:dyDescent="0.3">
      <c r="A23" s="3" t="s">
        <v>79</v>
      </c>
      <c r="B23" t="s">
        <v>91</v>
      </c>
      <c r="C23" t="s">
        <v>75</v>
      </c>
      <c r="D23" t="s">
        <v>93</v>
      </c>
      <c r="E23" t="s">
        <v>83</v>
      </c>
      <c r="H23" t="s">
        <v>57</v>
      </c>
      <c r="I23" s="34">
        <v>0.9917556338346204</v>
      </c>
      <c r="J23">
        <v>0.99186341192441962</v>
      </c>
      <c r="K23">
        <f t="shared" si="0"/>
        <v>0.99197121344212535</v>
      </c>
      <c r="L23">
        <v>0.9917556338346204</v>
      </c>
    </row>
    <row r="24" spans="1:12" x14ac:dyDescent="0.3">
      <c r="A24" s="3" t="s">
        <v>94</v>
      </c>
      <c r="B24" t="s">
        <v>74</v>
      </c>
      <c r="C24" t="s">
        <v>75</v>
      </c>
      <c r="D24" t="s">
        <v>93</v>
      </c>
      <c r="E24" t="s">
        <v>83</v>
      </c>
      <c r="H24" t="s">
        <v>58</v>
      </c>
      <c r="I24">
        <v>0.9859496229056588</v>
      </c>
      <c r="J24">
        <v>0.98585728517050464</v>
      </c>
      <c r="K24">
        <f t="shared" si="0"/>
        <v>0.98576496472925412</v>
      </c>
      <c r="L24">
        <v>0.9859496229056588</v>
      </c>
    </row>
    <row r="25" spans="1:12" x14ac:dyDescent="0.3">
      <c r="B25" s="3"/>
      <c r="H25" t="s">
        <v>59</v>
      </c>
      <c r="I25">
        <v>0.9917760691866504</v>
      </c>
      <c r="J25">
        <v>0.99165563461807837</v>
      </c>
      <c r="K25">
        <f t="shared" si="0"/>
        <v>0.99153522929547155</v>
      </c>
      <c r="L25">
        <v>0.9917760691866504</v>
      </c>
    </row>
    <row r="26" spans="1:12" x14ac:dyDescent="0.3">
      <c r="H26" t="s">
        <v>60</v>
      </c>
      <c r="I26">
        <v>0.99090863929910145</v>
      </c>
      <c r="J26">
        <v>0.99074537493195092</v>
      </c>
      <c r="K26">
        <f t="shared" si="0"/>
        <v>0.99058216435555657</v>
      </c>
      <c r="L26">
        <v>0.99090863929910145</v>
      </c>
    </row>
    <row r="27" spans="1:12" x14ac:dyDescent="0.3">
      <c r="H27" t="s">
        <v>61</v>
      </c>
      <c r="I27">
        <v>0.92319830194643915</v>
      </c>
      <c r="J27">
        <v>0.89864567168925424</v>
      </c>
      <c r="K27">
        <f t="shared" si="0"/>
        <v>0.87536517239403921</v>
      </c>
      <c r="L27">
        <v>0.92319830194643915</v>
      </c>
    </row>
    <row r="28" spans="1:12" x14ac:dyDescent="0.3">
      <c r="H28" t="s">
        <v>62</v>
      </c>
      <c r="I28">
        <v>0.99336754279004658</v>
      </c>
      <c r="J28">
        <v>0.99328908596412335</v>
      </c>
      <c r="K28">
        <f t="shared" si="0"/>
        <v>0.99321064153036553</v>
      </c>
      <c r="L28">
        <v>0.99336754279004658</v>
      </c>
    </row>
    <row r="29" spans="1:12" ht="15" thickBot="1" x14ac:dyDescent="0.35">
      <c r="H29" s="25" t="s">
        <v>63</v>
      </c>
      <c r="I29" s="25">
        <v>0.90588301043219077</v>
      </c>
      <c r="J29" s="25">
        <v>0.86115187067185472</v>
      </c>
      <c r="K29" s="25">
        <f t="shared" si="0"/>
        <v>0.82063037762013002</v>
      </c>
      <c r="L29" s="25">
        <v>0.90588301043219077</v>
      </c>
    </row>
  </sheetData>
  <mergeCells count="6">
    <mergeCell ref="B14:B17"/>
    <mergeCell ref="B3:B6"/>
    <mergeCell ref="B7:B10"/>
    <mergeCell ref="C2:G2"/>
    <mergeCell ref="H2:L2"/>
    <mergeCell ref="H13:L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Nanni</cp:lastModifiedBy>
  <dcterms:created xsi:type="dcterms:W3CDTF">2018-06-09T15:13:47Z</dcterms:created>
  <dcterms:modified xsi:type="dcterms:W3CDTF">2018-06-22T18:22:27Z</dcterms:modified>
</cp:coreProperties>
</file>