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f-my.sharepoint.com/personal/u10098785_basfad_basf_net/Documents/Documents/Projects/3. GROW General Design/"/>
    </mc:Choice>
  </mc:AlternateContent>
  <xr:revisionPtr revIDLastSave="225" documentId="8_{EDFA6D23-9984-4DF6-874F-1A186A1DC86D}" xr6:coauthVersionLast="47" xr6:coauthVersionMax="47" xr10:uidLastSave="{768EF76C-E649-453B-927D-0B59E3AB5078}"/>
  <bookViews>
    <workbookView xWindow="-108" yWindow="-108" windowWidth="23256" windowHeight="12456" xr2:uid="{926125AF-5E83-426D-AAB7-309C84504EE8}"/>
  </bookViews>
  <sheets>
    <sheet name="Home" sheetId="1" r:id="rId1"/>
    <sheet name="Examp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E26" i="1"/>
  <c r="K31" i="1"/>
  <c r="E30" i="1"/>
  <c r="E25" i="1" s="1"/>
  <c r="E29" i="1"/>
  <c r="E27" i="1"/>
  <c r="K23" i="1"/>
  <c r="E22" i="1"/>
  <c r="E17" i="1" s="1"/>
  <c r="E21" i="1"/>
  <c r="E18" i="1" s="1"/>
  <c r="E19" i="1"/>
  <c r="K15" i="1"/>
  <c r="E14" i="1"/>
  <c r="E9" i="1" s="1"/>
  <c r="E13" i="1"/>
  <c r="E10" i="1" s="1"/>
  <c r="E12" i="1"/>
  <c r="E11" i="1"/>
  <c r="E13" i="3"/>
  <c r="E12" i="3"/>
  <c r="E20" i="3"/>
  <c r="E28" i="3"/>
  <c r="K32" i="3"/>
  <c r="K24" i="3"/>
  <c r="K16" i="3"/>
  <c r="E22" i="3"/>
  <c r="E19" i="3" s="1"/>
  <c r="E31" i="3"/>
  <c r="E26" i="3" s="1"/>
  <c r="E30" i="3"/>
  <c r="E27" i="3" s="1"/>
  <c r="J6" i="3"/>
  <c r="E14" i="3"/>
  <c r="E11" i="3" s="1"/>
  <c r="E15" i="3"/>
  <c r="E10" i="3" s="1"/>
  <c r="E23" i="3"/>
  <c r="E18" i="3" s="1"/>
  <c r="E20" i="1" l="1"/>
  <c r="F28" i="1" s="1"/>
  <c r="F21" i="1"/>
  <c r="F26" i="1" s="1"/>
  <c r="F22" i="1"/>
  <c r="F17" i="1" s="1"/>
  <c r="F29" i="1"/>
  <c r="F12" i="1"/>
  <c r="F19" i="1"/>
  <c r="F11" i="1"/>
  <c r="F30" i="1"/>
  <c r="F25" i="1" s="1"/>
  <c r="F13" i="1"/>
  <c r="F10" i="1" s="1"/>
  <c r="F14" i="1"/>
  <c r="F9" i="1" s="1"/>
  <c r="G14" i="1" s="1"/>
  <c r="F27" i="1"/>
  <c r="E21" i="3"/>
  <c r="E29" i="3" s="1"/>
  <c r="F20" i="1" l="1"/>
  <c r="G20" i="1" s="1"/>
  <c r="E28" i="1"/>
  <c r="F18" i="1"/>
  <c r="G19" i="1" s="1"/>
  <c r="G30" i="1"/>
  <c r="G13" i="1"/>
  <c r="G10" i="1" s="1"/>
  <c r="G29" i="1"/>
  <c r="G25" i="1"/>
  <c r="H25" i="1" s="1"/>
  <c r="G12" i="1"/>
  <c r="G22" i="1"/>
  <c r="G17" i="1" s="1"/>
  <c r="H20" i="1" s="1"/>
  <c r="G9" i="1"/>
  <c r="H26" i="1" s="1"/>
  <c r="G28" i="1"/>
  <c r="G11" i="1"/>
  <c r="G21" i="1"/>
  <c r="G18" i="1" s="1"/>
  <c r="G27" i="1"/>
  <c r="G26" i="1"/>
  <c r="F30" i="3"/>
  <c r="F22" i="3"/>
  <c r="F19" i="3" s="1"/>
  <c r="F14" i="3"/>
  <c r="F11" i="3" s="1"/>
  <c r="F13" i="3"/>
  <c r="F28" i="3"/>
  <c r="F31" i="3"/>
  <c r="F26" i="3" s="1"/>
  <c r="G29" i="3" s="1"/>
  <c r="F15" i="3"/>
  <c r="F10" i="3" s="1"/>
  <c r="F23" i="3"/>
  <c r="F18" i="3" s="1"/>
  <c r="F12" i="3"/>
  <c r="F20" i="3"/>
  <c r="H13" i="1" l="1"/>
  <c r="H10" i="1" s="1"/>
  <c r="H19" i="1"/>
  <c r="H12" i="1"/>
  <c r="H18" i="1"/>
  <c r="H17" i="1"/>
  <c r="H30" i="1"/>
  <c r="H22" i="1"/>
  <c r="H11" i="1"/>
  <c r="H27" i="1"/>
  <c r="H21" i="1"/>
  <c r="H14" i="1"/>
  <c r="H9" i="1" s="1"/>
  <c r="I25" i="1"/>
  <c r="J25" i="1" s="1"/>
  <c r="H28" i="1"/>
  <c r="I28" i="1"/>
  <c r="H29" i="1"/>
  <c r="G30" i="3"/>
  <c r="G22" i="3"/>
  <c r="G19" i="3" s="1"/>
  <c r="G14" i="3"/>
  <c r="F27" i="3"/>
  <c r="G27" i="3"/>
  <c r="G28" i="3"/>
  <c r="G31" i="3"/>
  <c r="G26" i="3"/>
  <c r="H26" i="3" s="1"/>
  <c r="I29" i="3" s="1"/>
  <c r="G15" i="3"/>
  <c r="G10" i="3" s="1"/>
  <c r="H27" i="3" s="1"/>
  <c r="G23" i="3"/>
  <c r="G18" i="3" s="1"/>
  <c r="F29" i="3"/>
  <c r="G13" i="3"/>
  <c r="G20" i="3"/>
  <c r="G12" i="3"/>
  <c r="I27" i="1" l="1"/>
  <c r="I17" i="1"/>
  <c r="J20" i="1" s="1"/>
  <c r="I12" i="1"/>
  <c r="I13" i="1"/>
  <c r="I10" i="1" s="1"/>
  <c r="I14" i="1"/>
  <c r="I9" i="1" s="1"/>
  <c r="I11" i="1"/>
  <c r="I30" i="1"/>
  <c r="I21" i="1"/>
  <c r="I19" i="1"/>
  <c r="I26" i="1"/>
  <c r="I22" i="1"/>
  <c r="I18" i="1"/>
  <c r="I29" i="1"/>
  <c r="I20" i="1"/>
  <c r="J28" i="1"/>
  <c r="H22" i="3"/>
  <c r="H30" i="3"/>
  <c r="H14" i="3"/>
  <c r="H11" i="3" s="1"/>
  <c r="H28" i="3"/>
  <c r="G11" i="3"/>
  <c r="H12" i="3" s="1"/>
  <c r="H29" i="3"/>
  <c r="H31" i="3"/>
  <c r="H15" i="3"/>
  <c r="H10" i="3" s="1"/>
  <c r="I14" i="3" s="1"/>
  <c r="H23" i="3"/>
  <c r="H19" i="3"/>
  <c r="H18" i="3"/>
  <c r="H20" i="3"/>
  <c r="H13" i="3"/>
  <c r="I26" i="3"/>
  <c r="J22" i="1" l="1"/>
  <c r="J27" i="1"/>
  <c r="J12" i="1"/>
  <c r="J11" i="1"/>
  <c r="J30" i="1"/>
  <c r="J17" i="1"/>
  <c r="J21" i="1"/>
  <c r="J13" i="1"/>
  <c r="J10" i="1" s="1"/>
  <c r="J14" i="1"/>
  <c r="J9" i="1" s="1"/>
  <c r="J26" i="1"/>
  <c r="J29" i="1"/>
  <c r="J18" i="1"/>
  <c r="J19" i="1"/>
  <c r="I30" i="3"/>
  <c r="I22" i="3"/>
  <c r="I31" i="3"/>
  <c r="I27" i="3"/>
  <c r="I28" i="3"/>
  <c r="I11" i="3"/>
  <c r="I15" i="3"/>
  <c r="I10" i="3" s="1"/>
  <c r="J14" i="3" s="1"/>
  <c r="I23" i="3"/>
  <c r="I18" i="3" s="1"/>
  <c r="J21" i="3" s="1"/>
  <c r="I12" i="3"/>
  <c r="I20" i="3"/>
  <c r="I13" i="3"/>
  <c r="I19" i="3"/>
  <c r="J26" i="3"/>
  <c r="J29" i="3"/>
  <c r="J22" i="3" l="1"/>
  <c r="J30" i="3"/>
  <c r="J27" i="3"/>
  <c r="J28" i="3"/>
  <c r="J15" i="3"/>
  <c r="J10" i="3" s="1"/>
  <c r="J31" i="3"/>
  <c r="J23" i="3"/>
  <c r="J12" i="3"/>
  <c r="J13" i="3"/>
  <c r="J19" i="3"/>
  <c r="J11" i="3"/>
  <c r="J20" i="3"/>
  <c r="J18" i="3"/>
  <c r="F21" i="3"/>
  <c r="G21" i="3" s="1"/>
  <c r="H21" i="3" s="1"/>
  <c r="I21" i="3" s="1"/>
</calcChain>
</file>

<file path=xl/sharedStrings.xml><?xml version="1.0" encoding="utf-8"?>
<sst xmlns="http://schemas.openxmlformats.org/spreadsheetml/2006/main" count="109" uniqueCount="36">
  <si>
    <t>Height</t>
  </si>
  <si>
    <t>Width</t>
  </si>
  <si>
    <t>Nº Columns</t>
  </si>
  <si>
    <t>Nº of Rows</t>
  </si>
  <si>
    <t>Bottom space</t>
  </si>
  <si>
    <t>Top space</t>
  </si>
  <si>
    <t>Left space</t>
  </si>
  <si>
    <t>Right space</t>
  </si>
  <si>
    <t>First Visual</t>
  </si>
  <si>
    <t>Second Visual</t>
  </si>
  <si>
    <t>Third Visual</t>
  </si>
  <si>
    <t>Fourth Visual</t>
  </si>
  <si>
    <t>Canvas Layout</t>
  </si>
  <si>
    <t>Fifth Visual</t>
  </si>
  <si>
    <t>Sixth Visual</t>
  </si>
  <si>
    <t>Horizontal</t>
  </si>
  <si>
    <t>Vertical</t>
  </si>
  <si>
    <t>Top-Left</t>
  </si>
  <si>
    <t>Top-Right</t>
  </si>
  <si>
    <t>Bottom-Left</t>
  </si>
  <si>
    <t>Bottom-Right</t>
  </si>
  <si>
    <t>First Row</t>
  </si>
  <si>
    <t>Second Row</t>
  </si>
  <si>
    <t>Canvas Padding</t>
  </si>
  <si>
    <t>Column space</t>
  </si>
  <si>
    <t>Row space</t>
  </si>
  <si>
    <t>Column %</t>
  </si>
  <si>
    <t>Row %</t>
  </si>
  <si>
    <t>Overwrite Column %</t>
  </si>
  <si>
    <t>1st % Size</t>
  </si>
  <si>
    <t>2nd % Size</t>
  </si>
  <si>
    <t>3rd % Size</t>
  </si>
  <si>
    <t>Space between visuals</t>
  </si>
  <si>
    <t>(px)</t>
  </si>
  <si>
    <t>Overwrite % Row Size</t>
  </si>
  <si>
    <t>Example used in the following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</si>
</sst>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indent="1"/>
    </xf>
    <xf numFmtId="0" fontId="4" fillId="0" borderId="4" xfId="0" applyFont="1" applyBorder="1" applyAlignment="1">
      <alignment wrapText="1"/>
    </xf>
    <xf numFmtId="0" fontId="0" fillId="0" borderId="0" xfId="0" applyAlignment="1">
      <alignment vertical="center" wrapText="1"/>
    </xf>
    <xf numFmtId="1" fontId="0" fillId="3" borderId="19" xfId="0" applyNumberFormat="1" applyFill="1" applyBorder="1"/>
    <xf numFmtId="1" fontId="0" fillId="3" borderId="10" xfId="0" applyNumberFormat="1" applyFill="1" applyBorder="1"/>
    <xf numFmtId="1" fontId="0" fillId="3" borderId="7" xfId="0" applyNumberFormat="1" applyFill="1" applyBorder="1"/>
    <xf numFmtId="9" fontId="0" fillId="0" borderId="10" xfId="1" applyFont="1" applyFill="1" applyBorder="1"/>
    <xf numFmtId="9" fontId="0" fillId="0" borderId="19" xfId="1" applyFont="1" applyFill="1" applyBorder="1"/>
    <xf numFmtId="9" fontId="0" fillId="0" borderId="7" xfId="1" applyFont="1" applyFill="1" applyBorder="1"/>
    <xf numFmtId="1" fontId="0" fillId="3" borderId="9" xfId="0" applyNumberFormat="1" applyFill="1" applyBorder="1"/>
    <xf numFmtId="1" fontId="0" fillId="3" borderId="18" xfId="0" applyNumberFormat="1" applyFill="1" applyBorder="1"/>
    <xf numFmtId="1" fontId="0" fillId="3" borderId="6" xfId="0" applyNumberFormat="1" applyFill="1" applyBorder="1"/>
    <xf numFmtId="9" fontId="0" fillId="0" borderId="11" xfId="1" applyFont="1" applyFill="1" applyBorder="1"/>
    <xf numFmtId="9" fontId="0" fillId="0" borderId="20" xfId="1" applyFont="1" applyFill="1" applyBorder="1"/>
    <xf numFmtId="9" fontId="0" fillId="0" borderId="8" xfId="1" applyFont="1" applyFill="1" applyBorder="1"/>
    <xf numFmtId="1" fontId="0" fillId="3" borderId="15" xfId="0" applyNumberFormat="1" applyFill="1" applyBorder="1"/>
    <xf numFmtId="1" fontId="0" fillId="3" borderId="16" xfId="0" applyNumberFormat="1" applyFill="1" applyBorder="1"/>
    <xf numFmtId="1" fontId="0" fillId="3" borderId="11" xfId="0" applyNumberFormat="1" applyFill="1" applyBorder="1"/>
    <xf numFmtId="1" fontId="0" fillId="3" borderId="17" xfId="0" applyNumberFormat="1" applyFill="1" applyBorder="1"/>
    <xf numFmtId="1" fontId="0" fillId="3" borderId="8" xfId="0" applyNumberFormat="1" applyFill="1" applyBorder="1"/>
    <xf numFmtId="9" fontId="0" fillId="0" borderId="0" xfId="1" applyFont="1"/>
    <xf numFmtId="0" fontId="0" fillId="0" borderId="0" xfId="0" applyAlignment="1">
      <alignment horizontal="left"/>
    </xf>
    <xf numFmtId="9" fontId="0" fillId="2" borderId="21" xfId="1" applyFont="1" applyFill="1" applyBorder="1"/>
    <xf numFmtId="9" fontId="0" fillId="2" borderId="23" xfId="1" applyFont="1" applyFill="1" applyBorder="1"/>
    <xf numFmtId="9" fontId="0" fillId="2" borderId="22" xfId="1" applyFont="1" applyFill="1" applyBorder="1"/>
    <xf numFmtId="9" fontId="0" fillId="0" borderId="0" xfId="0" applyNumberFormat="1"/>
    <xf numFmtId="0" fontId="0" fillId="0" borderId="0" xfId="0" applyAlignment="1">
      <alignment horizontal="left" vertical="top" indent="1"/>
    </xf>
    <xf numFmtId="1" fontId="0" fillId="3" borderId="20" xfId="0" applyNumberForma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77077</xdr:colOff>
      <xdr:row>7</xdr:row>
      <xdr:rowOff>47075</xdr:rowOff>
    </xdr:from>
    <xdr:to>
      <xdr:col>21</xdr:col>
      <xdr:colOff>356765</xdr:colOff>
      <xdr:row>28</xdr:row>
      <xdr:rowOff>35856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7B75B-6772-3086-337D-F178F760C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9654" y="1600383"/>
          <a:ext cx="6448957" cy="365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6167-F298-42C0-B7C4-68ED9099DC8F}">
  <dimension ref="A1:N36"/>
  <sheetViews>
    <sheetView tabSelected="1" zoomScale="115" zoomScaleNormal="115" workbookViewId="0">
      <selection activeCell="F5" sqref="F5"/>
    </sheetView>
  </sheetViews>
  <sheetFormatPr defaultRowHeight="13.2" x14ac:dyDescent="0.25"/>
  <cols>
    <col min="1" max="11" width="12.5546875" customWidth="1"/>
  </cols>
  <sheetData>
    <row r="1" spans="1:14" ht="36.6" x14ac:dyDescent="0.3">
      <c r="A1" s="34" t="s">
        <v>12</v>
      </c>
      <c r="B1" s="35" t="s">
        <v>33</v>
      </c>
      <c r="C1" s="36"/>
      <c r="D1" s="50" t="s">
        <v>32</v>
      </c>
      <c r="E1" s="36"/>
      <c r="F1" s="36"/>
      <c r="G1" s="34" t="s">
        <v>23</v>
      </c>
      <c r="H1" s="36"/>
      <c r="I1" s="36"/>
      <c r="J1" s="37" t="s">
        <v>34</v>
      </c>
      <c r="K1" s="34"/>
    </row>
    <row r="2" spans="1:14" x14ac:dyDescent="0.25">
      <c r="A2" t="s">
        <v>0</v>
      </c>
      <c r="B2" s="1">
        <v>1080</v>
      </c>
      <c r="D2" s="6" t="s">
        <v>24</v>
      </c>
      <c r="E2" s="1">
        <v>10</v>
      </c>
      <c r="G2" t="s">
        <v>6</v>
      </c>
      <c r="H2" s="1">
        <v>190</v>
      </c>
      <c r="J2" t="s">
        <v>3</v>
      </c>
      <c r="K2" s="1">
        <v>2</v>
      </c>
    </row>
    <row r="3" spans="1:14" x14ac:dyDescent="0.25">
      <c r="A3" t="s">
        <v>1</v>
      </c>
      <c r="B3" s="1">
        <v>1920</v>
      </c>
      <c r="D3" s="6" t="s">
        <v>25</v>
      </c>
      <c r="E3" s="1">
        <v>10</v>
      </c>
      <c r="G3" t="s">
        <v>7</v>
      </c>
      <c r="H3" s="1">
        <v>24</v>
      </c>
      <c r="J3" s="6" t="s">
        <v>29</v>
      </c>
      <c r="K3" s="2"/>
    </row>
    <row r="4" spans="1:14" x14ac:dyDescent="0.25">
      <c r="G4" t="s">
        <v>5</v>
      </c>
      <c r="H4" s="1">
        <v>124</v>
      </c>
      <c r="J4" s="6" t="s">
        <v>30</v>
      </c>
      <c r="K4" s="2"/>
      <c r="N4" s="31"/>
    </row>
    <row r="5" spans="1:14" x14ac:dyDescent="0.25">
      <c r="G5" t="s">
        <v>4</v>
      </c>
      <c r="H5" s="1">
        <v>24</v>
      </c>
      <c r="J5" s="6" t="s">
        <v>31</v>
      </c>
      <c r="K5" s="2"/>
      <c r="L5" s="6" t="str">
        <f>IF(SUM(K3:K5)=0,"ok check",IF(OR(SUM(K3:K5)&lt;&gt;1,COUNT(K3:K5)&gt;K2), "Error check % Total or # of Rows","ok check"))</f>
        <v>ok check</v>
      </c>
    </row>
    <row r="7" spans="1:14" x14ac:dyDescent="0.25">
      <c r="E7" s="39" t="s">
        <v>17</v>
      </c>
      <c r="F7" s="40"/>
      <c r="G7" s="41"/>
      <c r="H7" s="42" t="s">
        <v>18</v>
      </c>
      <c r="I7" s="43"/>
      <c r="J7" s="44"/>
    </row>
    <row r="8" spans="1:14" ht="21.6" thickBot="1" x14ac:dyDescent="0.3">
      <c r="E8" s="7" t="s">
        <v>8</v>
      </c>
      <c r="F8" s="7" t="s">
        <v>9</v>
      </c>
      <c r="G8" s="7" t="s">
        <v>10</v>
      </c>
      <c r="H8" s="7" t="s">
        <v>11</v>
      </c>
      <c r="I8" s="7" t="s">
        <v>13</v>
      </c>
      <c r="J8" s="7" t="s">
        <v>14</v>
      </c>
    </row>
    <row r="9" spans="1:14" x14ac:dyDescent="0.25">
      <c r="A9" t="s">
        <v>2</v>
      </c>
      <c r="B9" s="1">
        <v>3</v>
      </c>
      <c r="C9" s="45" t="s">
        <v>21</v>
      </c>
      <c r="D9" s="3" t="s">
        <v>0</v>
      </c>
      <c r="E9" s="15">
        <f>IF(B9=0,0,TRUNC(($B$2-$H$4-$H$5)-($K$2-1)*$E$3)*E$14)</f>
        <v>461</v>
      </c>
      <c r="F9" s="21">
        <f>IF($B$9&lt;=COUNTA($E$9:E$9),0,TRUNC(($B$2-$H$4-$H$5)-($K$2-1)*$E$3)*F$14)</f>
        <v>461</v>
      </c>
      <c r="G9" s="21">
        <f>IF($B$9&lt;=COUNTA($E$9:F$9),0,TRUNC(($B$2-$H$4-$H$5)-($K$2-1)*$E$3)*G$14)</f>
        <v>461</v>
      </c>
      <c r="H9" s="21">
        <f>IF($B$9&lt;=COUNTA($E$9:G$9),0,TRUNC(($B$2-$H$4-$H$5)-($K$2-1)*$E$3)*H$14)</f>
        <v>0</v>
      </c>
      <c r="I9" s="21">
        <f>IF($B$9&lt;=COUNTA($E$9:H$9),0,TRUNC(($B$2-$H$4-$H$5)-($K$2-1)*$E$3)*I$14)</f>
        <v>0</v>
      </c>
      <c r="J9" s="17">
        <f>IF($B$9&lt;=COUNTA($E$9:I$9),0,TRUNC(($B$2-$H$4-$H$5)-($K$2-1)*$E$3)*J$14)</f>
        <v>0</v>
      </c>
    </row>
    <row r="10" spans="1:14" x14ac:dyDescent="0.25">
      <c r="C10" s="46"/>
      <c r="D10" s="4" t="s">
        <v>1</v>
      </c>
      <c r="E10" s="10">
        <f>IF(B9=0,0,TRUNC(($B3-$H2-$H3)-($B9-1)*$E2)*E$13)</f>
        <v>562</v>
      </c>
      <c r="F10" s="22">
        <f>IF($B$9&lt;=COUNTA($E$9:E$9),0,TRUNC(($B3-$H2-$H3)-($B9-1)*$E2)*F$13)</f>
        <v>562</v>
      </c>
      <c r="G10" s="22">
        <f>IF($B$9&lt;=COUNTA($E$9:F$9),0,TRUNC(($B3-$H2-$H3)-($B9-1)*$E2)*G$13)</f>
        <v>562</v>
      </c>
      <c r="H10" s="9">
        <f>IF($B$9&lt;=COUNTA($E$9:G$9),0,TRUNC(($B3-$H2-$H3)-($B9-1)*$E2)*H$13)</f>
        <v>0</v>
      </c>
      <c r="I10" s="22">
        <f>IF($B$9&lt;=COUNTA($E$9:H$9),0,TRUNC(($B3-$H2-$H3)-($B9-1)*$E2)*I$13)</f>
        <v>0</v>
      </c>
      <c r="J10" s="11">
        <f>IF($B$9&lt;=COUNTA($E$9:I$9),0,TRUNC(($B3-$H2-$H3)-($B9-1)*$E2)*J$13)</f>
        <v>0</v>
      </c>
    </row>
    <row r="11" spans="1:14" x14ac:dyDescent="0.25">
      <c r="C11" s="46"/>
      <c r="D11" s="4" t="s">
        <v>15</v>
      </c>
      <c r="E11" s="10">
        <f>IF(B9=0,0,$H$2)</f>
        <v>190</v>
      </c>
      <c r="F11" s="22">
        <f>IF($B$9&lt;=COUNTA($E$9:E$9),0,E11+$E2+E10)</f>
        <v>762</v>
      </c>
      <c r="G11" s="9">
        <f>IF($B$9&lt;=COUNTA($E$9:F$9),0,F11+$E2+F10)</f>
        <v>1334</v>
      </c>
      <c r="H11" s="22">
        <f>IF($B$9&lt;=COUNTA($E$9:G$9),0,G11+$E2+G10)</f>
        <v>0</v>
      </c>
      <c r="I11" s="22">
        <f>IF($B$9&lt;=COUNTA($E$9:H$9),0,H11+$E2+H10)</f>
        <v>0</v>
      </c>
      <c r="J11" s="11">
        <f>IF($B$9&lt;=COUNTA($E$9:I$9),0,I11+$E2+I10)</f>
        <v>0</v>
      </c>
    </row>
    <row r="12" spans="1:14" ht="13.2" customHeight="1" thickBot="1" x14ac:dyDescent="0.3">
      <c r="C12" s="46"/>
      <c r="D12" s="4" t="s">
        <v>16</v>
      </c>
      <c r="E12" s="23">
        <f>IF(B9=0,0,$H$4)</f>
        <v>124</v>
      </c>
      <c r="F12" s="24">
        <f>IF($B$9&lt;=COUNTA($E$9:E$9),0,$H4)</f>
        <v>124</v>
      </c>
      <c r="G12" s="33">
        <f>IF($B$9&lt;=COUNTA($E$9:F$9),0,$H4)</f>
        <v>124</v>
      </c>
      <c r="H12" s="24">
        <f>IF($B$9&lt;=COUNTA($E$9:G$9),0,$H4)</f>
        <v>0</v>
      </c>
      <c r="I12" s="24">
        <f>IF($B$9&lt;=COUNTA($E$9:H$9),0,$H4)</f>
        <v>0</v>
      </c>
      <c r="J12" s="25">
        <f>IF($B$9&lt;=COUNTA($E$9:I$9),0,$H4)</f>
        <v>0</v>
      </c>
    </row>
    <row r="13" spans="1:14" ht="13.2" customHeight="1" x14ac:dyDescent="0.25">
      <c r="C13" s="46"/>
      <c r="D13" s="4" t="s">
        <v>26</v>
      </c>
      <c r="E13" s="12">
        <f>IF(ISBLANK($E$15),1/$B$9,$E$15)</f>
        <v>0.33333333333333331</v>
      </c>
      <c r="F13" s="13">
        <f>IF($B$9&lt;=COUNTA($E$9:E$9),0,IF(ISBLANK(F$15),1/$B$9,F$15))</f>
        <v>0.33333333333333331</v>
      </c>
      <c r="G13" s="13">
        <f>IF($B$9&lt;=COUNTA($E$9:F$9),0,IF(ISBLANK(G$15),1/$B$9,G$15))</f>
        <v>0.33333333333333331</v>
      </c>
      <c r="H13" s="13">
        <f>IF($B$9&lt;=COUNTA($E$9:G$9),0,IF(ISBLANK(H$15),1/$B$9,H$15))</f>
        <v>0</v>
      </c>
      <c r="I13" s="13">
        <f>IF($B$9&lt;=COUNTA($E$9:H$9),0,IF(ISBLANK(I$15),1/$B$9,I$15))</f>
        <v>0</v>
      </c>
      <c r="J13" s="14">
        <f>IF($B$9&lt;=COUNTA($E$9:I$9),0,IF(ISBLANK(J$15),1/$B$9,J$15))</f>
        <v>0</v>
      </c>
      <c r="K13" s="31"/>
    </row>
    <row r="14" spans="1:14" ht="13.8" thickBot="1" x14ac:dyDescent="0.3">
      <c r="C14" s="47"/>
      <c r="D14" s="5" t="s">
        <v>27</v>
      </c>
      <c r="E14" s="18">
        <f>IF(ISBLANK($K$3),1/$K$2,$K$3)</f>
        <v>0.5</v>
      </c>
      <c r="F14" s="19">
        <f>IF($B$9&lt;=COUNTA($E$9:E$9),0,IF(ISBLANK($K$3),1/$K$2,$K$3))</f>
        <v>0.5</v>
      </c>
      <c r="G14" s="19">
        <f>IF($B$9&lt;=COUNTA($E$9:F$9),0,IF(ISBLANK($K$3),1/$K$2,$K$3))</f>
        <v>0.5</v>
      </c>
      <c r="H14" s="19">
        <f>IF($B$9&lt;=COUNTA($E$9:G$9),0,IF(ISBLANK($K$3),1/$K$2,$K$3))</f>
        <v>0</v>
      </c>
      <c r="I14" s="19">
        <f>IF($B$9&lt;=COUNTA($E$9:H$9),0,IF(ISBLANK($K$3),1/$K$2,$K$3))</f>
        <v>0</v>
      </c>
      <c r="J14" s="20">
        <f>IF($B$9&lt;=COUNTA($E$9:I$9),0,IF(ISBLANK($K$3),1/$K$2,$K$3))</f>
        <v>0</v>
      </c>
    </row>
    <row r="15" spans="1:14" ht="13.8" thickBot="1" x14ac:dyDescent="0.3">
      <c r="C15" s="48" t="s">
        <v>28</v>
      </c>
      <c r="D15" s="49"/>
      <c r="E15" s="28"/>
      <c r="F15" s="29"/>
      <c r="G15" s="29"/>
      <c r="H15" s="29"/>
      <c r="I15" s="29"/>
      <c r="J15" s="30"/>
      <c r="K15" s="32" t="str">
        <f>IF(SUM(E15:J15)=0,"ok check", IF(OR(SUM(E15:J15)&lt;&gt;1,COUNTA(E15:J15)&gt;B$9), "Error check % Total or # of Collumns","ok check"))</f>
        <v>ok check</v>
      </c>
    </row>
    <row r="16" spans="1:14" ht="13.8" thickBot="1" x14ac:dyDescent="0.3"/>
    <row r="17" spans="1:11" x14ac:dyDescent="0.25">
      <c r="A17" t="s">
        <v>2</v>
      </c>
      <c r="B17" s="1">
        <v>1</v>
      </c>
      <c r="C17" s="45" t="s">
        <v>22</v>
      </c>
      <c r="D17" s="3" t="s">
        <v>0</v>
      </c>
      <c r="E17" s="15">
        <f>IF(B17=0,0,TRUNC(($B$2-$H$4-$H$5)-($K$2-1)*$E$3)*E$22)</f>
        <v>461</v>
      </c>
      <c r="F17" s="16">
        <f>IF($B$17&lt;=COUNTA($E$9:E$9),0,(TRUNC(($B$2-$H$4-$H$5)-($K$2-1)*$E$3)*F$22))</f>
        <v>0</v>
      </c>
      <c r="G17" s="16">
        <f>IF($B$17&lt;=COUNTA($E$9:F$9),0,(TRUNC(($B$2-$H$4-$H$5)-($K$2-1)*$E$3)*G$22))</f>
        <v>0</v>
      </c>
      <c r="H17" s="16">
        <f>IF($B$17&lt;=COUNTA($E$9:G$9),0,(TRUNC(($B$2-$H$4-$H$5)-($K$2-1)*$E$3)*H$22))</f>
        <v>0</v>
      </c>
      <c r="I17" s="16">
        <f>IF($B$17&lt;=COUNTA($E$9:H$9),0,(TRUNC(($B$2-$H$4-$H$5)-($K$2-1)*$E$3)*I$22))</f>
        <v>0</v>
      </c>
      <c r="J17" s="17">
        <f>IF($B$17&lt;=COUNTA($E$9:I$9),0,(TRUNC(($B$2-$H$4-$H$5)-($K$2-1)*$E$3)*J$22))</f>
        <v>0</v>
      </c>
    </row>
    <row r="18" spans="1:11" x14ac:dyDescent="0.25">
      <c r="A18" s="27"/>
      <c r="C18" s="46"/>
      <c r="D18" s="4" t="s">
        <v>1</v>
      </c>
      <c r="E18" s="10">
        <f>IF(B17=0,0,IFERROR(TRUNC(($B3-$H2-$H3)-($B17-1)*$E2)*E$21,0))</f>
        <v>1706</v>
      </c>
      <c r="F18" s="9">
        <f>IF($B$17&lt;=COUNTA($E$9:E$9),0,TRUNC(($B3-$H2-$H3)-($B17-1)*$E2)*F$21)</f>
        <v>0</v>
      </c>
      <c r="G18" s="9">
        <f>IF($B$17&lt;=COUNTA($E$9:F$9),0,TRUNC(($B3-$H2-$H3)-($B17-1)*$E2)*G$21)</f>
        <v>0</v>
      </c>
      <c r="H18" s="9">
        <f>IF($B$17&lt;=COUNTA($E$9:G$9),0,TRUNC(($B3-$H2-$H3)-($B17-1)*$E2)*H$21)</f>
        <v>0</v>
      </c>
      <c r="I18" s="9">
        <f>IF($B$17&lt;=COUNTA($E$9:H$9),0,TRUNC(($B3-$H2-$H3)-($B17-1)*$E2)*I$21)</f>
        <v>0</v>
      </c>
      <c r="J18" s="11">
        <f>IF($B$17&lt;=COUNTA($E$9:I$9),0,TRUNC(($B3-$H2-$H3)-($B17-1)*$E2)*J$21)</f>
        <v>0</v>
      </c>
    </row>
    <row r="19" spans="1:11" ht="13.2" customHeight="1" x14ac:dyDescent="0.25">
      <c r="A19" s="27"/>
      <c r="C19" s="46"/>
      <c r="D19" s="4" t="s">
        <v>15</v>
      </c>
      <c r="E19" s="10">
        <f>IF(B17=0,0,$H$2)</f>
        <v>190</v>
      </c>
      <c r="F19" s="22">
        <f>IF($B$17&lt;=COUNTA($E$9:E$9),0,E19+$E3+E18)</f>
        <v>0</v>
      </c>
      <c r="G19" s="22">
        <f>IF($B$17&lt;=COUNTA($E$9:F$9),0,F19+$E3+F18)</f>
        <v>0</v>
      </c>
      <c r="H19" s="22">
        <f>IF($B$17&lt;=COUNTA($E$9:G$9),0,G19+$E3+G18)</f>
        <v>0</v>
      </c>
      <c r="I19" s="22">
        <f>IF($B$17&lt;=COUNTA($E$9:H$9),0,H19+$E3+H18)</f>
        <v>0</v>
      </c>
      <c r="J19" s="11">
        <f>IF($B$17&lt;=COUNTA($E$9:I$9),0,I19+$E3+I18)</f>
        <v>0</v>
      </c>
    </row>
    <row r="20" spans="1:11" ht="13.8" thickBot="1" x14ac:dyDescent="0.3">
      <c r="A20" s="27"/>
      <c r="C20" s="46"/>
      <c r="D20" s="5" t="s">
        <v>16</v>
      </c>
      <c r="E20" s="23">
        <f>IF(B17=0,0,E3+E12+E9)</f>
        <v>595</v>
      </c>
      <c r="F20" s="24">
        <f>IF($B$17&lt;=COUNTA($E$17:E$17),0,E20)</f>
        <v>0</v>
      </c>
      <c r="G20" s="24">
        <f>IF($B$17&lt;=COUNTA($E$17:F$17),0,F20)</f>
        <v>0</v>
      </c>
      <c r="H20" s="24">
        <f>IF($B$17&lt;=COUNTA($E$17:G$17),0,G20)</f>
        <v>0</v>
      </c>
      <c r="I20" s="24">
        <f>IF($B$17&lt;=COUNTA($E$17:H$17),0,H20)</f>
        <v>0</v>
      </c>
      <c r="J20" s="25">
        <f>IF($B$17&lt;=COUNTA($E$17:I$17),0,I20)</f>
        <v>0</v>
      </c>
    </row>
    <row r="21" spans="1:11" x14ac:dyDescent="0.25">
      <c r="C21" s="46"/>
      <c r="D21" s="4" t="s">
        <v>26</v>
      </c>
      <c r="E21" s="12">
        <f>IFERROR(IF(ISBLANK($E$23),1/$B$17,$E$23),0)</f>
        <v>1</v>
      </c>
      <c r="F21" s="13">
        <f>IF($B$17&lt;=COUNTA($E$9:E$9),0,IF(ISBLANK(F$23),1/$B$17,F$23))</f>
        <v>0</v>
      </c>
      <c r="G21" s="13">
        <f>IF($B$17&lt;=COUNTA($E$9:F$9),0,IF(ISBLANK(G$23),1/$B$17,G$23))</f>
        <v>0</v>
      </c>
      <c r="H21" s="13">
        <f>IF($B$17&lt;=COUNTA($E$9:G$9),0,IF(ISBLANK(H$23),1/$B$17,H$23))</f>
        <v>0</v>
      </c>
      <c r="I21" s="13">
        <f>IF($B$17&lt;=COUNTA($E$9:H$9),0,IF(ISBLANK(I$23),1/$B$17,I$23))</f>
        <v>0</v>
      </c>
      <c r="J21" s="14">
        <f>IF($B$17&lt;=COUNTA($E$9:I$9),0,IF(ISBLANK(J$23),1/$B$17,J$23))</f>
        <v>0</v>
      </c>
    </row>
    <row r="22" spans="1:11" ht="13.8" thickBot="1" x14ac:dyDescent="0.3">
      <c r="C22" s="47"/>
      <c r="D22" s="5" t="s">
        <v>27</v>
      </c>
      <c r="E22" s="18">
        <f>IF(ISBLANK($K$4),1/$K$2,$K$4)</f>
        <v>0.5</v>
      </c>
      <c r="F22" s="19">
        <f>IF($B$17&lt;=COUNTA($E$9:E$9),0,IF(ISBLANK($K$4),1/$K$2,$K$4))</f>
        <v>0</v>
      </c>
      <c r="G22" s="19">
        <f>IF($B$17&lt;=COUNTA($E$9:F$9),0,IF(ISBLANK($K$4),1/$K$2,$K$4))</f>
        <v>0</v>
      </c>
      <c r="H22" s="19">
        <f>IF($B$17&lt;=COUNTA($E$9:G$9),0,IF(ISBLANK($K$4),1/$K$2,$K$4))</f>
        <v>0</v>
      </c>
      <c r="I22" s="19">
        <f>IF($B$17&lt;=COUNTA($E$9:H$9),0,IF(ISBLANK($K$4),1/$K$2,$K$4))</f>
        <v>0</v>
      </c>
      <c r="J22" s="20">
        <f>IF($B$17&lt;=COUNTA($E$9:I$9),0,IF(ISBLANK($K$4),1/$K$2,$K$4))</f>
        <v>0</v>
      </c>
    </row>
    <row r="23" spans="1:11" ht="13.8" thickBot="1" x14ac:dyDescent="0.3">
      <c r="C23" s="48" t="s">
        <v>28</v>
      </c>
      <c r="D23" s="49"/>
      <c r="E23" s="28"/>
      <c r="F23" s="29"/>
      <c r="G23" s="29"/>
      <c r="H23" s="29"/>
      <c r="I23" s="29"/>
      <c r="J23" s="30"/>
      <c r="K23" s="32" t="str">
        <f>IF(SUM(E23:J23)=0,"ok check", IF(OR(SUM(E23:J23)&lt;&gt;1,COUNTA(E23:J23)&gt;B$9), "Error check % Total or # of Collumns","ok check"))</f>
        <v>ok check</v>
      </c>
    </row>
    <row r="24" spans="1:11" ht="13.8" thickBot="1" x14ac:dyDescent="0.3">
      <c r="C24" s="8"/>
    </row>
    <row r="25" spans="1:11" x14ac:dyDescent="0.25">
      <c r="A25" t="s">
        <v>2</v>
      </c>
      <c r="B25" s="1">
        <v>0</v>
      </c>
      <c r="C25" s="45" t="s">
        <v>22</v>
      </c>
      <c r="D25" s="3" t="s">
        <v>0</v>
      </c>
      <c r="E25" s="15">
        <f>TRUNC(($B$2-$H$4-$H$5)-($K$2-1)*$E$3)*E$30</f>
        <v>0</v>
      </c>
      <c r="F25" s="16">
        <f>IF($B$25&lt;=COUNTA($E$25:E$25),0,(TRUNC(($B$2-$H$4-$H$5)-($K$2-1)*$E$3)*F$30))</f>
        <v>0</v>
      </c>
      <c r="G25" s="16">
        <f>IF($B$25&lt;=COUNTA($E$25:F$25),0,(TRUNC(($B$2-$H$4-$H$5)-($K$2-1)*$E$3)*G$30))</f>
        <v>0</v>
      </c>
      <c r="H25" s="16">
        <f>IF($B$25&lt;=COUNTA($E$25:G$25),0,(TRUNC(($B$2-$H$4-$H$5)-($K$2-1)*$E$3)*H$30))</f>
        <v>0</v>
      </c>
      <c r="I25" s="16">
        <f>IF($B$25&lt;=COUNTA($E$25:H$25),0,(TRUNC(($B$2-$H$4-$H$5)-($K$2-1)*$E$3)*I$30))</f>
        <v>0</v>
      </c>
      <c r="J25" s="17">
        <f>IF($B$25&lt;=COUNTA($E$25:I$25),0,(TRUNC(($B$2-$H$4-$H$5)-($K$2-1)*$E$3)*J$30))</f>
        <v>0</v>
      </c>
    </row>
    <row r="26" spans="1:11" x14ac:dyDescent="0.25">
      <c r="C26" s="46"/>
      <c r="D26" s="4" t="s">
        <v>1</v>
      </c>
      <c r="E26" s="10">
        <f>IF(B25=0,0,TRUNC(($B3-$H2-$H3)-($B25-1)*$E2)*E$29)</f>
        <v>0</v>
      </c>
      <c r="F26" s="9">
        <f>IF($B$25&lt;=COUNTA($E$9:E$9),0,TRUNC(($B3-$H2-$H3)-($B25-1)*$E2)*F$21)</f>
        <v>0</v>
      </c>
      <c r="G26" s="9">
        <f>IF($B$25&lt;=COUNTA($E$9:F$9),0,TRUNC(($B3-$H2-$H3)-($B25-1)*$E2)*G$21)</f>
        <v>0</v>
      </c>
      <c r="H26" s="9">
        <f>IF($B$25&lt;=COUNTA($E$9:G$9),0,TRUNC(($B3-$H2-$H3)-($B25-1)*$E2)*H$21)</f>
        <v>0</v>
      </c>
      <c r="I26" s="9">
        <f>IF($B$25&lt;=COUNTA($E$9:H$9),0,TRUNC(($B3-$H2-$H3)-($B25-1)*$E2)*I$21)</f>
        <v>0</v>
      </c>
      <c r="J26" s="11">
        <f>IF($B$25&lt;=COUNTA($E$9:I$9),0,TRUNC(($B3-$H2-$H3)-($B25-1)*$E2)*J$21)</f>
        <v>0</v>
      </c>
    </row>
    <row r="27" spans="1:11" x14ac:dyDescent="0.25">
      <c r="C27" s="46"/>
      <c r="D27" s="4" t="s">
        <v>15</v>
      </c>
      <c r="E27" s="10">
        <f>IF(B25=0,0,$H$2)</f>
        <v>0</v>
      </c>
      <c r="F27" s="22">
        <f>IF($B$25&lt;=COUNTA($E$9:E$9),0,E27+$E3+E26)</f>
        <v>0</v>
      </c>
      <c r="G27" s="22">
        <f>IF($B$25&lt;=COUNTA($E$9:F$9),0,F27+$E3+F26)</f>
        <v>0</v>
      </c>
      <c r="H27" s="22">
        <f>IF($B$25&lt;=COUNTA($E$9:G$9),0,G27+$E3+G26)</f>
        <v>0</v>
      </c>
      <c r="I27" s="22">
        <f>IF($B$25&lt;=COUNTA($E$9:H$9),0,H27+$E3+H26)</f>
        <v>0</v>
      </c>
      <c r="J27" s="11">
        <f>IF($B$25&lt;=COUNTA($E$9:I$9),0,I27+$E3+I26)</f>
        <v>0</v>
      </c>
    </row>
    <row r="28" spans="1:11" ht="13.8" thickBot="1" x14ac:dyDescent="0.3">
      <c r="C28" s="46"/>
      <c r="D28" s="5" t="s">
        <v>16</v>
      </c>
      <c r="E28" s="23">
        <f>IF(B25=0,0,E3+E17+E20)</f>
        <v>0</v>
      </c>
      <c r="F28" s="24">
        <f>IF($B$25&lt;=COUNTA($E$25:E$25),0,E28)</f>
        <v>0</v>
      </c>
      <c r="G28" s="24">
        <f>IF($B$25&lt;=COUNTA($E$25:F$25),0,F28)</f>
        <v>0</v>
      </c>
      <c r="H28" s="24">
        <f>IF($B$25&lt;=COUNTA($E$25:G$25),0,G28)</f>
        <v>0</v>
      </c>
      <c r="I28" s="24">
        <f>IF($B$25&lt;=COUNTA($E$25:H$25),0,H28)</f>
        <v>0</v>
      </c>
      <c r="J28" s="25">
        <f>IF($B$25&lt;=COUNTA($E$25:I$25),0,I28)</f>
        <v>0</v>
      </c>
    </row>
    <row r="29" spans="1:11" x14ac:dyDescent="0.25">
      <c r="C29" s="46"/>
      <c r="D29" s="4" t="s">
        <v>26</v>
      </c>
      <c r="E29" s="12">
        <f>IFERROR(IF(ISBLANK($E$31),1/$B$25,$E$31),0)</f>
        <v>0</v>
      </c>
      <c r="F29" s="13">
        <f>IF($B$25&lt;=COUNTA($E$9:E$9),0,IF(ISBLANK(F$31),1/$B$25,F$31))</f>
        <v>0</v>
      </c>
      <c r="G29" s="13">
        <f>IF($B$25&lt;=COUNTA($E$9:F$9),0,IF(ISBLANK(G$31),1/$B$25,G$31))</f>
        <v>0</v>
      </c>
      <c r="H29" s="13">
        <f>IF($B$25&lt;=COUNTA($E$9:G$9),0,IF(ISBLANK(H$31),1/$B$25,H$31))</f>
        <v>0</v>
      </c>
      <c r="I29" s="13">
        <f>IF($B$25&lt;=COUNTA($E$9:H$9),0,IF(ISBLANK(I$31),1/$B$25,I$31))</f>
        <v>0</v>
      </c>
      <c r="J29" s="14">
        <f>IF($B$25&lt;=COUNTA($E$9:I$9),0,IF(ISBLANK(J$31),1/$B$25,J$31))</f>
        <v>0</v>
      </c>
    </row>
    <row r="30" spans="1:11" ht="13.8" thickBot="1" x14ac:dyDescent="0.3">
      <c r="C30" s="47"/>
      <c r="D30" s="5" t="s">
        <v>27</v>
      </c>
      <c r="E30" s="18">
        <f>IF($B$25=0,0,IF(ISBLANK($K$5),1/$K$2,$K$5))</f>
        <v>0</v>
      </c>
      <c r="F30" s="19">
        <f>IF($B$25&lt;=COUNTA($E$9:E$9),0,IF(ISBLANK($K$5),1/$K$2,$K$5))</f>
        <v>0</v>
      </c>
      <c r="G30" s="19">
        <f>IF($B$25&lt;=COUNTA($E$9:F$9),0,IF(ISBLANK($K$5),1/$K$2,$K$5))</f>
        <v>0</v>
      </c>
      <c r="H30" s="19">
        <f>IF($B$25&lt;=COUNTA($E$9:G$9),0,IF(ISBLANK($K$5),1/$K$2,$K$5))</f>
        <v>0</v>
      </c>
      <c r="I30" s="19">
        <f>IF($B$25&lt;=COUNTA($E$9:H$9),0,IF(ISBLANK($K$5),1/$K$2,$K$5))</f>
        <v>0</v>
      </c>
      <c r="J30" s="20">
        <f>IF($B$25&lt;=COUNTA($E$9:I$9),0,IF(ISBLANK($K$5),1/$K$2,$K$5))</f>
        <v>0</v>
      </c>
    </row>
    <row r="31" spans="1:11" ht="13.8" thickBot="1" x14ac:dyDescent="0.3">
      <c r="C31" s="48" t="s">
        <v>28</v>
      </c>
      <c r="D31" s="49"/>
      <c r="E31" s="28"/>
      <c r="F31" s="29"/>
      <c r="G31" s="29"/>
      <c r="H31" s="29"/>
      <c r="I31" s="29"/>
      <c r="J31" s="30"/>
      <c r="K31" s="32" t="str">
        <f>IF(SUM(E31:J31)=0,"ok check", IF(OR(SUM(E31:J31)&lt;&gt;1,COUNTA(E31:J31)&gt;B$9), "Error check % Total or # of Collumns","ok check"))</f>
        <v>ok check</v>
      </c>
    </row>
    <row r="32" spans="1:11" x14ac:dyDescent="0.25">
      <c r="E32" s="38" t="s">
        <v>19</v>
      </c>
      <c r="F32" s="38"/>
      <c r="G32" s="38"/>
      <c r="H32" s="38" t="s">
        <v>20</v>
      </c>
      <c r="I32" s="38"/>
      <c r="J32" s="38"/>
    </row>
    <row r="36" ht="14.4" customHeight="1" x14ac:dyDescent="0.25"/>
  </sheetData>
  <mergeCells count="10">
    <mergeCell ref="C31:D31"/>
    <mergeCell ref="E32:G32"/>
    <mergeCell ref="H32:J32"/>
    <mergeCell ref="C9:C14"/>
    <mergeCell ref="C15:D15"/>
    <mergeCell ref="C17:C22"/>
    <mergeCell ref="C23:D23"/>
    <mergeCell ref="C25:C30"/>
    <mergeCell ref="E7:G7"/>
    <mergeCell ref="H7:J7"/>
  </mergeCells>
  <dataValidations count="3">
    <dataValidation type="list" allowBlank="1" showInputMessage="1" showErrorMessage="1" sqref="B25 B17" xr:uid="{30AF0C9A-4B80-4E78-86D2-242E9F3417DA}">
      <formula1>"0,1,2,3,4,5,6"</formula1>
    </dataValidation>
    <dataValidation type="list" allowBlank="1" showInputMessage="1" showErrorMessage="1" sqref="K2" xr:uid="{7A8A489D-58E2-4AA7-9D17-5DDE1DA19406}">
      <formula1>"1,2,3"</formula1>
    </dataValidation>
    <dataValidation type="list" allowBlank="1" showInputMessage="1" showErrorMessage="1" sqref="B9" xr:uid="{E421D267-7EAE-4070-9B36-F8C00843F6C6}">
      <formula1>"1,2,3,4,5,6"</formula1>
    </dataValidation>
  </dataValidations>
  <pageMargins left="0.7" right="0.7" top="0.75" bottom="0.75" header="0.3" footer="0.3"/>
  <headerFooter>
    <oddFooter>&amp;C_x000D_&amp;1#&amp;"Arial"&amp;10&amp;K000000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7249-218F-46DE-B3FD-2A4A905968C3}">
  <dimension ref="A1:Q33"/>
  <sheetViews>
    <sheetView topLeftCell="A7" zoomScale="130" zoomScaleNormal="130" workbookViewId="0">
      <selection activeCell="E27" sqref="E27"/>
    </sheetView>
  </sheetViews>
  <sheetFormatPr defaultRowHeight="13.2" x14ac:dyDescent="0.25"/>
  <cols>
    <col min="1" max="1" width="12.44140625" customWidth="1"/>
    <col min="2" max="2" width="6.21875" customWidth="1"/>
    <col min="3" max="3" width="7.21875" bestFit="1" customWidth="1"/>
    <col min="4" max="4" width="10.33203125" bestFit="1" customWidth="1"/>
    <col min="5" max="10" width="10.88671875" customWidth="1"/>
    <col min="11" max="11" width="11.5546875" bestFit="1" customWidth="1"/>
    <col min="14" max="14" width="10.109375" bestFit="1" customWidth="1"/>
  </cols>
  <sheetData>
    <row r="1" spans="1:17" ht="42.6" customHeight="1" x14ac:dyDescent="0.3">
      <c r="A1" s="34" t="s">
        <v>12</v>
      </c>
      <c r="B1" s="35" t="s">
        <v>33</v>
      </c>
      <c r="C1" s="36"/>
      <c r="D1" s="37" t="s">
        <v>32</v>
      </c>
      <c r="E1" s="36"/>
      <c r="F1" s="36"/>
      <c r="G1" s="34" t="s">
        <v>23</v>
      </c>
      <c r="H1" s="36"/>
      <c r="I1" s="36"/>
      <c r="J1" s="37" t="s">
        <v>34</v>
      </c>
      <c r="K1" s="34"/>
    </row>
    <row r="2" spans="1:17" x14ac:dyDescent="0.25">
      <c r="A2" t="s">
        <v>0</v>
      </c>
      <c r="B2" s="1">
        <v>1080</v>
      </c>
      <c r="D2" s="6" t="s">
        <v>24</v>
      </c>
      <c r="E2" s="1">
        <v>10</v>
      </c>
      <c r="G2" t="s">
        <v>6</v>
      </c>
      <c r="H2" s="1">
        <v>190</v>
      </c>
      <c r="J2" t="s">
        <v>3</v>
      </c>
      <c r="K2">
        <v>3</v>
      </c>
    </row>
    <row r="3" spans="1:17" x14ac:dyDescent="0.25">
      <c r="A3" t="s">
        <v>1</v>
      </c>
      <c r="B3" s="1">
        <v>1920</v>
      </c>
      <c r="D3" s="6" t="s">
        <v>25</v>
      </c>
      <c r="E3" s="1">
        <v>10</v>
      </c>
      <c r="G3" t="s">
        <v>7</v>
      </c>
      <c r="H3" s="1">
        <v>24</v>
      </c>
      <c r="J3" s="6" t="s">
        <v>29</v>
      </c>
      <c r="K3" s="2">
        <v>0.2</v>
      </c>
      <c r="Q3" s="26"/>
    </row>
    <row r="4" spans="1:17" x14ac:dyDescent="0.25">
      <c r="G4" t="s">
        <v>5</v>
      </c>
      <c r="H4" s="1">
        <v>124</v>
      </c>
      <c r="J4" s="6" t="s">
        <v>30</v>
      </c>
      <c r="K4" s="2">
        <v>0.4</v>
      </c>
      <c r="Q4" s="26"/>
    </row>
    <row r="5" spans="1:17" x14ac:dyDescent="0.25">
      <c r="G5" t="s">
        <v>4</v>
      </c>
      <c r="H5" s="1">
        <v>24</v>
      </c>
      <c r="J5" s="6" t="s">
        <v>31</v>
      </c>
      <c r="K5" s="2">
        <v>0.4</v>
      </c>
      <c r="Q5" s="26"/>
    </row>
    <row r="6" spans="1:17" x14ac:dyDescent="0.25">
      <c r="J6" s="6" t="str">
        <f>IF(OR(SUM(K3:K5)&gt;1,COUNTA(K3:K5)&gt;K2), "Error check % Total or # of Rows","ok check")</f>
        <v>ok check</v>
      </c>
      <c r="Q6" s="26"/>
    </row>
    <row r="7" spans="1:17" x14ac:dyDescent="0.25">
      <c r="L7" t="s">
        <v>35</v>
      </c>
    </row>
    <row r="8" spans="1:17" x14ac:dyDescent="0.25">
      <c r="E8" s="39" t="s">
        <v>17</v>
      </c>
      <c r="F8" s="40"/>
      <c r="G8" s="41"/>
      <c r="H8" s="42" t="s">
        <v>18</v>
      </c>
      <c r="I8" s="43"/>
      <c r="J8" s="44"/>
    </row>
    <row r="9" spans="1:17" ht="21.6" thickBot="1" x14ac:dyDescent="0.3">
      <c r="E9" s="7" t="s">
        <v>8</v>
      </c>
      <c r="F9" s="7" t="s">
        <v>9</v>
      </c>
      <c r="G9" s="7" t="s">
        <v>10</v>
      </c>
      <c r="H9" s="7" t="s">
        <v>11</v>
      </c>
      <c r="I9" s="7" t="s">
        <v>13</v>
      </c>
      <c r="J9" s="7" t="s">
        <v>14</v>
      </c>
    </row>
    <row r="10" spans="1:17" x14ac:dyDescent="0.25">
      <c r="A10" t="s">
        <v>2</v>
      </c>
      <c r="B10" s="1">
        <v>6</v>
      </c>
      <c r="C10" s="45" t="s">
        <v>21</v>
      </c>
      <c r="D10" s="3" t="s">
        <v>0</v>
      </c>
      <c r="E10" s="15">
        <f>IF(B10=0,0,TRUNC(($B$2-$H$4-$H$5)-($K$2-1)*$E$3)*E$15)</f>
        <v>182.4</v>
      </c>
      <c r="F10" s="21">
        <f>IF($B$10&lt;=COUNTA($E$10:E$10),0,TRUNC(($B$2-$H$4-$H$5)-($K$2-1)*$E$3)*F$15)</f>
        <v>182.4</v>
      </c>
      <c r="G10" s="21">
        <f>IF($B$10&lt;=COUNTA($E$10:F$10),0,TRUNC(($B$2-$H$4-$H$5)-($K$2-1)*$E$3)*G$15)</f>
        <v>182.4</v>
      </c>
      <c r="H10" s="21">
        <f>IF($B$10&lt;=COUNTA($E$10:G$10),0,TRUNC(($B$2-$H$4-$H$5)-($K$2-1)*$E$3)*H$15)</f>
        <v>182.4</v>
      </c>
      <c r="I10" s="21">
        <f>IF($B$10&lt;=COUNTA($E$10:H$10),0,TRUNC(($B$2-$H$4-$H$5)-($K$2-1)*$E$3)*I$15)</f>
        <v>182.4</v>
      </c>
      <c r="J10" s="17">
        <f>IF($B$10&lt;=COUNTA($E$10:I$10),0,TRUNC(($B$2-$H$4-$H$5)-($K$2-1)*$E$3)*J$15)</f>
        <v>182.4</v>
      </c>
    </row>
    <row r="11" spans="1:17" x14ac:dyDescent="0.25">
      <c r="C11" s="46"/>
      <c r="D11" s="4" t="s">
        <v>1</v>
      </c>
      <c r="E11" s="10">
        <f>IF(B10=0,0,TRUNC(($B3-$H2-$H3)-($B10-1)*$E2)*E$14)</f>
        <v>276</v>
      </c>
      <c r="F11" s="22">
        <f>IF($B$10&lt;=COUNTA($E$10:E$10),0,TRUNC(($B3-$H2-$H3)-($B10-1)*$E2)*F$14)</f>
        <v>276</v>
      </c>
      <c r="G11" s="22">
        <f>IF($B$10&lt;=COUNTA($E$10:F$10),0,TRUNC(($B3-$H2-$H3)-($B10-1)*$E2)*G$14)</f>
        <v>276</v>
      </c>
      <c r="H11" s="9">
        <f>IF($B$10&lt;=COUNTA($E$10:G$10),0,TRUNC(($B3-$H2-$H3)-($B10-1)*$E2)*H$14)</f>
        <v>276</v>
      </c>
      <c r="I11" s="22">
        <f>IF($B$10&lt;=COUNTA($E$10:H$10),0,TRUNC(($B3-$H2-$H3)-($B10-1)*$E2)*I$14)</f>
        <v>276</v>
      </c>
      <c r="J11" s="11">
        <f>IF($B$10&lt;=COUNTA($E$10:I$10),0,TRUNC(($B3-$H2-$H3)-($B10-1)*$E2)*J$14)</f>
        <v>276</v>
      </c>
    </row>
    <row r="12" spans="1:17" x14ac:dyDescent="0.25">
      <c r="C12" s="46"/>
      <c r="D12" s="4" t="s">
        <v>15</v>
      </c>
      <c r="E12" s="10">
        <f>IF(B10=0,0,$H$2)</f>
        <v>190</v>
      </c>
      <c r="F12" s="22">
        <f>IF($B$10&lt;=COUNTA($E$10:E$10),0,E12+$E2+E11)</f>
        <v>476</v>
      </c>
      <c r="G12" s="9">
        <f>IF($B$10&lt;=COUNTA($E$10:F$10),0,F12+$E2+F11)</f>
        <v>762</v>
      </c>
      <c r="H12" s="22">
        <f>IF($B$10&lt;=COUNTA($E$10:G$10),0,G12+$E2+G11)</f>
        <v>1048</v>
      </c>
      <c r="I12" s="22">
        <f>IF($B$10&lt;=COUNTA($E$10:H$10),0,H12+$E2+H11)</f>
        <v>1334</v>
      </c>
      <c r="J12" s="11">
        <f>IF($B$10&lt;=COUNTA($E$10:I$10),0,I12+$E2+I11)</f>
        <v>1620</v>
      </c>
    </row>
    <row r="13" spans="1:17" ht="13.8" thickBot="1" x14ac:dyDescent="0.3">
      <c r="C13" s="46"/>
      <c r="D13" s="4" t="s">
        <v>16</v>
      </c>
      <c r="E13" s="23">
        <f>IF(B10=0,0,$H$4)</f>
        <v>124</v>
      </c>
      <c r="F13" s="24">
        <f>IF($B$10&lt;=COUNTA($E$10:E$10),0,$H4)</f>
        <v>124</v>
      </c>
      <c r="G13" s="33">
        <f>IF($B$10&lt;=COUNTA($E$10:F$10),0,$H4)</f>
        <v>124</v>
      </c>
      <c r="H13" s="24">
        <f>IF($B$10&lt;=COUNTA($E$10:G$10),0,$H4)</f>
        <v>124</v>
      </c>
      <c r="I13" s="24">
        <f>IF($B$10&lt;=COUNTA($E$10:H$10),0,$H4)</f>
        <v>124</v>
      </c>
      <c r="J13" s="25">
        <f>IF($B$10&lt;=COUNTA($E$10:I$10),0,$H4)</f>
        <v>124</v>
      </c>
    </row>
    <row r="14" spans="1:17" x14ac:dyDescent="0.25">
      <c r="C14" s="46"/>
      <c r="D14" s="4" t="s">
        <v>26</v>
      </c>
      <c r="E14" s="12">
        <f>IF(ISBLANK($E$16),1/$B$10,$E$16)</f>
        <v>0.16666666666666666</v>
      </c>
      <c r="F14" s="13">
        <f>IF($B$10&lt;=COUNTA($E$10:E$10),0,IF(ISBLANK(F$16),1/$B$10,F$16))</f>
        <v>0.16666666666666666</v>
      </c>
      <c r="G14" s="13">
        <f>IF($B$10&lt;=COUNTA($E$10:F$10),0,IF(ISBLANK(G$16),1/$B$10,G$16))</f>
        <v>0.16666666666666666</v>
      </c>
      <c r="H14" s="13">
        <f>IF($B$10&lt;=COUNTA($E$10:G$10),0,IF(ISBLANK(H$16),1/$B$10,H$16))</f>
        <v>0.16666666666666666</v>
      </c>
      <c r="I14" s="13">
        <f>IF($B$10&lt;=COUNTA($E$10:H$10),0,IF(ISBLANK(I$16),1/$B$10,I$16))</f>
        <v>0.16666666666666666</v>
      </c>
      <c r="J14" s="14">
        <f>IF($B$10&lt;=COUNTA($E$10:I$10),0,IF(ISBLANK(J$16),1/$B$10,J$16))</f>
        <v>0.16666666666666666</v>
      </c>
      <c r="K14" s="31"/>
    </row>
    <row r="15" spans="1:17" ht="13.8" thickBot="1" x14ac:dyDescent="0.3">
      <c r="C15" s="47"/>
      <c r="D15" s="5" t="s">
        <v>27</v>
      </c>
      <c r="E15" s="18">
        <f>IF(ISBLANK($K$3),1/$K$2,$K$3)</f>
        <v>0.2</v>
      </c>
      <c r="F15" s="19">
        <f>IF($B$10&lt;=COUNTA($E$10:E$10),0,IF(ISBLANK($K$3),1/$K$2,$K$3))</f>
        <v>0.2</v>
      </c>
      <c r="G15" s="19">
        <f>IF($B$10&lt;=COUNTA($E$10:F$10),0,IF(ISBLANK($K$3),1/$K$2,$K$3))</f>
        <v>0.2</v>
      </c>
      <c r="H15" s="19">
        <f>IF($B$10&lt;=COUNTA($E$10:G$10),0,IF(ISBLANK($K$3),1/$K$2,$K$3))</f>
        <v>0.2</v>
      </c>
      <c r="I15" s="19">
        <f>IF($B$10&lt;=COUNTA($E$10:H$10),0,IF(ISBLANK($K$3),1/$K$2,$K$3))</f>
        <v>0.2</v>
      </c>
      <c r="J15" s="20">
        <f>IF($B$10&lt;=COUNTA($E$10:I$10),0,IF(ISBLANK($K$3),1/$K$2,$K$3))</f>
        <v>0.2</v>
      </c>
    </row>
    <row r="16" spans="1:17" ht="14.4" customHeight="1" thickBot="1" x14ac:dyDescent="0.3">
      <c r="C16" s="48" t="s">
        <v>28</v>
      </c>
      <c r="D16" s="49"/>
      <c r="E16" s="28"/>
      <c r="F16" s="29"/>
      <c r="G16" s="29"/>
      <c r="H16" s="29"/>
      <c r="I16" s="29"/>
      <c r="J16" s="30"/>
      <c r="K16" s="32" t="str">
        <f>IF(SUM(E16:J16)=0,"ok check", IF(OR(SUM(E16:J16)&lt;&gt;1,COUNTA(E16:J16)&gt;B$10), "Error check % Total or # of Collumns","ok check"))</f>
        <v>ok check</v>
      </c>
    </row>
    <row r="17" spans="1:11" ht="13.8" thickBot="1" x14ac:dyDescent="0.3"/>
    <row r="18" spans="1:11" x14ac:dyDescent="0.25">
      <c r="A18" t="s">
        <v>2</v>
      </c>
      <c r="B18" s="1">
        <v>2</v>
      </c>
      <c r="C18" s="45" t="s">
        <v>22</v>
      </c>
      <c r="D18" s="3" t="s">
        <v>0</v>
      </c>
      <c r="E18" s="15">
        <f>IF(B18=0,0,TRUNC(($B$2-$H$4-$H$5)-($K$2-1)*$E$3)*E$23)</f>
        <v>364.8</v>
      </c>
      <c r="F18" s="16">
        <f>IF($B$18&lt;=COUNTA($E$10:E$10),0,(TRUNC(($B$2-$H$4-$H$5)-($K$2-1)*$E$3)*F$23))</f>
        <v>364.8</v>
      </c>
      <c r="G18" s="16">
        <f>IF($B$18&lt;=COUNTA($E$10:F$10),0,(TRUNC(($B$2-$H$4-$H$5)-($K$2-1)*$E$3)*G$23))</f>
        <v>0</v>
      </c>
      <c r="H18" s="16">
        <f>IF($B$18&lt;=COUNTA($E$10:G$10),0,(TRUNC(($B$2-$H$4-$H$5)-($K$2-1)*$E$3)*H$23))</f>
        <v>0</v>
      </c>
      <c r="I18" s="16">
        <f>IF($B$18&lt;=COUNTA($E$10:H$10),0,(TRUNC(($B$2-$H$4-$H$5)-($K$2-1)*$E$3)*I$23))</f>
        <v>0</v>
      </c>
      <c r="J18" s="17">
        <f>IF($B$18&lt;=COUNTA($E$10:I$10),0,(TRUNC(($B$2-$H$4-$H$5)-($K$2-1)*$E$3)*J$23))</f>
        <v>0</v>
      </c>
    </row>
    <row r="19" spans="1:11" x14ac:dyDescent="0.25">
      <c r="A19" s="27"/>
      <c r="C19" s="46"/>
      <c r="D19" s="4" t="s">
        <v>1</v>
      </c>
      <c r="E19" s="10">
        <f>IF(B18=0,0,IFERROR(TRUNC(($B3-$H2-$H3)-($B18-1)*$E2)*E$22,0))</f>
        <v>559.68000000000006</v>
      </c>
      <c r="F19" s="9">
        <f>IF($B$18&lt;=COUNTA($E$10:E$10),0,TRUNC(($B3-$H2-$H3)-($B18-1)*$E2)*F$22)</f>
        <v>1136.3200000000002</v>
      </c>
      <c r="G19" s="9">
        <f>IF($B$18&lt;=COUNTA($E$10:F$10),0,TRUNC(($B3-$H2-$H3)-($B18-1)*$E2)*G$22)</f>
        <v>0</v>
      </c>
      <c r="H19" s="9">
        <f>IF($B$18&lt;=COUNTA($E$10:G$10),0,TRUNC(($B3-$H2-$H3)-($B18-1)*$E2)*H$22)</f>
        <v>0</v>
      </c>
      <c r="I19" s="9">
        <f>IF($B$18&lt;=COUNTA($E$10:H$10),0,TRUNC(($B3-$H2-$H3)-($B18-1)*$E2)*I$22)</f>
        <v>0</v>
      </c>
      <c r="J19" s="11">
        <f>IF($B$18&lt;=COUNTA($E$10:I$10),0,TRUNC(($B3-$H2-$H3)-($B18-1)*$E2)*J$22)</f>
        <v>0</v>
      </c>
    </row>
    <row r="20" spans="1:11" x14ac:dyDescent="0.25">
      <c r="A20" s="27"/>
      <c r="C20" s="46"/>
      <c r="D20" s="4" t="s">
        <v>15</v>
      </c>
      <c r="E20" s="10">
        <f>IF(B18=0,0,$H$2)</f>
        <v>190</v>
      </c>
      <c r="F20" s="22">
        <f>IF($B$18&lt;=COUNTA($E$10:E$10),0,E20+$E3+E19)</f>
        <v>759.68000000000006</v>
      </c>
      <c r="G20" s="22">
        <f>IF($B$18&lt;=COUNTA($E$10:F$10),0,F20+$E3+F19)</f>
        <v>0</v>
      </c>
      <c r="H20" s="22">
        <f>IF($B$18&lt;=COUNTA($E$10:G$10),0,G20+$E3+G19)</f>
        <v>0</v>
      </c>
      <c r="I20" s="22">
        <f>IF($B$18&lt;=COUNTA($E$10:H$10),0,H20+$E3+H19)</f>
        <v>0</v>
      </c>
      <c r="J20" s="11">
        <f>IF($B$18&lt;=COUNTA($E$10:I$10),0,I20+$E3+I19)</f>
        <v>0</v>
      </c>
    </row>
    <row r="21" spans="1:11" ht="13.8" thickBot="1" x14ac:dyDescent="0.3">
      <c r="A21" s="27"/>
      <c r="C21" s="46"/>
      <c r="D21" s="5" t="s">
        <v>16</v>
      </c>
      <c r="E21" s="23">
        <f>IF(B18=0,0,E3+E13+E10)</f>
        <v>316.39999999999998</v>
      </c>
      <c r="F21" s="24">
        <f>IF($B$18&lt;=COUNTA($E$18:E$18),0,E21)</f>
        <v>316.39999999999998</v>
      </c>
      <c r="G21" s="24">
        <f>IF($B$18&lt;=COUNTA($E$18:F$18),0,F21)</f>
        <v>0</v>
      </c>
      <c r="H21" s="24">
        <f>IF($B$18&lt;=COUNTA($E$18:G$18),0,G21)</f>
        <v>0</v>
      </c>
      <c r="I21" s="24">
        <f>IF($B$18&lt;=COUNTA($E$18:H$18),0,H21)</f>
        <v>0</v>
      </c>
      <c r="J21" s="25">
        <f>IF($B$18&lt;=COUNTA($E$18:I$18),0,I21)</f>
        <v>0</v>
      </c>
    </row>
    <row r="22" spans="1:11" x14ac:dyDescent="0.25">
      <c r="C22" s="46"/>
      <c r="D22" s="4" t="s">
        <v>26</v>
      </c>
      <c r="E22" s="12">
        <f>IFERROR(IF(ISBLANK($E$24),1/$B$18,$E$24),0)</f>
        <v>0.33</v>
      </c>
      <c r="F22" s="13">
        <f>IF($B$18&lt;=COUNTA($E$10:E$10),0,IF(ISBLANK(F$24),1/$B$18,F$24))</f>
        <v>0.67</v>
      </c>
      <c r="G22" s="13">
        <f>IF($B$18&lt;=COUNTA($E$10:F$10),0,IF(ISBLANK(G$24),1/$B$18,G$24))</f>
        <v>0</v>
      </c>
      <c r="H22" s="13">
        <f>IF($B$18&lt;=COUNTA($E$10:G$10),0,IF(ISBLANK(H$24),1/$B$18,H$24))</f>
        <v>0</v>
      </c>
      <c r="I22" s="13">
        <f>IF($B$18&lt;=COUNTA($E$10:H$10),0,IF(ISBLANK(I$24),1/$B$18,I$24))</f>
        <v>0</v>
      </c>
      <c r="J22" s="14">
        <f>IF($B$18&lt;=COUNTA($E$10:I$10),0,IF(ISBLANK(J$24),1/$B$18,J$24))</f>
        <v>0</v>
      </c>
    </row>
    <row r="23" spans="1:11" ht="13.8" thickBot="1" x14ac:dyDescent="0.3">
      <c r="C23" s="47"/>
      <c r="D23" s="5" t="s">
        <v>27</v>
      </c>
      <c r="E23" s="18">
        <f>IF(ISBLANK($K$4),1/$K$2,$K$4)</f>
        <v>0.4</v>
      </c>
      <c r="F23" s="19">
        <f>IF($B$18&lt;=COUNTA($E$10:E$10),0,IF(ISBLANK($K$4),1/$K$2,$K$4))</f>
        <v>0.4</v>
      </c>
      <c r="G23" s="19">
        <f>IF($B$18&lt;=COUNTA($E$10:F$10),0,IF(ISBLANK($K$4),1/$K$2,$K$4))</f>
        <v>0</v>
      </c>
      <c r="H23" s="19">
        <f>IF($B$18&lt;=COUNTA($E$10:G$10),0,IF(ISBLANK($K$4),1/$K$2,$K$4))</f>
        <v>0</v>
      </c>
      <c r="I23" s="19">
        <f>IF($B$18&lt;=COUNTA($E$10:H$10),0,IF(ISBLANK($K$4),1/$K$2,$K$4))</f>
        <v>0</v>
      </c>
      <c r="J23" s="20">
        <f>IF($B$18&lt;=COUNTA($E$10:I$10),0,IF(ISBLANK($K$4),1/$K$2,$K$4))</f>
        <v>0</v>
      </c>
    </row>
    <row r="24" spans="1:11" ht="13.8" thickBot="1" x14ac:dyDescent="0.3">
      <c r="C24" s="48" t="s">
        <v>28</v>
      </c>
      <c r="D24" s="49"/>
      <c r="E24" s="28">
        <v>0.33</v>
      </c>
      <c r="F24" s="29">
        <v>0.67</v>
      </c>
      <c r="G24" s="29"/>
      <c r="H24" s="29"/>
      <c r="I24" s="29"/>
      <c r="J24" s="30"/>
      <c r="K24" s="32" t="str">
        <f>IF(SUM(E24:J24)=0,"ok check", IF(OR(SUM(E24:J24)&lt;&gt;1,COUNTA(E24:J24)&gt;B$10), "Error check % Total or # of Collumns","ok check"))</f>
        <v>ok check</v>
      </c>
    </row>
    <row r="25" spans="1:11" ht="13.8" thickBot="1" x14ac:dyDescent="0.3">
      <c r="C25" s="8"/>
    </row>
    <row r="26" spans="1:11" x14ac:dyDescent="0.25">
      <c r="A26" t="s">
        <v>2</v>
      </c>
      <c r="B26" s="1">
        <v>1</v>
      </c>
      <c r="C26" s="45" t="s">
        <v>22</v>
      </c>
      <c r="D26" s="3" t="s">
        <v>0</v>
      </c>
      <c r="E26" s="15">
        <f>TRUNC(($B$2-$H$4-$H$5)-($K$2-1)*$E$3)*E$31</f>
        <v>364.8</v>
      </c>
      <c r="F26" s="16">
        <f>IF($B$26&lt;=COUNTA($E$26:E$26),0,(TRUNC(($B$2-$H$4-$H$5)-($K$2-1)*$E$3)*F$31))</f>
        <v>0</v>
      </c>
      <c r="G26" s="16">
        <f>IF($B$26&lt;=COUNTA($E$26:F$26),0,(TRUNC(($B$2-$H$4-$H$5)-($K$2-1)*$E$3)*G$31))</f>
        <v>0</v>
      </c>
      <c r="H26" s="16">
        <f>IF($B$26&lt;=COUNTA($E$26:G$26),0,(TRUNC(($B$2-$H$4-$H$5)-($K$2-1)*$E$3)*H$31))</f>
        <v>0</v>
      </c>
      <c r="I26" s="16">
        <f>IF($B$26&lt;=COUNTA($E$26:H$26),0,(TRUNC(($B$2-$H$4-$H$5)-($K$2-1)*$E$3)*I$31))</f>
        <v>0</v>
      </c>
      <c r="J26" s="17">
        <f>IF($B$26&lt;=COUNTA($E$26:I$26),0,(TRUNC(($B$2-$H$4-$H$5)-($K$2-1)*$E$3)*J$31))</f>
        <v>0</v>
      </c>
    </row>
    <row r="27" spans="1:11" x14ac:dyDescent="0.25">
      <c r="C27" s="46"/>
      <c r="D27" s="4" t="s">
        <v>1</v>
      </c>
      <c r="E27" s="10">
        <f>IF(B26=0,0,TRUNC(($B3-$H2-$H3)-($B26-1)*$E2)*E$30)</f>
        <v>562.98</v>
      </c>
      <c r="F27" s="9">
        <f>IF($B$26&lt;=COUNTA($E$10:E$10),0,TRUNC(($B3-$H2-$H3)-($B26-1)*$E2)*F$22)</f>
        <v>0</v>
      </c>
      <c r="G27" s="9">
        <f>IF($B$26&lt;=COUNTA($E$10:F$10),0,TRUNC(($B3-$H2-$H3)-($B26-1)*$E2)*G$22)</f>
        <v>0</v>
      </c>
      <c r="H27" s="9">
        <f>IF($B$26&lt;=COUNTA($E$10:G$10),0,TRUNC(($B3-$H2-$H3)-($B26-1)*$E2)*H$22)</f>
        <v>0</v>
      </c>
      <c r="I27" s="9">
        <f>IF($B$26&lt;=COUNTA($E$10:H$10),0,TRUNC(($B3-$H2-$H3)-($B26-1)*$E2)*I$22)</f>
        <v>0</v>
      </c>
      <c r="J27" s="11">
        <f>IF($B$26&lt;=COUNTA($E$10:I$10),0,TRUNC(($B3-$H2-$H3)-($B26-1)*$E2)*J$22)</f>
        <v>0</v>
      </c>
    </row>
    <row r="28" spans="1:11" x14ac:dyDescent="0.25">
      <c r="C28" s="46"/>
      <c r="D28" s="4" t="s">
        <v>15</v>
      </c>
      <c r="E28" s="10">
        <f>IF(B26=0,0,$H$2)</f>
        <v>190</v>
      </c>
      <c r="F28" s="22">
        <f>IF($B$26&lt;=COUNTA($E$10:E$10),0,E28+$E3+E27)</f>
        <v>0</v>
      </c>
      <c r="G28" s="22">
        <f>IF($B$26&lt;=COUNTA($E$10:F$10),0,F28+$E3+F27)</f>
        <v>0</v>
      </c>
      <c r="H28" s="22">
        <f>IF($B$26&lt;=COUNTA($E$10:G$10),0,G28+$E3+G27)</f>
        <v>0</v>
      </c>
      <c r="I28" s="22">
        <f>IF($B$26&lt;=COUNTA($E$10:H$10),0,H28+$E3+H27)</f>
        <v>0</v>
      </c>
      <c r="J28" s="11">
        <f>IF($B$26&lt;=COUNTA($E$10:I$10),0,I28+$E3+I27)</f>
        <v>0</v>
      </c>
    </row>
    <row r="29" spans="1:11" ht="13.8" thickBot="1" x14ac:dyDescent="0.3">
      <c r="C29" s="46"/>
      <c r="D29" s="5" t="s">
        <v>16</v>
      </c>
      <c r="E29" s="23">
        <f>IF(B26=0,0,E3+E21+E18)</f>
        <v>691.2</v>
      </c>
      <c r="F29" s="24">
        <f>IF($B$26&lt;=COUNTA($E$26:E$26),0,E29)</f>
        <v>0</v>
      </c>
      <c r="G29" s="24">
        <f>IF($B$26&lt;=COUNTA($E$26:F$26),0,F29)</f>
        <v>0</v>
      </c>
      <c r="H29" s="24">
        <f>IF($B$26&lt;=COUNTA($E$26:G$26),0,G29)</f>
        <v>0</v>
      </c>
      <c r="I29" s="24">
        <f>IF($B$26&lt;=COUNTA($E$26:H$26),0,H29)</f>
        <v>0</v>
      </c>
      <c r="J29" s="25">
        <f>IF($B$26&lt;=COUNTA($E$26:I$26),0,I29)</f>
        <v>0</v>
      </c>
    </row>
    <row r="30" spans="1:11" x14ac:dyDescent="0.25">
      <c r="C30" s="46"/>
      <c r="D30" s="4" t="s">
        <v>26</v>
      </c>
      <c r="E30" s="12">
        <f>IFERROR(IF(ISBLANK($E$32),1/$B$26,$E$32),0)</f>
        <v>0.33</v>
      </c>
      <c r="F30" s="13">
        <f>IF($B$26&lt;=COUNTA($E$10:E$10),0,IF(ISBLANK(F$32),1/$B$26,F$32))</f>
        <v>0</v>
      </c>
      <c r="G30" s="13">
        <f>IF($B$26&lt;=COUNTA($E$10:F$10),0,IF(ISBLANK(G$32),1/$B$26,G$32))</f>
        <v>0</v>
      </c>
      <c r="H30" s="13">
        <f>IF($B$26&lt;=COUNTA($E$10:G$10),0,IF(ISBLANK(H$32),1/$B$26,H$32))</f>
        <v>0</v>
      </c>
      <c r="I30" s="13">
        <f>IF($B$26&lt;=COUNTA($E$10:H$10),0,IF(ISBLANK(I$32),1/$B$26,I$32))</f>
        <v>0</v>
      </c>
      <c r="J30" s="14">
        <f>IF($B$26&lt;=COUNTA($E$10:I$10),0,IF(ISBLANK(J$32),1/$B$26,J$32))</f>
        <v>0</v>
      </c>
    </row>
    <row r="31" spans="1:11" ht="13.8" thickBot="1" x14ac:dyDescent="0.3">
      <c r="C31" s="47"/>
      <c r="D31" s="5" t="s">
        <v>27</v>
      </c>
      <c r="E31" s="18">
        <f>IF($B$26=0,0,IF(ISBLANK($K$5),1/$K$2,$K$5))</f>
        <v>0.4</v>
      </c>
      <c r="F31" s="19">
        <f>IF($B$26&lt;=COUNTA($E$10:E$10),0,IF(ISBLANK($K$5),1/$K$2,$K$5))</f>
        <v>0</v>
      </c>
      <c r="G31" s="19">
        <f>IF($B$26&lt;=COUNTA($E$10:F$10),0,IF(ISBLANK($K$5),1/$K$2,$K$5))</f>
        <v>0</v>
      </c>
      <c r="H31" s="19">
        <f>IF($B$26&lt;=COUNTA($E$10:G$10),0,IF(ISBLANK($K$5),1/$K$2,$K$5))</f>
        <v>0</v>
      </c>
      <c r="I31" s="19">
        <f>IF($B$26&lt;=COUNTA($E$10:H$10),0,IF(ISBLANK($K$5),1/$K$2,$K$5))</f>
        <v>0</v>
      </c>
      <c r="J31" s="20">
        <f>IF($B$26&lt;=COUNTA($E$10:I$10),0,IF(ISBLANK($K$5),1/$K$2,$K$5))</f>
        <v>0</v>
      </c>
    </row>
    <row r="32" spans="1:11" ht="13.8" thickBot="1" x14ac:dyDescent="0.3">
      <c r="C32" s="48" t="s">
        <v>28</v>
      </c>
      <c r="D32" s="49"/>
      <c r="E32" s="28">
        <v>0.33</v>
      </c>
      <c r="F32" s="29">
        <v>0.67</v>
      </c>
      <c r="G32" s="29"/>
      <c r="H32" s="29"/>
      <c r="I32" s="29"/>
      <c r="J32" s="30"/>
      <c r="K32" s="32" t="str">
        <f>IF(SUM(E32:J32)=0,"ok check", IF(OR(SUM(E32:J32)&lt;&gt;1,COUNTA(E32:J32)&gt;B$10), "Error check % Total or # of Collumns","ok check"))</f>
        <v>ok check</v>
      </c>
    </row>
    <row r="33" spans="5:10" x14ac:dyDescent="0.25">
      <c r="E33" s="38" t="s">
        <v>19</v>
      </c>
      <c r="F33" s="38"/>
      <c r="G33" s="38"/>
      <c r="H33" s="38" t="s">
        <v>20</v>
      </c>
      <c r="I33" s="38"/>
      <c r="J33" s="38"/>
    </row>
  </sheetData>
  <mergeCells count="10">
    <mergeCell ref="E33:G33"/>
    <mergeCell ref="H33:J33"/>
    <mergeCell ref="E8:G8"/>
    <mergeCell ref="H8:J8"/>
    <mergeCell ref="C10:C15"/>
    <mergeCell ref="C18:C23"/>
    <mergeCell ref="C26:C31"/>
    <mergeCell ref="C24:D24"/>
    <mergeCell ref="C32:D32"/>
    <mergeCell ref="C16:D16"/>
  </mergeCells>
  <dataValidations count="1">
    <dataValidation type="list" allowBlank="1" showInputMessage="1" showErrorMessage="1" sqref="B26 B18 B10" xr:uid="{576453D1-5906-4C80-9997-D4A4FF0BFC3E}">
      <formula1>"0,1,2,3,4,5,6"</formula1>
    </dataValidation>
  </dataValidations>
  <pageMargins left="0.7" right="0.7" top="0.75" bottom="0.75" header="0.3" footer="0.3"/>
  <headerFooter>
    <oddFooter>&amp;C_x000D_&amp;1#&amp;"Arial"&amp;10&amp;K000000 Internal</oddFooter>
  </headerFooter>
  <drawing r:id="rId1"/>
</worksheet>
</file>

<file path=docMetadata/LabelInfo.xml><?xml version="1.0" encoding="utf-8"?>
<clbl:labelList xmlns:clbl="http://schemas.microsoft.com/office/2020/mipLabelMetadata">
  <clbl:label id="{06530cf4-8573-4c29-a912-bbcdac835909}" enabled="1" method="Standard" siteId="{ecaa386b-c8df-4ce0-ad01-740cbdb5ba5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Example</vt:lpstr>
    </vt:vector>
  </TitlesOfParts>
  <Company>BASF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david.pascual@basf.com</dc:creator>
  <cp:lastModifiedBy>david.pascual@basf.com</cp:lastModifiedBy>
  <dcterms:created xsi:type="dcterms:W3CDTF">2025-01-29T08:15:39Z</dcterms:created>
  <dcterms:modified xsi:type="dcterms:W3CDTF">2025-02-27T14:52:55Z</dcterms:modified>
</cp:coreProperties>
</file>