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ut-info\OneDrive - UPEC\Documents\Enseignement\BUT-INFO\2023-2024\BUT2\S4\R4.C.10-Visualisation\Chapitre1\"/>
    </mc:Choice>
  </mc:AlternateContent>
  <xr:revisionPtr revIDLastSave="0" documentId="13_ncr:1_{CCE3B477-E81D-46AB-B545-7D80AB57BFB4}" xr6:coauthVersionLast="47" xr6:coauthVersionMax="47" xr10:uidLastSave="{00000000-0000-0000-0000-000000000000}"/>
  <bookViews>
    <workbookView xWindow="-108" yWindow="-108" windowWidth="23256" windowHeight="12456" tabRatio="821" firstSheet="2" activeTab="6" xr2:uid="{00000000-000D-0000-FFFF-FFFF00000000}"/>
  </bookViews>
  <sheets>
    <sheet name="Données_originales" sheetId="1" r:id="rId1"/>
    <sheet name="Choix des variables" sheetId="2" r:id="rId2"/>
    <sheet name="Dictionnaire de données" sheetId="3" r:id="rId3"/>
    <sheet name="Variables retenues" sheetId="13" r:id="rId4"/>
    <sheet name="Majuscule_Type" sheetId="4" r:id="rId5"/>
    <sheet name="Verifier_doublons" sheetId="6" r:id="rId6"/>
    <sheet name="Données_propres" sheetId="5" r:id="rId7"/>
    <sheet name="Tableau croisé dynamique" sheetId="8" r:id="rId8"/>
  </sheets>
  <definedNames>
    <definedName name="_xlnm._FilterDatabase" localSheetId="4" hidden="1">Majuscule_Type!$A$1:$V$9</definedName>
    <definedName name="_xlnm._FilterDatabase" localSheetId="5" hidden="1">Verifier_doublons!$A$1:$S$10</definedName>
  </definedNames>
  <calcPr calcId="191029"/>
  <pivotCaches>
    <pivotCache cacheId="35" r:id="rId9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S3" i="6"/>
  <c r="S4" i="6"/>
  <c r="S5" i="6"/>
  <c r="S6" i="6"/>
  <c r="S7" i="6"/>
  <c r="S8" i="6"/>
  <c r="S9" i="6"/>
  <c r="S10" i="6"/>
  <c r="S2" i="6"/>
  <c r="N3" i="4"/>
  <c r="N4" i="4"/>
  <c r="N5" i="4"/>
  <c r="N6" i="4"/>
  <c r="N7" i="4"/>
  <c r="N8" i="4"/>
  <c r="N9" i="4"/>
  <c r="P3" i="4"/>
  <c r="N2" i="4"/>
  <c r="E2" i="4"/>
  <c r="C2" i="4"/>
  <c r="E3" i="4" l="1"/>
  <c r="E4" i="4" l="1"/>
  <c r="E5" i="4"/>
  <c r="E6" i="4"/>
  <c r="E7" i="4"/>
  <c r="E8" i="4"/>
  <c r="E9" i="4"/>
  <c r="W3" i="4"/>
  <c r="W4" i="4"/>
  <c r="W5" i="4"/>
  <c r="W6" i="4"/>
  <c r="W7" i="4"/>
  <c r="W8" i="4"/>
  <c r="W9" i="4"/>
  <c r="W2" i="4"/>
  <c r="U3" i="4"/>
  <c r="U4" i="4"/>
  <c r="U5" i="4"/>
  <c r="U6" i="4"/>
  <c r="U7" i="4"/>
  <c r="U8" i="4"/>
  <c r="U9" i="4"/>
  <c r="U2" i="4"/>
  <c r="P4" i="4"/>
  <c r="P5" i="4"/>
  <c r="P6" i="4"/>
  <c r="P7" i="4"/>
  <c r="P8" i="4"/>
  <c r="P9" i="4"/>
  <c r="P2" i="4"/>
  <c r="V3" i="2"/>
</calcChain>
</file>

<file path=xl/sharedStrings.xml><?xml version="1.0" encoding="utf-8"?>
<sst xmlns="http://schemas.openxmlformats.org/spreadsheetml/2006/main" count="1176" uniqueCount="252">
  <si>
    <t>No. de réservation</t>
  </si>
  <si>
    <t>Nom de famille</t>
  </si>
  <si>
    <t>Prénom</t>
  </si>
  <si>
    <t>Genre</t>
  </si>
  <si>
    <t>Langue</t>
  </si>
  <si>
    <t>Courriel 1</t>
  </si>
  <si>
    <t>Infolettre email 1</t>
  </si>
  <si>
    <t>Courriel 2</t>
  </si>
  <si>
    <t>Infolettre email 2</t>
  </si>
  <si>
    <t>NO</t>
  </si>
  <si>
    <t>Adresse</t>
  </si>
  <si>
    <t>App. Bur. Suite</t>
  </si>
  <si>
    <t>Ville</t>
  </si>
  <si>
    <t>Code postal</t>
  </si>
  <si>
    <t>Province</t>
  </si>
  <si>
    <t>Pays</t>
  </si>
  <si>
    <t>Téléphone 1</t>
  </si>
  <si>
    <t>Téléphone 1 type</t>
  </si>
  <si>
    <t>No. poste</t>
  </si>
  <si>
    <t>Date de création du client</t>
  </si>
  <si>
    <t>Type</t>
  </si>
  <si>
    <t>idContact</t>
  </si>
  <si>
    <t>Spectacle</t>
  </si>
  <si>
    <t>Canal</t>
  </si>
  <si>
    <t>Date du spectacle</t>
  </si>
  <si>
    <t xml:space="preserve">Heure du spectacle </t>
  </si>
  <si>
    <t>Qté</t>
  </si>
  <si>
    <t>Total</t>
  </si>
  <si>
    <t>Total du/des paiement(s)</t>
  </si>
  <si>
    <t>Catégories de prix</t>
  </si>
  <si>
    <t>Date de création de la réservation</t>
  </si>
  <si>
    <t>Heure de création de la réservation</t>
  </si>
  <si>
    <t>Mode de paiement</t>
  </si>
  <si>
    <t>idReservation</t>
  </si>
  <si>
    <t>Abonnement 19-20</t>
  </si>
  <si>
    <t>Accord pour divulguer le don</t>
  </si>
  <si>
    <t>Commission scolaire</t>
  </si>
  <si>
    <t>Ou avez-vous entendu  parler du spectacle?</t>
  </si>
  <si>
    <t>Programmes</t>
  </si>
  <si>
    <t>Recu pour usage fiscal au nom de</t>
  </si>
  <si>
    <t>admission</t>
  </si>
  <si>
    <t>depart</t>
  </si>
  <si>
    <t>Montréal</t>
  </si>
  <si>
    <t>H2G2G3</t>
  </si>
  <si>
    <t>Québec</t>
  </si>
  <si>
    <t>home</t>
  </si>
  <si>
    <t>2016-11-25</t>
  </si>
  <si>
    <t>Individu</t>
  </si>
  <si>
    <t>2018-02-28</t>
  </si>
  <si>
    <t>19:00</t>
  </si>
  <si>
    <t xml:space="preserve">ADMADULTE REG </t>
  </si>
  <si>
    <t>2018-01-01</t>
  </si>
  <si>
    <t>12:08</t>
  </si>
  <si>
    <t xml:space="preserve">Paiement importation admission </t>
  </si>
  <si>
    <t>adm4118501</t>
  </si>
  <si>
    <t>Saint-Hyacinthe</t>
  </si>
  <si>
    <t>J2S4B3</t>
  </si>
  <si>
    <t>2015-11-08</t>
  </si>
  <si>
    <t>2018-03-23</t>
  </si>
  <si>
    <t>20:00</t>
  </si>
  <si>
    <t xml:space="preserve">ADM30ans et - </t>
  </si>
  <si>
    <t>13:08</t>
  </si>
  <si>
    <t>adm3995786</t>
  </si>
  <si>
    <t>Blainville</t>
  </si>
  <si>
    <t>J7C4Y7</t>
  </si>
  <si>
    <t>2018-03-31</t>
  </si>
  <si>
    <t>16:00</t>
  </si>
  <si>
    <t>14:18</t>
  </si>
  <si>
    <t>adm4249783</t>
  </si>
  <si>
    <t>H1T2S5</t>
  </si>
  <si>
    <t>2018-01-03</t>
  </si>
  <si>
    <t>2018-02-08</t>
  </si>
  <si>
    <t xml:space="preserve">ADMAiné </t>
  </si>
  <si>
    <t>13:51</t>
  </si>
  <si>
    <t>adm4250029</t>
  </si>
  <si>
    <t>H1V1G7</t>
  </si>
  <si>
    <t>2007-03-23</t>
  </si>
  <si>
    <t>2018-04-14</t>
  </si>
  <si>
    <t>17:23</t>
  </si>
  <si>
    <t>adm2380519</t>
  </si>
  <si>
    <t>Terrebonne</t>
  </si>
  <si>
    <t>J6Y1M9</t>
  </si>
  <si>
    <t>2016-10-05</t>
  </si>
  <si>
    <t>2018-02-14</t>
  </si>
  <si>
    <t>19:47</t>
  </si>
  <si>
    <t>adm4095863</t>
  </si>
  <si>
    <t>V</t>
  </si>
  <si>
    <t>M</t>
  </si>
  <si>
    <t>vm@gmail.com</t>
  </si>
  <si>
    <t>P</t>
  </si>
  <si>
    <t>A</t>
  </si>
  <si>
    <t>pa@outlook.com</t>
  </si>
  <si>
    <t>R</t>
  </si>
  <si>
    <t>B</t>
  </si>
  <si>
    <t>rb@gmail.com</t>
  </si>
  <si>
    <t>pr@gmail.com</t>
  </si>
  <si>
    <t>L</t>
  </si>
  <si>
    <t>LA@hotmail.com</t>
  </si>
  <si>
    <t>PA</t>
  </si>
  <si>
    <t>LPA@gmail.com</t>
  </si>
  <si>
    <t>MONTREAL</t>
  </si>
  <si>
    <t>j2S4B3</t>
  </si>
  <si>
    <t>H1T 2S5</t>
  </si>
  <si>
    <t>Montreal</t>
  </si>
  <si>
    <t>h1v   1g7</t>
  </si>
  <si>
    <t>H2G   2G3</t>
  </si>
  <si>
    <t>QC</t>
  </si>
  <si>
    <t>Quebec</t>
  </si>
  <si>
    <t>Spectacle 1</t>
  </si>
  <si>
    <t>Spectacle 2</t>
  </si>
  <si>
    <t>Spectacle 3</t>
  </si>
  <si>
    <t>Spectacle 4</t>
  </si>
  <si>
    <t>Spectacle 5</t>
  </si>
  <si>
    <t>--ABCD--003995786</t>
  </si>
  <si>
    <t>--ABCD--004249783</t>
  </si>
  <si>
    <t>--ABCD--004250029</t>
  </si>
  <si>
    <t>--ABCD--002380519</t>
  </si>
  <si>
    <t>--ABCD--004095863</t>
  </si>
  <si>
    <t>Colonne orginale</t>
  </si>
  <si>
    <t>Traitement</t>
  </si>
  <si>
    <t>Nom standard</t>
  </si>
  <si>
    <t>Texte</t>
  </si>
  <si>
    <t>Garder</t>
  </si>
  <si>
    <t>Enlever</t>
  </si>
  <si>
    <t>No_Transaction</t>
  </si>
  <si>
    <t>Date_Transaction</t>
  </si>
  <si>
    <t>Heure_Transaction</t>
  </si>
  <si>
    <t>F</t>
  </si>
  <si>
    <t>fr</t>
  </si>
  <si>
    <t>en</t>
  </si>
  <si>
    <t>Type original</t>
  </si>
  <si>
    <t>Type corrigé</t>
  </si>
  <si>
    <t>Numérique</t>
  </si>
  <si>
    <t>Date</t>
  </si>
  <si>
    <t>Heure</t>
  </si>
  <si>
    <t>--IMPORT-CLN8-00005825</t>
  </si>
  <si>
    <t>--IMPORT-CLN8-00005871</t>
  </si>
  <si>
    <t>--IMPORT-CLN8-00005873</t>
  </si>
  <si>
    <t>--IMPORT-CLN8-00005945</t>
  </si>
  <si>
    <t>--IMPORT-CLN8-00007561</t>
  </si>
  <si>
    <t>--IMPORT-CLN8-00007951</t>
  </si>
  <si>
    <t>--IMPORT-CLN8-00007953</t>
  </si>
  <si>
    <t>--IMPORT-CLN8-00008071</t>
  </si>
  <si>
    <t>Billetterie--00005825</t>
  </si>
  <si>
    <t>Billetterie--00005871</t>
  </si>
  <si>
    <t>Billetterie--00005873</t>
  </si>
  <si>
    <t>Billetterie--00005945</t>
  </si>
  <si>
    <t>Billetterie--00007561</t>
  </si>
  <si>
    <t>Billetterie--00007951</t>
  </si>
  <si>
    <t>Billetterie--00007953</t>
  </si>
  <si>
    <t>Billetterie--00008071</t>
  </si>
  <si>
    <t>ID_Client</t>
  </si>
  <si>
    <t>Montant_Total</t>
  </si>
  <si>
    <t>Guichet</t>
  </si>
  <si>
    <t>Web</t>
  </si>
  <si>
    <t>Canada</t>
  </si>
  <si>
    <t>ID client</t>
  </si>
  <si>
    <t>Qte</t>
  </si>
  <si>
    <t>No_transaction</t>
  </si>
  <si>
    <t>Date_transaction</t>
  </si>
  <si>
    <t>Code_postal</t>
  </si>
  <si>
    <t>Type_client</t>
  </si>
  <si>
    <t>Nom_spectacle</t>
  </si>
  <si>
    <t>Canal_achat</t>
  </si>
  <si>
    <t>Date_spectacle</t>
  </si>
  <si>
    <t>Heure_spectacle</t>
  </si>
  <si>
    <t>Montant_total</t>
  </si>
  <si>
    <t>Catégories_prix</t>
  </si>
  <si>
    <t>Heure_transaction</t>
  </si>
  <si>
    <t>Type_Client</t>
  </si>
  <si>
    <t>Code_Postal</t>
  </si>
  <si>
    <t>Nom_Spectacle</t>
  </si>
  <si>
    <t>Canal_Achat</t>
  </si>
  <si>
    <t>Date_Spectacle</t>
  </si>
  <si>
    <t xml:space="preserve">Heure_Spectacle </t>
  </si>
  <si>
    <t>Catégories_Prix</t>
  </si>
  <si>
    <t>FR</t>
  </si>
  <si>
    <t>EN</t>
  </si>
  <si>
    <t>MONTRÉAL</t>
  </si>
  <si>
    <t>SAINT-HYACINTHE</t>
  </si>
  <si>
    <t>BLAINVILLE</t>
  </si>
  <si>
    <t>TERREBONNE</t>
  </si>
  <si>
    <t>Les varibles inutiles pour l'analyse.</t>
  </si>
  <si>
    <t>1er niveau</t>
  </si>
  <si>
    <t>2e niveau</t>
  </si>
  <si>
    <t>3e niveau</t>
  </si>
  <si>
    <t>Important</t>
  </si>
  <si>
    <t>À enlever</t>
  </si>
  <si>
    <t>Matière à réflexion</t>
  </si>
  <si>
    <t>Étiquettes de lignes</t>
  </si>
  <si>
    <t>Total général</t>
  </si>
  <si>
    <t>Nombre de No_Transaction</t>
  </si>
  <si>
    <t>Somme de Montant_Total</t>
  </si>
  <si>
    <t>Somme de Qte</t>
  </si>
  <si>
    <t>Les variables qui pourraient être utile, mais dont nous ne sommes pas certains.</t>
  </si>
  <si>
    <t>Les variables qui sont nécessaires pour l'analyse.</t>
  </si>
  <si>
    <t>Sur internet</t>
  </si>
  <si>
    <t>Par un ami</t>
  </si>
  <si>
    <t>ADMADULTE REG</t>
  </si>
  <si>
    <t xml:space="preserve">Description </t>
  </si>
  <si>
    <t># d'identification unique de la réservation</t>
  </si>
  <si>
    <t>Nom de famille du client</t>
  </si>
  <si>
    <t>Prénom du client</t>
  </si>
  <si>
    <t>Genre du client</t>
  </si>
  <si>
    <t>Adresse du client</t>
  </si>
  <si>
    <t>Langue utilisée par le client</t>
  </si>
  <si>
    <t>Courriel utilisé par le client</t>
  </si>
  <si>
    <t>Inscription à l'infolettre</t>
  </si>
  <si>
    <t>Courriel alternatif du client</t>
  </si>
  <si>
    <t>Inscription à l'infolettre avec le courriel alternatif</t>
  </si>
  <si>
    <t># d'app. bur. ou suite</t>
  </si>
  <si>
    <t>Ville de résidence du client</t>
  </si>
  <si>
    <t>Province de résidence du client</t>
  </si>
  <si>
    <t>Pays de résidence du client</t>
  </si>
  <si>
    <t>Code postal du client</t>
  </si>
  <si>
    <t># Téléphone du client</t>
  </si>
  <si>
    <t>Type de téléphone (mobile, résidence, etc.)</t>
  </si>
  <si>
    <t># de poste pour le téléphone</t>
  </si>
  <si>
    <t>Transaction par un individu ou par un groupe</t>
  </si>
  <si>
    <t># d'identification unique du client</t>
  </si>
  <si>
    <t>ABCD003995786</t>
  </si>
  <si>
    <t>ABCD004249783</t>
  </si>
  <si>
    <t>ABCD004250029</t>
  </si>
  <si>
    <t>ABCD002380519</t>
  </si>
  <si>
    <t>ABCD004095863</t>
  </si>
  <si>
    <t>ABCD004118501</t>
  </si>
  <si>
    <t>Nom du spectacle</t>
  </si>
  <si>
    <t>Canal d'achat utilisé (web, guichet)</t>
  </si>
  <si>
    <t>Nombre de billets achetés</t>
  </si>
  <si>
    <t>Sous-total de la transaction (en $)</t>
  </si>
  <si>
    <t>Catégories de prix des billets (adulte régulier, 30 et -, ainé)</t>
  </si>
  <si>
    <t>Crédit</t>
  </si>
  <si>
    <t>Comptant</t>
  </si>
  <si>
    <t>Mode de paiement (comptant, débit, crédit)</t>
  </si>
  <si>
    <t>Est abonné pour l'édition 19-20</t>
  </si>
  <si>
    <t>Nom de la commision scolaire (si achat groupe scolaire)</t>
  </si>
  <si>
    <t>Réponse à la question où avez-vous entendu parler du spectacle?</t>
  </si>
  <si>
    <t>Ou avez-vous entendu parler du spectacle?</t>
  </si>
  <si>
    <t>N/A</t>
  </si>
  <si>
    <t>Reçu fiscal (si donateur)</t>
  </si>
  <si>
    <t># d'identification unique de l'admission</t>
  </si>
  <si>
    <t>code de couleur</t>
  </si>
  <si>
    <t>Importance de la variable</t>
  </si>
  <si>
    <t>Ville_corrigé</t>
  </si>
  <si>
    <t>C_corrigé</t>
  </si>
  <si>
    <t>P_corrigé</t>
  </si>
  <si>
    <t>DS_corrigé</t>
  </si>
  <si>
    <t>HS_corrigé</t>
  </si>
  <si>
    <t>DT_corrigé</t>
  </si>
  <si>
    <t>HT_corrigé</t>
  </si>
  <si>
    <t>Monétaire</t>
  </si>
  <si>
    <t>Nouvelle_Variable_Test_Doublons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</si>
</sst>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#,##0.00\ &quot;$&quot;"/>
    <numFmt numFmtId="166" formatCode="_ * #,##0.00_)\ [$$-C0C]_ ;_ * \(#,##0.00\)\ [$$-C0C]_ ;_ * &quot;-&quot;??_)\ [$$-C0C]_ ;_ @_ 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3" fillId="0" borderId="1" xfId="1" applyNumberFormat="1" applyBorder="1"/>
    <xf numFmtId="0" fontId="0" fillId="2" borderId="1" xfId="0" applyFill="1" applyBorder="1"/>
    <xf numFmtId="0" fontId="0" fillId="3" borderId="1" xfId="0" applyFill="1" applyBorder="1"/>
    <xf numFmtId="0" fontId="3" fillId="3" borderId="1" xfId="1" applyNumberFormat="1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6" borderId="1" xfId="0" applyFill="1" applyBorder="1"/>
    <xf numFmtId="0" fontId="2" fillId="0" borderId="1" xfId="0" applyFont="1" applyBorder="1"/>
    <xf numFmtId="14" fontId="0" fillId="4" borderId="1" xfId="0" applyNumberFormat="1" applyFill="1" applyBorder="1"/>
    <xf numFmtId="164" fontId="0" fillId="4" borderId="1" xfId="0" applyNumberFormat="1" applyFill="1" applyBorder="1"/>
    <xf numFmtId="14" fontId="0" fillId="0" borderId="1" xfId="0" applyNumberFormat="1" applyBorder="1"/>
    <xf numFmtId="164" fontId="0" fillId="0" borderId="1" xfId="0" applyNumberFormat="1" applyBorder="1"/>
    <xf numFmtId="14" fontId="0" fillId="6" borderId="1" xfId="0" applyNumberFormat="1" applyFill="1" applyBorder="1"/>
    <xf numFmtId="164" fontId="0" fillId="6" borderId="1" xfId="0" applyNumberFormat="1" applyFill="1" applyBorder="1"/>
    <xf numFmtId="0" fontId="0" fillId="6" borderId="2" xfId="0" applyFill="1" applyBorder="1"/>
    <xf numFmtId="0" fontId="4" fillId="7" borderId="1" xfId="0" applyFont="1" applyFill="1" applyBorder="1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6" fillId="2" borderId="1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8" borderId="1" xfId="0" applyFont="1" applyFill="1" applyBorder="1"/>
    <xf numFmtId="0" fontId="6" fillId="0" borderId="1" xfId="0" applyFont="1" applyBorder="1"/>
    <xf numFmtId="14" fontId="0" fillId="0" borderId="1" xfId="0" applyNumberFormat="1" applyBorder="1" applyAlignment="1">
      <alignment horizontal="left"/>
    </xf>
    <xf numFmtId="0" fontId="4" fillId="7" borderId="3" xfId="0" applyFont="1" applyFill="1" applyBorder="1"/>
    <xf numFmtId="2" fontId="0" fillId="6" borderId="1" xfId="0" applyNumberFormat="1" applyFill="1" applyBorder="1"/>
    <xf numFmtId="1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8" borderId="1" xfId="0" applyFill="1" applyBorder="1"/>
    <xf numFmtId="166" fontId="0" fillId="6" borderId="1" xfId="2" applyNumberFormat="1" applyFont="1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NumberFormat="1"/>
  </cellXfs>
  <cellStyles count="3">
    <cellStyle name="Lien hypertexte" xfId="1" builtinId="8"/>
    <cellStyle name="Normal" xfId="0" builtinId="0"/>
    <cellStyle name="Pourcentage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13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121081</xdr:rowOff>
    </xdr:from>
    <xdr:to>
      <xdr:col>7</xdr:col>
      <xdr:colOff>38100</xdr:colOff>
      <xdr:row>24</xdr:row>
      <xdr:rowOff>13076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2833284"/>
          <a:ext cx="5971045" cy="18292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Données originales :</a:t>
          </a:r>
        </a:p>
        <a:p>
          <a:r>
            <a:rPr lang="fr-CA" sz="1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42 colonnes</a:t>
          </a:r>
          <a:r>
            <a:rPr lang="fr-CA" sz="1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(42 variables)</a:t>
          </a:r>
        </a:p>
        <a:p>
          <a:r>
            <a:rPr lang="fr-CA" sz="1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Données de billetterie (transactionnelles)</a:t>
          </a:r>
        </a:p>
        <a:p>
          <a:endParaRPr lang="fr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15</xdr:col>
      <xdr:colOff>952500</xdr:colOff>
      <xdr:row>29</xdr:row>
      <xdr:rowOff>123825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3810000"/>
          <a:ext cx="13211175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200" baseline="0">
              <a:latin typeface="Arial" panose="020B0604020202020204" pitchFamily="34" charset="0"/>
              <a:cs typeface="Arial" panose="020B0604020202020204" pitchFamily="34" charset="0"/>
            </a:rPr>
            <a:t>Diverses techniques possibles:</a:t>
          </a:r>
        </a:p>
        <a:p>
          <a:endParaRPr lang="fr-CA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fr-CA" sz="1200" baseline="0">
              <a:latin typeface="Arial" panose="020B0604020202020204" pitchFamily="34" charset="0"/>
              <a:cs typeface="Arial" panose="020B0604020202020204" pitchFamily="34" charset="0"/>
            </a:rPr>
            <a:t>A- Détecter manuellement à l'aide de la mise en forme conditionnelle.</a:t>
          </a:r>
        </a:p>
        <a:p>
          <a:r>
            <a:rPr lang="fr-CA" sz="1200" baseline="0">
              <a:latin typeface="Arial" panose="020B0604020202020204" pitchFamily="34" charset="0"/>
              <a:cs typeface="Arial" panose="020B0604020202020204" pitchFamily="34" charset="0"/>
            </a:rPr>
            <a:t>B- Fonction S</a:t>
          </a:r>
          <a:r>
            <a:rPr lang="fr-CA" sz="1200" i="1" baseline="0">
              <a:latin typeface="Arial" panose="020B0604020202020204" pitchFamily="34" charset="0"/>
              <a:cs typeface="Arial" panose="020B0604020202020204" pitchFamily="34" charset="0"/>
            </a:rPr>
            <a:t>upprimer les doublons</a:t>
          </a:r>
          <a:r>
            <a:rPr lang="fr-CA" sz="1200" i="0" baseline="0">
              <a:latin typeface="Arial" panose="020B0604020202020204" pitchFamily="34" charset="0"/>
              <a:cs typeface="Arial" panose="020B0604020202020204" pitchFamily="34" charset="0"/>
            </a:rPr>
            <a:t> dans l'onglet données -&gt; outils de données.</a:t>
          </a:r>
          <a:endParaRPr lang="fr-CA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fr-CA" sz="1200" baseline="0">
              <a:latin typeface="Arial" panose="020B0604020202020204" pitchFamily="34" charset="0"/>
              <a:cs typeface="Arial" panose="020B0604020202020204" pitchFamily="34" charset="0"/>
            </a:rPr>
            <a:t>C- Création d'une variable(colonne) qui combine les variables autres que celles pour lesquelles nous avons un doute (ici No_Transaction). </a:t>
          </a:r>
        </a:p>
        <a:p>
          <a:r>
            <a:rPr lang="fr-CA" sz="1200" baseline="0">
              <a:latin typeface="Arial" panose="020B0604020202020204" pitchFamily="34" charset="0"/>
              <a:cs typeface="Arial" panose="020B0604020202020204" pitchFamily="34" charset="0"/>
            </a:rPr>
            <a:t>Après, nous pouvons vérifier si cette nouvelle variable a des doublons avec les techniques 1 ou 2.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617.567113888887" createdVersion="6" refreshedVersion="6" minRefreshableVersion="3" recordCount="7" xr:uid="{0ABF121E-8792-4114-9EB7-1BACA1E70FFC}">
  <cacheSource type="worksheet">
    <worksheetSource ref="A1:R8" sheet="Données_propres"/>
  </cacheSource>
  <cacheFields count="18">
    <cacheField name="No_Transaction" numFmtId="0">
      <sharedItems/>
    </cacheField>
    <cacheField name="Genre" numFmtId="0">
      <sharedItems/>
    </cacheField>
    <cacheField name="Langue" numFmtId="0">
      <sharedItems/>
    </cacheField>
    <cacheField name="Ville" numFmtId="0">
      <sharedItems count="5">
        <s v="MONTRÉAL"/>
        <s v="SAINT-HYACINTHE"/>
        <s v="BLAINVILLE"/>
        <s v="MONTREAL"/>
        <s v="TERREBONNE"/>
      </sharedItems>
    </cacheField>
    <cacheField name="Code_Postal" numFmtId="0">
      <sharedItems/>
    </cacheField>
    <cacheField name="Province" numFmtId="0">
      <sharedItems/>
    </cacheField>
    <cacheField name="Pays" numFmtId="0">
      <sharedItems/>
    </cacheField>
    <cacheField name="Type_Client" numFmtId="0">
      <sharedItems/>
    </cacheField>
    <cacheField name="ID_Client" numFmtId="0">
      <sharedItems/>
    </cacheField>
    <cacheField name="Nom_Spectacle" numFmtId="0">
      <sharedItems/>
    </cacheField>
    <cacheField name="Canal_Achat" numFmtId="0">
      <sharedItems count="2">
        <s v="Guichet"/>
        <s v="Web"/>
      </sharedItems>
    </cacheField>
    <cacheField name="Date_Spectacle" numFmtId="14">
      <sharedItems containsSemiMixedTypes="0" containsNonDate="0" containsDate="1" containsString="0" minDate="2018-02-08T00:00:00" maxDate="2018-04-15T00:00:00"/>
    </cacheField>
    <cacheField name="Heure_Spectacle " numFmtId="164">
      <sharedItems containsSemiMixedTypes="0" containsNonDate="0" containsDate="1" containsString="0" minDate="1899-12-30T16:00:00" maxDate="1899-12-30T20:00:00"/>
    </cacheField>
    <cacheField name="Qte" numFmtId="0">
      <sharedItems containsSemiMixedTypes="0" containsString="0" containsNumber="1" containsInteger="1" minValue="1" maxValue="6"/>
    </cacheField>
    <cacheField name="Montant_Total" numFmtId="0">
      <sharedItems containsSemiMixedTypes="0" containsString="0" containsNumber="1" minValue="32.200000000000003" maxValue="277.2"/>
    </cacheField>
    <cacheField name="Catégories_Prix" numFmtId="0">
      <sharedItems/>
    </cacheField>
    <cacheField name="Date_Transaction" numFmtId="14">
      <sharedItems containsSemiMixedTypes="0" containsNonDate="0" containsDate="1" containsString="0" minDate="2018-01-01T00:00:00" maxDate="2018-01-04T00:00:00"/>
    </cacheField>
    <cacheField name="Heure_Transaction" numFmtId="164">
      <sharedItems containsSemiMixedTypes="0" containsNonDate="0" containsDate="1" containsString="0" minDate="1899-12-30T12:08:00" maxDate="1899-12-30T19:47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Billetterie--00005825"/>
    <s v="F"/>
    <s v="FR"/>
    <x v="0"/>
    <s v="H2G2G3"/>
    <s v="Québec"/>
    <s v="Canada"/>
    <s v="Individu"/>
    <s v="ABCD004118501"/>
    <s v="Spectacle 1"/>
    <x v="0"/>
    <d v="2018-02-28T00:00:00"/>
    <d v="1899-12-30T19:00:00"/>
    <n v="6"/>
    <n v="277.2"/>
    <s v="ADMADULTE REG "/>
    <d v="2018-01-01T00:00:00"/>
    <d v="1899-12-30T12:08:00"/>
  </r>
  <r>
    <s v="Billetterie--00005871"/>
    <s v="F"/>
    <s v="EN"/>
    <x v="1"/>
    <s v="J2S4B3"/>
    <s v="Québec"/>
    <s v="Canada"/>
    <s v="Individu"/>
    <s v="ABCD003995786"/>
    <s v="Spectacle 2"/>
    <x v="1"/>
    <d v="2018-03-23T00:00:00"/>
    <d v="1899-12-30T20:00:00"/>
    <n v="1"/>
    <n v="32.200000000000003"/>
    <s v="ADM30ans et - "/>
    <d v="2018-01-01T00:00:00"/>
    <d v="1899-12-30T13:08:00"/>
  </r>
  <r>
    <s v="Billetterie--00005945"/>
    <s v="M"/>
    <s v="FR"/>
    <x v="2"/>
    <s v="J7C4Y7"/>
    <s v="Québec"/>
    <s v="Canada"/>
    <s v="Individu"/>
    <s v="ABCD004249783"/>
    <s v="Spectacle 3"/>
    <x v="0"/>
    <d v="2018-03-31T00:00:00"/>
    <d v="1899-12-30T16:00:00"/>
    <n v="2"/>
    <n v="78.400000000000006"/>
    <s v="ADMADULTE REG ADM30ans et - "/>
    <d v="2018-01-01T00:00:00"/>
    <d v="1899-12-30T14:18:00"/>
  </r>
  <r>
    <s v="Billetterie--00007561"/>
    <s v="M"/>
    <s v="FR"/>
    <x v="0"/>
    <s v="H1T2S5"/>
    <s v="Québec"/>
    <s v="Canada"/>
    <s v="Individu"/>
    <s v="ABCD004250029"/>
    <s v="Spectacle 4"/>
    <x v="0"/>
    <d v="2018-02-08T00:00:00"/>
    <d v="1899-12-30T20:00:00"/>
    <n v="2"/>
    <n v="68.400000000000006"/>
    <s v="ADMAiné "/>
    <d v="2018-01-03T00:00:00"/>
    <d v="1899-12-30T13:51:00"/>
  </r>
  <r>
    <s v="Billetterie--00007951"/>
    <s v="F"/>
    <s v="FR"/>
    <x v="0"/>
    <s v="H1V1G7"/>
    <s v="Québec"/>
    <s v="Canada"/>
    <s v="Individu"/>
    <s v="ABCD002380519"/>
    <s v="Spectacle 4"/>
    <x v="1"/>
    <d v="2018-02-08T00:00:00"/>
    <d v="1899-12-30T20:00:00"/>
    <n v="1"/>
    <n v="46.2"/>
    <s v="ADMADULTE REG "/>
    <d v="2018-01-03T00:00:00"/>
    <d v="1899-12-30T17:23:00"/>
  </r>
  <r>
    <s v="Billetterie--00007953"/>
    <s v="F"/>
    <s v="FR"/>
    <x v="3"/>
    <s v="H1V1G7"/>
    <s v="Québec"/>
    <s v="Canada"/>
    <s v="Individu"/>
    <s v="ABCD002380519"/>
    <s v="Spectacle 5"/>
    <x v="1"/>
    <d v="2018-04-14T00:00:00"/>
    <d v="1899-12-30T16:00:00"/>
    <n v="1"/>
    <n v="32.200000000000003"/>
    <s v="ADM30ans et - "/>
    <d v="2018-01-03T00:00:00"/>
    <d v="1899-12-30T17:23:00"/>
  </r>
  <r>
    <s v="Billetterie--00008071"/>
    <s v="M"/>
    <s v="FR"/>
    <x v="4"/>
    <s v="J6Y1M9"/>
    <s v="Québec"/>
    <s v="Canada"/>
    <s v="Individu"/>
    <s v="ABCD004095863"/>
    <s v="Spectacle 3"/>
    <x v="0"/>
    <d v="2018-02-14T00:00:00"/>
    <d v="1899-12-30T19:00:00"/>
    <n v="3"/>
    <n v="96.6"/>
    <s v="ADM30ans et - "/>
    <d v="2018-01-03T00:00:00"/>
    <d v="1899-12-30T19:47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A69A1-19B6-4DFA-9F12-EA64672C6185}" name="Tableau croisé dynamique1" cacheId="35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 chartFormat="2">
  <location ref="A3:D5" firstHeaderRow="0" firstDataRow="1" firstDataCol="1" rowPageCount="1" colPageCount="1"/>
  <pivotFields count="18">
    <pivotField dataField="1" showAll="0"/>
    <pivotField showAll="0"/>
    <pivotField showAll="0"/>
    <pivotField axis="axisPage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numFmtId="14" showAll="0"/>
    <pivotField numFmtId="164" showAll="0"/>
    <pivotField dataField="1" showAll="0"/>
    <pivotField dataField="1" showAll="0"/>
    <pivotField showAll="0"/>
    <pivotField numFmtId="14" showAll="0"/>
    <pivotField numFmtId="164" showAll="0"/>
  </pivotFields>
  <rowFields count="1">
    <field x="10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item="3" hier="-1"/>
  </pageFields>
  <dataFields count="3">
    <dataField name="Somme de Qte" fld="13" baseField="0" baseItem="0"/>
    <dataField name="Nombre de No_Transaction" fld="0" subtotal="count" baseField="0" baseItem="0"/>
    <dataField name="Somme de Montant_Total" fld="14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PA@gmail.com" TargetMode="External"/><Relationship Id="rId3" Type="http://schemas.openxmlformats.org/officeDocument/2006/relationships/hyperlink" Target="mailto:pa@outlook.com" TargetMode="External"/><Relationship Id="rId7" Type="http://schemas.openxmlformats.org/officeDocument/2006/relationships/hyperlink" Target="mailto:LA@hotmail.com" TargetMode="External"/><Relationship Id="rId2" Type="http://schemas.openxmlformats.org/officeDocument/2006/relationships/hyperlink" Target="mailto:pa@outlook.com" TargetMode="External"/><Relationship Id="rId1" Type="http://schemas.openxmlformats.org/officeDocument/2006/relationships/hyperlink" Target="mailto:vm@gmail.com" TargetMode="External"/><Relationship Id="rId6" Type="http://schemas.openxmlformats.org/officeDocument/2006/relationships/hyperlink" Target="mailto:LA@hotmail.com" TargetMode="External"/><Relationship Id="rId5" Type="http://schemas.openxmlformats.org/officeDocument/2006/relationships/hyperlink" Target="mailto:pr@gmail.com" TargetMode="External"/><Relationship Id="rId4" Type="http://schemas.openxmlformats.org/officeDocument/2006/relationships/hyperlink" Target="mailto:rb@gmail.com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PA@gmail.com" TargetMode="External"/><Relationship Id="rId3" Type="http://schemas.openxmlformats.org/officeDocument/2006/relationships/hyperlink" Target="mailto:pa@outlook.com" TargetMode="External"/><Relationship Id="rId7" Type="http://schemas.openxmlformats.org/officeDocument/2006/relationships/hyperlink" Target="mailto:LA@hotmail.com" TargetMode="External"/><Relationship Id="rId2" Type="http://schemas.openxmlformats.org/officeDocument/2006/relationships/hyperlink" Target="mailto:pa@outlook.com" TargetMode="External"/><Relationship Id="rId1" Type="http://schemas.openxmlformats.org/officeDocument/2006/relationships/hyperlink" Target="mailto:vm@gmail.com" TargetMode="External"/><Relationship Id="rId6" Type="http://schemas.openxmlformats.org/officeDocument/2006/relationships/hyperlink" Target="mailto:LA@hotmail.com" TargetMode="External"/><Relationship Id="rId5" Type="http://schemas.openxmlformats.org/officeDocument/2006/relationships/hyperlink" Target="mailto:pr@gmail.com" TargetMode="External"/><Relationship Id="rId4" Type="http://schemas.openxmlformats.org/officeDocument/2006/relationships/hyperlink" Target="mailto:rb@gmail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zoomScaleNormal="100" workbookViewId="0">
      <selection activeCell="J30" sqref="J30"/>
    </sheetView>
  </sheetViews>
  <sheetFormatPr baseColWidth="10" defaultRowHeight="14.4" x14ac:dyDescent="0.3"/>
  <cols>
    <col min="1" max="1" width="19.5546875" bestFit="1" customWidth="1"/>
    <col min="2" max="2" width="14.6640625" bestFit="1" customWidth="1"/>
    <col min="3" max="3" width="8" bestFit="1" customWidth="1"/>
    <col min="4" max="4" width="6.44140625" bestFit="1" customWidth="1"/>
    <col min="5" max="5" width="7.33203125" bestFit="1" customWidth="1"/>
    <col min="6" max="6" width="16.33203125" bestFit="1" customWidth="1"/>
    <col min="7" max="7" width="16.5546875" bestFit="1" customWidth="1"/>
    <col min="8" max="8" width="9.5546875" bestFit="1" customWidth="1"/>
    <col min="9" max="9" width="16.5546875" bestFit="1" customWidth="1"/>
    <col min="10" max="10" width="4" customWidth="1"/>
    <col min="11" max="11" width="8.109375" bestFit="1" customWidth="1"/>
    <col min="12" max="12" width="14.109375" bestFit="1" customWidth="1"/>
    <col min="13" max="13" width="15" bestFit="1" customWidth="1"/>
    <col min="15" max="15" width="8.6640625" bestFit="1" customWidth="1"/>
    <col min="16" max="16" width="7.44140625" bestFit="1" customWidth="1"/>
    <col min="17" max="17" width="12" bestFit="1" customWidth="1"/>
    <col min="18" max="18" width="16.5546875" bestFit="1" customWidth="1"/>
    <col min="19" max="19" width="9.5546875" bestFit="1" customWidth="1"/>
    <col min="20" max="20" width="24" bestFit="1" customWidth="1"/>
    <col min="21" max="21" width="8.33203125" bestFit="1" customWidth="1"/>
    <col min="22" max="22" width="17.88671875" bestFit="1" customWidth="1"/>
    <col min="23" max="23" width="10.88671875" bestFit="1" customWidth="1"/>
    <col min="24" max="24" width="5.88671875" bestFit="1" customWidth="1"/>
    <col min="25" max="25" width="16.6640625" bestFit="1" customWidth="1"/>
    <col min="26" max="26" width="18.44140625" bestFit="1" customWidth="1"/>
    <col min="27" max="27" width="4.33203125" bestFit="1" customWidth="1"/>
    <col min="28" max="28" width="6" bestFit="1" customWidth="1"/>
    <col min="29" max="29" width="23.6640625" bestFit="1" customWidth="1"/>
    <col min="30" max="30" width="29.88671875" bestFit="1" customWidth="1"/>
    <col min="31" max="31" width="31.33203125" bestFit="1" customWidth="1"/>
    <col min="32" max="32" width="32.6640625" bestFit="1" customWidth="1"/>
    <col min="33" max="33" width="30.88671875" bestFit="1" customWidth="1"/>
    <col min="34" max="34" width="23.5546875" bestFit="1" customWidth="1"/>
    <col min="35" max="35" width="18" bestFit="1" customWidth="1"/>
    <col min="36" max="36" width="26.88671875" bestFit="1" customWidth="1"/>
    <col min="37" max="37" width="19.33203125" bestFit="1" customWidth="1"/>
    <col min="38" max="38" width="40.109375" bestFit="1" customWidth="1"/>
    <col min="39" max="39" width="12.109375" bestFit="1" customWidth="1"/>
    <col min="40" max="40" width="30.5546875" bestFit="1" customWidth="1"/>
    <col min="41" max="41" width="11.88671875" bestFit="1" customWidth="1"/>
    <col min="42" max="42" width="6.8867187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3">
      <c r="A3" s="1" t="s">
        <v>143</v>
      </c>
      <c r="B3" s="1" t="s">
        <v>86</v>
      </c>
      <c r="C3" s="1" t="s">
        <v>87</v>
      </c>
      <c r="D3" s="1"/>
      <c r="E3" s="1"/>
      <c r="F3" s="2" t="s">
        <v>88</v>
      </c>
      <c r="G3" s="1"/>
      <c r="H3" s="1"/>
      <c r="I3" s="1"/>
      <c r="J3" s="1"/>
      <c r="K3" s="1"/>
      <c r="L3" s="1"/>
      <c r="M3" s="1" t="s">
        <v>42</v>
      </c>
      <c r="N3" s="1" t="s">
        <v>105</v>
      </c>
      <c r="O3" s="1" t="s">
        <v>44</v>
      </c>
      <c r="P3" s="1" t="s">
        <v>155</v>
      </c>
      <c r="Q3" s="1"/>
      <c r="R3" s="1" t="s">
        <v>45</v>
      </c>
      <c r="S3" s="1"/>
      <c r="T3" s="1" t="s">
        <v>46</v>
      </c>
      <c r="U3" s="1" t="s">
        <v>47</v>
      </c>
      <c r="V3" s="1" t="s">
        <v>225</v>
      </c>
      <c r="W3" s="1" t="s">
        <v>108</v>
      </c>
      <c r="X3" s="1" t="s">
        <v>153</v>
      </c>
      <c r="Y3" s="1" t="s">
        <v>48</v>
      </c>
      <c r="Z3" s="1" t="s">
        <v>49</v>
      </c>
      <c r="AA3" s="1">
        <v>6</v>
      </c>
      <c r="AB3" s="1">
        <v>277.2</v>
      </c>
      <c r="AC3" s="1">
        <v>277.2</v>
      </c>
      <c r="AD3" s="1" t="s">
        <v>50</v>
      </c>
      <c r="AE3" s="1" t="s">
        <v>51</v>
      </c>
      <c r="AF3" s="1" t="s">
        <v>52</v>
      </c>
      <c r="AG3" s="1" t="s">
        <v>231</v>
      </c>
      <c r="AH3" s="1" t="s">
        <v>135</v>
      </c>
      <c r="AI3" s="1"/>
      <c r="AJ3" s="1"/>
      <c r="AK3" s="1"/>
      <c r="AL3" s="1"/>
      <c r="AM3" s="1"/>
      <c r="AN3" s="1"/>
      <c r="AO3" s="1" t="s">
        <v>54</v>
      </c>
      <c r="AP3" s="1"/>
    </row>
    <row r="4" spans="1:42" x14ac:dyDescent="0.3">
      <c r="A4" s="1" t="s">
        <v>144</v>
      </c>
      <c r="B4" s="1" t="s">
        <v>89</v>
      </c>
      <c r="C4" s="1" t="s">
        <v>90</v>
      </c>
      <c r="D4" s="1"/>
      <c r="E4" s="1"/>
      <c r="F4" s="2" t="s">
        <v>91</v>
      </c>
      <c r="G4" s="1"/>
      <c r="H4" s="1"/>
      <c r="I4" s="1"/>
      <c r="J4" s="1"/>
      <c r="K4" s="1"/>
      <c r="L4" s="1"/>
      <c r="M4" s="1" t="s">
        <v>55</v>
      </c>
      <c r="N4" s="1" t="s">
        <v>56</v>
      </c>
      <c r="O4" s="1" t="s">
        <v>106</v>
      </c>
      <c r="P4" s="1" t="s">
        <v>155</v>
      </c>
      <c r="Q4" s="1"/>
      <c r="R4" s="1" t="s">
        <v>45</v>
      </c>
      <c r="S4" s="1"/>
      <c r="T4" s="1" t="s">
        <v>57</v>
      </c>
      <c r="U4" s="1" t="s">
        <v>47</v>
      </c>
      <c r="V4" s="1" t="s">
        <v>220</v>
      </c>
      <c r="W4" s="1" t="s">
        <v>109</v>
      </c>
      <c r="X4" s="1" t="s">
        <v>154</v>
      </c>
      <c r="Y4" s="1" t="s">
        <v>58</v>
      </c>
      <c r="Z4" s="1" t="s">
        <v>59</v>
      </c>
      <c r="AA4" s="1">
        <v>1</v>
      </c>
      <c r="AB4" s="1">
        <v>32.200000000000003</v>
      </c>
      <c r="AC4" s="1">
        <v>32.200000000000003</v>
      </c>
      <c r="AD4" s="1" t="s">
        <v>60</v>
      </c>
      <c r="AE4" s="1" t="s">
        <v>51</v>
      </c>
      <c r="AF4" s="1" t="s">
        <v>61</v>
      </c>
      <c r="AG4" s="1" t="s">
        <v>231</v>
      </c>
      <c r="AH4" s="1" t="s">
        <v>136</v>
      </c>
      <c r="AI4" s="1"/>
      <c r="AJ4" s="1"/>
      <c r="AK4" s="1"/>
      <c r="AL4" s="1"/>
      <c r="AM4" s="1"/>
      <c r="AN4" s="1"/>
      <c r="AO4" s="1" t="s">
        <v>62</v>
      </c>
      <c r="AP4" s="1"/>
    </row>
    <row r="5" spans="1:42" x14ac:dyDescent="0.3">
      <c r="A5" s="1" t="s">
        <v>145</v>
      </c>
      <c r="B5" s="1" t="s">
        <v>89</v>
      </c>
      <c r="C5" s="1" t="s">
        <v>90</v>
      </c>
      <c r="D5" s="1"/>
      <c r="E5" s="1"/>
      <c r="F5" s="2" t="s">
        <v>91</v>
      </c>
      <c r="G5" s="1"/>
      <c r="H5" s="1"/>
      <c r="I5" s="1"/>
      <c r="J5" s="1"/>
      <c r="K5" s="1"/>
      <c r="L5" s="1"/>
      <c r="M5" s="1" t="s">
        <v>55</v>
      </c>
      <c r="N5" s="1" t="s">
        <v>101</v>
      </c>
      <c r="O5" s="1" t="s">
        <v>44</v>
      </c>
      <c r="P5" s="1" t="s">
        <v>155</v>
      </c>
      <c r="Q5" s="1"/>
      <c r="R5" s="1" t="s">
        <v>45</v>
      </c>
      <c r="S5" s="1"/>
      <c r="T5" s="1" t="s">
        <v>57</v>
      </c>
      <c r="U5" s="1" t="s">
        <v>47</v>
      </c>
      <c r="V5" s="1" t="s">
        <v>220</v>
      </c>
      <c r="W5" s="1" t="s">
        <v>109</v>
      </c>
      <c r="X5" s="1" t="s">
        <v>154</v>
      </c>
      <c r="Y5" s="1" t="s">
        <v>58</v>
      </c>
      <c r="Z5" s="1" t="s">
        <v>59</v>
      </c>
      <c r="AA5" s="1">
        <v>1</v>
      </c>
      <c r="AB5" s="1">
        <v>32.200000000000003</v>
      </c>
      <c r="AC5" s="1">
        <v>32.200000000000003</v>
      </c>
      <c r="AD5" s="1" t="s">
        <v>60</v>
      </c>
      <c r="AE5" s="1" t="s">
        <v>51</v>
      </c>
      <c r="AF5" s="1" t="s">
        <v>61</v>
      </c>
      <c r="AG5" s="1" t="s">
        <v>231</v>
      </c>
      <c r="AH5" s="1" t="s">
        <v>137</v>
      </c>
      <c r="AI5" s="1"/>
      <c r="AJ5" s="1"/>
      <c r="AK5" s="1"/>
      <c r="AL5" s="1"/>
      <c r="AM5" s="1"/>
      <c r="AN5" s="1"/>
      <c r="AO5" s="1" t="s">
        <v>62</v>
      </c>
      <c r="AP5" s="1"/>
    </row>
    <row r="6" spans="1:42" x14ac:dyDescent="0.3">
      <c r="A6" s="1" t="s">
        <v>146</v>
      </c>
      <c r="B6" s="1" t="s">
        <v>92</v>
      </c>
      <c r="C6" s="1" t="s">
        <v>93</v>
      </c>
      <c r="D6" s="1"/>
      <c r="E6" s="1"/>
      <c r="F6" s="2" t="s">
        <v>94</v>
      </c>
      <c r="G6" s="1"/>
      <c r="H6" s="1"/>
      <c r="I6" s="1"/>
      <c r="J6" s="1"/>
      <c r="K6" s="1"/>
      <c r="L6" s="1"/>
      <c r="M6" s="1" t="s">
        <v>63</v>
      </c>
      <c r="N6" s="1" t="s">
        <v>64</v>
      </c>
      <c r="O6" s="1" t="s">
        <v>106</v>
      </c>
      <c r="P6" s="1" t="s">
        <v>155</v>
      </c>
      <c r="Q6" s="1"/>
      <c r="R6" s="1" t="s">
        <v>45</v>
      </c>
      <c r="S6" s="1"/>
      <c r="T6" s="1" t="s">
        <v>51</v>
      </c>
      <c r="U6" s="1" t="s">
        <v>47</v>
      </c>
      <c r="V6" s="1" t="s">
        <v>221</v>
      </c>
      <c r="W6" s="1" t="s">
        <v>110</v>
      </c>
      <c r="X6" s="1" t="s">
        <v>153</v>
      </c>
      <c r="Y6" s="1" t="s">
        <v>65</v>
      </c>
      <c r="Z6" s="1" t="s">
        <v>66</v>
      </c>
      <c r="AA6" s="1">
        <v>2</v>
      </c>
      <c r="AB6" s="1">
        <v>78.400000000000006</v>
      </c>
      <c r="AC6" s="1">
        <v>78.400000000000006</v>
      </c>
      <c r="AD6" s="1" t="s">
        <v>50</v>
      </c>
      <c r="AE6" s="1" t="s">
        <v>51</v>
      </c>
      <c r="AF6" s="1" t="s">
        <v>67</v>
      </c>
      <c r="AG6" s="1" t="s">
        <v>231</v>
      </c>
      <c r="AH6" s="1" t="s">
        <v>138</v>
      </c>
      <c r="AI6" s="1"/>
      <c r="AJ6" s="1"/>
      <c r="AK6" s="1"/>
      <c r="AL6" s="1"/>
      <c r="AM6" s="1"/>
      <c r="AN6" s="1"/>
      <c r="AO6" s="1" t="s">
        <v>68</v>
      </c>
      <c r="AP6" s="1"/>
    </row>
    <row r="7" spans="1:42" x14ac:dyDescent="0.3">
      <c r="A7" s="1" t="s">
        <v>147</v>
      </c>
      <c r="B7" s="1" t="s">
        <v>89</v>
      </c>
      <c r="C7" s="1" t="s">
        <v>92</v>
      </c>
      <c r="D7" s="1"/>
      <c r="E7" s="1"/>
      <c r="F7" s="2" t="s">
        <v>95</v>
      </c>
      <c r="G7" s="1"/>
      <c r="H7" s="1"/>
      <c r="I7" s="1"/>
      <c r="J7" s="1"/>
      <c r="K7" s="1"/>
      <c r="L7" s="1"/>
      <c r="M7" s="1" t="s">
        <v>178</v>
      </c>
      <c r="N7" s="1" t="s">
        <v>102</v>
      </c>
      <c r="O7" s="1" t="s">
        <v>44</v>
      </c>
      <c r="P7" s="1" t="s">
        <v>155</v>
      </c>
      <c r="Q7" s="1"/>
      <c r="R7" s="1" t="s">
        <v>45</v>
      </c>
      <c r="S7" s="1"/>
      <c r="T7" s="1" t="s">
        <v>70</v>
      </c>
      <c r="U7" s="1" t="s">
        <v>47</v>
      </c>
      <c r="V7" s="1" t="s">
        <v>222</v>
      </c>
      <c r="W7" s="1" t="s">
        <v>111</v>
      </c>
      <c r="X7" s="1" t="s">
        <v>153</v>
      </c>
      <c r="Y7" s="1" t="s">
        <v>71</v>
      </c>
      <c r="Z7" s="1" t="s">
        <v>59</v>
      </c>
      <c r="AA7" s="1">
        <v>2</v>
      </c>
      <c r="AB7" s="1">
        <v>68.400000000000006</v>
      </c>
      <c r="AC7" s="1">
        <v>68.400000000000006</v>
      </c>
      <c r="AD7" s="1" t="s">
        <v>72</v>
      </c>
      <c r="AE7" s="1" t="s">
        <v>70</v>
      </c>
      <c r="AF7" s="1" t="s">
        <v>73</v>
      </c>
      <c r="AG7" s="1" t="s">
        <v>232</v>
      </c>
      <c r="AH7" s="1" t="s">
        <v>139</v>
      </c>
      <c r="AI7" s="1"/>
      <c r="AJ7" s="1"/>
      <c r="AK7" s="1"/>
      <c r="AM7" s="1"/>
      <c r="AN7" s="1"/>
      <c r="AO7" s="1" t="s">
        <v>74</v>
      </c>
      <c r="AP7" s="1"/>
    </row>
    <row r="8" spans="1:42" x14ac:dyDescent="0.3">
      <c r="A8" s="1" t="s">
        <v>148</v>
      </c>
      <c r="B8" s="1" t="s">
        <v>96</v>
      </c>
      <c r="C8" s="1" t="s">
        <v>90</v>
      </c>
      <c r="D8" s="1"/>
      <c r="E8" s="1"/>
      <c r="F8" s="2" t="s">
        <v>97</v>
      </c>
      <c r="G8" s="1"/>
      <c r="H8" s="1"/>
      <c r="I8" s="1"/>
      <c r="J8" s="1"/>
      <c r="K8" s="1"/>
      <c r="L8" s="1"/>
      <c r="M8" s="1" t="s">
        <v>42</v>
      </c>
      <c r="N8" s="1" t="s">
        <v>104</v>
      </c>
      <c r="O8" s="1" t="s">
        <v>107</v>
      </c>
      <c r="P8" s="1" t="s">
        <v>155</v>
      </c>
      <c r="Q8" s="1"/>
      <c r="R8" s="1" t="s">
        <v>45</v>
      </c>
      <c r="S8" s="1"/>
      <c r="T8" s="30">
        <v>42817</v>
      </c>
      <c r="U8" s="1" t="s">
        <v>47</v>
      </c>
      <c r="V8" s="1" t="s">
        <v>223</v>
      </c>
      <c r="W8" s="1" t="s">
        <v>111</v>
      </c>
      <c r="X8" s="1" t="s">
        <v>154</v>
      </c>
      <c r="Y8" s="1" t="s">
        <v>71</v>
      </c>
      <c r="Z8" s="1" t="s">
        <v>59</v>
      </c>
      <c r="AA8" s="1">
        <v>1</v>
      </c>
      <c r="AB8" s="1">
        <v>46.2</v>
      </c>
      <c r="AC8" s="1">
        <v>46.2</v>
      </c>
      <c r="AD8" s="1" t="s">
        <v>50</v>
      </c>
      <c r="AE8" s="1" t="s">
        <v>70</v>
      </c>
      <c r="AF8" s="1" t="s">
        <v>78</v>
      </c>
      <c r="AG8" s="1" t="s">
        <v>231</v>
      </c>
      <c r="AH8" s="1" t="s">
        <v>140</v>
      </c>
      <c r="AI8" s="1"/>
      <c r="AJ8" s="1"/>
      <c r="AK8" s="1"/>
      <c r="AL8" s="1"/>
      <c r="AM8" s="1"/>
      <c r="AN8" s="1"/>
      <c r="AO8" s="1" t="s">
        <v>79</v>
      </c>
      <c r="AP8" s="1"/>
    </row>
    <row r="9" spans="1:42" x14ac:dyDescent="0.3">
      <c r="A9" s="1" t="s">
        <v>149</v>
      </c>
      <c r="B9" s="1" t="s">
        <v>96</v>
      </c>
      <c r="C9" s="1" t="s">
        <v>90</v>
      </c>
      <c r="D9" s="1"/>
      <c r="E9" s="1"/>
      <c r="F9" s="2" t="s">
        <v>97</v>
      </c>
      <c r="G9" s="1"/>
      <c r="H9" s="1"/>
      <c r="I9" s="1"/>
      <c r="J9" s="1"/>
      <c r="K9" s="1"/>
      <c r="L9" s="1"/>
      <c r="M9" s="1" t="s">
        <v>103</v>
      </c>
      <c r="N9" s="1" t="s">
        <v>75</v>
      </c>
      <c r="O9" s="1" t="s">
        <v>44</v>
      </c>
      <c r="P9" s="1" t="s">
        <v>155</v>
      </c>
      <c r="Q9" s="1"/>
      <c r="R9" s="1" t="s">
        <v>45</v>
      </c>
      <c r="S9" s="1"/>
      <c r="T9" s="30">
        <v>42817</v>
      </c>
      <c r="U9" s="1" t="s">
        <v>47</v>
      </c>
      <c r="V9" s="1" t="s">
        <v>223</v>
      </c>
      <c r="W9" s="1" t="s">
        <v>112</v>
      </c>
      <c r="X9" s="1" t="s">
        <v>154</v>
      </c>
      <c r="Y9" s="1" t="s">
        <v>77</v>
      </c>
      <c r="Z9" s="1" t="s">
        <v>66</v>
      </c>
      <c r="AA9" s="1">
        <v>1</v>
      </c>
      <c r="AB9" s="1">
        <v>32.200000000000003</v>
      </c>
      <c r="AC9" s="1">
        <v>32.200000000000003</v>
      </c>
      <c r="AD9" s="1" t="s">
        <v>60</v>
      </c>
      <c r="AE9" s="1" t="s">
        <v>70</v>
      </c>
      <c r="AF9" s="1" t="s">
        <v>78</v>
      </c>
      <c r="AG9" s="1" t="s">
        <v>231</v>
      </c>
      <c r="AH9" s="1" t="s">
        <v>141</v>
      </c>
      <c r="AI9" s="1"/>
      <c r="AJ9" s="1"/>
      <c r="AK9" s="1"/>
      <c r="AL9" s="1" t="s">
        <v>196</v>
      </c>
      <c r="AM9" s="1"/>
      <c r="AN9" s="1"/>
      <c r="AO9" s="1" t="s">
        <v>79</v>
      </c>
      <c r="AP9" s="1"/>
    </row>
    <row r="10" spans="1:42" x14ac:dyDescent="0.3">
      <c r="A10" s="1" t="s">
        <v>150</v>
      </c>
      <c r="B10" s="1" t="s">
        <v>96</v>
      </c>
      <c r="C10" s="1" t="s">
        <v>98</v>
      </c>
      <c r="D10" s="1"/>
      <c r="E10" s="1"/>
      <c r="F10" s="2" t="s">
        <v>99</v>
      </c>
      <c r="G10" s="1"/>
      <c r="H10" s="1"/>
      <c r="I10" s="1"/>
      <c r="J10" s="1"/>
      <c r="K10" s="1"/>
      <c r="L10" s="1"/>
      <c r="M10" s="1" t="s">
        <v>80</v>
      </c>
      <c r="N10" s="1" t="s">
        <v>81</v>
      </c>
      <c r="O10" s="1" t="s">
        <v>44</v>
      </c>
      <c r="P10" s="1" t="s">
        <v>155</v>
      </c>
      <c r="Q10" s="1"/>
      <c r="R10" s="1" t="s">
        <v>45</v>
      </c>
      <c r="S10" s="1"/>
      <c r="T10" s="1" t="s">
        <v>82</v>
      </c>
      <c r="U10" s="1" t="s">
        <v>47</v>
      </c>
      <c r="V10" s="1" t="s">
        <v>224</v>
      </c>
      <c r="W10" s="1" t="s">
        <v>110</v>
      </c>
      <c r="X10" s="1" t="s">
        <v>153</v>
      </c>
      <c r="Y10" s="1" t="s">
        <v>83</v>
      </c>
      <c r="Z10" s="1" t="s">
        <v>49</v>
      </c>
      <c r="AA10" s="1">
        <v>3</v>
      </c>
      <c r="AB10" s="1">
        <v>96.6</v>
      </c>
      <c r="AC10" s="1">
        <v>96.6</v>
      </c>
      <c r="AD10" s="1" t="s">
        <v>60</v>
      </c>
      <c r="AE10" s="1" t="s">
        <v>70</v>
      </c>
      <c r="AF10" s="1" t="s">
        <v>84</v>
      </c>
      <c r="AG10" s="1" t="s">
        <v>231</v>
      </c>
      <c r="AH10" s="1" t="s">
        <v>142</v>
      </c>
      <c r="AI10" s="1"/>
      <c r="AJ10" s="1"/>
      <c r="AK10" s="1"/>
      <c r="AL10" s="1" t="s">
        <v>197</v>
      </c>
      <c r="AM10" s="1"/>
      <c r="AN10" s="1"/>
      <c r="AO10" s="1" t="s">
        <v>85</v>
      </c>
      <c r="AP10" s="1"/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</hyperlink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6"/>
  <sheetViews>
    <sheetView workbookViewId="0">
      <selection activeCell="J35" sqref="J35"/>
    </sheetView>
  </sheetViews>
  <sheetFormatPr baseColWidth="10" defaultRowHeight="14.4" x14ac:dyDescent="0.3"/>
  <cols>
    <col min="1" max="1" width="19.5546875" bestFit="1" customWidth="1"/>
    <col min="2" max="2" width="19.88671875" customWidth="1"/>
    <col min="3" max="3" width="8" bestFit="1" customWidth="1"/>
    <col min="4" max="4" width="6.44140625" bestFit="1" customWidth="1"/>
    <col min="5" max="5" width="7.33203125" bestFit="1" customWidth="1"/>
    <col min="6" max="6" width="16.33203125" bestFit="1" customWidth="1"/>
    <col min="7" max="7" width="16.5546875" bestFit="1" customWidth="1"/>
    <col min="8" max="8" width="9.5546875" bestFit="1" customWidth="1"/>
    <col min="9" max="9" width="16.5546875" bestFit="1" customWidth="1"/>
    <col min="10" max="10" width="3.88671875" bestFit="1" customWidth="1"/>
    <col min="11" max="11" width="8.109375" bestFit="1" customWidth="1"/>
    <col min="12" max="12" width="14.109375" bestFit="1" customWidth="1"/>
    <col min="13" max="13" width="15" bestFit="1" customWidth="1"/>
    <col min="14" max="14" width="13.6640625" bestFit="1" customWidth="1"/>
    <col min="15" max="15" width="8.6640625" bestFit="1" customWidth="1"/>
    <col min="16" max="16" width="7.44140625" bestFit="1" customWidth="1"/>
    <col min="17" max="17" width="12" bestFit="1" customWidth="1"/>
    <col min="18" max="18" width="16.5546875" bestFit="1" customWidth="1"/>
    <col min="19" max="19" width="9.5546875" bestFit="1" customWidth="1"/>
    <col min="20" max="20" width="24" bestFit="1" customWidth="1"/>
    <col min="21" max="21" width="8.33203125" bestFit="1" customWidth="1"/>
    <col min="22" max="22" width="17.88671875" bestFit="1" customWidth="1"/>
    <col min="23" max="23" width="10.88671875" bestFit="1" customWidth="1"/>
    <col min="24" max="24" width="7.88671875" bestFit="1" customWidth="1"/>
    <col min="25" max="25" width="16.6640625" bestFit="1" customWidth="1"/>
    <col min="26" max="26" width="18.44140625" bestFit="1" customWidth="1"/>
    <col min="27" max="27" width="4.33203125" bestFit="1" customWidth="1"/>
    <col min="28" max="28" width="6" bestFit="1" customWidth="1"/>
    <col min="29" max="29" width="23.6640625" bestFit="1" customWidth="1"/>
    <col min="30" max="30" width="29.88671875" bestFit="1" customWidth="1"/>
    <col min="31" max="31" width="31.33203125" bestFit="1" customWidth="1"/>
    <col min="32" max="32" width="32.6640625" bestFit="1" customWidth="1"/>
    <col min="33" max="33" width="30.88671875" bestFit="1" customWidth="1"/>
    <col min="34" max="34" width="23.5546875" bestFit="1" customWidth="1"/>
    <col min="35" max="35" width="18" bestFit="1" customWidth="1"/>
    <col min="36" max="36" width="26.88671875" bestFit="1" customWidth="1"/>
    <col min="37" max="37" width="19.33203125" bestFit="1" customWidth="1"/>
    <col min="38" max="38" width="40.109375" bestFit="1" customWidth="1"/>
    <col min="39" max="39" width="12.109375" bestFit="1" customWidth="1"/>
    <col min="40" max="40" width="30.5546875" bestFit="1" customWidth="1"/>
    <col min="41" max="41" width="11.88671875" bestFit="1" customWidth="1"/>
    <col min="42" max="42" width="6.88671875" bestFit="1" customWidth="1"/>
  </cols>
  <sheetData>
    <row r="1" spans="1:4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4" t="s">
        <v>28</v>
      </c>
      <c r="AD1" s="6" t="s">
        <v>29</v>
      </c>
      <c r="AE1" s="7" t="s">
        <v>30</v>
      </c>
      <c r="AF1" s="7" t="s">
        <v>31</v>
      </c>
      <c r="AG1" s="4" t="s">
        <v>32</v>
      </c>
      <c r="AH1" s="6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6" t="s">
        <v>40</v>
      </c>
      <c r="AP1" s="4" t="s">
        <v>41</v>
      </c>
    </row>
    <row r="2" spans="1:42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6"/>
      <c r="P2" s="6"/>
      <c r="Q2" s="4"/>
      <c r="R2" s="4"/>
      <c r="S2" s="4"/>
      <c r="T2" s="6"/>
      <c r="U2" s="6"/>
      <c r="V2" s="6"/>
      <c r="W2" s="6"/>
      <c r="X2" s="6"/>
      <c r="Y2" s="6"/>
      <c r="Z2" s="6"/>
      <c r="AA2" s="6"/>
      <c r="AB2" s="6"/>
      <c r="AC2" s="4"/>
      <c r="AD2" s="6"/>
      <c r="AE2" s="7"/>
      <c r="AF2" s="7"/>
      <c r="AG2" s="4"/>
      <c r="AH2" s="6"/>
      <c r="AI2" s="4"/>
      <c r="AJ2" s="4"/>
      <c r="AK2" s="4"/>
      <c r="AL2" s="4"/>
      <c r="AM2" s="4"/>
      <c r="AN2" s="4"/>
      <c r="AO2" s="6"/>
      <c r="AP2" s="4"/>
    </row>
    <row r="3" spans="1:42" x14ac:dyDescent="0.3">
      <c r="A3" s="3" t="s">
        <v>143</v>
      </c>
      <c r="B3" s="4" t="s">
        <v>86</v>
      </c>
      <c r="C3" s="4" t="s">
        <v>87</v>
      </c>
      <c r="D3" s="4" t="s">
        <v>127</v>
      </c>
      <c r="E3" s="4" t="s">
        <v>128</v>
      </c>
      <c r="F3" s="5" t="s">
        <v>88</v>
      </c>
      <c r="G3" s="4"/>
      <c r="H3" s="4"/>
      <c r="I3" s="4"/>
      <c r="J3" s="4"/>
      <c r="K3" s="4"/>
      <c r="L3" s="4"/>
      <c r="M3" s="6" t="s">
        <v>42</v>
      </c>
      <c r="N3" s="6" t="s">
        <v>105</v>
      </c>
      <c r="O3" s="6" t="s">
        <v>44</v>
      </c>
      <c r="P3" s="23" t="s">
        <v>155</v>
      </c>
      <c r="Q3" s="4"/>
      <c r="R3" s="4" t="s">
        <v>45</v>
      </c>
      <c r="S3" s="4"/>
      <c r="T3" s="6" t="s">
        <v>46</v>
      </c>
      <c r="U3" s="6" t="s">
        <v>47</v>
      </c>
      <c r="V3" s="6">
        <f>--CLN8--4118501</f>
        <v>4118501</v>
      </c>
      <c r="W3" s="6" t="s">
        <v>108</v>
      </c>
      <c r="X3" s="6" t="s">
        <v>153</v>
      </c>
      <c r="Y3" s="6" t="s">
        <v>48</v>
      </c>
      <c r="Z3" s="6" t="s">
        <v>49</v>
      </c>
      <c r="AA3" s="6">
        <v>6</v>
      </c>
      <c r="AB3" s="6">
        <v>277.2</v>
      </c>
      <c r="AC3" s="4">
        <v>277.2</v>
      </c>
      <c r="AD3" s="6" t="s">
        <v>50</v>
      </c>
      <c r="AE3" s="7" t="s">
        <v>51</v>
      </c>
      <c r="AF3" s="7" t="s">
        <v>52</v>
      </c>
      <c r="AG3" s="4" t="s">
        <v>53</v>
      </c>
      <c r="AH3" s="6" t="s">
        <v>135</v>
      </c>
      <c r="AI3" s="4"/>
      <c r="AJ3" s="4"/>
      <c r="AK3" s="4"/>
      <c r="AL3" s="4"/>
      <c r="AM3" s="4"/>
      <c r="AN3" s="4"/>
      <c r="AO3" s="6" t="s">
        <v>54</v>
      </c>
      <c r="AP3" s="4"/>
    </row>
    <row r="4" spans="1:42" x14ac:dyDescent="0.3">
      <c r="A4" s="3" t="s">
        <v>144</v>
      </c>
      <c r="B4" s="4" t="s">
        <v>89</v>
      </c>
      <c r="C4" s="4" t="s">
        <v>90</v>
      </c>
      <c r="D4" s="4" t="s">
        <v>127</v>
      </c>
      <c r="E4" s="4" t="s">
        <v>129</v>
      </c>
      <c r="F4" s="5" t="s">
        <v>91</v>
      </c>
      <c r="G4" s="4"/>
      <c r="H4" s="4"/>
      <c r="I4" s="4"/>
      <c r="J4" s="4"/>
      <c r="K4" s="4"/>
      <c r="L4" s="4"/>
      <c r="M4" s="6" t="s">
        <v>55</v>
      </c>
      <c r="N4" s="6" t="s">
        <v>56</v>
      </c>
      <c r="O4" s="6" t="s">
        <v>106</v>
      </c>
      <c r="P4" s="23" t="s">
        <v>155</v>
      </c>
      <c r="Q4" s="4"/>
      <c r="R4" s="4" t="s">
        <v>45</v>
      </c>
      <c r="S4" s="4"/>
      <c r="T4" s="6" t="s">
        <v>57</v>
      </c>
      <c r="U4" s="6" t="s">
        <v>47</v>
      </c>
      <c r="V4" s="6" t="s">
        <v>113</v>
      </c>
      <c r="W4" s="6" t="s">
        <v>109</v>
      </c>
      <c r="X4" s="6" t="s">
        <v>154</v>
      </c>
      <c r="Y4" s="6" t="s">
        <v>58</v>
      </c>
      <c r="Z4" s="6" t="s">
        <v>59</v>
      </c>
      <c r="AA4" s="6">
        <v>1</v>
      </c>
      <c r="AB4" s="6">
        <v>32.200000000000003</v>
      </c>
      <c r="AC4" s="4">
        <v>32.200000000000003</v>
      </c>
      <c r="AD4" s="6" t="s">
        <v>60</v>
      </c>
      <c r="AE4" s="7" t="s">
        <v>51</v>
      </c>
      <c r="AF4" s="7" t="s">
        <v>61</v>
      </c>
      <c r="AG4" s="4" t="s">
        <v>53</v>
      </c>
      <c r="AH4" s="6" t="s">
        <v>136</v>
      </c>
      <c r="AI4" s="4"/>
      <c r="AJ4" s="4"/>
      <c r="AK4" s="4"/>
      <c r="AL4" s="4"/>
      <c r="AM4" s="4"/>
      <c r="AN4" s="4"/>
      <c r="AO4" s="6" t="s">
        <v>62</v>
      </c>
      <c r="AP4" s="4"/>
    </row>
    <row r="5" spans="1:42" x14ac:dyDescent="0.3">
      <c r="A5" s="3" t="s">
        <v>145</v>
      </c>
      <c r="B5" s="4" t="s">
        <v>89</v>
      </c>
      <c r="C5" s="4" t="s">
        <v>90</v>
      </c>
      <c r="D5" s="4" t="s">
        <v>127</v>
      </c>
      <c r="E5" s="4" t="s">
        <v>129</v>
      </c>
      <c r="F5" s="5" t="s">
        <v>91</v>
      </c>
      <c r="G5" s="4"/>
      <c r="H5" s="4"/>
      <c r="I5" s="4"/>
      <c r="J5" s="4"/>
      <c r="K5" s="4"/>
      <c r="L5" s="4"/>
      <c r="M5" s="6" t="s">
        <v>55</v>
      </c>
      <c r="N5" s="6" t="s">
        <v>101</v>
      </c>
      <c r="O5" s="6" t="s">
        <v>44</v>
      </c>
      <c r="P5" s="23" t="s">
        <v>155</v>
      </c>
      <c r="Q5" s="4"/>
      <c r="R5" s="4" t="s">
        <v>45</v>
      </c>
      <c r="S5" s="4"/>
      <c r="T5" s="6" t="s">
        <v>57</v>
      </c>
      <c r="U5" s="6" t="s">
        <v>47</v>
      </c>
      <c r="V5" s="6" t="s">
        <v>113</v>
      </c>
      <c r="W5" s="6" t="s">
        <v>110</v>
      </c>
      <c r="X5" s="6" t="s">
        <v>154</v>
      </c>
      <c r="Y5" s="6" t="s">
        <v>58</v>
      </c>
      <c r="Z5" s="6" t="s">
        <v>59</v>
      </c>
      <c r="AA5" s="6">
        <v>1</v>
      </c>
      <c r="AB5" s="6">
        <v>32.200000000000003</v>
      </c>
      <c r="AC5" s="4">
        <v>32.200000000000003</v>
      </c>
      <c r="AD5" s="6" t="s">
        <v>60</v>
      </c>
      <c r="AE5" s="7" t="s">
        <v>51</v>
      </c>
      <c r="AF5" s="7" t="s">
        <v>61</v>
      </c>
      <c r="AG5" s="4" t="s">
        <v>53</v>
      </c>
      <c r="AH5" s="6" t="s">
        <v>137</v>
      </c>
      <c r="AI5" s="4"/>
      <c r="AJ5" s="4"/>
      <c r="AK5" s="4"/>
      <c r="AL5" s="4"/>
      <c r="AM5" s="4"/>
      <c r="AN5" s="4"/>
      <c r="AO5" s="6" t="s">
        <v>62</v>
      </c>
      <c r="AP5" s="4"/>
    </row>
    <row r="6" spans="1:42" x14ac:dyDescent="0.3">
      <c r="A6" s="3" t="s">
        <v>146</v>
      </c>
      <c r="B6" s="4" t="s">
        <v>92</v>
      </c>
      <c r="C6" s="4" t="s">
        <v>93</v>
      </c>
      <c r="D6" s="4" t="s">
        <v>87</v>
      </c>
      <c r="E6" s="4" t="s">
        <v>128</v>
      </c>
      <c r="F6" s="5" t="s">
        <v>94</v>
      </c>
      <c r="G6" s="4"/>
      <c r="H6" s="4"/>
      <c r="I6" s="4"/>
      <c r="J6" s="4"/>
      <c r="K6" s="4"/>
      <c r="L6" s="4"/>
      <c r="M6" s="6" t="s">
        <v>63</v>
      </c>
      <c r="N6" s="6" t="s">
        <v>64</v>
      </c>
      <c r="O6" s="6" t="s">
        <v>106</v>
      </c>
      <c r="P6" s="23" t="s">
        <v>155</v>
      </c>
      <c r="Q6" s="4"/>
      <c r="R6" s="4" t="s">
        <v>45</v>
      </c>
      <c r="S6" s="4"/>
      <c r="T6" s="6" t="s">
        <v>51</v>
      </c>
      <c r="U6" s="6" t="s">
        <v>47</v>
      </c>
      <c r="V6" s="6" t="s">
        <v>114</v>
      </c>
      <c r="W6" s="6" t="s">
        <v>110</v>
      </c>
      <c r="X6" s="6" t="s">
        <v>153</v>
      </c>
      <c r="Y6" s="6" t="s">
        <v>65</v>
      </c>
      <c r="Z6" s="6" t="s">
        <v>66</v>
      </c>
      <c r="AA6" s="6">
        <v>2</v>
      </c>
      <c r="AB6" s="6">
        <v>78.400000000000006</v>
      </c>
      <c r="AC6" s="4">
        <v>78.400000000000006</v>
      </c>
      <c r="AD6" s="6" t="s">
        <v>50</v>
      </c>
      <c r="AE6" s="7" t="s">
        <v>51</v>
      </c>
      <c r="AF6" s="7" t="s">
        <v>67</v>
      </c>
      <c r="AG6" s="4" t="s">
        <v>53</v>
      </c>
      <c r="AH6" s="6" t="s">
        <v>138</v>
      </c>
      <c r="AI6" s="4"/>
      <c r="AJ6" s="4"/>
      <c r="AK6" s="4"/>
      <c r="AL6" s="4"/>
      <c r="AM6" s="4"/>
      <c r="AN6" s="4"/>
      <c r="AO6" s="6" t="s">
        <v>68</v>
      </c>
      <c r="AP6" s="4"/>
    </row>
    <row r="7" spans="1:42" x14ac:dyDescent="0.3">
      <c r="A7" s="3" t="s">
        <v>147</v>
      </c>
      <c r="B7" s="4" t="s">
        <v>89</v>
      </c>
      <c r="C7" s="4" t="s">
        <v>92</v>
      </c>
      <c r="D7" s="4" t="s">
        <v>87</v>
      </c>
      <c r="E7" s="4" t="s">
        <v>128</v>
      </c>
      <c r="F7" s="5" t="s">
        <v>95</v>
      </c>
      <c r="G7" s="4"/>
      <c r="H7" s="4"/>
      <c r="I7" s="4"/>
      <c r="J7" s="4"/>
      <c r="K7" s="4"/>
      <c r="L7" s="4"/>
      <c r="M7" s="6" t="s">
        <v>100</v>
      </c>
      <c r="N7" s="6" t="s">
        <v>102</v>
      </c>
      <c r="O7" s="6" t="s">
        <v>44</v>
      </c>
      <c r="P7" s="23" t="s">
        <v>155</v>
      </c>
      <c r="Q7" s="4"/>
      <c r="R7" s="4" t="s">
        <v>45</v>
      </c>
      <c r="S7" s="4"/>
      <c r="T7" s="6" t="s">
        <v>70</v>
      </c>
      <c r="U7" s="6" t="s">
        <v>47</v>
      </c>
      <c r="V7" s="6" t="s">
        <v>115</v>
      </c>
      <c r="W7" s="6" t="s">
        <v>111</v>
      </c>
      <c r="X7" s="6" t="s">
        <v>153</v>
      </c>
      <c r="Y7" s="6" t="s">
        <v>71</v>
      </c>
      <c r="Z7" s="6" t="s">
        <v>59</v>
      </c>
      <c r="AA7" s="6">
        <v>2</v>
      </c>
      <c r="AB7" s="6">
        <v>68.400000000000006</v>
      </c>
      <c r="AC7" s="4">
        <v>68.400000000000006</v>
      </c>
      <c r="AD7" s="6" t="s">
        <v>72</v>
      </c>
      <c r="AE7" s="7" t="s">
        <v>70</v>
      </c>
      <c r="AF7" s="7" t="s">
        <v>73</v>
      </c>
      <c r="AG7" s="4" t="s">
        <v>53</v>
      </c>
      <c r="AH7" s="6" t="s">
        <v>139</v>
      </c>
      <c r="AI7" s="4"/>
      <c r="AJ7" s="4"/>
      <c r="AK7" s="4"/>
      <c r="AL7" s="4"/>
      <c r="AM7" s="4"/>
      <c r="AN7" s="4"/>
      <c r="AO7" s="6" t="s">
        <v>74</v>
      </c>
      <c r="AP7" s="4"/>
    </row>
    <row r="8" spans="1:42" x14ac:dyDescent="0.3">
      <c r="A8" s="3" t="s">
        <v>148</v>
      </c>
      <c r="B8" s="4" t="s">
        <v>96</v>
      </c>
      <c r="C8" s="4" t="s">
        <v>90</v>
      </c>
      <c r="D8" s="4" t="s">
        <v>127</v>
      </c>
      <c r="E8" s="4" t="s">
        <v>128</v>
      </c>
      <c r="F8" s="5" t="s">
        <v>97</v>
      </c>
      <c r="G8" s="4"/>
      <c r="H8" s="4"/>
      <c r="I8" s="4"/>
      <c r="J8" s="4"/>
      <c r="K8" s="4"/>
      <c r="L8" s="4"/>
      <c r="M8" s="6" t="s">
        <v>42</v>
      </c>
      <c r="N8" s="6" t="s">
        <v>104</v>
      </c>
      <c r="O8" s="6" t="s">
        <v>107</v>
      </c>
      <c r="P8" s="23" t="s">
        <v>155</v>
      </c>
      <c r="Q8" s="4"/>
      <c r="R8" s="4" t="s">
        <v>45</v>
      </c>
      <c r="S8" s="4"/>
      <c r="T8" s="6" t="s">
        <v>76</v>
      </c>
      <c r="U8" s="6" t="s">
        <v>47</v>
      </c>
      <c r="V8" s="6" t="s">
        <v>116</v>
      </c>
      <c r="W8" s="6" t="s">
        <v>112</v>
      </c>
      <c r="X8" s="6" t="s">
        <v>154</v>
      </c>
      <c r="Y8" s="6" t="s">
        <v>77</v>
      </c>
      <c r="Z8" s="6" t="s">
        <v>66</v>
      </c>
      <c r="AA8" s="6">
        <v>1</v>
      </c>
      <c r="AB8" s="6">
        <v>46.2</v>
      </c>
      <c r="AC8" s="4">
        <v>46.2</v>
      </c>
      <c r="AD8" s="6" t="s">
        <v>50</v>
      </c>
      <c r="AE8" s="7" t="s">
        <v>70</v>
      </c>
      <c r="AF8" s="7" t="s">
        <v>78</v>
      </c>
      <c r="AG8" s="4" t="s">
        <v>53</v>
      </c>
      <c r="AH8" s="6" t="s">
        <v>140</v>
      </c>
      <c r="AI8" s="4"/>
      <c r="AJ8" s="4"/>
      <c r="AK8" s="4"/>
      <c r="AL8" s="4"/>
      <c r="AM8" s="4"/>
      <c r="AN8" s="4"/>
      <c r="AO8" s="6" t="s">
        <v>79</v>
      </c>
      <c r="AP8" s="4"/>
    </row>
    <row r="9" spans="1:42" x14ac:dyDescent="0.3">
      <c r="A9" s="3" t="s">
        <v>149</v>
      </c>
      <c r="B9" s="4" t="s">
        <v>96</v>
      </c>
      <c r="C9" s="4" t="s">
        <v>90</v>
      </c>
      <c r="D9" s="4" t="s">
        <v>127</v>
      </c>
      <c r="E9" s="4" t="s">
        <v>128</v>
      </c>
      <c r="F9" s="5" t="s">
        <v>97</v>
      </c>
      <c r="G9" s="4"/>
      <c r="H9" s="4"/>
      <c r="I9" s="4"/>
      <c r="J9" s="4"/>
      <c r="K9" s="4"/>
      <c r="L9" s="4"/>
      <c r="M9" s="6" t="s">
        <v>103</v>
      </c>
      <c r="N9" s="6" t="s">
        <v>75</v>
      </c>
      <c r="O9" s="6" t="s">
        <v>44</v>
      </c>
      <c r="P9" s="23" t="s">
        <v>155</v>
      </c>
      <c r="Q9" s="4"/>
      <c r="R9" s="4" t="s">
        <v>45</v>
      </c>
      <c r="S9" s="4"/>
      <c r="T9" s="6" t="s">
        <v>76</v>
      </c>
      <c r="U9" s="6" t="s">
        <v>47</v>
      </c>
      <c r="V9" s="6" t="s">
        <v>116</v>
      </c>
      <c r="W9" s="6" t="s">
        <v>112</v>
      </c>
      <c r="X9" s="6" t="s">
        <v>154</v>
      </c>
      <c r="Y9" s="6" t="s">
        <v>77</v>
      </c>
      <c r="Z9" s="6" t="s">
        <v>66</v>
      </c>
      <c r="AA9" s="6">
        <v>1</v>
      </c>
      <c r="AB9" s="6">
        <v>32.200000000000003</v>
      </c>
      <c r="AC9" s="4">
        <v>32.200000000000003</v>
      </c>
      <c r="AD9" s="6" t="s">
        <v>60</v>
      </c>
      <c r="AE9" s="7" t="s">
        <v>70</v>
      </c>
      <c r="AF9" s="7" t="s">
        <v>78</v>
      </c>
      <c r="AG9" s="4" t="s">
        <v>53</v>
      </c>
      <c r="AH9" s="6" t="s">
        <v>141</v>
      </c>
      <c r="AI9" s="4"/>
      <c r="AJ9" s="4"/>
      <c r="AK9" s="4"/>
      <c r="AL9" s="4"/>
      <c r="AM9" s="4"/>
      <c r="AN9" s="4"/>
      <c r="AO9" s="6" t="s">
        <v>79</v>
      </c>
      <c r="AP9" s="4"/>
    </row>
    <row r="10" spans="1:42" x14ac:dyDescent="0.3">
      <c r="A10" s="3" t="s">
        <v>150</v>
      </c>
      <c r="B10" s="4" t="s">
        <v>96</v>
      </c>
      <c r="C10" s="4" t="s">
        <v>98</v>
      </c>
      <c r="D10" s="4" t="s">
        <v>87</v>
      </c>
      <c r="E10" s="4" t="s">
        <v>128</v>
      </c>
      <c r="F10" s="5" t="s">
        <v>99</v>
      </c>
      <c r="G10" s="4"/>
      <c r="H10" s="4"/>
      <c r="I10" s="4"/>
      <c r="J10" s="4"/>
      <c r="K10" s="4"/>
      <c r="L10" s="4"/>
      <c r="M10" s="6" t="s">
        <v>80</v>
      </c>
      <c r="N10" s="6" t="s">
        <v>81</v>
      </c>
      <c r="O10" s="6" t="s">
        <v>44</v>
      </c>
      <c r="P10" s="23" t="s">
        <v>155</v>
      </c>
      <c r="Q10" s="4"/>
      <c r="R10" s="4" t="s">
        <v>45</v>
      </c>
      <c r="S10" s="4"/>
      <c r="T10" s="6" t="s">
        <v>82</v>
      </c>
      <c r="U10" s="6" t="s">
        <v>47</v>
      </c>
      <c r="V10" s="6" t="s">
        <v>117</v>
      </c>
      <c r="W10" s="6" t="s">
        <v>110</v>
      </c>
      <c r="X10" s="6" t="s">
        <v>153</v>
      </c>
      <c r="Y10" s="6" t="s">
        <v>83</v>
      </c>
      <c r="Z10" s="6" t="s">
        <v>49</v>
      </c>
      <c r="AA10" s="6">
        <v>3</v>
      </c>
      <c r="AB10" s="6">
        <v>96.6</v>
      </c>
      <c r="AC10" s="4">
        <v>96.6</v>
      </c>
      <c r="AD10" s="6" t="s">
        <v>60</v>
      </c>
      <c r="AE10" s="7" t="s">
        <v>70</v>
      </c>
      <c r="AF10" s="7" t="s">
        <v>84</v>
      </c>
      <c r="AG10" s="4" t="s">
        <v>53</v>
      </c>
      <c r="AH10" s="6" t="s">
        <v>142</v>
      </c>
      <c r="AI10" s="4"/>
      <c r="AJ10" s="4"/>
      <c r="AK10" s="4"/>
      <c r="AL10" s="4"/>
      <c r="AM10" s="4"/>
      <c r="AN10" s="4"/>
      <c r="AO10" s="6" t="s">
        <v>85</v>
      </c>
      <c r="AP10" s="4"/>
    </row>
    <row r="13" spans="1:42" ht="30.75" customHeight="1" x14ac:dyDescent="0.3">
      <c r="A13" s="31" t="s">
        <v>241</v>
      </c>
      <c r="B13" s="31" t="s">
        <v>242</v>
      </c>
    </row>
    <row r="14" spans="1:42" x14ac:dyDescent="0.3">
      <c r="A14" s="6" t="s">
        <v>183</v>
      </c>
      <c r="B14" s="8" t="s">
        <v>186</v>
      </c>
      <c r="C14" s="38" t="s">
        <v>195</v>
      </c>
      <c r="D14" s="38"/>
      <c r="E14" s="38"/>
      <c r="F14" s="38"/>
      <c r="G14" s="38"/>
      <c r="H14" s="38"/>
      <c r="I14" s="38"/>
      <c r="J14" s="38"/>
      <c r="K14" s="38"/>
      <c r="L14" s="38"/>
    </row>
    <row r="15" spans="1:42" x14ac:dyDescent="0.3">
      <c r="A15" s="7" t="s">
        <v>184</v>
      </c>
      <c r="B15" s="1" t="s">
        <v>188</v>
      </c>
      <c r="C15" s="39" t="s">
        <v>194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1:42" x14ac:dyDescent="0.3">
      <c r="A16" s="4" t="s">
        <v>185</v>
      </c>
      <c r="B16" s="1" t="s">
        <v>187</v>
      </c>
      <c r="C16" s="40" t="s">
        <v>182</v>
      </c>
      <c r="D16" s="40"/>
      <c r="E16" s="40"/>
      <c r="F16" s="40"/>
      <c r="G16" s="40"/>
      <c r="H16" s="40"/>
      <c r="I16" s="40"/>
      <c r="J16" s="40"/>
      <c r="K16" s="40"/>
      <c r="L16" s="40"/>
    </row>
  </sheetData>
  <mergeCells count="3">
    <mergeCell ref="C14:L14"/>
    <mergeCell ref="C15:L15"/>
    <mergeCell ref="C16:L16"/>
  </mergeCells>
  <conditionalFormatting sqref="A1:A12 A16:A1048576">
    <cfRule type="duplicateValues" dxfId="3" priority="1"/>
  </conditionalFormatting>
  <hyperlinks>
    <hyperlink ref="F3" r:id="rId1" xr:uid="{00000000-0004-0000-0100-000000000000}"/>
    <hyperlink ref="F4" r:id="rId2" xr:uid="{00000000-0004-0000-0100-000001000000}"/>
    <hyperlink ref="F5" r:id="rId3" xr:uid="{00000000-0004-0000-0100-000002000000}"/>
    <hyperlink ref="F6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3"/>
  <sheetViews>
    <sheetView zoomScale="85" zoomScaleNormal="85" workbookViewId="0">
      <selection activeCell="D31" sqref="D31"/>
    </sheetView>
  </sheetViews>
  <sheetFormatPr baseColWidth="10" defaultRowHeight="14.4" x14ac:dyDescent="0.3"/>
  <cols>
    <col min="1" max="1" width="40.109375" bestFit="1" customWidth="1"/>
    <col min="2" max="2" width="45.44140625" customWidth="1"/>
    <col min="3" max="3" width="13.6640625" bestFit="1" customWidth="1"/>
    <col min="4" max="4" width="13.109375" bestFit="1" customWidth="1"/>
    <col min="5" max="5" width="11.88671875" bestFit="1" customWidth="1"/>
    <col min="6" max="6" width="19.5546875" bestFit="1" customWidth="1"/>
    <col min="8" max="8" width="17.5546875" customWidth="1"/>
    <col min="9" max="9" width="26.109375" customWidth="1"/>
  </cols>
  <sheetData>
    <row r="1" spans="1:19" ht="15.6" x14ac:dyDescent="0.3">
      <c r="A1" s="18" t="s">
        <v>118</v>
      </c>
      <c r="B1" s="18" t="s">
        <v>199</v>
      </c>
      <c r="C1" s="18" t="s">
        <v>130</v>
      </c>
      <c r="D1" s="18" t="s">
        <v>131</v>
      </c>
      <c r="E1" s="18" t="s">
        <v>119</v>
      </c>
      <c r="F1" s="18" t="s">
        <v>120</v>
      </c>
      <c r="H1" s="31" t="s">
        <v>241</v>
      </c>
      <c r="I1" s="31" t="s">
        <v>242</v>
      </c>
    </row>
    <row r="2" spans="1:19" x14ac:dyDescent="0.3">
      <c r="A2" s="24" t="s">
        <v>0</v>
      </c>
      <c r="B2" s="28" t="s">
        <v>200</v>
      </c>
      <c r="C2" s="1" t="s">
        <v>121</v>
      </c>
      <c r="D2" s="1"/>
      <c r="E2" s="1" t="s">
        <v>122</v>
      </c>
      <c r="F2" s="1" t="s">
        <v>158</v>
      </c>
      <c r="H2" s="6" t="s">
        <v>183</v>
      </c>
      <c r="I2" s="8" t="s">
        <v>186</v>
      </c>
      <c r="J2" s="38" t="s">
        <v>195</v>
      </c>
      <c r="K2" s="38"/>
      <c r="L2" s="38"/>
      <c r="M2" s="38"/>
      <c r="N2" s="38"/>
      <c r="O2" s="38"/>
      <c r="P2" s="38"/>
      <c r="Q2" s="38"/>
      <c r="R2" s="38"/>
      <c r="S2" s="38"/>
    </row>
    <row r="3" spans="1:19" x14ac:dyDescent="0.3">
      <c r="A3" s="25" t="s">
        <v>1</v>
      </c>
      <c r="B3" s="28" t="s">
        <v>201</v>
      </c>
      <c r="C3" s="1" t="s">
        <v>121</v>
      </c>
      <c r="D3" s="1"/>
      <c r="E3" s="1" t="s">
        <v>123</v>
      </c>
      <c r="F3" s="1"/>
      <c r="H3" s="7" t="s">
        <v>184</v>
      </c>
      <c r="I3" s="1" t="s">
        <v>188</v>
      </c>
      <c r="J3" s="39" t="s">
        <v>194</v>
      </c>
      <c r="K3" s="39"/>
      <c r="L3" s="39"/>
      <c r="M3" s="39"/>
      <c r="N3" s="39"/>
      <c r="O3" s="39"/>
      <c r="P3" s="39"/>
      <c r="Q3" s="39"/>
      <c r="R3" s="39"/>
      <c r="S3" s="39"/>
    </row>
    <row r="4" spans="1:19" x14ac:dyDescent="0.3">
      <c r="A4" s="25" t="s">
        <v>2</v>
      </c>
      <c r="B4" s="28" t="s">
        <v>202</v>
      </c>
      <c r="C4" s="1" t="s">
        <v>121</v>
      </c>
      <c r="D4" s="1"/>
      <c r="E4" s="1" t="s">
        <v>123</v>
      </c>
      <c r="F4" s="1"/>
      <c r="H4" s="4" t="s">
        <v>185</v>
      </c>
      <c r="I4" s="1" t="s">
        <v>187</v>
      </c>
      <c r="J4" s="40" t="s">
        <v>182</v>
      </c>
      <c r="K4" s="40"/>
      <c r="L4" s="40"/>
      <c r="M4" s="40"/>
      <c r="N4" s="40"/>
      <c r="O4" s="40"/>
      <c r="P4" s="40"/>
      <c r="Q4" s="40"/>
      <c r="R4" s="40"/>
      <c r="S4" s="40"/>
    </row>
    <row r="5" spans="1:19" x14ac:dyDescent="0.3">
      <c r="A5" s="25" t="s">
        <v>3</v>
      </c>
      <c r="B5" s="28" t="s">
        <v>203</v>
      </c>
      <c r="C5" s="1" t="s">
        <v>121</v>
      </c>
      <c r="D5" s="1"/>
      <c r="E5" s="1" t="s">
        <v>122</v>
      </c>
      <c r="F5" s="1"/>
    </row>
    <row r="6" spans="1:19" x14ac:dyDescent="0.3">
      <c r="A6" s="25" t="s">
        <v>4</v>
      </c>
      <c r="B6" s="28" t="s">
        <v>205</v>
      </c>
      <c r="C6" s="1" t="s">
        <v>121</v>
      </c>
      <c r="D6" s="1"/>
      <c r="E6" s="1" t="s">
        <v>122</v>
      </c>
      <c r="F6" s="1"/>
    </row>
    <row r="7" spans="1:19" x14ac:dyDescent="0.3">
      <c r="A7" s="25" t="s">
        <v>5</v>
      </c>
      <c r="B7" s="28" t="s">
        <v>206</v>
      </c>
      <c r="C7" s="1" t="s">
        <v>121</v>
      </c>
      <c r="D7" s="1"/>
      <c r="E7" s="1" t="s">
        <v>123</v>
      </c>
      <c r="F7" s="1"/>
    </row>
    <row r="8" spans="1:19" x14ac:dyDescent="0.3">
      <c r="A8" s="25" t="s">
        <v>6</v>
      </c>
      <c r="B8" s="28" t="s">
        <v>207</v>
      </c>
      <c r="C8" s="1" t="s">
        <v>121</v>
      </c>
      <c r="D8" s="1"/>
      <c r="E8" s="1" t="s">
        <v>123</v>
      </c>
      <c r="F8" s="1"/>
    </row>
    <row r="9" spans="1:19" x14ac:dyDescent="0.3">
      <c r="A9" s="25" t="s">
        <v>7</v>
      </c>
      <c r="B9" s="28" t="s">
        <v>208</v>
      </c>
      <c r="C9" s="1" t="s">
        <v>121</v>
      </c>
      <c r="D9" s="1"/>
      <c r="E9" s="1" t="s">
        <v>123</v>
      </c>
      <c r="F9" s="1"/>
    </row>
    <row r="10" spans="1:19" x14ac:dyDescent="0.3">
      <c r="A10" s="25" t="s">
        <v>8</v>
      </c>
      <c r="B10" s="28" t="s">
        <v>209</v>
      </c>
      <c r="C10" s="1" t="s">
        <v>121</v>
      </c>
      <c r="D10" s="1"/>
      <c r="E10" s="1" t="s">
        <v>123</v>
      </c>
      <c r="F10" s="1"/>
    </row>
    <row r="11" spans="1:19" x14ac:dyDescent="0.3">
      <c r="A11" s="25" t="s">
        <v>9</v>
      </c>
      <c r="B11" s="28" t="s">
        <v>238</v>
      </c>
      <c r="C11" s="29" t="s">
        <v>132</v>
      </c>
      <c r="D11" s="8"/>
      <c r="E11" s="1" t="s">
        <v>123</v>
      </c>
      <c r="F11" s="1"/>
    </row>
    <row r="12" spans="1:19" x14ac:dyDescent="0.3">
      <c r="A12" s="25" t="s">
        <v>10</v>
      </c>
      <c r="B12" s="28" t="s">
        <v>204</v>
      </c>
      <c r="C12" s="1" t="s">
        <v>121</v>
      </c>
      <c r="D12" s="1"/>
      <c r="E12" s="1" t="s">
        <v>123</v>
      </c>
      <c r="F12" s="1"/>
    </row>
    <row r="13" spans="1:19" x14ac:dyDescent="0.3">
      <c r="A13" s="25" t="s">
        <v>11</v>
      </c>
      <c r="B13" s="28" t="s">
        <v>210</v>
      </c>
      <c r="C13" s="1" t="s">
        <v>132</v>
      </c>
      <c r="D13" s="1"/>
      <c r="E13" s="1" t="s">
        <v>123</v>
      </c>
      <c r="F13" s="1"/>
    </row>
    <row r="14" spans="1:19" x14ac:dyDescent="0.3">
      <c r="A14" s="26" t="s">
        <v>12</v>
      </c>
      <c r="B14" s="28" t="s">
        <v>211</v>
      </c>
      <c r="C14" s="1" t="s">
        <v>121</v>
      </c>
      <c r="D14" s="1"/>
      <c r="E14" s="1" t="s">
        <v>122</v>
      </c>
      <c r="F14" s="1" t="s">
        <v>12</v>
      </c>
    </row>
    <row r="15" spans="1:19" x14ac:dyDescent="0.3">
      <c r="A15" s="26" t="s">
        <v>13</v>
      </c>
      <c r="B15" s="28" t="s">
        <v>214</v>
      </c>
      <c r="C15" s="1" t="s">
        <v>121</v>
      </c>
      <c r="D15" s="1"/>
      <c r="E15" s="1" t="s">
        <v>122</v>
      </c>
      <c r="F15" s="1" t="s">
        <v>160</v>
      </c>
    </row>
    <row r="16" spans="1:19" x14ac:dyDescent="0.3">
      <c r="A16" s="26" t="s">
        <v>14</v>
      </c>
      <c r="B16" s="28" t="s">
        <v>212</v>
      </c>
      <c r="C16" s="1" t="s">
        <v>121</v>
      </c>
      <c r="D16" s="1"/>
      <c r="E16" s="1" t="s">
        <v>122</v>
      </c>
      <c r="F16" s="1" t="s">
        <v>14</v>
      </c>
    </row>
    <row r="17" spans="1:6" x14ac:dyDescent="0.3">
      <c r="A17" s="26" t="s">
        <v>15</v>
      </c>
      <c r="B17" s="28" t="s">
        <v>213</v>
      </c>
      <c r="C17" s="1" t="s">
        <v>121</v>
      </c>
      <c r="D17" s="1"/>
      <c r="E17" s="1" t="s">
        <v>122</v>
      </c>
      <c r="F17" s="1" t="s">
        <v>15</v>
      </c>
    </row>
    <row r="18" spans="1:6" x14ac:dyDescent="0.3">
      <c r="A18" s="25" t="s">
        <v>16</v>
      </c>
      <c r="B18" s="28" t="s">
        <v>215</v>
      </c>
      <c r="C18" s="1" t="s">
        <v>132</v>
      </c>
      <c r="D18" s="1"/>
      <c r="E18" s="1" t="s">
        <v>123</v>
      </c>
      <c r="F18" s="1"/>
    </row>
    <row r="19" spans="1:6" x14ac:dyDescent="0.3">
      <c r="A19" s="25" t="s">
        <v>17</v>
      </c>
      <c r="B19" s="28" t="s">
        <v>216</v>
      </c>
      <c r="C19" s="1" t="s">
        <v>132</v>
      </c>
      <c r="D19" s="1"/>
      <c r="E19" s="1" t="s">
        <v>123</v>
      </c>
      <c r="F19" s="1"/>
    </row>
    <row r="20" spans="1:6" x14ac:dyDescent="0.3">
      <c r="A20" s="25" t="s">
        <v>18</v>
      </c>
      <c r="B20" s="28" t="s">
        <v>217</v>
      </c>
      <c r="C20" s="1" t="s">
        <v>132</v>
      </c>
      <c r="D20" s="1"/>
      <c r="E20" s="1" t="s">
        <v>123</v>
      </c>
      <c r="F20" s="1"/>
    </row>
    <row r="21" spans="1:6" x14ac:dyDescent="0.3">
      <c r="A21" s="25" t="s">
        <v>19</v>
      </c>
      <c r="B21" s="28" t="s">
        <v>19</v>
      </c>
      <c r="C21" s="1" t="s">
        <v>121</v>
      </c>
      <c r="D21" s="8"/>
      <c r="E21" s="1" t="s">
        <v>123</v>
      </c>
      <c r="F21" s="1"/>
    </row>
    <row r="22" spans="1:6" x14ac:dyDescent="0.3">
      <c r="A22" s="26" t="s">
        <v>20</v>
      </c>
      <c r="B22" s="28" t="s">
        <v>218</v>
      </c>
      <c r="C22" s="1" t="s">
        <v>121</v>
      </c>
      <c r="D22" s="1"/>
      <c r="E22" s="1" t="s">
        <v>122</v>
      </c>
      <c r="F22" s="1" t="s">
        <v>161</v>
      </c>
    </row>
    <row r="23" spans="1:6" x14ac:dyDescent="0.3">
      <c r="A23" s="26" t="s">
        <v>21</v>
      </c>
      <c r="B23" s="28" t="s">
        <v>219</v>
      </c>
      <c r="C23" s="1" t="s">
        <v>121</v>
      </c>
      <c r="D23" s="8"/>
      <c r="E23" s="1" t="s">
        <v>122</v>
      </c>
      <c r="F23" s="1" t="s">
        <v>156</v>
      </c>
    </row>
    <row r="24" spans="1:6" x14ac:dyDescent="0.3">
      <c r="A24" s="26" t="s">
        <v>22</v>
      </c>
      <c r="B24" s="28" t="s">
        <v>226</v>
      </c>
      <c r="C24" s="1" t="s">
        <v>121</v>
      </c>
      <c r="D24" s="1"/>
      <c r="E24" s="1" t="s">
        <v>122</v>
      </c>
      <c r="F24" s="1" t="s">
        <v>162</v>
      </c>
    </row>
    <row r="25" spans="1:6" x14ac:dyDescent="0.3">
      <c r="A25" s="26" t="s">
        <v>23</v>
      </c>
      <c r="B25" s="28" t="s">
        <v>227</v>
      </c>
      <c r="C25" s="1" t="s">
        <v>121</v>
      </c>
      <c r="D25" s="1"/>
      <c r="E25" s="1" t="s">
        <v>122</v>
      </c>
      <c r="F25" s="1" t="s">
        <v>163</v>
      </c>
    </row>
    <row r="26" spans="1:6" x14ac:dyDescent="0.3">
      <c r="A26" s="26" t="s">
        <v>24</v>
      </c>
      <c r="B26" s="28" t="s">
        <v>24</v>
      </c>
      <c r="C26" s="8" t="s">
        <v>121</v>
      </c>
      <c r="D26" s="8" t="s">
        <v>133</v>
      </c>
      <c r="E26" s="1" t="s">
        <v>122</v>
      </c>
      <c r="F26" s="1" t="s">
        <v>164</v>
      </c>
    </row>
    <row r="27" spans="1:6" x14ac:dyDescent="0.3">
      <c r="A27" s="26" t="s">
        <v>25</v>
      </c>
      <c r="B27" s="28" t="s">
        <v>25</v>
      </c>
      <c r="C27" s="8" t="s">
        <v>121</v>
      </c>
      <c r="D27" s="8" t="s">
        <v>134</v>
      </c>
      <c r="E27" s="1" t="s">
        <v>122</v>
      </c>
      <c r="F27" s="1" t="s">
        <v>165</v>
      </c>
    </row>
    <row r="28" spans="1:6" x14ac:dyDescent="0.3">
      <c r="A28" s="26" t="s">
        <v>26</v>
      </c>
      <c r="B28" s="28" t="s">
        <v>228</v>
      </c>
      <c r="C28" s="1" t="s">
        <v>132</v>
      </c>
      <c r="D28" s="1"/>
      <c r="E28" s="1" t="s">
        <v>122</v>
      </c>
      <c r="F28" s="1" t="s">
        <v>26</v>
      </c>
    </row>
    <row r="29" spans="1:6" x14ac:dyDescent="0.3">
      <c r="A29" s="26" t="s">
        <v>27</v>
      </c>
      <c r="B29" s="28" t="s">
        <v>229</v>
      </c>
      <c r="C29" s="8" t="s">
        <v>132</v>
      </c>
      <c r="D29" s="8" t="s">
        <v>250</v>
      </c>
      <c r="E29" s="1" t="s">
        <v>122</v>
      </c>
      <c r="F29" s="1" t="s">
        <v>166</v>
      </c>
    </row>
    <row r="30" spans="1:6" x14ac:dyDescent="0.3">
      <c r="A30" s="25" t="s">
        <v>28</v>
      </c>
      <c r="B30" s="28" t="s">
        <v>229</v>
      </c>
      <c r="C30" s="1" t="s">
        <v>132</v>
      </c>
      <c r="D30" s="1"/>
      <c r="E30" s="1" t="s">
        <v>123</v>
      </c>
      <c r="F30" s="1"/>
    </row>
    <row r="31" spans="1:6" x14ac:dyDescent="0.3">
      <c r="A31" s="26" t="s">
        <v>29</v>
      </c>
      <c r="B31" s="28" t="s">
        <v>230</v>
      </c>
      <c r="C31" s="1" t="s">
        <v>121</v>
      </c>
      <c r="D31" s="1"/>
      <c r="E31" s="1" t="s">
        <v>122</v>
      </c>
      <c r="F31" s="1" t="s">
        <v>167</v>
      </c>
    </row>
    <row r="32" spans="1:6" x14ac:dyDescent="0.3">
      <c r="A32" s="27" t="s">
        <v>30</v>
      </c>
      <c r="B32" s="28" t="s">
        <v>30</v>
      </c>
      <c r="C32" s="8" t="s">
        <v>121</v>
      </c>
      <c r="D32" s="8" t="s">
        <v>133</v>
      </c>
      <c r="E32" s="1" t="s">
        <v>122</v>
      </c>
      <c r="F32" s="1" t="s">
        <v>159</v>
      </c>
    </row>
    <row r="33" spans="1:6" x14ac:dyDescent="0.3">
      <c r="A33" s="27" t="s">
        <v>31</v>
      </c>
      <c r="B33" s="28" t="s">
        <v>31</v>
      </c>
      <c r="C33" s="8" t="s">
        <v>121</v>
      </c>
      <c r="D33" s="8" t="s">
        <v>134</v>
      </c>
      <c r="E33" s="1" t="s">
        <v>122</v>
      </c>
      <c r="F33" s="1" t="s">
        <v>168</v>
      </c>
    </row>
    <row r="34" spans="1:6" x14ac:dyDescent="0.3">
      <c r="A34" s="25" t="s">
        <v>32</v>
      </c>
      <c r="B34" s="28" t="s">
        <v>233</v>
      </c>
      <c r="C34" s="1" t="s">
        <v>121</v>
      </c>
      <c r="D34" s="1"/>
      <c r="E34" s="1" t="s">
        <v>123</v>
      </c>
      <c r="F34" s="1"/>
    </row>
    <row r="35" spans="1:6" x14ac:dyDescent="0.3">
      <c r="A35" s="25" t="s">
        <v>33</v>
      </c>
      <c r="B35" s="28" t="s">
        <v>200</v>
      </c>
      <c r="C35" s="1" t="s">
        <v>121</v>
      </c>
      <c r="D35" s="1"/>
      <c r="E35" s="1" t="s">
        <v>123</v>
      </c>
      <c r="F35" s="1"/>
    </row>
    <row r="36" spans="1:6" x14ac:dyDescent="0.3">
      <c r="A36" s="25" t="s">
        <v>34</v>
      </c>
      <c r="B36" s="28" t="s">
        <v>234</v>
      </c>
      <c r="C36" s="1" t="s">
        <v>121</v>
      </c>
      <c r="D36" s="1"/>
      <c r="E36" s="1" t="s">
        <v>123</v>
      </c>
      <c r="F36" s="1"/>
    </row>
    <row r="37" spans="1:6" x14ac:dyDescent="0.3">
      <c r="A37" s="25" t="s">
        <v>35</v>
      </c>
      <c r="B37" s="28" t="s">
        <v>35</v>
      </c>
      <c r="C37" s="1" t="s">
        <v>121</v>
      </c>
      <c r="D37" s="1"/>
      <c r="E37" s="1" t="s">
        <v>123</v>
      </c>
      <c r="F37" s="1"/>
    </row>
    <row r="38" spans="1:6" x14ac:dyDescent="0.3">
      <c r="A38" s="25" t="s">
        <v>36</v>
      </c>
      <c r="B38" s="28" t="s">
        <v>235</v>
      </c>
      <c r="C38" s="1" t="s">
        <v>121</v>
      </c>
      <c r="D38" s="1"/>
      <c r="E38" s="1" t="s">
        <v>123</v>
      </c>
      <c r="F38" s="1"/>
    </row>
    <row r="39" spans="1:6" x14ac:dyDescent="0.3">
      <c r="A39" s="25" t="s">
        <v>237</v>
      </c>
      <c r="B39" s="28" t="s">
        <v>236</v>
      </c>
      <c r="C39" s="1" t="s">
        <v>121</v>
      </c>
      <c r="D39" s="1"/>
      <c r="E39" s="1" t="s">
        <v>123</v>
      </c>
      <c r="F39" s="1"/>
    </row>
    <row r="40" spans="1:6" x14ac:dyDescent="0.3">
      <c r="A40" s="25" t="s">
        <v>38</v>
      </c>
      <c r="B40" s="28" t="s">
        <v>238</v>
      </c>
      <c r="C40" s="1" t="s">
        <v>121</v>
      </c>
      <c r="D40" s="1"/>
      <c r="E40" s="1" t="s">
        <v>123</v>
      </c>
      <c r="F40" s="1"/>
    </row>
    <row r="41" spans="1:6" x14ac:dyDescent="0.3">
      <c r="A41" s="25" t="s">
        <v>39</v>
      </c>
      <c r="B41" s="28" t="s">
        <v>239</v>
      </c>
      <c r="C41" s="1" t="s">
        <v>121</v>
      </c>
      <c r="D41" s="1"/>
      <c r="E41" s="1" t="s">
        <v>123</v>
      </c>
      <c r="F41" s="1"/>
    </row>
    <row r="42" spans="1:6" x14ac:dyDescent="0.3">
      <c r="A42" s="25" t="s">
        <v>40</v>
      </c>
      <c r="B42" s="28" t="s">
        <v>240</v>
      </c>
      <c r="C42" s="1" t="s">
        <v>121</v>
      </c>
      <c r="D42" s="1"/>
      <c r="E42" s="1" t="s">
        <v>123</v>
      </c>
      <c r="F42" s="1"/>
    </row>
    <row r="43" spans="1:6" x14ac:dyDescent="0.3">
      <c r="A43" s="25" t="s">
        <v>41</v>
      </c>
      <c r="B43" s="28" t="s">
        <v>238</v>
      </c>
      <c r="C43" s="1" t="s">
        <v>121</v>
      </c>
      <c r="D43" s="1"/>
      <c r="E43" s="1" t="s">
        <v>123</v>
      </c>
      <c r="F43" s="1"/>
    </row>
  </sheetData>
  <mergeCells count="3">
    <mergeCell ref="J2:S2"/>
    <mergeCell ref="J3:S3"/>
    <mergeCell ref="J4:S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916B-5AE0-46BE-8DC8-791DE90E9580}">
  <dimension ref="A1:P9"/>
  <sheetViews>
    <sheetView workbookViewId="0">
      <selection activeCell="C3" sqref="C3"/>
    </sheetView>
  </sheetViews>
  <sheetFormatPr baseColWidth="10" defaultRowHeight="14.4" x14ac:dyDescent="0.3"/>
  <cols>
    <col min="2" max="2" width="16" customWidth="1"/>
    <col min="3" max="3" width="12" customWidth="1"/>
    <col min="7" max="7" width="16.109375" customWidth="1"/>
    <col min="14" max="14" width="33.33203125" customWidth="1"/>
  </cols>
  <sheetData>
    <row r="1" spans="1:16" x14ac:dyDescent="0.3">
      <c r="A1" s="10" t="s">
        <v>124</v>
      </c>
      <c r="B1" s="10" t="s">
        <v>12</v>
      </c>
      <c r="C1" s="10" t="s">
        <v>170</v>
      </c>
      <c r="D1" s="10" t="s">
        <v>14</v>
      </c>
      <c r="E1" s="10" t="s">
        <v>15</v>
      </c>
      <c r="F1" s="10" t="s">
        <v>169</v>
      </c>
      <c r="G1" s="10" t="s">
        <v>151</v>
      </c>
      <c r="H1" s="10" t="s">
        <v>171</v>
      </c>
      <c r="I1" s="10" t="s">
        <v>172</v>
      </c>
      <c r="J1" s="10" t="s">
        <v>173</v>
      </c>
      <c r="K1" s="10" t="s">
        <v>174</v>
      </c>
      <c r="L1" s="10" t="s">
        <v>157</v>
      </c>
      <c r="M1" s="10" t="s">
        <v>152</v>
      </c>
      <c r="N1" s="10" t="s">
        <v>175</v>
      </c>
      <c r="O1" s="10" t="s">
        <v>125</v>
      </c>
      <c r="P1" s="10" t="s">
        <v>126</v>
      </c>
    </row>
    <row r="2" spans="1:16" x14ac:dyDescent="0.3">
      <c r="A2" s="1" t="s">
        <v>143</v>
      </c>
      <c r="B2" s="9" t="s">
        <v>42</v>
      </c>
      <c r="C2" s="9" t="s">
        <v>105</v>
      </c>
      <c r="D2" s="9" t="s">
        <v>44</v>
      </c>
      <c r="E2" s="1" t="s">
        <v>155</v>
      </c>
      <c r="F2" s="1" t="s">
        <v>47</v>
      </c>
      <c r="G2" s="1" t="s">
        <v>225</v>
      </c>
      <c r="H2" s="1" t="s">
        <v>108</v>
      </c>
      <c r="I2" s="1" t="s">
        <v>153</v>
      </c>
      <c r="J2" s="32" t="s">
        <v>48</v>
      </c>
      <c r="K2" s="32" t="s">
        <v>49</v>
      </c>
      <c r="L2" s="33">
        <v>6</v>
      </c>
      <c r="M2" s="34">
        <v>277.2</v>
      </c>
      <c r="N2" s="1" t="s">
        <v>50</v>
      </c>
      <c r="O2" s="32" t="s">
        <v>51</v>
      </c>
      <c r="P2" s="32" t="s">
        <v>52</v>
      </c>
    </row>
    <row r="3" spans="1:16" x14ac:dyDescent="0.3">
      <c r="A3" s="1" t="s">
        <v>144</v>
      </c>
      <c r="B3" s="9" t="s">
        <v>55</v>
      </c>
      <c r="C3" s="9" t="s">
        <v>56</v>
      </c>
      <c r="D3" s="9" t="s">
        <v>106</v>
      </c>
      <c r="E3" s="1" t="s">
        <v>155</v>
      </c>
      <c r="F3" s="1" t="s">
        <v>47</v>
      </c>
      <c r="G3" s="1" t="s">
        <v>220</v>
      </c>
      <c r="H3" s="1" t="s">
        <v>109</v>
      </c>
      <c r="I3" s="1" t="s">
        <v>154</v>
      </c>
      <c r="J3" s="32" t="s">
        <v>58</v>
      </c>
      <c r="K3" s="32" t="s">
        <v>59</v>
      </c>
      <c r="L3" s="33">
        <v>1</v>
      </c>
      <c r="M3" s="34">
        <v>32.200000000000003</v>
      </c>
      <c r="N3" s="1" t="s">
        <v>60</v>
      </c>
      <c r="O3" s="32" t="s">
        <v>51</v>
      </c>
      <c r="P3" s="32" t="s">
        <v>61</v>
      </c>
    </row>
    <row r="4" spans="1:16" x14ac:dyDescent="0.3">
      <c r="A4" s="1" t="s">
        <v>145</v>
      </c>
      <c r="B4" s="9" t="s">
        <v>55</v>
      </c>
      <c r="C4" s="9" t="s">
        <v>101</v>
      </c>
      <c r="D4" s="9" t="s">
        <v>44</v>
      </c>
      <c r="E4" s="1" t="s">
        <v>155</v>
      </c>
      <c r="F4" s="1" t="s">
        <v>47</v>
      </c>
      <c r="G4" s="1" t="s">
        <v>220</v>
      </c>
      <c r="H4" s="1" t="s">
        <v>109</v>
      </c>
      <c r="I4" s="1" t="s">
        <v>154</v>
      </c>
      <c r="J4" s="32" t="s">
        <v>58</v>
      </c>
      <c r="K4" s="32" t="s">
        <v>59</v>
      </c>
      <c r="L4" s="33">
        <v>1</v>
      </c>
      <c r="M4" s="34">
        <v>32.200000000000003</v>
      </c>
      <c r="N4" s="1" t="s">
        <v>60</v>
      </c>
      <c r="O4" s="32" t="s">
        <v>51</v>
      </c>
      <c r="P4" s="32" t="s">
        <v>61</v>
      </c>
    </row>
    <row r="5" spans="1:16" x14ac:dyDescent="0.3">
      <c r="A5" s="1" t="s">
        <v>146</v>
      </c>
      <c r="B5" s="9" t="s">
        <v>63</v>
      </c>
      <c r="C5" s="9" t="s">
        <v>64</v>
      </c>
      <c r="D5" s="9" t="s">
        <v>106</v>
      </c>
      <c r="E5" s="1" t="s">
        <v>155</v>
      </c>
      <c r="F5" s="1" t="s">
        <v>47</v>
      </c>
      <c r="G5" s="1" t="s">
        <v>221</v>
      </c>
      <c r="H5" s="1" t="s">
        <v>110</v>
      </c>
      <c r="I5" s="1" t="s">
        <v>153</v>
      </c>
      <c r="J5" s="32" t="s">
        <v>65</v>
      </c>
      <c r="K5" s="32" t="s">
        <v>66</v>
      </c>
      <c r="L5" s="33">
        <v>2</v>
      </c>
      <c r="M5" s="34">
        <v>78.400000000000006</v>
      </c>
      <c r="N5" s="1" t="s">
        <v>198</v>
      </c>
      <c r="O5" s="32" t="s">
        <v>51</v>
      </c>
      <c r="P5" s="32" t="s">
        <v>67</v>
      </c>
    </row>
    <row r="6" spans="1:16" x14ac:dyDescent="0.3">
      <c r="A6" s="1" t="s">
        <v>147</v>
      </c>
      <c r="B6" s="9" t="s">
        <v>178</v>
      </c>
      <c r="C6" s="9" t="s">
        <v>102</v>
      </c>
      <c r="D6" s="9" t="s">
        <v>44</v>
      </c>
      <c r="E6" s="1" t="s">
        <v>155</v>
      </c>
      <c r="F6" s="1" t="s">
        <v>47</v>
      </c>
      <c r="G6" s="1" t="s">
        <v>222</v>
      </c>
      <c r="H6" s="1" t="s">
        <v>111</v>
      </c>
      <c r="I6" s="1" t="s">
        <v>153</v>
      </c>
      <c r="J6" s="32" t="s">
        <v>71</v>
      </c>
      <c r="K6" s="32" t="s">
        <v>59</v>
      </c>
      <c r="L6" s="33">
        <v>2</v>
      </c>
      <c r="M6" s="34">
        <v>68.400000000000006</v>
      </c>
      <c r="N6" s="1" t="s">
        <v>72</v>
      </c>
      <c r="O6" s="32" t="s">
        <v>70</v>
      </c>
      <c r="P6" s="32" t="s">
        <v>73</v>
      </c>
    </row>
    <row r="7" spans="1:16" x14ac:dyDescent="0.3">
      <c r="A7" s="1" t="s">
        <v>148</v>
      </c>
      <c r="B7" s="9" t="s">
        <v>42</v>
      </c>
      <c r="C7" s="9" t="s">
        <v>104</v>
      </c>
      <c r="D7" s="9" t="s">
        <v>107</v>
      </c>
      <c r="E7" s="1" t="s">
        <v>155</v>
      </c>
      <c r="F7" s="1" t="s">
        <v>47</v>
      </c>
      <c r="G7" s="1" t="s">
        <v>223</v>
      </c>
      <c r="H7" s="1" t="s">
        <v>111</v>
      </c>
      <c r="I7" s="1" t="s">
        <v>154</v>
      </c>
      <c r="J7" s="32" t="s">
        <v>71</v>
      </c>
      <c r="K7" s="32" t="s">
        <v>66</v>
      </c>
      <c r="L7" s="33">
        <v>1</v>
      </c>
      <c r="M7" s="34">
        <v>46.2</v>
      </c>
      <c r="N7" s="1" t="s">
        <v>50</v>
      </c>
      <c r="O7" s="32" t="s">
        <v>70</v>
      </c>
      <c r="P7" s="32" t="s">
        <v>78</v>
      </c>
    </row>
    <row r="8" spans="1:16" x14ac:dyDescent="0.3">
      <c r="A8" s="1" t="s">
        <v>149</v>
      </c>
      <c r="B8" s="9" t="s">
        <v>103</v>
      </c>
      <c r="C8" s="9" t="s">
        <v>75</v>
      </c>
      <c r="D8" s="9" t="s">
        <v>44</v>
      </c>
      <c r="E8" s="1" t="s">
        <v>155</v>
      </c>
      <c r="F8" s="1" t="s">
        <v>47</v>
      </c>
      <c r="G8" s="1" t="s">
        <v>223</v>
      </c>
      <c r="H8" s="1" t="s">
        <v>112</v>
      </c>
      <c r="I8" s="1" t="s">
        <v>154</v>
      </c>
      <c r="J8" s="32" t="s">
        <v>77</v>
      </c>
      <c r="K8" s="32" t="s">
        <v>66</v>
      </c>
      <c r="L8" s="33">
        <v>1</v>
      </c>
      <c r="M8" s="34">
        <v>32.200000000000003</v>
      </c>
      <c r="N8" s="1" t="s">
        <v>60</v>
      </c>
      <c r="O8" s="32" t="s">
        <v>70</v>
      </c>
      <c r="P8" s="32" t="s">
        <v>78</v>
      </c>
    </row>
    <row r="9" spans="1:16" x14ac:dyDescent="0.3">
      <c r="A9" s="1" t="s">
        <v>150</v>
      </c>
      <c r="B9" s="9" t="s">
        <v>80</v>
      </c>
      <c r="C9" s="9" t="s">
        <v>81</v>
      </c>
      <c r="D9" s="9" t="s">
        <v>44</v>
      </c>
      <c r="E9" s="1" t="s">
        <v>155</v>
      </c>
      <c r="F9" s="1" t="s">
        <v>47</v>
      </c>
      <c r="G9" s="1" t="s">
        <v>224</v>
      </c>
      <c r="H9" s="1" t="s">
        <v>110</v>
      </c>
      <c r="I9" s="1" t="s">
        <v>153</v>
      </c>
      <c r="J9" s="32" t="s">
        <v>83</v>
      </c>
      <c r="K9" s="32" t="s">
        <v>49</v>
      </c>
      <c r="L9" s="33">
        <v>3</v>
      </c>
      <c r="M9" s="34">
        <v>96.6</v>
      </c>
      <c r="N9" s="1" t="s">
        <v>60</v>
      </c>
      <c r="O9" s="32" t="s">
        <v>70</v>
      </c>
      <c r="P9" s="3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"/>
  <sheetViews>
    <sheetView workbookViewId="0">
      <selection activeCell="C2" sqref="C2:C9"/>
    </sheetView>
  </sheetViews>
  <sheetFormatPr baseColWidth="10" defaultRowHeight="14.4" x14ac:dyDescent="0.3"/>
  <cols>
    <col min="1" max="1" width="19.5546875" bestFit="1" customWidth="1"/>
    <col min="2" max="2" width="15" bestFit="1" customWidth="1"/>
    <col min="3" max="3" width="15" customWidth="1"/>
    <col min="4" max="4" width="12" bestFit="1" customWidth="1"/>
    <col min="5" max="5" width="12" customWidth="1"/>
    <col min="6" max="6" width="8.6640625" bestFit="1" customWidth="1"/>
    <col min="7" max="7" width="8.6640625" customWidth="1"/>
    <col min="8" max="8" width="7.44140625" bestFit="1" customWidth="1"/>
    <col min="9" max="9" width="11" bestFit="1" customWidth="1"/>
    <col min="10" max="10" width="17.88671875" bestFit="1" customWidth="1"/>
    <col min="11" max="11" width="16.88671875" bestFit="1" customWidth="1"/>
    <col min="12" max="12" width="11.88671875" bestFit="1" customWidth="1"/>
    <col min="13" max="13" width="16.6640625" bestFit="1" customWidth="1"/>
    <col min="14" max="14" width="16.6640625" customWidth="1"/>
    <col min="15" max="15" width="18.44140625" bestFit="1" customWidth="1"/>
    <col min="16" max="16" width="18.44140625" customWidth="1"/>
    <col min="17" max="17" width="8.6640625" customWidth="1"/>
    <col min="18" max="18" width="14" bestFit="1" customWidth="1"/>
    <col min="19" max="19" width="29.88671875" bestFit="1" customWidth="1"/>
    <col min="20" max="20" width="18.33203125" bestFit="1" customWidth="1"/>
    <col min="21" max="21" width="18.33203125" customWidth="1"/>
    <col min="22" max="22" width="19.5546875" bestFit="1" customWidth="1"/>
  </cols>
  <sheetData>
    <row r="1" spans="1:23" x14ac:dyDescent="0.3">
      <c r="A1" s="10" t="s">
        <v>124</v>
      </c>
      <c r="B1" s="10" t="s">
        <v>12</v>
      </c>
      <c r="C1" s="10" t="s">
        <v>243</v>
      </c>
      <c r="D1" s="10" t="s">
        <v>170</v>
      </c>
      <c r="E1" s="10" t="s">
        <v>244</v>
      </c>
      <c r="F1" s="10" t="s">
        <v>14</v>
      </c>
      <c r="G1" s="10" t="s">
        <v>245</v>
      </c>
      <c r="H1" s="10" t="s">
        <v>15</v>
      </c>
      <c r="I1" s="10" t="s">
        <v>169</v>
      </c>
      <c r="J1" s="10" t="s">
        <v>151</v>
      </c>
      <c r="K1" s="10" t="s">
        <v>171</v>
      </c>
      <c r="L1" s="10" t="s">
        <v>172</v>
      </c>
      <c r="M1" s="10" t="s">
        <v>173</v>
      </c>
      <c r="N1" s="10" t="s">
        <v>246</v>
      </c>
      <c r="O1" s="10" t="s">
        <v>174</v>
      </c>
      <c r="P1" s="10" t="s">
        <v>247</v>
      </c>
      <c r="Q1" s="10" t="s">
        <v>157</v>
      </c>
      <c r="R1" s="10" t="s">
        <v>152</v>
      </c>
      <c r="S1" s="10" t="s">
        <v>175</v>
      </c>
      <c r="T1" s="10" t="s">
        <v>125</v>
      </c>
      <c r="U1" s="10" t="s">
        <v>248</v>
      </c>
      <c r="V1" s="10" t="s">
        <v>126</v>
      </c>
      <c r="W1" s="10" t="s">
        <v>249</v>
      </c>
    </row>
    <row r="2" spans="1:23" x14ac:dyDescent="0.3">
      <c r="A2" s="1" t="s">
        <v>143</v>
      </c>
      <c r="B2" s="9" t="s">
        <v>42</v>
      </c>
      <c r="C2" s="6" t="str">
        <f>UPPER(B2)</f>
        <v>MONTRÉAL</v>
      </c>
      <c r="D2" s="9" t="s">
        <v>105</v>
      </c>
      <c r="E2" s="6" t="str">
        <f>SUBSTITUTE(UPPER(D2)," ","")</f>
        <v>H2G2G3</v>
      </c>
      <c r="F2" s="9" t="s">
        <v>44</v>
      </c>
      <c r="G2" s="6" t="s">
        <v>44</v>
      </c>
      <c r="H2" s="1" t="s">
        <v>155</v>
      </c>
      <c r="I2" s="1" t="s">
        <v>47</v>
      </c>
      <c r="J2" s="1" t="s">
        <v>225</v>
      </c>
      <c r="K2" s="1" t="s">
        <v>108</v>
      </c>
      <c r="L2" s="1" t="s">
        <v>153</v>
      </c>
      <c r="M2" s="9" t="s">
        <v>48</v>
      </c>
      <c r="N2" s="11">
        <f>DATEVALUE(M2)</f>
        <v>43159</v>
      </c>
      <c r="O2" s="9" t="s">
        <v>49</v>
      </c>
      <c r="P2" s="12">
        <f>TIMEVALUE(O2)</f>
        <v>0.79166666666666663</v>
      </c>
      <c r="Q2" s="1">
        <v>6</v>
      </c>
      <c r="R2" s="35">
        <v>277.2</v>
      </c>
      <c r="S2" s="1" t="s">
        <v>50</v>
      </c>
      <c r="T2" s="9" t="s">
        <v>51</v>
      </c>
      <c r="U2" s="11">
        <f>DATEVALUE(T2)</f>
        <v>43101</v>
      </c>
      <c r="V2" s="9" t="s">
        <v>52</v>
      </c>
      <c r="W2" s="12">
        <f>TIMEVALUE(V2)</f>
        <v>0.50555555555555554</v>
      </c>
    </row>
    <row r="3" spans="1:23" x14ac:dyDescent="0.3">
      <c r="A3" s="1" t="s">
        <v>144</v>
      </c>
      <c r="B3" s="9" t="s">
        <v>55</v>
      </c>
      <c r="C3" s="6" t="str">
        <f t="shared" ref="C3:C9" si="0">UPPER(B3)</f>
        <v>SAINT-HYACINTHE</v>
      </c>
      <c r="D3" s="9" t="s">
        <v>56</v>
      </c>
      <c r="E3" s="6" t="str">
        <f t="shared" ref="E3:E9" si="1">SUBSTITUTE(UPPER(D3)," ","")</f>
        <v>J2S4B3</v>
      </c>
      <c r="F3" s="9" t="s">
        <v>106</v>
      </c>
      <c r="G3" s="6" t="s">
        <v>44</v>
      </c>
      <c r="H3" s="1" t="s">
        <v>155</v>
      </c>
      <c r="I3" s="1" t="s">
        <v>47</v>
      </c>
      <c r="J3" s="1" t="s">
        <v>220</v>
      </c>
      <c r="K3" s="1" t="s">
        <v>109</v>
      </c>
      <c r="L3" s="1" t="s">
        <v>154</v>
      </c>
      <c r="M3" s="9" t="s">
        <v>58</v>
      </c>
      <c r="N3" s="11">
        <f t="shared" ref="N3:N9" si="2">DATEVALUE(M3)</f>
        <v>43182</v>
      </c>
      <c r="O3" s="9" t="s">
        <v>59</v>
      </c>
      <c r="P3" s="12">
        <f>TIMEVALUE(O3)</f>
        <v>0.83333333333333337</v>
      </c>
      <c r="Q3" s="1">
        <v>1</v>
      </c>
      <c r="R3" s="35">
        <v>32.200000000000003</v>
      </c>
      <c r="S3" s="1" t="s">
        <v>60</v>
      </c>
      <c r="T3" s="9" t="s">
        <v>51</v>
      </c>
      <c r="U3" s="11">
        <f t="shared" ref="U3:U9" si="3">DATEVALUE(T3)</f>
        <v>43101</v>
      </c>
      <c r="V3" s="9" t="s">
        <v>61</v>
      </c>
      <c r="W3" s="12">
        <f t="shared" ref="W3:W9" si="4">TIMEVALUE(V3)</f>
        <v>0.54722222222222217</v>
      </c>
    </row>
    <row r="4" spans="1:23" x14ac:dyDescent="0.3">
      <c r="A4" s="1" t="s">
        <v>145</v>
      </c>
      <c r="B4" s="9" t="s">
        <v>55</v>
      </c>
      <c r="C4" s="6" t="str">
        <f t="shared" si="0"/>
        <v>SAINT-HYACINTHE</v>
      </c>
      <c r="D4" s="9" t="s">
        <v>101</v>
      </c>
      <c r="E4" s="6" t="str">
        <f t="shared" si="1"/>
        <v>J2S4B3</v>
      </c>
      <c r="F4" s="9" t="s">
        <v>44</v>
      </c>
      <c r="G4" s="6" t="s">
        <v>44</v>
      </c>
      <c r="H4" s="1" t="s">
        <v>155</v>
      </c>
      <c r="I4" s="1" t="s">
        <v>47</v>
      </c>
      <c r="J4" s="1" t="s">
        <v>220</v>
      </c>
      <c r="K4" s="1" t="s">
        <v>109</v>
      </c>
      <c r="L4" s="1" t="s">
        <v>154</v>
      </c>
      <c r="M4" s="9" t="s">
        <v>58</v>
      </c>
      <c r="N4" s="11">
        <f t="shared" si="2"/>
        <v>43182</v>
      </c>
      <c r="O4" s="9" t="s">
        <v>59</v>
      </c>
      <c r="P4" s="12">
        <f t="shared" ref="P4:P9" si="5">TIMEVALUE(O4)</f>
        <v>0.83333333333333337</v>
      </c>
      <c r="Q4" s="1">
        <v>1</v>
      </c>
      <c r="R4" s="35">
        <v>32.200000000000003</v>
      </c>
      <c r="S4" s="1" t="s">
        <v>60</v>
      </c>
      <c r="T4" s="9" t="s">
        <v>51</v>
      </c>
      <c r="U4" s="11">
        <f t="shared" si="3"/>
        <v>43101</v>
      </c>
      <c r="V4" s="9" t="s">
        <v>61</v>
      </c>
      <c r="W4" s="12">
        <f t="shared" si="4"/>
        <v>0.54722222222222217</v>
      </c>
    </row>
    <row r="5" spans="1:23" x14ac:dyDescent="0.3">
      <c r="A5" s="1" t="s">
        <v>146</v>
      </c>
      <c r="B5" s="9" t="s">
        <v>63</v>
      </c>
      <c r="C5" s="6" t="str">
        <f t="shared" si="0"/>
        <v>BLAINVILLE</v>
      </c>
      <c r="D5" s="9" t="s">
        <v>64</v>
      </c>
      <c r="E5" s="6" t="str">
        <f t="shared" si="1"/>
        <v>J7C4Y7</v>
      </c>
      <c r="F5" s="9" t="s">
        <v>106</v>
      </c>
      <c r="G5" s="6" t="s">
        <v>44</v>
      </c>
      <c r="H5" s="1" t="s">
        <v>155</v>
      </c>
      <c r="I5" s="1" t="s">
        <v>47</v>
      </c>
      <c r="J5" s="1" t="s">
        <v>221</v>
      </c>
      <c r="K5" s="1" t="s">
        <v>110</v>
      </c>
      <c r="L5" s="1" t="s">
        <v>153</v>
      </c>
      <c r="M5" s="9" t="s">
        <v>65</v>
      </c>
      <c r="N5" s="11">
        <f t="shared" si="2"/>
        <v>43190</v>
      </c>
      <c r="O5" s="9" t="s">
        <v>66</v>
      </c>
      <c r="P5" s="12">
        <f t="shared" si="5"/>
        <v>0.66666666666666663</v>
      </c>
      <c r="Q5" s="1">
        <v>2</v>
      </c>
      <c r="R5" s="35">
        <v>78.400000000000006</v>
      </c>
      <c r="S5" s="1" t="s">
        <v>198</v>
      </c>
      <c r="T5" s="9" t="s">
        <v>51</v>
      </c>
      <c r="U5" s="11">
        <f t="shared" si="3"/>
        <v>43101</v>
      </c>
      <c r="V5" s="9" t="s">
        <v>67</v>
      </c>
      <c r="W5" s="12">
        <f t="shared" si="4"/>
        <v>0.59583333333333333</v>
      </c>
    </row>
    <row r="6" spans="1:23" x14ac:dyDescent="0.3">
      <c r="A6" s="1" t="s">
        <v>147</v>
      </c>
      <c r="B6" s="9" t="s">
        <v>178</v>
      </c>
      <c r="C6" s="6" t="str">
        <f t="shared" si="0"/>
        <v>MONTRÉAL</v>
      </c>
      <c r="D6" s="9" t="s">
        <v>102</v>
      </c>
      <c r="E6" s="6" t="str">
        <f t="shared" si="1"/>
        <v>H1T2S5</v>
      </c>
      <c r="F6" s="9" t="s">
        <v>44</v>
      </c>
      <c r="G6" s="6" t="s">
        <v>44</v>
      </c>
      <c r="H6" s="1" t="s">
        <v>155</v>
      </c>
      <c r="I6" s="1" t="s">
        <v>47</v>
      </c>
      <c r="J6" s="1" t="s">
        <v>222</v>
      </c>
      <c r="K6" s="1" t="s">
        <v>111</v>
      </c>
      <c r="L6" s="1" t="s">
        <v>153</v>
      </c>
      <c r="M6" s="9" t="s">
        <v>71</v>
      </c>
      <c r="N6" s="11">
        <f t="shared" si="2"/>
        <v>43139</v>
      </c>
      <c r="O6" s="9" t="s">
        <v>59</v>
      </c>
      <c r="P6" s="12">
        <f t="shared" si="5"/>
        <v>0.83333333333333337</v>
      </c>
      <c r="Q6" s="1">
        <v>2</v>
      </c>
      <c r="R6" s="35">
        <v>68.400000000000006</v>
      </c>
      <c r="S6" s="1" t="s">
        <v>72</v>
      </c>
      <c r="T6" s="9" t="s">
        <v>70</v>
      </c>
      <c r="U6" s="11">
        <f t="shared" si="3"/>
        <v>43103</v>
      </c>
      <c r="V6" s="9" t="s">
        <v>73</v>
      </c>
      <c r="W6" s="12">
        <f t="shared" si="4"/>
        <v>0.57708333333333328</v>
      </c>
    </row>
    <row r="7" spans="1:23" x14ac:dyDescent="0.3">
      <c r="A7" s="1" t="s">
        <v>148</v>
      </c>
      <c r="B7" s="9" t="s">
        <v>42</v>
      </c>
      <c r="C7" s="6" t="str">
        <f t="shared" si="0"/>
        <v>MONTRÉAL</v>
      </c>
      <c r="D7" s="9" t="s">
        <v>104</v>
      </c>
      <c r="E7" s="6" t="str">
        <f t="shared" si="1"/>
        <v>H1V1G7</v>
      </c>
      <c r="F7" s="9" t="s">
        <v>107</v>
      </c>
      <c r="G7" s="6" t="s">
        <v>44</v>
      </c>
      <c r="H7" s="1" t="s">
        <v>155</v>
      </c>
      <c r="I7" s="1" t="s">
        <v>47</v>
      </c>
      <c r="J7" s="1" t="s">
        <v>223</v>
      </c>
      <c r="K7" s="1" t="s">
        <v>111</v>
      </c>
      <c r="L7" s="1" t="s">
        <v>154</v>
      </c>
      <c r="M7" s="9" t="s">
        <v>71</v>
      </c>
      <c r="N7" s="11">
        <f t="shared" si="2"/>
        <v>43139</v>
      </c>
      <c r="O7" s="9" t="s">
        <v>66</v>
      </c>
      <c r="P7" s="12">
        <f t="shared" si="5"/>
        <v>0.66666666666666663</v>
      </c>
      <c r="Q7" s="1">
        <v>1</v>
      </c>
      <c r="R7" s="35">
        <v>46.2</v>
      </c>
      <c r="S7" s="1" t="s">
        <v>50</v>
      </c>
      <c r="T7" s="9" t="s">
        <v>70</v>
      </c>
      <c r="U7" s="11">
        <f t="shared" si="3"/>
        <v>43103</v>
      </c>
      <c r="V7" s="9" t="s">
        <v>78</v>
      </c>
      <c r="W7" s="12">
        <f t="shared" si="4"/>
        <v>0.72430555555555554</v>
      </c>
    </row>
    <row r="8" spans="1:23" x14ac:dyDescent="0.3">
      <c r="A8" s="1" t="s">
        <v>149</v>
      </c>
      <c r="B8" s="9" t="s">
        <v>42</v>
      </c>
      <c r="C8" s="6" t="str">
        <f t="shared" si="0"/>
        <v>MONTRÉAL</v>
      </c>
      <c r="D8" s="9" t="s">
        <v>75</v>
      </c>
      <c r="E8" s="6" t="str">
        <f t="shared" si="1"/>
        <v>H1V1G7</v>
      </c>
      <c r="F8" s="9" t="s">
        <v>44</v>
      </c>
      <c r="G8" s="6" t="s">
        <v>44</v>
      </c>
      <c r="H8" s="1" t="s">
        <v>155</v>
      </c>
      <c r="I8" s="1" t="s">
        <v>47</v>
      </c>
      <c r="J8" s="1" t="s">
        <v>223</v>
      </c>
      <c r="K8" s="1" t="s">
        <v>112</v>
      </c>
      <c r="L8" s="1" t="s">
        <v>154</v>
      </c>
      <c r="M8" s="9" t="s">
        <v>77</v>
      </c>
      <c r="N8" s="11">
        <f t="shared" si="2"/>
        <v>43204</v>
      </c>
      <c r="O8" s="9" t="s">
        <v>66</v>
      </c>
      <c r="P8" s="12">
        <f t="shared" si="5"/>
        <v>0.66666666666666663</v>
      </c>
      <c r="Q8" s="1">
        <v>1</v>
      </c>
      <c r="R8" s="35">
        <v>32.200000000000003</v>
      </c>
      <c r="S8" s="1" t="s">
        <v>60</v>
      </c>
      <c r="T8" s="9" t="s">
        <v>70</v>
      </c>
      <c r="U8" s="11">
        <f t="shared" si="3"/>
        <v>43103</v>
      </c>
      <c r="V8" s="9" t="s">
        <v>78</v>
      </c>
      <c r="W8" s="12">
        <f t="shared" si="4"/>
        <v>0.72430555555555554</v>
      </c>
    </row>
    <row r="9" spans="1:23" x14ac:dyDescent="0.3">
      <c r="A9" s="1" t="s">
        <v>150</v>
      </c>
      <c r="B9" s="9" t="s">
        <v>80</v>
      </c>
      <c r="C9" s="6" t="str">
        <f t="shared" si="0"/>
        <v>TERREBONNE</v>
      </c>
      <c r="D9" s="9" t="s">
        <v>81</v>
      </c>
      <c r="E9" s="6" t="str">
        <f t="shared" si="1"/>
        <v>J6Y1M9</v>
      </c>
      <c r="F9" s="9" t="s">
        <v>44</v>
      </c>
      <c r="G9" s="6" t="s">
        <v>44</v>
      </c>
      <c r="H9" s="1" t="s">
        <v>155</v>
      </c>
      <c r="I9" s="1" t="s">
        <v>47</v>
      </c>
      <c r="J9" s="1" t="s">
        <v>224</v>
      </c>
      <c r="K9" s="1" t="s">
        <v>110</v>
      </c>
      <c r="L9" s="1" t="s">
        <v>153</v>
      </c>
      <c r="M9" s="9" t="s">
        <v>83</v>
      </c>
      <c r="N9" s="11">
        <f t="shared" si="2"/>
        <v>43145</v>
      </c>
      <c r="O9" s="9" t="s">
        <v>49</v>
      </c>
      <c r="P9" s="12">
        <f t="shared" si="5"/>
        <v>0.79166666666666663</v>
      </c>
      <c r="Q9" s="1">
        <v>3</v>
      </c>
      <c r="R9" s="35">
        <v>96.6</v>
      </c>
      <c r="S9" s="1" t="s">
        <v>60</v>
      </c>
      <c r="T9" s="9" t="s">
        <v>70</v>
      </c>
      <c r="U9" s="11">
        <f t="shared" si="3"/>
        <v>43103</v>
      </c>
      <c r="V9" s="9" t="s">
        <v>84</v>
      </c>
      <c r="W9" s="12">
        <f t="shared" si="4"/>
        <v>0.82430555555555562</v>
      </c>
    </row>
    <row r="11" spans="1:23" x14ac:dyDescent="0.3">
      <c r="L11" s="19"/>
      <c r="M11" s="20"/>
    </row>
  </sheetData>
  <autoFilter ref="A1:V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"/>
  <sheetViews>
    <sheetView topLeftCell="J1" workbookViewId="0">
      <selection activeCell="V5" sqref="V5"/>
    </sheetView>
  </sheetViews>
  <sheetFormatPr baseColWidth="10" defaultRowHeight="14.4" x14ac:dyDescent="0.3"/>
  <cols>
    <col min="1" max="1" width="19.5546875" bestFit="1" customWidth="1"/>
    <col min="2" max="2" width="6.44140625" customWidth="1"/>
    <col min="3" max="3" width="7.33203125" customWidth="1"/>
    <col min="4" max="4" width="17.109375" customWidth="1"/>
    <col min="5" max="5" width="12" customWidth="1"/>
    <col min="6" max="6" width="8.6640625" customWidth="1"/>
    <col min="7" max="7" width="7.44140625" customWidth="1"/>
    <col min="8" max="8" width="11.5546875" customWidth="1"/>
    <col min="9" max="9" width="17.88671875" bestFit="1" customWidth="1"/>
    <col min="10" max="10" width="14.6640625" bestFit="1" customWidth="1"/>
    <col min="11" max="11" width="11.88671875" bestFit="1" customWidth="1"/>
    <col min="12" max="12" width="14.5546875" bestFit="1" customWidth="1"/>
    <col min="13" max="13" width="16.44140625" bestFit="1" customWidth="1"/>
    <col min="14" max="14" width="4.33203125" customWidth="1"/>
    <col min="15" max="15" width="14" bestFit="1" customWidth="1"/>
    <col min="16" max="16" width="29.88671875" bestFit="1" customWidth="1"/>
    <col min="17" max="17" width="16.44140625" bestFit="1" customWidth="1"/>
    <col min="18" max="18" width="17.6640625" bestFit="1" customWidth="1"/>
    <col min="19" max="19" width="45.44140625" customWidth="1"/>
  </cols>
  <sheetData>
    <row r="1" spans="1:19" x14ac:dyDescent="0.3">
      <c r="A1" s="36" t="s">
        <v>124</v>
      </c>
      <c r="B1" s="1" t="s">
        <v>3</v>
      </c>
      <c r="C1" s="1" t="s">
        <v>4</v>
      </c>
      <c r="D1" s="1" t="s">
        <v>12</v>
      </c>
      <c r="E1" s="1" t="s">
        <v>170</v>
      </c>
      <c r="F1" s="1" t="s">
        <v>14</v>
      </c>
      <c r="G1" s="1" t="s">
        <v>15</v>
      </c>
      <c r="H1" s="1" t="s">
        <v>169</v>
      </c>
      <c r="I1" s="1" t="s">
        <v>151</v>
      </c>
      <c r="J1" s="1" t="s">
        <v>171</v>
      </c>
      <c r="K1" s="1" t="s">
        <v>172</v>
      </c>
      <c r="L1" s="9" t="s">
        <v>173</v>
      </c>
      <c r="M1" s="9" t="s">
        <v>174</v>
      </c>
      <c r="N1" s="9" t="s">
        <v>157</v>
      </c>
      <c r="O1" s="9" t="s">
        <v>152</v>
      </c>
      <c r="P1" s="1" t="s">
        <v>175</v>
      </c>
      <c r="Q1" s="9" t="s">
        <v>125</v>
      </c>
      <c r="R1" s="9" t="s">
        <v>126</v>
      </c>
      <c r="S1" s="17" t="s">
        <v>251</v>
      </c>
    </row>
    <row r="2" spans="1:19" x14ac:dyDescent="0.3">
      <c r="A2" s="36" t="s">
        <v>143</v>
      </c>
      <c r="B2" s="1" t="s">
        <v>127</v>
      </c>
      <c r="C2" s="1" t="s">
        <v>176</v>
      </c>
      <c r="D2" s="1" t="s">
        <v>178</v>
      </c>
      <c r="E2" s="1" t="s">
        <v>43</v>
      </c>
      <c r="F2" s="1" t="s">
        <v>44</v>
      </c>
      <c r="G2" s="1" t="s">
        <v>155</v>
      </c>
      <c r="H2" s="1" t="s">
        <v>47</v>
      </c>
      <c r="I2" s="1" t="s">
        <v>225</v>
      </c>
      <c r="J2" s="1" t="s">
        <v>108</v>
      </c>
      <c r="K2" s="1" t="s">
        <v>153</v>
      </c>
      <c r="L2" s="15">
        <v>43159</v>
      </c>
      <c r="M2" s="16">
        <v>0.79166666666666663</v>
      </c>
      <c r="N2" s="9">
        <v>6</v>
      </c>
      <c r="O2" s="37">
        <v>277.2</v>
      </c>
      <c r="P2" s="1" t="s">
        <v>50</v>
      </c>
      <c r="Q2" s="15">
        <v>43101</v>
      </c>
      <c r="R2" s="16">
        <v>0.50555555555555554</v>
      </c>
      <c r="S2" t="str">
        <f>B2&amp;C2&amp;D2&amp;E2&amp;F2&amp;G2&amp;H2&amp;I2&amp;L2&amp;J2&amp;K2&amp;M2&amp;N2&amp;O2&amp;P2&amp;Q2&amp;R2</f>
        <v>FFRMONTRÉALH2G2G3QuébecCanadaIndividuABCD00411850143159Spectacle 1Guichet0,7916666666666676277,2ADMADULTE REG 431010,505555555555556</v>
      </c>
    </row>
    <row r="3" spans="1:19" x14ac:dyDescent="0.3">
      <c r="A3" s="36" t="s">
        <v>144</v>
      </c>
      <c r="B3" s="1" t="s">
        <v>127</v>
      </c>
      <c r="C3" s="1" t="s">
        <v>177</v>
      </c>
      <c r="D3" s="1" t="s">
        <v>179</v>
      </c>
      <c r="E3" s="1" t="s">
        <v>56</v>
      </c>
      <c r="F3" s="1" t="s">
        <v>44</v>
      </c>
      <c r="G3" s="1" t="s">
        <v>155</v>
      </c>
      <c r="H3" s="1" t="s">
        <v>47</v>
      </c>
      <c r="I3" s="1" t="s">
        <v>220</v>
      </c>
      <c r="J3" s="1" t="s">
        <v>109</v>
      </c>
      <c r="K3" s="1" t="s">
        <v>154</v>
      </c>
      <c r="L3" s="15">
        <v>43182</v>
      </c>
      <c r="M3" s="16">
        <v>0.83333333333333337</v>
      </c>
      <c r="N3" s="9">
        <v>1</v>
      </c>
      <c r="O3" s="37">
        <v>32.200000000000003</v>
      </c>
      <c r="P3" s="1" t="s">
        <v>60</v>
      </c>
      <c r="Q3" s="15">
        <v>43101</v>
      </c>
      <c r="R3" s="16">
        <v>0.54722222222222217</v>
      </c>
      <c r="S3" t="str">
        <f t="shared" ref="S3:S10" si="0">B3&amp;C3&amp;D3&amp;E3&amp;F3&amp;G3&amp;H3&amp;I3&amp;L3&amp;J3&amp;K3&amp;M3&amp;N3&amp;O3&amp;P3&amp;Q3&amp;R3</f>
        <v>FENSAINT-HYACINTHEJ2S4B3QuébecCanadaIndividuABCD00399578643182Spectacle 2Web0,833333333333333132,2ADM30ans et - 431010,547222222222222</v>
      </c>
    </row>
    <row r="4" spans="1:19" x14ac:dyDescent="0.3">
      <c r="A4" s="36" t="s">
        <v>145</v>
      </c>
      <c r="B4" s="1" t="s">
        <v>127</v>
      </c>
      <c r="C4" s="1" t="s">
        <v>177</v>
      </c>
      <c r="D4" s="1" t="s">
        <v>179</v>
      </c>
      <c r="E4" s="1" t="s">
        <v>56</v>
      </c>
      <c r="F4" s="1" t="s">
        <v>44</v>
      </c>
      <c r="G4" s="1" t="s">
        <v>155</v>
      </c>
      <c r="H4" s="1" t="s">
        <v>47</v>
      </c>
      <c r="I4" s="1" t="s">
        <v>220</v>
      </c>
      <c r="J4" s="1" t="s">
        <v>109</v>
      </c>
      <c r="K4" s="1" t="s">
        <v>154</v>
      </c>
      <c r="L4" s="15">
        <v>43182</v>
      </c>
      <c r="M4" s="16">
        <v>0.83333333333333337</v>
      </c>
      <c r="N4" s="9">
        <v>1</v>
      </c>
      <c r="O4" s="37">
        <v>32.200000000000003</v>
      </c>
      <c r="P4" s="1" t="s">
        <v>60</v>
      </c>
      <c r="Q4" s="15">
        <v>43101</v>
      </c>
      <c r="R4" s="16">
        <v>0.54722222222222217</v>
      </c>
      <c r="S4" t="str">
        <f t="shared" si="0"/>
        <v>FENSAINT-HYACINTHEJ2S4B3QuébecCanadaIndividuABCD00399578643182Spectacle 2Web0,833333333333333132,2ADM30ans et - 431010,547222222222222</v>
      </c>
    </row>
    <row r="5" spans="1:19" x14ac:dyDescent="0.3">
      <c r="A5" s="36" t="s">
        <v>146</v>
      </c>
      <c r="B5" s="1" t="s">
        <v>87</v>
      </c>
      <c r="C5" s="1" t="s">
        <v>176</v>
      </c>
      <c r="D5" s="1" t="s">
        <v>180</v>
      </c>
      <c r="E5" s="1" t="s">
        <v>64</v>
      </c>
      <c r="F5" s="1" t="s">
        <v>44</v>
      </c>
      <c r="G5" s="1" t="s">
        <v>155</v>
      </c>
      <c r="H5" s="1" t="s">
        <v>47</v>
      </c>
      <c r="I5" s="1" t="s">
        <v>221</v>
      </c>
      <c r="J5" s="1" t="s">
        <v>110</v>
      </c>
      <c r="K5" s="1" t="s">
        <v>153</v>
      </c>
      <c r="L5" s="15">
        <v>43190</v>
      </c>
      <c r="M5" s="16">
        <v>0.66666666666666663</v>
      </c>
      <c r="N5" s="9">
        <v>2</v>
      </c>
      <c r="O5" s="37">
        <v>78.400000000000006</v>
      </c>
      <c r="P5" s="1" t="s">
        <v>198</v>
      </c>
      <c r="Q5" s="15">
        <v>43101</v>
      </c>
      <c r="R5" s="16">
        <v>0.59583333333333333</v>
      </c>
      <c r="S5" t="str">
        <f t="shared" si="0"/>
        <v>MFRBLAINVILLEJ7C4Y7QuébecCanadaIndividuABCD00424978343190Spectacle 3Guichet0,666666666666667278,4ADMADULTE REG431010,595833333333333</v>
      </c>
    </row>
    <row r="6" spans="1:19" x14ac:dyDescent="0.3">
      <c r="A6" s="36" t="s">
        <v>147</v>
      </c>
      <c r="B6" s="1" t="s">
        <v>87</v>
      </c>
      <c r="C6" s="1" t="s">
        <v>176</v>
      </c>
      <c r="D6" s="1" t="s">
        <v>178</v>
      </c>
      <c r="E6" s="1" t="s">
        <v>69</v>
      </c>
      <c r="F6" s="1" t="s">
        <v>44</v>
      </c>
      <c r="G6" s="1" t="s">
        <v>155</v>
      </c>
      <c r="H6" s="1" t="s">
        <v>47</v>
      </c>
      <c r="I6" s="1" t="s">
        <v>222</v>
      </c>
      <c r="J6" s="1" t="s">
        <v>111</v>
      </c>
      <c r="K6" s="1" t="s">
        <v>153</v>
      </c>
      <c r="L6" s="15">
        <v>43139</v>
      </c>
      <c r="M6" s="16">
        <v>0.83333333333333337</v>
      </c>
      <c r="N6" s="9">
        <v>2</v>
      </c>
      <c r="O6" s="37">
        <v>68.400000000000006</v>
      </c>
      <c r="P6" s="1" t="s">
        <v>72</v>
      </c>
      <c r="Q6" s="15">
        <v>43103</v>
      </c>
      <c r="R6" s="16">
        <v>0.57708333333333328</v>
      </c>
      <c r="S6" t="str">
        <f t="shared" si="0"/>
        <v>MFRMONTRÉALH1T2S5QuébecCanadaIndividuABCD00425002943139Spectacle 4Guichet0,833333333333333268,4ADMAiné 431030,577083333333333</v>
      </c>
    </row>
    <row r="7" spans="1:19" x14ac:dyDescent="0.3">
      <c r="A7" s="36" t="s">
        <v>147</v>
      </c>
      <c r="B7" s="1" t="s">
        <v>87</v>
      </c>
      <c r="C7" s="1" t="s">
        <v>176</v>
      </c>
      <c r="D7" s="1" t="s">
        <v>178</v>
      </c>
      <c r="E7" s="1" t="s">
        <v>69</v>
      </c>
      <c r="F7" s="1" t="s">
        <v>44</v>
      </c>
      <c r="G7" s="1" t="s">
        <v>155</v>
      </c>
      <c r="H7" s="1" t="s">
        <v>47</v>
      </c>
      <c r="I7" s="1" t="s">
        <v>222</v>
      </c>
      <c r="J7" s="1" t="s">
        <v>111</v>
      </c>
      <c r="K7" s="1" t="s">
        <v>153</v>
      </c>
      <c r="L7" s="15">
        <v>43139</v>
      </c>
      <c r="M7" s="16">
        <v>0.83333333333333337</v>
      </c>
      <c r="N7" s="9">
        <v>2</v>
      </c>
      <c r="O7" s="37">
        <v>68.400000000000006</v>
      </c>
      <c r="P7" s="1" t="s">
        <v>72</v>
      </c>
      <c r="Q7" s="15">
        <v>43103</v>
      </c>
      <c r="R7" s="16">
        <v>0.57708333333333328</v>
      </c>
      <c r="S7" t="str">
        <f t="shared" si="0"/>
        <v>MFRMONTRÉALH1T2S5QuébecCanadaIndividuABCD00425002943139Spectacle 4Guichet0,833333333333333268,4ADMAiné 431030,577083333333333</v>
      </c>
    </row>
    <row r="8" spans="1:19" x14ac:dyDescent="0.3">
      <c r="A8" s="36" t="s">
        <v>148</v>
      </c>
      <c r="B8" s="1" t="s">
        <v>127</v>
      </c>
      <c r="C8" s="1" t="s">
        <v>176</v>
      </c>
      <c r="D8" s="1" t="s">
        <v>178</v>
      </c>
      <c r="E8" s="1" t="s">
        <v>75</v>
      </c>
      <c r="F8" s="1" t="s">
        <v>44</v>
      </c>
      <c r="G8" s="1" t="s">
        <v>155</v>
      </c>
      <c r="H8" s="1" t="s">
        <v>47</v>
      </c>
      <c r="I8" s="1" t="s">
        <v>223</v>
      </c>
      <c r="J8" s="1" t="s">
        <v>111</v>
      </c>
      <c r="K8" s="1" t="s">
        <v>154</v>
      </c>
      <c r="L8" s="15">
        <v>43139</v>
      </c>
      <c r="M8" s="16">
        <v>0.83333333333333337</v>
      </c>
      <c r="N8" s="9">
        <v>1</v>
      </c>
      <c r="O8" s="37">
        <v>46.2</v>
      </c>
      <c r="P8" s="1" t="s">
        <v>50</v>
      </c>
      <c r="Q8" s="15">
        <v>43103</v>
      </c>
      <c r="R8" s="16">
        <v>0.72430555555555554</v>
      </c>
      <c r="S8" t="str">
        <f t="shared" si="0"/>
        <v>FFRMONTRÉALH1V1G7QuébecCanadaIndividuABCD00238051943139Spectacle 4Web0,833333333333333146,2ADMADULTE REG 431030,724305555555556</v>
      </c>
    </row>
    <row r="9" spans="1:19" x14ac:dyDescent="0.3">
      <c r="A9" s="36" t="s">
        <v>149</v>
      </c>
      <c r="B9" s="1" t="s">
        <v>127</v>
      </c>
      <c r="C9" s="1" t="s">
        <v>176</v>
      </c>
      <c r="D9" s="1" t="s">
        <v>100</v>
      </c>
      <c r="E9" s="1" t="s">
        <v>75</v>
      </c>
      <c r="F9" s="1" t="s">
        <v>44</v>
      </c>
      <c r="G9" s="1" t="s">
        <v>155</v>
      </c>
      <c r="H9" s="1" t="s">
        <v>47</v>
      </c>
      <c r="I9" s="1" t="s">
        <v>223</v>
      </c>
      <c r="J9" s="1" t="s">
        <v>112</v>
      </c>
      <c r="K9" s="1" t="s">
        <v>154</v>
      </c>
      <c r="L9" s="15">
        <v>43204</v>
      </c>
      <c r="M9" s="16">
        <v>0.66666666666666663</v>
      </c>
      <c r="N9" s="9">
        <v>1</v>
      </c>
      <c r="O9" s="37">
        <v>32.200000000000003</v>
      </c>
      <c r="P9" s="1" t="s">
        <v>60</v>
      </c>
      <c r="Q9" s="15">
        <v>43103</v>
      </c>
      <c r="R9" s="16">
        <v>0.72430555555555554</v>
      </c>
      <c r="S9" t="str">
        <f t="shared" si="0"/>
        <v>FFRMONTREALH1V1G7QuébecCanadaIndividuABCD00238051943204Spectacle 5Web0,666666666666667132,2ADM30ans et - 431030,724305555555556</v>
      </c>
    </row>
    <row r="10" spans="1:19" x14ac:dyDescent="0.3">
      <c r="A10" s="36" t="s">
        <v>150</v>
      </c>
      <c r="B10" s="1" t="s">
        <v>87</v>
      </c>
      <c r="C10" s="1" t="s">
        <v>176</v>
      </c>
      <c r="D10" s="1" t="s">
        <v>181</v>
      </c>
      <c r="E10" s="1" t="s">
        <v>81</v>
      </c>
      <c r="F10" s="1" t="s">
        <v>44</v>
      </c>
      <c r="G10" s="1" t="s">
        <v>155</v>
      </c>
      <c r="H10" s="1" t="s">
        <v>47</v>
      </c>
      <c r="I10" s="1" t="s">
        <v>224</v>
      </c>
      <c r="J10" s="1" t="s">
        <v>110</v>
      </c>
      <c r="K10" s="1" t="s">
        <v>153</v>
      </c>
      <c r="L10" s="15">
        <v>43145</v>
      </c>
      <c r="M10" s="16">
        <v>0.79166666666666663</v>
      </c>
      <c r="N10" s="9">
        <v>3</v>
      </c>
      <c r="O10" s="37">
        <v>96.6</v>
      </c>
      <c r="P10" s="1" t="s">
        <v>60</v>
      </c>
      <c r="Q10" s="15">
        <v>43103</v>
      </c>
      <c r="R10" s="16">
        <v>0.82430555555555562</v>
      </c>
      <c r="S10" t="str">
        <f t="shared" si="0"/>
        <v>MFRTERREBONNEJ6Y1M9QuébecCanadaIndividuABCD00409586343145Spectacle 3Guichet0,791666666666667396,6ADM30ans et - 431030,824305555555556</v>
      </c>
    </row>
  </sheetData>
  <autoFilter ref="A1:S10" xr:uid="{00000000-0009-0000-0000-000004000000}">
    <sortState xmlns:xlrd2="http://schemas.microsoft.com/office/spreadsheetml/2017/richdata2" ref="A2:S9">
      <sortCondition ref="A1:A10"/>
    </sortState>
  </autoFilter>
  <conditionalFormatting sqref="A1:A10">
    <cfRule type="duplicateValues" dxfId="2" priority="5"/>
  </conditionalFormatting>
  <conditionalFormatting sqref="A1:A1048576">
    <cfRule type="duplicateValues" dxfId="1" priority="6"/>
  </conditionalFormatting>
  <conditionalFormatting sqref="S1:S10">
    <cfRule type="duplicateValues" dxfId="0" priority="8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"/>
  <sheetViews>
    <sheetView tabSelected="1" workbookViewId="0">
      <selection activeCell="E11" sqref="E11"/>
    </sheetView>
  </sheetViews>
  <sheetFormatPr baseColWidth="10" defaultRowHeight="14.4" x14ac:dyDescent="0.3"/>
  <cols>
    <col min="1" max="1" width="19.5546875" bestFit="1" customWidth="1"/>
    <col min="2" max="2" width="6.5546875" bestFit="1" customWidth="1"/>
    <col min="3" max="3" width="7.33203125" bestFit="1" customWidth="1"/>
    <col min="4" max="4" width="17.109375" bestFit="1" customWidth="1"/>
    <col min="5" max="5" width="12" bestFit="1" customWidth="1"/>
    <col min="6" max="6" width="8.6640625" bestFit="1" customWidth="1"/>
    <col min="7" max="7" width="7.44140625" bestFit="1" customWidth="1"/>
    <col min="8" max="8" width="11.5546875" bestFit="1" customWidth="1"/>
    <col min="9" max="9" width="17.88671875" bestFit="1" customWidth="1"/>
    <col min="10" max="10" width="14.6640625" bestFit="1" customWidth="1"/>
    <col min="11" max="11" width="11.88671875" bestFit="1" customWidth="1"/>
    <col min="12" max="12" width="14.5546875" bestFit="1" customWidth="1"/>
    <col min="13" max="13" width="16.44140625" bestFit="1" customWidth="1"/>
    <col min="14" max="14" width="4.33203125" bestFit="1" customWidth="1"/>
    <col min="15" max="15" width="14.109375" bestFit="1" customWidth="1"/>
    <col min="16" max="16" width="29.88671875" bestFit="1" customWidth="1"/>
    <col min="17" max="17" width="16.44140625" bestFit="1" customWidth="1"/>
    <col min="18" max="18" width="17.6640625" bestFit="1" customWidth="1"/>
  </cols>
  <sheetData>
    <row r="1" spans="1:18" x14ac:dyDescent="0.3">
      <c r="A1" s="10" t="s">
        <v>124</v>
      </c>
      <c r="B1" s="10" t="s">
        <v>3</v>
      </c>
      <c r="C1" s="10" t="s">
        <v>4</v>
      </c>
      <c r="D1" s="10" t="s">
        <v>12</v>
      </c>
      <c r="E1" s="10" t="s">
        <v>170</v>
      </c>
      <c r="F1" s="10" t="s">
        <v>14</v>
      </c>
      <c r="G1" s="10" t="s">
        <v>15</v>
      </c>
      <c r="H1" s="10" t="s">
        <v>169</v>
      </c>
      <c r="I1" s="10" t="s">
        <v>151</v>
      </c>
      <c r="J1" s="10" t="s">
        <v>171</v>
      </c>
      <c r="K1" s="10" t="s">
        <v>172</v>
      </c>
      <c r="L1" s="10" t="s">
        <v>173</v>
      </c>
      <c r="M1" s="10" t="s">
        <v>174</v>
      </c>
      <c r="N1" s="10" t="s">
        <v>157</v>
      </c>
      <c r="O1" s="10" t="s">
        <v>152</v>
      </c>
      <c r="P1" s="10" t="s">
        <v>175</v>
      </c>
      <c r="Q1" s="10" t="s">
        <v>125</v>
      </c>
      <c r="R1" s="10" t="s">
        <v>126</v>
      </c>
    </row>
    <row r="2" spans="1:18" x14ac:dyDescent="0.3">
      <c r="A2" s="1" t="s">
        <v>143</v>
      </c>
      <c r="B2" s="1" t="s">
        <v>127</v>
      </c>
      <c r="C2" s="1" t="s">
        <v>176</v>
      </c>
      <c r="D2" s="1" t="s">
        <v>178</v>
      </c>
      <c r="E2" s="1" t="s">
        <v>43</v>
      </c>
      <c r="F2" s="1" t="s">
        <v>44</v>
      </c>
      <c r="G2" s="1" t="s">
        <v>155</v>
      </c>
      <c r="H2" s="1" t="s">
        <v>47</v>
      </c>
      <c r="I2" s="29" t="s">
        <v>225</v>
      </c>
      <c r="J2" s="1" t="s">
        <v>108</v>
      </c>
      <c r="K2" s="1" t="s">
        <v>153</v>
      </c>
      <c r="L2" s="13">
        <v>43159</v>
      </c>
      <c r="M2" s="14">
        <v>0.79166666666666663</v>
      </c>
      <c r="N2" s="1">
        <v>6</v>
      </c>
      <c r="O2" s="1">
        <v>277.2</v>
      </c>
      <c r="P2" s="1" t="s">
        <v>50</v>
      </c>
      <c r="Q2" s="13">
        <v>43101</v>
      </c>
      <c r="R2" s="14">
        <v>0.50555555555555554</v>
      </c>
    </row>
    <row r="3" spans="1:18" x14ac:dyDescent="0.3">
      <c r="A3" s="1" t="s">
        <v>144</v>
      </c>
      <c r="B3" s="1" t="s">
        <v>127</v>
      </c>
      <c r="C3" s="1" t="s">
        <v>177</v>
      </c>
      <c r="D3" s="1" t="s">
        <v>179</v>
      </c>
      <c r="E3" s="1" t="s">
        <v>56</v>
      </c>
      <c r="F3" s="1" t="s">
        <v>44</v>
      </c>
      <c r="G3" s="1" t="s">
        <v>155</v>
      </c>
      <c r="H3" s="1" t="s">
        <v>47</v>
      </c>
      <c r="I3" s="1" t="s">
        <v>220</v>
      </c>
      <c r="J3" s="1" t="s">
        <v>109</v>
      </c>
      <c r="K3" s="1" t="s">
        <v>154</v>
      </c>
      <c r="L3" s="13">
        <v>43182</v>
      </c>
      <c r="M3" s="14">
        <v>0.83333333333333337</v>
      </c>
      <c r="N3" s="1">
        <v>1</v>
      </c>
      <c r="O3" s="1">
        <v>32.200000000000003</v>
      </c>
      <c r="P3" s="1" t="s">
        <v>60</v>
      </c>
      <c r="Q3" s="13">
        <v>43101</v>
      </c>
      <c r="R3" s="14">
        <v>0.54722222222222217</v>
      </c>
    </row>
    <row r="4" spans="1:18" x14ac:dyDescent="0.3">
      <c r="A4" s="1" t="s">
        <v>146</v>
      </c>
      <c r="B4" s="1" t="s">
        <v>87</v>
      </c>
      <c r="C4" s="1" t="s">
        <v>176</v>
      </c>
      <c r="D4" s="1" t="s">
        <v>180</v>
      </c>
      <c r="E4" s="1" t="s">
        <v>64</v>
      </c>
      <c r="F4" s="1" t="s">
        <v>44</v>
      </c>
      <c r="G4" s="1" t="s">
        <v>155</v>
      </c>
      <c r="H4" s="1" t="s">
        <v>47</v>
      </c>
      <c r="I4" s="1" t="s">
        <v>221</v>
      </c>
      <c r="J4" s="1" t="s">
        <v>109</v>
      </c>
      <c r="K4" s="1" t="s">
        <v>153</v>
      </c>
      <c r="L4" s="13">
        <v>43190</v>
      </c>
      <c r="M4" s="14">
        <v>0.66666666666666663</v>
      </c>
      <c r="N4" s="1">
        <v>2</v>
      </c>
      <c r="O4" s="1">
        <v>78.400000000000006</v>
      </c>
      <c r="P4" s="1" t="s">
        <v>198</v>
      </c>
      <c r="Q4" s="13">
        <v>43101</v>
      </c>
      <c r="R4" s="14">
        <v>0.59583333333333333</v>
      </c>
    </row>
    <row r="5" spans="1:18" x14ac:dyDescent="0.3">
      <c r="A5" s="1" t="s">
        <v>147</v>
      </c>
      <c r="B5" s="1" t="s">
        <v>87</v>
      </c>
      <c r="C5" s="1" t="s">
        <v>176</v>
      </c>
      <c r="D5" s="1" t="s">
        <v>178</v>
      </c>
      <c r="E5" s="1" t="s">
        <v>69</v>
      </c>
      <c r="F5" s="1" t="s">
        <v>44</v>
      </c>
      <c r="G5" s="1" t="s">
        <v>155</v>
      </c>
      <c r="H5" s="1" t="s">
        <v>47</v>
      </c>
      <c r="I5" s="1" t="s">
        <v>222</v>
      </c>
      <c r="J5" s="1" t="s">
        <v>111</v>
      </c>
      <c r="K5" s="1" t="s">
        <v>153</v>
      </c>
      <c r="L5" s="13">
        <v>43139</v>
      </c>
      <c r="M5" s="14">
        <v>0.83333333333333337</v>
      </c>
      <c r="N5" s="1">
        <v>2</v>
      </c>
      <c r="O5" s="1">
        <v>68.400000000000006</v>
      </c>
      <c r="P5" s="1" t="s">
        <v>72</v>
      </c>
      <c r="Q5" s="13">
        <v>43103</v>
      </c>
      <c r="R5" s="14">
        <v>0.57708333333333328</v>
      </c>
    </row>
    <row r="6" spans="1:18" x14ac:dyDescent="0.3">
      <c r="A6" s="1" t="s">
        <v>148</v>
      </c>
      <c r="B6" s="1" t="s">
        <v>127</v>
      </c>
      <c r="C6" s="1" t="s">
        <v>176</v>
      </c>
      <c r="D6" s="1" t="s">
        <v>178</v>
      </c>
      <c r="E6" s="1" t="s">
        <v>75</v>
      </c>
      <c r="F6" s="1" t="s">
        <v>44</v>
      </c>
      <c r="G6" s="1" t="s">
        <v>155</v>
      </c>
      <c r="H6" s="1" t="s">
        <v>47</v>
      </c>
      <c r="I6" s="1" t="s">
        <v>223</v>
      </c>
      <c r="J6" s="1" t="s">
        <v>111</v>
      </c>
      <c r="K6" s="1" t="s">
        <v>154</v>
      </c>
      <c r="L6" s="13">
        <v>43139</v>
      </c>
      <c r="M6" s="14">
        <v>0.83333333333333337</v>
      </c>
      <c r="N6" s="1">
        <v>1</v>
      </c>
      <c r="O6" s="1">
        <v>46.2</v>
      </c>
      <c r="P6" s="1" t="s">
        <v>50</v>
      </c>
      <c r="Q6" s="13">
        <v>43103</v>
      </c>
      <c r="R6" s="14">
        <v>0.72430555555555554</v>
      </c>
    </row>
    <row r="7" spans="1:18" x14ac:dyDescent="0.3">
      <c r="A7" s="1" t="s">
        <v>149</v>
      </c>
      <c r="B7" s="1" t="s">
        <v>127</v>
      </c>
      <c r="C7" s="1" t="s">
        <v>176</v>
      </c>
      <c r="D7" s="1" t="s">
        <v>178</v>
      </c>
      <c r="E7" s="1" t="s">
        <v>75</v>
      </c>
      <c r="F7" s="1" t="s">
        <v>44</v>
      </c>
      <c r="G7" s="1" t="s">
        <v>155</v>
      </c>
      <c r="H7" s="1" t="s">
        <v>47</v>
      </c>
      <c r="I7" s="1" t="s">
        <v>223</v>
      </c>
      <c r="J7" s="1" t="s">
        <v>112</v>
      </c>
      <c r="K7" s="1" t="s">
        <v>154</v>
      </c>
      <c r="L7" s="13">
        <v>43204</v>
      </c>
      <c r="M7" s="14">
        <v>0.66666666666666663</v>
      </c>
      <c r="N7" s="1">
        <v>1</v>
      </c>
      <c r="O7" s="1">
        <v>32.200000000000003</v>
      </c>
      <c r="P7" s="1" t="s">
        <v>60</v>
      </c>
      <c r="Q7" s="13">
        <v>43103</v>
      </c>
      <c r="R7" s="14">
        <v>0.72430555555555554</v>
      </c>
    </row>
    <row r="8" spans="1:18" x14ac:dyDescent="0.3">
      <c r="A8" s="1" t="s">
        <v>150</v>
      </c>
      <c r="B8" s="1" t="s">
        <v>87</v>
      </c>
      <c r="C8" s="1" t="s">
        <v>176</v>
      </c>
      <c r="D8" s="1" t="s">
        <v>181</v>
      </c>
      <c r="E8" s="1" t="s">
        <v>81</v>
      </c>
      <c r="F8" s="1" t="s">
        <v>44</v>
      </c>
      <c r="G8" s="1" t="s">
        <v>155</v>
      </c>
      <c r="H8" s="1" t="s">
        <v>47</v>
      </c>
      <c r="I8" s="1" t="s">
        <v>224</v>
      </c>
      <c r="J8" s="1" t="s">
        <v>110</v>
      </c>
      <c r="K8" s="1" t="s">
        <v>153</v>
      </c>
      <c r="L8" s="13">
        <v>43145</v>
      </c>
      <c r="M8" s="14">
        <v>0.79166666666666663</v>
      </c>
      <c r="N8" s="1">
        <v>3</v>
      </c>
      <c r="O8" s="1">
        <v>96.6</v>
      </c>
      <c r="P8" s="1" t="s">
        <v>60</v>
      </c>
      <c r="Q8" s="13">
        <v>43103</v>
      </c>
      <c r="R8" s="14">
        <v>0.82430555555555562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53E7-A818-4333-A3D0-46E9F49F159B}">
  <dimension ref="A1:D5"/>
  <sheetViews>
    <sheetView workbookViewId="0"/>
  </sheetViews>
  <sheetFormatPr baseColWidth="10" defaultRowHeight="14.4" x14ac:dyDescent="0.3"/>
  <cols>
    <col min="1" max="1" width="19.5546875" bestFit="1" customWidth="1"/>
    <col min="2" max="2" width="18.44140625" bestFit="1" customWidth="1"/>
    <col min="3" max="3" width="24.33203125" bestFit="1" customWidth="1"/>
    <col min="4" max="4" width="23.33203125" bestFit="1" customWidth="1"/>
    <col min="5" max="5" width="28.44140625" bestFit="1" customWidth="1"/>
    <col min="6" max="6" width="12.6640625" bestFit="1" customWidth="1"/>
    <col min="7" max="7" width="25.44140625" bestFit="1" customWidth="1"/>
    <col min="8" max="9" width="11" bestFit="1" customWidth="1"/>
    <col min="10" max="10" width="17.33203125" bestFit="1" customWidth="1"/>
    <col min="11" max="11" width="12.6640625" bestFit="1" customWidth="1"/>
    <col min="12" max="12" width="24.33203125" bestFit="1" customWidth="1"/>
    <col min="13" max="14" width="11" bestFit="1" customWidth="1"/>
    <col min="15" max="15" width="17.33203125" bestFit="1" customWidth="1"/>
    <col min="16" max="16" width="12.6640625" bestFit="1" customWidth="1"/>
    <col min="17" max="17" width="19.109375" bestFit="1" customWidth="1"/>
    <col min="18" max="18" width="30.44140625" bestFit="1" customWidth="1"/>
    <col min="19" max="19" width="29.33203125" bestFit="1" customWidth="1"/>
  </cols>
  <sheetData>
    <row r="1" spans="1:4" x14ac:dyDescent="0.3">
      <c r="A1" s="21" t="s">
        <v>12</v>
      </c>
      <c r="B1" t="s">
        <v>179</v>
      </c>
    </row>
    <row r="3" spans="1:4" x14ac:dyDescent="0.3">
      <c r="A3" s="21" t="s">
        <v>189</v>
      </c>
      <c r="B3" t="s">
        <v>193</v>
      </c>
      <c r="C3" t="s">
        <v>191</v>
      </c>
      <c r="D3" t="s">
        <v>192</v>
      </c>
    </row>
    <row r="4" spans="1:4" x14ac:dyDescent="0.3">
      <c r="A4" s="22" t="s">
        <v>154</v>
      </c>
      <c r="B4" s="41">
        <v>1</v>
      </c>
      <c r="C4" s="41">
        <v>1</v>
      </c>
      <c r="D4" s="41">
        <v>32.200000000000003</v>
      </c>
    </row>
    <row r="5" spans="1:4" x14ac:dyDescent="0.3">
      <c r="A5" s="22" t="s">
        <v>190</v>
      </c>
      <c r="B5" s="41">
        <v>1</v>
      </c>
      <c r="C5" s="41">
        <v>1</v>
      </c>
      <c r="D5" s="41">
        <v>32.200000000000003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71DF83583D842AC735080BE14C568" ma:contentTypeVersion="13" ma:contentTypeDescription="Crée un document." ma:contentTypeScope="" ma:versionID="f30443fb0ab55a98068cd6b374da39ec">
  <xsd:schema xmlns:xsd="http://www.w3.org/2001/XMLSchema" xmlns:xs="http://www.w3.org/2001/XMLSchema" xmlns:p="http://schemas.microsoft.com/office/2006/metadata/properties" xmlns:ns2="15dd9326-9775-486c-ae86-a2c3f632e3e5" xmlns:ns3="1e5be0cd-ad77-46a4-8c2b-ea31a4516aba" targetNamespace="http://schemas.microsoft.com/office/2006/metadata/properties" ma:root="true" ma:fieldsID="de38a904444a04a5d92f1d54c8bb492c" ns2:_="" ns3:_="">
    <xsd:import namespace="15dd9326-9775-486c-ae86-a2c3f632e3e5"/>
    <xsd:import namespace="1e5be0cd-ad77-46a4-8c2b-ea31a4516a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d9326-9775-486c-ae86-a2c3f632e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be0cd-ad77-46a4-8c2b-ea31a4516a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DF8C59-E6A6-46EE-BDF4-9A561AF91E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30A8D4-97C7-4AC6-B6D8-91E7F76CA3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d9326-9775-486c-ae86-a2c3f632e3e5"/>
    <ds:schemaRef ds:uri="1e5be0cd-ad77-46a4-8c2b-ea31a4516a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EB9DD9-6BB7-438B-8AC5-7A012DFC993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582AF37-264F-41F3-B311-C04A98CA82F7}">
  <ds:schemaRefs>
    <ds:schemaRef ds:uri="15dd9326-9775-486c-ae86-a2c3f632e3e5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1e5be0cd-ad77-46a4-8c2b-ea31a4516ab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Données_originales</vt:lpstr>
      <vt:lpstr>Choix des variables</vt:lpstr>
      <vt:lpstr>Dictionnaire de données</vt:lpstr>
      <vt:lpstr>Variables retenues</vt:lpstr>
      <vt:lpstr>Majuscule_Type</vt:lpstr>
      <vt:lpstr>Verifier_doublons</vt:lpstr>
      <vt:lpstr>Données_propres</vt:lpstr>
      <vt:lpstr>Tableau croisé dynamique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Émilie Liu</dc:creator>
  <cp:lastModifiedBy>Eric Delechelle</cp:lastModifiedBy>
  <dcterms:created xsi:type="dcterms:W3CDTF">2021-02-15T14:08:43Z</dcterms:created>
  <dcterms:modified xsi:type="dcterms:W3CDTF">2024-03-07T07:39:15Z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0x0101001A171DF83583D842AC735080BE14C568</vt:lpwstr>
  </property>
</Properties>
</file>