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eniz\Desktop\Epicode\"/>
    </mc:Choice>
  </mc:AlternateContent>
  <xr:revisionPtr revIDLastSave="0" documentId="8_{7A6A7577-2F2A-43C9-8E17-8AC090879B75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CONTA_SE!$H$3:$I$6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7" i="7" l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G7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5" i="6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E3" i="2"/>
  <c r="E4" i="2"/>
  <c r="E5" i="2"/>
  <c r="E6" i="2"/>
  <c r="E7" i="2"/>
  <c r="E8" i="2"/>
  <c r="E9" i="2"/>
  <c r="E2" i="2"/>
  <c r="G3" i="2"/>
  <c r="G4" i="2"/>
  <c r="G5" i="2"/>
  <c r="G6" i="2"/>
  <c r="G7" i="2"/>
  <c r="G8" i="2"/>
  <c r="G9" i="2"/>
  <c r="G2" i="2"/>
  <c r="B3" i="2"/>
  <c r="B4" i="2"/>
  <c r="B5" i="2"/>
  <c r="B6" i="2"/>
  <c r="B7" i="2"/>
  <c r="B8" i="2"/>
  <c r="B9" i="2"/>
  <c r="B2" i="2"/>
  <c r="D10" i="3"/>
  <c r="D8" i="3"/>
  <c r="D4" i="3"/>
  <c r="D5" i="3"/>
  <c r="D6" i="3"/>
  <c r="D7" i="3"/>
  <c r="D9" i="3"/>
  <c r="H4" i="4"/>
  <c r="I9" i="5"/>
  <c r="I10" i="5"/>
  <c r="I11" i="5"/>
  <c r="I12" i="5"/>
  <c r="I13" i="5"/>
  <c r="I14" i="5"/>
  <c r="I8" i="5"/>
  <c r="I4" i="5"/>
  <c r="I5" i="5"/>
  <c r="I6" i="5"/>
  <c r="I3" i="5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<sst xmlns="http://schemas.openxmlformats.org/spreadsheetml/2006/main" count="1004" uniqueCount="656">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</sst>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2" formatCode="_-* #,##0_-;\-* #,##0_-;_-* &quot;-&quot;??_-;_-@_-"/>
    <numFmt numFmtId="173" formatCode="_-* #,##0.00\ [$€-803]_-;\-* #,##0.00\ [$€-803]_-;_-* &quot;-&quot;??\ [$€-803]_-;_-@_-"/>
  </numFmts>
  <fonts count="16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rgb="FF000000"/>
      <name val="Calibri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theme="6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0" fontId="14" fillId="7" borderId="0" applyNumberFormat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4" fillId="4" borderId="4" xfId="0" applyFont="1" applyFill="1" applyBorder="1"/>
    <xf numFmtId="9" fontId="4" fillId="4" borderId="5" xfId="0" applyNumberFormat="1" applyFont="1" applyFill="1" applyBorder="1"/>
    <xf numFmtId="164" fontId="2" fillId="0" borderId="0" xfId="0" applyNumberFormat="1" applyFont="1"/>
    <xf numFmtId="0" fontId="2" fillId="0" borderId="6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0" borderId="9" xfId="0" applyFont="1" applyBorder="1"/>
    <xf numFmtId="0" fontId="2" fillId="0" borderId="10" xfId="0" applyFont="1" applyBorder="1"/>
    <xf numFmtId="165" fontId="2" fillId="0" borderId="9" xfId="0" applyNumberFormat="1" applyFont="1" applyBorder="1"/>
    <xf numFmtId="0" fontId="2" fillId="0" borderId="11" xfId="0" applyFont="1" applyBorder="1"/>
    <xf numFmtId="0" fontId="2" fillId="0" borderId="13" xfId="0" applyFont="1" applyBorder="1"/>
    <xf numFmtId="165" fontId="2" fillId="0" borderId="13" xfId="0" applyNumberFormat="1" applyFont="1" applyBorder="1"/>
    <xf numFmtId="0" fontId="5" fillId="5" borderId="15" xfId="0" applyFont="1" applyFill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2" borderId="24" xfId="0" applyFont="1" applyFill="1" applyBorder="1" applyAlignment="1">
      <alignment horizontal="right"/>
    </xf>
    <xf numFmtId="0" fontId="2" fillId="2" borderId="24" xfId="0" applyFont="1" applyFill="1" applyBorder="1"/>
    <xf numFmtId="0" fontId="4" fillId="0" borderId="25" xfId="0" applyFont="1" applyBorder="1"/>
    <xf numFmtId="166" fontId="2" fillId="0" borderId="0" xfId="0" applyNumberFormat="1" applyFont="1"/>
    <xf numFmtId="0" fontId="6" fillId="6" borderId="24" xfId="0" applyFont="1" applyFill="1" applyBorder="1"/>
    <xf numFmtId="166" fontId="6" fillId="6" borderId="24" xfId="0" applyNumberFormat="1" applyFont="1" applyFill="1" applyBorder="1"/>
    <xf numFmtId="0" fontId="7" fillId="0" borderId="26" xfId="0" applyFont="1" applyBorder="1"/>
    <xf numFmtId="167" fontId="7" fillId="0" borderId="26" xfId="0" applyNumberFormat="1" applyFont="1" applyBorder="1"/>
    <xf numFmtId="0" fontId="8" fillId="0" borderId="0" xfId="0" applyFont="1"/>
    <xf numFmtId="0" fontId="9" fillId="2" borderId="24" xfId="0" applyFont="1" applyFill="1" applyBorder="1"/>
    <xf numFmtId="165" fontId="2" fillId="0" borderId="0" xfId="0" applyNumberFormat="1" applyFont="1"/>
    <xf numFmtId="0" fontId="10" fillId="0" borderId="0" xfId="0" applyFont="1"/>
    <xf numFmtId="167" fontId="2" fillId="0" borderId="0" xfId="0" applyNumberFormat="1" applyFont="1"/>
    <xf numFmtId="167" fontId="8" fillId="0" borderId="27" xfId="0" applyNumberFormat="1" applyFont="1" applyBorder="1"/>
    <xf numFmtId="167" fontId="8" fillId="0" borderId="29" xfId="0" applyNumberFormat="1" applyFont="1" applyBorder="1"/>
    <xf numFmtId="167" fontId="8" fillId="0" borderId="30" xfId="0" applyNumberFormat="1" applyFont="1" applyBorder="1"/>
    <xf numFmtId="0" fontId="11" fillId="0" borderId="27" xfId="0" applyFont="1" applyBorder="1"/>
    <xf numFmtId="0" fontId="11" fillId="0" borderId="29" xfId="0" applyFont="1" applyBorder="1"/>
    <xf numFmtId="0" fontId="11" fillId="0" borderId="30" xfId="0" applyFont="1" applyBorder="1"/>
    <xf numFmtId="0" fontId="7" fillId="0" borderId="26" xfId="0" applyFont="1" applyBorder="1" applyAlignment="1">
      <alignment horizontal="center"/>
    </xf>
    <xf numFmtId="169" fontId="7" fillId="0" borderId="26" xfId="0" applyNumberFormat="1" applyFont="1" applyBorder="1" applyAlignment="1">
      <alignment horizontal="center"/>
    </xf>
    <xf numFmtId="166" fontId="7" fillId="0" borderId="26" xfId="0" applyNumberFormat="1" applyFont="1" applyBorder="1" applyAlignment="1">
      <alignment horizontal="center"/>
    </xf>
    <xf numFmtId="0" fontId="4" fillId="2" borderId="24" xfId="0" applyFont="1" applyFill="1" applyBorder="1"/>
    <xf numFmtId="0" fontId="4" fillId="0" borderId="11" xfId="0" applyFont="1" applyBorder="1"/>
    <xf numFmtId="167" fontId="2" fillId="0" borderId="32" xfId="0" applyNumberFormat="1" applyFont="1" applyBorder="1"/>
    <xf numFmtId="0" fontId="4" fillId="0" borderId="12" xfId="0" applyFont="1" applyBorder="1"/>
    <xf numFmtId="0" fontId="4" fillId="0" borderId="14" xfId="0" applyFont="1" applyBorder="1"/>
    <xf numFmtId="165" fontId="8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3" fillId="0" borderId="31" xfId="0" applyFont="1" applyBorder="1"/>
    <xf numFmtId="43" fontId="0" fillId="0" borderId="0" xfId="1" applyFont="1"/>
    <xf numFmtId="0" fontId="2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172" fontId="2" fillId="0" borderId="28" xfId="1" applyNumberFormat="1" applyFont="1" applyBorder="1" applyAlignment="1">
      <alignment horizontal="center"/>
    </xf>
    <xf numFmtId="172" fontId="2" fillId="0" borderId="28" xfId="1" applyNumberFormat="1" applyFont="1" applyBorder="1" applyAlignment="1">
      <alignment horizontal="center" vertical="center"/>
    </xf>
    <xf numFmtId="0" fontId="15" fillId="0" borderId="0" xfId="0" applyFont="1"/>
    <xf numFmtId="0" fontId="1" fillId="7" borderId="0" xfId="2" applyFont="1"/>
    <xf numFmtId="0" fontId="2" fillId="0" borderId="33" xfId="0" applyFont="1" applyBorder="1"/>
    <xf numFmtId="0" fontId="2" fillId="0" borderId="34" xfId="0" applyFont="1" applyBorder="1"/>
    <xf numFmtId="173" fontId="2" fillId="0" borderId="0" xfId="0" applyNumberFormat="1" applyFont="1"/>
    <xf numFmtId="167" fontId="2" fillId="0" borderId="34" xfId="0" applyNumberFormat="1" applyFont="1" applyBorder="1"/>
    <xf numFmtId="14" fontId="4" fillId="2" borderId="6" xfId="0" applyNumberFormat="1" applyFont="1" applyFill="1" applyBorder="1"/>
    <xf numFmtId="172" fontId="0" fillId="0" borderId="0" xfId="1" applyNumberFormat="1" applyFont="1" applyAlignment="1">
      <alignment horizontal="center" vertical="center"/>
    </xf>
  </cellXfs>
  <cellStyles count="3">
    <cellStyle name="Colore 3" xfId="2" builtinId="37"/>
    <cellStyle name="Migliaia" xfId="1" builtinId="3"/>
    <cellStyle name="Normale" xfId="0" builtinId="0"/>
  </cellStyles>
  <dxfs count="38">
    <dxf>
      <font>
        <b/>
        <i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37"/>
      <tableStyleElement type="firstRowStripe" dxfId="36"/>
      <tableStyleElement type="secondRowStripe" dxfId="35"/>
    </tableStyle>
    <tableStyle name="Cerca_Vert_Spese-style" pivot="0" count="4" xr9:uid="{00000000-0011-0000-FFFF-FFFF01000000}">
      <tableStyleElement type="headerRow" dxfId="34"/>
      <tableStyleElement type="totalRow" dxfId="33"/>
      <tableStyleElement type="firstRowStripe" dxfId="32"/>
      <tableStyleElement type="second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30">
      <calculatedColumnFormula>VLOOKUP(Table_1[[#This Row],[Punteggio]],$F$3:$G$6,2,0)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F4" sqref="F4:F339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20.85546875" customWidth="1"/>
    <col min="5" max="5" width="91.7109375" customWidth="1"/>
    <col min="6" max="6" width="17.5703125" customWidth="1"/>
    <col min="7" max="7" width="7.140625" customWidth="1"/>
    <col min="8" max="26" width="8.7109375" customWidth="1"/>
  </cols>
  <sheetData>
    <row r="1" spans="1:26" ht="39" customHeight="1" x14ac:dyDescent="0.2">
      <c r="A1" s="53" t="s">
        <v>0</v>
      </c>
      <c r="B1" s="54"/>
      <c r="C1" s="54"/>
      <c r="D1" s="54"/>
      <c r="E1" s="54"/>
      <c r="F1" s="54"/>
      <c r="G1" s="5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6" t="s">
        <v>1</v>
      </c>
      <c r="B2" s="54"/>
      <c r="C2" s="54"/>
      <c r="D2" s="54"/>
      <c r="E2" s="5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C4*IVATOT+C4</f>
        <v>337200</v>
      </c>
      <c r="E4" s="1" t="str">
        <f>_xlfn.CONCAT(A4," ",B4)</f>
        <v>MON.SVGA 0,28 14" AOC 4VLR 1024 x 768, MPR II, N.I.,  Energy Star Digital</v>
      </c>
      <c r="F4" s="69">
        <f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>C5*IVATOT+C5</f>
        <v>387600</v>
      </c>
      <c r="E5" s="1" t="str">
        <f t="shared" ref="E5:E68" si="0">_xlfn.CONCAT(A5," ",B5)</f>
        <v>MON.SVGA 0,28 15" AOC 5VLR 1280 x 1024, MPR II, N.I., Energy Star Digital</v>
      </c>
      <c r="F5" s="69">
        <f>C5*IVATOT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>C6*IVATOT+C6</f>
        <v>412800</v>
      </c>
      <c r="E6" s="1" t="str">
        <f t="shared" si="0"/>
        <v>MON.SVGA 0,28 15" AOC 5NLR OSD 1280 x 1024, MPR II, N.I., Energy Star Digital, 69KHz</v>
      </c>
      <c r="F6" s="69">
        <f>C6*IVATOT</f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>C7*IVATOT+C7</f>
        <v>433200</v>
      </c>
      <c r="E7" s="1" t="str">
        <f t="shared" si="0"/>
        <v>MON.SVGA 0,28 15" AOC 5GLR+ OSD 1280 x 1024, MPR II,TCO'92 N.I., Energy Star Digit 69KHz</v>
      </c>
      <c r="F7" s="69">
        <f>C7*IVATOT</f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>C8*IVATOT+C8</f>
        <v>625200</v>
      </c>
      <c r="E8" s="1" t="str">
        <f t="shared" si="0"/>
        <v>MON. 15" 0.23 CM500ET HITACHI 1152x870, 75 Hz, MPR II,TCO'92, N.I.,Energy Star, P&amp;P</v>
      </c>
      <c r="F8" s="69">
        <f>C8*IVATOT</f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>C9*IVATOT+C9</f>
        <v>632400</v>
      </c>
      <c r="E9" s="1" t="str">
        <f t="shared" si="0"/>
        <v>MON. 15" 0.28 A500 NEC 1280x1024, 60Hz, MPR II, Energy Star, P&amp;P</v>
      </c>
      <c r="F9" s="69">
        <f>C9*IVATOT</f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>C10*IVATOT+C10</f>
        <v>751200</v>
      </c>
      <c r="E10" s="1" t="str">
        <f t="shared" si="0"/>
        <v>MON.SVGA 0,28 17" AOC 7VLR 1280 x 1024, MPR II, N.I., Energy Star Digital  70KHz</v>
      </c>
      <c r="F10" s="69">
        <f>C10*IVATOT</f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>C11*IVATOT+C11</f>
        <v>787200</v>
      </c>
      <c r="E11" s="1" t="str">
        <f t="shared" si="0"/>
        <v>MON. 15" 0.25 E500 NEC, Croma Clear 1280x1024, 65Hz,TCO'95, MPR II, Energy Star, P&amp;P</v>
      </c>
      <c r="F11" s="69">
        <f>C11*IVATOT</f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>C12*IVATOT+C12</f>
        <v>799200</v>
      </c>
      <c r="E12" s="1" t="str">
        <f t="shared" si="0"/>
        <v>MON.SVGA 0,26 17" AOC 7GLR OSD 1280 x 1024,TCO '92, Energy Star Digital, 85KHz</v>
      </c>
      <c r="F12" s="69">
        <f>C12*IVATOT</f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>C13*IVATOT+C13</f>
        <v>1058400</v>
      </c>
      <c r="E13" s="1" t="str">
        <f t="shared" si="0"/>
        <v>MON. 17" 0.28 A700 NEC 1280x1024, 65Hz, MPR II, Energy Star, P&amp;P</v>
      </c>
      <c r="F13" s="69">
        <f>C13*IVATOT</f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>C14*IVATOT+C14</f>
        <v>1329600</v>
      </c>
      <c r="E14" s="1" t="str">
        <f t="shared" si="0"/>
        <v xml:space="preserve">MON. 17" 0.21 CM630ET HITACHI 1280x1024,80 Hz,TCO '95 N.I.,Energy Star, P&amp;P </v>
      </c>
      <c r="F14" s="69">
        <f>C14*IVATOT</f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>C15*IVATOT+C15</f>
        <v>1579200</v>
      </c>
      <c r="E15" s="1" t="str">
        <f t="shared" si="0"/>
        <v>MON. 17" 0.25 P750 NEC, Croma Clear 1600x1280, 75Hz, TCO'92, MPR II, Energy Star, P&amp;P</v>
      </c>
      <c r="F15" s="69">
        <f>C15*IVATOT</f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>C16*IVATOT+C16</f>
        <v>1912800</v>
      </c>
      <c r="E16" s="1" t="str">
        <f t="shared" si="0"/>
        <v xml:space="preserve">MON. 19" 0.22 CM751ET HITACHI 1600x1200,75 Hz,TCO '95 N.I.,Energy Star, P&amp;P </v>
      </c>
      <c r="F16" s="69">
        <f>C16*IVATOT</f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>C17*IVATOT+C17</f>
        <v>3262800</v>
      </c>
      <c r="E17" s="1" t="str">
        <f t="shared" si="0"/>
        <v xml:space="preserve">MON. 21" 0.21 CM802ETM HITACHI 1600x1280,75 Hz,TCO '95 N.I.,Energy Star, P&amp;P </v>
      </c>
      <c r="F17" s="69">
        <f>C17*IVATOT</f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>C18*IVATOT+C18</f>
        <v>0</v>
      </c>
      <c r="E18" s="1" t="str">
        <f t="shared" si="0"/>
        <v xml:space="preserve">MONITOR  LCD </v>
      </c>
      <c r="F18" s="69">
        <f>C18*IVATOT</f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>C19*IVATOT+C19</f>
        <v>4910400</v>
      </c>
      <c r="E19" s="1" t="str">
        <f t="shared" si="0"/>
        <v>MON. 14" LCD 0.28 LCD400V NEC 1024x768 75Hz, TFT, Energy Star, P&amp;P</v>
      </c>
      <c r="F19" s="69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>C20*IVATOT+C20</f>
        <v>16630800</v>
      </c>
      <c r="E20" s="1" t="str">
        <f t="shared" si="0"/>
        <v>MON. 20" LCD 0.31 LCD2000sf NEC 1280X1024 75Hz, TFT, Energy Star, P&amp;P</v>
      </c>
      <c r="F20" s="69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/>
      <c r="E21" s="1" t="str">
        <f t="shared" si="0"/>
        <v xml:space="preserve">SCHEDE MADRI </v>
      </c>
      <c r="F21" s="69">
        <f>C21*IVATOT</f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>C22*IVATOT+C22</f>
        <v>200400</v>
      </c>
      <c r="E22" s="1" t="str">
        <f t="shared" si="0"/>
        <v>M/B ASUS SP97-V SVGA SHARE MEMORY PCI/ISA/Media Bus. SIS 5598 Share Memory, 4XPCI, 3XISA</v>
      </c>
      <c r="F22" s="69">
        <f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>C23*IVATOT+C23</f>
        <v>242400</v>
      </c>
      <c r="E23" s="1" t="str">
        <f t="shared" si="0"/>
        <v>M/B ASUS TXP4 PCI/ISA/Media Bus.TX/ 2 x 168 Pin DIMM, 4 x 72 Pin</v>
      </c>
      <c r="F23" s="69">
        <f>C23*IVATOT</f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>C24*IVATOT+C24</f>
        <v>243600</v>
      </c>
      <c r="E24" s="1" t="str">
        <f t="shared" si="0"/>
        <v>M/B ASUS SP98AGP-X ATX PCI/ISA/Media Bus. SIS 5591 Share Memory, 3XPCI, 3XISA</v>
      </c>
      <c r="F24" s="69">
        <f>C24*IVATOT</f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>C25*IVATOT+C25</f>
        <v>280800</v>
      </c>
      <c r="E25" s="1" t="str">
        <f t="shared" si="0"/>
        <v>M/B ASUS TX-97 - E  PCI/ISA/Media Bus.TX/ 2 x 168 Pin DIMM, 4 x 72 Pin</v>
      </c>
      <c r="F25" s="69">
        <f>C25*IVATOT</f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>C26*IVATOT+C26</f>
        <v>302400</v>
      </c>
      <c r="E26" s="1" t="str">
        <f t="shared" si="0"/>
        <v>M/B ASUS TX-97  PCI/ISA/Media Bus.TX/ 3 x 168 Pin DIMM</v>
      </c>
      <c r="F26" s="69">
        <f>C26*IVATOT</f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>C27*IVATOT+C27</f>
        <v>310800</v>
      </c>
      <c r="E27" s="1" t="str">
        <f t="shared" si="0"/>
        <v>M/B ASUS TX-97 - XE ATX NO AUDIO PCI/ISA/Media Bus.TX/ 2 x 168 Pin DIMM, 4 x 72 Pin</v>
      </c>
      <c r="F27" s="69">
        <f>C27*IVATOT</f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>C28*IVATOT+C28</f>
        <v>322800</v>
      </c>
      <c r="E28" s="1" t="str">
        <f t="shared" si="0"/>
        <v>M/B ASUS P2L97-B PCI/ISA/Intel 440LX/233-333 Mhz AT BABY</v>
      </c>
      <c r="F28" s="69">
        <f>C28*IVATOT</f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>C29*IVATOT+C29</f>
        <v>325200</v>
      </c>
      <c r="E29" s="1" t="str">
        <f t="shared" si="0"/>
        <v>M/B ASUS  P55T2P4 430HX 512K P5 PCI/ISA/Media Bus.Triton II/ZIF7/75-200 MHz</v>
      </c>
      <c r="F29" s="69">
        <f>C29*IVATOT</f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>C30*IVATOT+C30</f>
        <v>350400</v>
      </c>
      <c r="E30" s="1" t="str">
        <f t="shared" si="0"/>
        <v>M/B ASUS P2L97 ATX PCI/ISA/Intel 440LX/233-333 Mhz</v>
      </c>
      <c r="F30" s="69">
        <f>C30*IVATOT</f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>C31*IVATOT+C31</f>
        <v>351600</v>
      </c>
      <c r="E31" s="1" t="str">
        <f t="shared" si="0"/>
        <v>M/B ASUS XP55T2P4 512K ATX P5 PCI/ISA/Media Bus.Triton II/ZIF7/ 75-200 MHz</v>
      </c>
      <c r="F31" s="69">
        <f>C31*IVATOT</f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>C32*IVATOT+C32</f>
        <v>368400</v>
      </c>
      <c r="E32" s="1" t="str">
        <f t="shared" si="0"/>
        <v>M/B ASUS TX-97 -XE ATX -CREATIVE VIBRA16 PCI/ISA/Media Bus.TX/ 2 x 168 Pin DIMM, 4 x 72 Pin</v>
      </c>
      <c r="F32" s="69">
        <f>C32*IVATOT</f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>C33*IVATOT+C33</f>
        <v>528000</v>
      </c>
      <c r="E33" s="1" t="str">
        <f t="shared" si="0"/>
        <v>M/B ASUS P2L97-A ATX+VGA AGP 4MB PCI/ISA/Intel 440LX/233-333 Mhz ATI 3D Rage Pro AGP</v>
      </c>
      <c r="F33" s="69">
        <f>C33*IVATOT</f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>C34*IVATOT+C34</f>
        <v>584400</v>
      </c>
      <c r="E34" s="1" t="str">
        <f t="shared" si="0"/>
        <v>M/B ASUS P2L97-S ADAPTEC ATX PCI/ISA/Intel 440LX/233-333 Mhz/Adaptec 7880</v>
      </c>
      <c r="F34" s="69">
        <f>C34*IVATOT</f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>C35*IVATOT+C35</f>
        <v>679200</v>
      </c>
      <c r="E35" s="1" t="str">
        <f t="shared" si="0"/>
        <v>M/B ASUS P65UP5+P55T2D 512K DUAL P5 PCI/ISA/Media Bus/Intel 430HX/75-200 Mhz</v>
      </c>
      <c r="F35" s="69">
        <f>C35*IVATOT</f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>C36*IVATOT+C36</f>
        <v>962400</v>
      </c>
      <c r="E36" s="1" t="str">
        <f t="shared" si="0"/>
        <v>M/B ASUS P2L97-DS DUAL P II PCI/ISA/Intel 440LX/233-333 Mhz/Adaptec 7880</v>
      </c>
      <c r="F36" s="69">
        <f>C36*IVATOT</f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>C37*IVATOT+C37</f>
        <v>1894800</v>
      </c>
      <c r="E37" s="1" t="str">
        <f t="shared" si="0"/>
        <v>M/B ASUS P65UP8+PKND DUAL PII Intel 440FX CPU INTEL RISC i960, SCSI I20 RAID, EXP 1GB</v>
      </c>
      <c r="F37" s="69">
        <f>C37*IVATOT</f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/>
      <c r="E38" s="1" t="str">
        <f t="shared" si="0"/>
        <v xml:space="preserve">SCHEDE VIDEO </v>
      </c>
      <c r="F38" s="69">
        <f>C38*IVATOT</f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>C39*IVATOT+C39</f>
        <v>84000</v>
      </c>
      <c r="E39" s="1" t="str">
        <f t="shared" si="0"/>
        <v>SVGA S3 3D PRO VIRGE 2MB S3 PRO VIRGE DX 2MB Edo exp. 4MB 3D Acc.</v>
      </c>
      <c r="F39" s="69">
        <f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>C40*IVATOT+C40</f>
        <v>124800</v>
      </c>
      <c r="E40" s="1" t="str">
        <f t="shared" si="0"/>
        <v>CREATIVE ECLIPSE 4MB ACC. 2D/3D 4MB LAGUNA 3D max 1600x1200</v>
      </c>
      <c r="F40" s="69">
        <f>C40*IVATOT</f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>C41*IVATOT+C41</f>
        <v>152400</v>
      </c>
      <c r="E41" s="1" t="str">
        <f t="shared" si="0"/>
        <v>ADD-ON MATROX m3D 4MB MATROX - NEC Power VR PCX2</v>
      </c>
      <c r="F41" s="69">
        <f>C41*IVATOT</f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>C42*IVATOT+C42</f>
        <v>194400</v>
      </c>
      <c r="E42" s="1" t="str">
        <f t="shared" si="0"/>
        <v>ASUS 3DP-V264GT2 4MB TV-OUT ATI Rage II+ , 2D/3D, DVD Acc.,TV OUT</v>
      </c>
      <c r="F42" s="69">
        <f>C42*IVATOT</f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>C43*IVATOT+C43</f>
        <v>214800</v>
      </c>
      <c r="E43" s="1" t="str">
        <f t="shared" si="0"/>
        <v>SVGA MYSTIQUE 220 "BULK" 4MB MATROX,MGA 1064SG SGRAM</v>
      </c>
      <c r="F43" s="69">
        <f>C43*IVATOT</f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>C44*IVATOT+C44</f>
        <v>223200</v>
      </c>
      <c r="E44" s="1" t="str">
        <f t="shared" si="0"/>
        <v>ASUS 3DP-V385GX2 4MB TV-OUT  S3 VIRGE/GX2,2D/3D DVD Acc. VIDEO-IN&amp;TV OUT</v>
      </c>
      <c r="F44" s="69">
        <f>C44*IVATOT</f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>C45*IVATOT+C45</f>
        <v>223200</v>
      </c>
      <c r="E45" s="1" t="str">
        <f t="shared" si="0"/>
        <v>ASUS V385GX2 AGP 4MB TV-OUT S3 VIRGE/GX2,2D/3D DVD Acc. VIDEO-IN&amp;TV OUT</v>
      </c>
      <c r="F45" s="69">
        <f>C45*IVATOT</f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>C46*IVATOT+C46</f>
        <v>243600</v>
      </c>
      <c r="E46" s="1" t="str">
        <f t="shared" si="0"/>
        <v>CREATIVE GRAPHIC EXXTREME 4MB ACC. 2D/3D 4MB SGRAM T.I.9735AC</v>
      </c>
      <c r="F46" s="69">
        <f>C46*IVATOT</f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>C47*IVATOT+C47</f>
        <v>254400</v>
      </c>
      <c r="E47" s="1" t="str">
        <f t="shared" si="0"/>
        <v>SVGA MYSTIQUE 220  4MB MATROX,MGA 1064SG SGRAM</v>
      </c>
      <c r="F47" s="69">
        <f>C47*IVATOT</f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>C48*IVATOT+C48</f>
        <v>266400</v>
      </c>
      <c r="E48" s="1" t="str">
        <f t="shared" si="0"/>
        <v>SVGA ACC. 3D/FX VOODO RUSH 4MB ACC.2D/3D 3D/FX Voodo Rush+AT25 Game+Giochi</v>
      </c>
      <c r="F48" s="69">
        <f>C48*IVATOT</f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>C49*IVATOT+C49</f>
        <v>294000</v>
      </c>
      <c r="E49" s="1" t="str">
        <f t="shared" si="0"/>
        <v>SVGA ACC. 3D/FX VOODO RUSH 6MB ACC.2D/3D 3D/FX Voodoo Rush+AT25 Game+Giochi</v>
      </c>
      <c r="F49" s="69">
        <f>C49*IVATOT</f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>C50*IVATOT+C50</f>
        <v>301200</v>
      </c>
      <c r="E50" s="1" t="str">
        <f t="shared" si="0"/>
        <v>RAINBOW R. TV MATROX</v>
      </c>
      <c r="F50" s="69">
        <f>C50*IVATOT</f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>C51*IVATOT+C51</f>
        <v>308400</v>
      </c>
      <c r="E51" s="1" t="str">
        <f t="shared" si="0"/>
        <v>ASUS 3D EXPLORER AGP 4MB TV-OUT ASUS, 2D/3D, 4MB SGRAM SGS T. RIVA128</v>
      </c>
      <c r="F51" s="69">
        <f>C51*IVATOT</f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>C52*IVATOT+C52</f>
        <v>322800</v>
      </c>
      <c r="E52" s="1" t="str">
        <f t="shared" si="0"/>
        <v>ASUS 3D EXPLORER PCI 4MB TV-OUT ASUS, 2D/3D, 4MB SGRAM SGS T. RIVA128</v>
      </c>
      <c r="F52" s="69">
        <f>C52*IVATOT</f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>C53*IVATOT+C53</f>
        <v>376800</v>
      </c>
      <c r="E53" s="1" t="str">
        <f t="shared" si="0"/>
        <v xml:space="preserve">SVGA MILLENNIUM II 4MB "BULK" MATROX,MGA MILLENNIUM II WRAM </v>
      </c>
      <c r="F53" s="69">
        <f>C53*IVATOT</f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>C54*IVATOT+C54</f>
        <v>390000</v>
      </c>
      <c r="E54" s="1" t="str">
        <f t="shared" si="0"/>
        <v>SVGA MILLENNIUM II 4MB AGP MATROX,MGA MILLENNIUM II WRAM  AGP</v>
      </c>
      <c r="F54" s="69">
        <f>C54*IVATOT</f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>C55*IVATOT+C55</f>
        <v>416400</v>
      </c>
      <c r="E55" s="1" t="str">
        <f t="shared" si="0"/>
        <v>RAINBOW R. STUDIO per MATROX MYSTIQUE</v>
      </c>
      <c r="F55" s="69">
        <f>C55*IVATOT</f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>C56*IVATOT+C56</f>
        <v>442800</v>
      </c>
      <c r="E56" s="1" t="str">
        <f t="shared" si="0"/>
        <v xml:space="preserve">SVGA MILLENNIUM II 4MB MATROX,MGA MILLENNIUM II WRAM </v>
      </c>
      <c r="F56" s="69">
        <f>C56*IVATOT</f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>C57*IVATOT+C57</f>
        <v>482400</v>
      </c>
      <c r="E57" s="1" t="str">
        <f t="shared" si="0"/>
        <v>CREATIVE VOODO-2 8MB Add-on ACC.3D Voodo 3Dfx + Pixelfx PQFP 256pin+Texelfx PQFP208pin</v>
      </c>
      <c r="F57" s="69">
        <f>C57*IVATOT</f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>C58*IVATOT+C58</f>
        <v>565200</v>
      </c>
      <c r="E58" s="1" t="str">
        <f t="shared" si="0"/>
        <v xml:space="preserve">SVGA MILLENNIUM II 8MB "BULK" MATROX,MGA MILLENNIUM II WRAM </v>
      </c>
      <c r="F58" s="69">
        <f>C58*IVATOT</f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>C59*IVATOT+C59</f>
        <v>571200</v>
      </c>
      <c r="E59" s="1" t="str">
        <f t="shared" si="0"/>
        <v>SVGA MILLENNIUM II 8MB AGP MATROX,MGA MILLENNIUM II WRAM  AGP</v>
      </c>
      <c r="F59" s="69">
        <f>C59*IVATOT</f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>C60*IVATOT+C60</f>
        <v>590400</v>
      </c>
      <c r="E60" s="1" t="str">
        <f t="shared" si="0"/>
        <v>CREATIVE VOODO-2 12MB Add-on ACC.3D Voodo 3Dfx + Pixelfx PQFP 256pin+Texelfx PQFP208pin</v>
      </c>
      <c r="F60" s="69">
        <f>C60*IVATOT</f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>C61*IVATOT+C61</f>
        <v>637200</v>
      </c>
      <c r="E61" s="1" t="str">
        <f t="shared" si="0"/>
        <v>VIDEO &amp; GRAPHIC KIT MATROX MISTIQUE 4MB+ RAINBOW RUNNER</v>
      </c>
      <c r="F61" s="69">
        <f>C61*IVATOT</f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>C62*IVATOT+C62</f>
        <v>662400</v>
      </c>
      <c r="E62" s="1" t="str">
        <f t="shared" si="0"/>
        <v xml:space="preserve">SVGA MILLENNIUM II 8MB MATROX,MGA MILLENNIUM II WRAM </v>
      </c>
      <c r="F62" s="69">
        <f>C62*IVATOT</f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>C63*IVATOT+C63</f>
        <v>1784400</v>
      </c>
      <c r="E63" s="1" t="str">
        <f t="shared" si="0"/>
        <v>ASUS 3DP- V500TX 16MB Work.Prof.3d 3D LABS GLINT500TX,8MB VRAM Frame Buffer,8MB DRAM</v>
      </c>
      <c r="F63" s="69">
        <f>C63*IVATOT</f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>C64*IVATOT+C64</f>
        <v>0</v>
      </c>
      <c r="E64" s="1" t="str">
        <f t="shared" si="0"/>
        <v xml:space="preserve">SCHEDE I/O </v>
      </c>
      <c r="F64" s="69">
        <f>C64*IVATOT</f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>C65*IVATOT+C65</f>
        <v>121200</v>
      </c>
      <c r="E65" s="1" t="str">
        <f t="shared" si="0"/>
        <v>Contr. PCI SCSI Fast SCSI-2</v>
      </c>
      <c r="F65" s="69">
        <f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>C66*IVATOT+C66</f>
        <v>45600</v>
      </c>
      <c r="E66" s="1" t="str">
        <f t="shared" si="0"/>
        <v>Contr. PCI EIDE Tekram 690B, 4 canali EIDE</v>
      </c>
      <c r="F66" s="69">
        <f>C66*IVATOT</f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>C67*IVATOT+C67</f>
        <v>164400</v>
      </c>
      <c r="E67" s="1" t="str">
        <f t="shared" si="0"/>
        <v>Contr. PCI SC200 SCSI-2 ASUS NCR-53C810 Ultra Fast, SCSI-2</v>
      </c>
      <c r="F67" s="69">
        <f>C67*IVATOT</f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>C68*IVATOT+C68</f>
        <v>266400</v>
      </c>
      <c r="E68" s="1" t="str">
        <f t="shared" si="0"/>
        <v>Contr. PCI SC875 Wide SCSI, SCSI-2 ASUS NCR-53C875 Ultra Fast, Wide SCSI e SCSI-2</v>
      </c>
      <c r="F68" s="69">
        <f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>C69*IVATOT+C69</f>
        <v>601200</v>
      </c>
      <c r="E69" s="1" t="str">
        <f t="shared" ref="E69:E132" si="1">_xlfn.CONCAT(A69," ",B69)</f>
        <v>Contr. PCI AHA 2940AU SCSI-2 Adaptec 2940 Ultra Fast, SCSI-2, sw EZ SCSI 4.0</v>
      </c>
      <c r="F69" s="69">
        <f>C69*IVATOT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>C70*IVATOT+C70</f>
        <v>513600</v>
      </c>
      <c r="E70" s="1" t="str">
        <f t="shared" si="1"/>
        <v>Contr. PCI AHA 2940UW Wide SCSI OEM Adaptec 2940 Ultra Fast, Wide SCSI e SCSI-2</v>
      </c>
      <c r="F70" s="69">
        <f>C70*IVATOT</f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>C71*IVATOT+C71</f>
        <v>673200</v>
      </c>
      <c r="E71" s="1" t="str">
        <f t="shared" si="1"/>
        <v>Contr. PCI AHA 2940UW Wide SCSI Adaptec 2940 Ultra Fast, Wide SCSI e SCSI-2, sw EZ SCSI</v>
      </c>
      <c r="F71" s="69">
        <f>C71*IVATOT</f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>C72*IVATOT+C72</f>
        <v>1893600</v>
      </c>
      <c r="E72" s="1" t="str">
        <f t="shared" si="1"/>
        <v>Contr.PCI DA2100 Dual Wide SCSI ASUS Infotrend-500127 dual Ultra Fast, Wide SCSI, RAID</v>
      </c>
      <c r="F72" s="69">
        <f>C72*IVATOT</f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>C73*IVATOT+C73</f>
        <v>40800</v>
      </c>
      <c r="E73" s="1" t="str">
        <f t="shared" si="1"/>
        <v>Scheda 2 porte seriali, 1 porta parallela 16550 Fast UART</v>
      </c>
      <c r="F73" s="69">
        <f>C73*IVATOT</f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>C74*IVATOT+C74</f>
        <v>24000</v>
      </c>
      <c r="E74" s="1" t="str">
        <f t="shared" si="1"/>
        <v xml:space="preserve">Scheda singola seriale  </v>
      </c>
      <c r="F74" s="69">
        <f>C74*IVATOT</f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>C75*IVATOT+C75</f>
        <v>27600</v>
      </c>
      <c r="E75" s="1" t="str">
        <f t="shared" si="1"/>
        <v xml:space="preserve">Scheda doppia seriale  </v>
      </c>
      <c r="F75" s="69">
        <f>C75*IVATOT</f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>C76*IVATOT+C76</f>
        <v>117600</v>
      </c>
      <c r="E76" s="1" t="str">
        <f t="shared" si="1"/>
        <v xml:space="preserve">Scheda 4 porte seriali </v>
      </c>
      <c r="F76" s="69">
        <f>C76*IVATOT</f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>C77*IVATOT+C77</f>
        <v>301200</v>
      </c>
      <c r="E77" s="1" t="str">
        <f t="shared" si="1"/>
        <v xml:space="preserve">Scheda 8 porte seriali </v>
      </c>
      <c r="F77" s="69">
        <f>C77*IVATOT</f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>C78*IVATOT+C78</f>
        <v>18000</v>
      </c>
      <c r="E78" s="1" t="str">
        <f t="shared" si="1"/>
        <v xml:space="preserve">Scheda singola parallela </v>
      </c>
      <c r="F78" s="69">
        <f>C78*IVATOT</f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>C79*IVATOT+C79</f>
        <v>16800</v>
      </c>
      <c r="E79" s="1" t="str">
        <f t="shared" si="1"/>
        <v xml:space="preserve">Scheda 2 porte joystick </v>
      </c>
      <c r="F79" s="69">
        <f>C79*IVATOT</f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>C80*IVATOT+C80</f>
        <v>0</v>
      </c>
      <c r="E80" s="1" t="str">
        <f t="shared" si="1"/>
        <v xml:space="preserve">HARD DISK </v>
      </c>
      <c r="F80" s="69">
        <f>C80*IVATOT</f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>C81*IVATOT+C81</f>
        <v>478800</v>
      </c>
      <c r="E81" s="1" t="str">
        <f t="shared" si="1"/>
        <v>HARD DISK 2.5"  2,1GB U.Dma 2,5" 12mm HITACHI - DK226A-21</v>
      </c>
      <c r="F81" s="69">
        <f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>C82*IVATOT+C82</f>
        <v>310800</v>
      </c>
      <c r="E82" s="1" t="str">
        <f t="shared" si="1"/>
        <v xml:space="preserve">HD 2,1 GB Ultra DMA 5400rpm 3,5" ULTRA DMA FUJITSU </v>
      </c>
      <c r="F82" s="69">
        <f>C82*IVATOT</f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>C83*IVATOT+C83</f>
        <v>388800</v>
      </c>
      <c r="E83" s="1" t="str">
        <f t="shared" si="1"/>
        <v xml:space="preserve">HD 3,2 GB Ultra DMA 5400rpm 3,5" ULTRA DMA FUJITSU </v>
      </c>
      <c r="F83" s="69">
        <f>C83*IVATOT</f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>C84*IVATOT+C84</f>
        <v>453600</v>
      </c>
      <c r="E84" s="1" t="str">
        <f t="shared" si="1"/>
        <v xml:space="preserve">HD 4,3 GB Ultra DMA 5400rpm 3,5" ULTRA DMA FUJITSU </v>
      </c>
      <c r="F84" s="69">
        <f>C84*IVATOT</f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>C85*IVATOT+C85</f>
        <v>562800</v>
      </c>
      <c r="E85" s="1" t="str">
        <f t="shared" si="1"/>
        <v xml:space="preserve">HD 5,2 GB Ultra DMA 5400rpm 3,5" ULTRA DMA FUJITSU </v>
      </c>
      <c r="F85" s="69">
        <f>C85*IVATOT</f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>C86*IVATOT+C86</f>
        <v>667200</v>
      </c>
      <c r="E86" s="1" t="str">
        <f t="shared" si="1"/>
        <v xml:space="preserve">HD 6,4 GB Ultra DMA 5400rpm 3,5" ULTRA DMA FUJITSU </v>
      </c>
      <c r="F86" s="69">
        <f>C86*IVATOT</f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>C87*IVATOT+C87</f>
        <v>571200</v>
      </c>
      <c r="E87" s="1" t="str">
        <f t="shared" si="1"/>
        <v>HD 2 GB SCSI III 5400 rpm 3,5" SCSI QUANTUM FIREBALL ST</v>
      </c>
      <c r="F87" s="69">
        <f>C87*IVATOT</f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>C88*IVATOT+C88</f>
        <v>572400</v>
      </c>
      <c r="E88" s="1" t="str">
        <f t="shared" si="1"/>
        <v>HD 3,2 GB SCSI III 5400rpm 3,5" SCSI QUANTUM FIREBALL ST</v>
      </c>
      <c r="F88" s="69">
        <f>C88*IVATOT</f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>C89*IVATOT+C89</f>
        <v>667200</v>
      </c>
      <c r="E89" s="1" t="str">
        <f t="shared" si="1"/>
        <v>HD 4,3 GB SCSI 5400 rpm 3,5" SCSI QUANTUM FIREBALL ST</v>
      </c>
      <c r="F89" s="69">
        <f>C89*IVATOT</f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>C90*IVATOT+C90</f>
        <v>834000</v>
      </c>
      <c r="E90" s="1" t="str">
        <f t="shared" si="1"/>
        <v>HD 4,5 GB SCSI ULTRA WIDE 7200rpm 3,5" SCSI III, QUANTUM VIKING</v>
      </c>
      <c r="F90" s="69">
        <f>C90*IVATOT</f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>C91*IVATOT+C91</f>
        <v>1534800</v>
      </c>
      <c r="E91" s="1" t="str">
        <f t="shared" si="1"/>
        <v>HD 4,5 GB SCSI ULTRA WIDE 10.000rpm 3,5" SCSI U.W. SEAGATE CHEETAH</v>
      </c>
      <c r="F91" s="69">
        <f>C91*IVATOT</f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>C92*IVATOT+C92</f>
        <v>42000</v>
      </c>
      <c r="E92" s="1" t="str">
        <f t="shared" si="1"/>
        <v>FDD 1,44MB PANASONIC</v>
      </c>
      <c r="F92" s="69">
        <f>C92*IVATOT</f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>C93*IVATOT+C93</f>
        <v>210000</v>
      </c>
      <c r="E93" s="1" t="str">
        <f t="shared" si="1"/>
        <v>FLOPPY DRIVE 120MB PANASONIC LS-120</v>
      </c>
      <c r="F93" s="69">
        <f>C93*IVATOT</f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>C94*IVATOT+C94</f>
        <v>326400</v>
      </c>
      <c r="E94" s="1" t="str">
        <f t="shared" si="1"/>
        <v>ZIP DRIVE 100MB PARALL. IOMEGA</v>
      </c>
      <c r="F94" s="69">
        <f>C94*IVATOT</f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>C95*IVATOT+C95</f>
        <v>237600</v>
      </c>
      <c r="E95" s="1" t="str">
        <f t="shared" si="1"/>
        <v>ZIP ATAPI 100MB INTERNO IOMEGA</v>
      </c>
      <c r="F95" s="69">
        <f>C95*IVATOT</f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>C96*IVATOT+C96</f>
        <v>348000</v>
      </c>
      <c r="E96" s="1" t="str">
        <f t="shared" si="1"/>
        <v>ZIP DRIVE 100MB SCSI IOMEGA</v>
      </c>
      <c r="F96" s="69">
        <f>C96*IVATOT</f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>C97*IVATOT+C97</f>
        <v>706800</v>
      </c>
      <c r="E97" s="1" t="str">
        <f t="shared" si="1"/>
        <v>JAZ DRIVE 1GB INT. IOMEGA</v>
      </c>
      <c r="F97" s="69">
        <f>C97*IVATOT</f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>C98*IVATOT+C98</f>
        <v>891600</v>
      </c>
      <c r="E98" s="1" t="str">
        <f t="shared" si="1"/>
        <v>JAZ DRIVE 1GB EXT. IOMEGA</v>
      </c>
      <c r="F98" s="69">
        <f>C98*IVATOT</f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>C99*IVATOT+C99</f>
        <v>325200</v>
      </c>
      <c r="E99" s="1" t="str">
        <f t="shared" si="1"/>
        <v xml:space="preserve">KIT 10  CARTUCCE ZIP DRIVE  </v>
      </c>
      <c r="F99" s="69">
        <f>C99*IVATOT</f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>C100*IVATOT+C100</f>
        <v>758400</v>
      </c>
      <c r="E100" s="1" t="str">
        <f t="shared" si="1"/>
        <v xml:space="preserve">KIT 3 CARTUCCE JAZ DRIVE  </v>
      </c>
      <c r="F100" s="69">
        <f>C100*IVATOT</f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>C101*IVATOT+C101</f>
        <v>108000</v>
      </c>
      <c r="E101" s="1" t="str">
        <f t="shared" si="1"/>
        <v>KIT 3 CARTUCCE 120MB 3M per LS-120</v>
      </c>
      <c r="F101" s="69">
        <f>C101*IVATOT</f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>C102*IVATOT+C102</f>
        <v>4800</v>
      </c>
      <c r="E102" s="1" t="str">
        <f t="shared" si="1"/>
        <v>FRAME HDD  Kit montaggio Hard Disk 3,5"</v>
      </c>
      <c r="F102" s="69">
        <f>C102*IVATOT</f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>C103*IVATOT+C103</f>
        <v>6000</v>
      </c>
      <c r="E103" s="1" t="str">
        <f t="shared" si="1"/>
        <v>FRAME FDD  Kit montaggio Floppy Disk Drive 3,5"</v>
      </c>
      <c r="F103" s="69">
        <f>C103*IVATOT</f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>C104*IVATOT+C104</f>
        <v>49200</v>
      </c>
      <c r="E104" s="1" t="str">
        <f t="shared" si="1"/>
        <v>FRAME REMOVIBILE 3.5" Kit FRAME REMOVIBILE per HDD 3,5"</v>
      </c>
      <c r="F104" s="69">
        <f>C104*IVATOT</f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>C105*IVATOT+C105</f>
        <v>0</v>
      </c>
      <c r="E105" s="1" t="str">
        <f t="shared" si="1"/>
        <v xml:space="preserve">MAGNETO-OTTICI </v>
      </c>
      <c r="F105" s="69">
        <f>C105*IVATOT</f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>C106*IVATOT+C106</f>
        <v>884400</v>
      </c>
      <c r="E106" s="1" t="str">
        <f t="shared" si="1"/>
        <v>M.O. + CD 4X,  PD 2000 INT. 650 MB PLASMON PD2000I</v>
      </c>
      <c r="F106" s="69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>C107*IVATOT+C107</f>
        <v>1092000</v>
      </c>
      <c r="E107" s="1" t="str">
        <f t="shared" si="1"/>
        <v>M.O. + CD 4X,  PD 2000 EXT. 650 MB PLASMON PD2000E</v>
      </c>
      <c r="F107" s="69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>C108*IVATOT+C108</f>
        <v>289200</v>
      </c>
      <c r="E108" s="1" t="str">
        <f t="shared" si="1"/>
        <v xml:space="preserve">KIT 5 CARTUCCE 650 MB </v>
      </c>
      <c r="F108" s="69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>C109*IVATOT+C109</f>
        <v>0</v>
      </c>
      <c r="E109" s="1" t="str">
        <f t="shared" si="1"/>
        <v xml:space="preserve">CD ROM </v>
      </c>
      <c r="F109" s="69">
        <f>C109*IVATOT</f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>C110*IVATOT+C110</f>
        <v>134400</v>
      </c>
      <c r="E110" s="1" t="str">
        <f t="shared" si="1"/>
        <v>CD ROM 24X HITACHI CDR 8330 24 velocita',EIDE</v>
      </c>
      <c r="F110" s="69">
        <f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>C111*IVATOT+C111</f>
        <v>135600</v>
      </c>
      <c r="E111" s="1" t="str">
        <f t="shared" si="1"/>
        <v>CD ROM 24X CREATIVE 24 velocita',EIDE</v>
      </c>
      <c r="F111" s="69">
        <f>C111*IVATOT</f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>C112*IVATOT+C112</f>
        <v>145200</v>
      </c>
      <c r="E112" s="1" t="str">
        <f t="shared" si="1"/>
        <v>CD ROM 24X PIONEER 502-S Bulk 24 velocita',EIDE,SLOT-IN</v>
      </c>
      <c r="F112" s="69">
        <f>C112*IVATOT</f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>C113*IVATOT+C113</f>
        <v>192000</v>
      </c>
      <c r="E113" s="1" t="str">
        <f t="shared" si="1"/>
        <v>CD ROM 34X ASUS 34 velocita',EIDE</v>
      </c>
      <c r="F113" s="69">
        <f>C113*IVATOT</f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>C114*IVATOT+C114</f>
        <v>234000</v>
      </c>
      <c r="E114" s="1" t="str">
        <f t="shared" si="1"/>
        <v>CD ROM 24X SCSI NEC 24 velocita',SCSI</v>
      </c>
      <c r="F114" s="69">
        <f>C114*IVATOT</f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>C115*IVATOT+C115</f>
        <v>258000</v>
      </c>
      <c r="E115" s="1" t="str">
        <f t="shared" si="1"/>
        <v>CD ROM 32X SCSI WAITEC 32 velocita',SCSI</v>
      </c>
      <c r="F115" s="69">
        <f>C115*IVATOT</f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>C116*IVATOT+C116</f>
        <v>385200</v>
      </c>
      <c r="E116" s="1" t="str">
        <f t="shared" si="1"/>
        <v>CD ROM PLEXTOR PX-32TSI 32 velocita',SCSI</v>
      </c>
      <c r="F116" s="69">
        <f>C116*IVATOT</f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>C117*IVATOT+C117</f>
        <v>736800</v>
      </c>
      <c r="E117" s="1" t="str">
        <f t="shared" si="1"/>
        <v>DVD CREATIVE KIT ENCORE DXR2 CREATIVE</v>
      </c>
      <c r="F117" s="69">
        <f>C117*IVATOT</f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>C118*IVATOT+C118</f>
        <v>0</v>
      </c>
      <c r="E118" s="1" t="str">
        <f t="shared" si="1"/>
        <v xml:space="preserve">MASTERIZZATORI </v>
      </c>
      <c r="F118" s="69">
        <f>C118*IVATOT</f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>C119*IVATOT+C119</f>
        <v>36000</v>
      </c>
      <c r="E119" s="1" t="str">
        <f t="shared" si="1"/>
        <v>CONFEZIONE 10 CDR 74' Kit 10 pz.</v>
      </c>
      <c r="F119" s="69">
        <f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>C120*IVATOT+C120</f>
        <v>40800</v>
      </c>
      <c r="E120" s="1" t="str">
        <f t="shared" si="1"/>
        <v>CD RISCRIVIBILE 74' VERBATIM</v>
      </c>
      <c r="F120" s="69">
        <f>C120*IVATOT</f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>C121*IVATOT+C121</f>
        <v>42000</v>
      </c>
      <c r="E121" s="1" t="str">
        <f t="shared" si="1"/>
        <v>CONFEZIONE 10 CDR 74' KODAK Kit 10 pz.</v>
      </c>
      <c r="F121" s="69">
        <f>C121*IVATOT</f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>C122*IVATOT+C122</f>
        <v>92400</v>
      </c>
      <c r="E122" s="1" t="str">
        <f t="shared" si="1"/>
        <v>SOFTWARE LABELLER CD KIT Software per creazione etichette CD</v>
      </c>
      <c r="F122" s="69">
        <f>C122*IVATOT</f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>C123*IVATOT+C123</f>
        <v>867600</v>
      </c>
      <c r="E123" s="1" t="str">
        <f t="shared" si="1"/>
        <v>WAITEC WT48/1 - GEAR - int. 4 WRITE 8 READ</v>
      </c>
      <c r="F123" s="69">
        <f>C123*IVATOT</f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>C124*IVATOT+C124</f>
        <v>890400</v>
      </c>
      <c r="E124" s="1" t="str">
        <f t="shared" si="1"/>
        <v>WAITEC 2036EI/1 - SOFTWARE  CD RISCRIVIBILE 2REW,2WRI,6READ, EIDE</v>
      </c>
      <c r="F124" s="69">
        <f>C124*IVATOT</f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>C125*IVATOT+C125</f>
        <v>933600</v>
      </c>
      <c r="E125" s="1" t="str">
        <f t="shared" si="1"/>
        <v>RICOH MP6200ADP + SOFT.+5 CDR CD RISCRIVIBILE 2REW,2WRI,6R E-IDE</v>
      </c>
      <c r="F125" s="69">
        <f>C125*IVATOT</f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>C126*IVATOT+C126</f>
        <v>1053600</v>
      </c>
      <c r="E126" s="1" t="str">
        <f t="shared" si="1"/>
        <v>RICOH MP6200SR - SOFTWARE SCSI CD RISCRIVIBILE 2REW,2WRI,6READ, SCSI</v>
      </c>
      <c r="F126" s="69">
        <f>C126*IVATOT</f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>C127*IVATOT+C127</f>
        <v>1059600</v>
      </c>
      <c r="E127" s="1" t="str">
        <f t="shared" si="1"/>
        <v>WAITEC 2026/1 - SOFTWARE SCSI CD RISCRIVIBILE 2REW,2WRI,6READ, SCSI</v>
      </c>
      <c r="F127" s="69">
        <f>C127*IVATOT</f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>C128*IVATOT+C128</f>
        <v>1095600</v>
      </c>
      <c r="E128" s="1" t="str">
        <f t="shared" si="1"/>
        <v>CDR 480i PLASMON EASY CD int. 4 WRITE 8 READ</v>
      </c>
      <c r="F128" s="69">
        <f>C128*IVATOT</f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>C129*IVATOT+C129</f>
        <v>1350000</v>
      </c>
      <c r="E129" s="1" t="str">
        <f t="shared" si="1"/>
        <v>CDR 480e PLASMON EASY CD ext. 4 WRITE 8 READ</v>
      </c>
      <c r="F129" s="69">
        <f>C129*IVATOT</f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>C130*IVATOT+C130</f>
        <v>0</v>
      </c>
      <c r="E130" s="1" t="str">
        <f t="shared" si="1"/>
        <v xml:space="preserve">MEMORIE </v>
      </c>
      <c r="F130" s="69">
        <f>C130*IVATOT</f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>C131*IVATOT+C131</f>
        <v>39600</v>
      </c>
      <c r="E131" s="1" t="str">
        <f t="shared" si="1"/>
        <v xml:space="preserve">SIMM 8MB 72 PIN (EDO) </v>
      </c>
      <c r="F131" s="69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>C132*IVATOT+C132</f>
        <v>62400</v>
      </c>
      <c r="E132" s="1" t="str">
        <f t="shared" si="1"/>
        <v xml:space="preserve">SIMM 16MB 72 PIN (EDO) </v>
      </c>
      <c r="F132" s="69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>C133*IVATOT+C133</f>
        <v>116400</v>
      </c>
      <c r="E133" s="1" t="str">
        <f t="shared" ref="E133:E196" si="2">_xlfn.CONCAT(A133," ",B133)</f>
        <v xml:space="preserve">SIMM 32MB 72 PIN (EDO) </v>
      </c>
      <c r="F133" s="69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>C134*IVATOT+C134</f>
        <v>0</v>
      </c>
      <c r="E134" s="1" t="str">
        <f t="shared" si="2"/>
        <v xml:space="preserve">MODEM FAX - VIDEOCAMERA  </v>
      </c>
      <c r="F134" s="69">
        <f>C134*IVATOT</f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>C135*IVATOT+C135</f>
        <v>157200</v>
      </c>
      <c r="E135" s="1" t="str">
        <f t="shared" si="2"/>
        <v>M/F MOTOROLA 3400PRO 28800 EXT MOTOROLA</v>
      </c>
      <c r="F135" s="69">
        <f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>C136*IVATOT+C136</f>
        <v>202800</v>
      </c>
      <c r="E136" s="1" t="str">
        <f t="shared" si="2"/>
        <v>M/F LEONARDO PC 33600 INT OEM DIGICOM</v>
      </c>
      <c r="F136" s="69">
        <f>C136*IVATOT</f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>C137*IVATOT+C137</f>
        <v>228000</v>
      </c>
      <c r="E137" s="1" t="str">
        <f t="shared" si="2"/>
        <v>M/F LEONARDO PC 33600 EXT DIGICOM</v>
      </c>
      <c r="F137" s="69">
        <f>C137*IVATOT</f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>C138*IVATOT+C138</f>
        <v>229200</v>
      </c>
      <c r="E138" s="1" t="str">
        <f t="shared" si="2"/>
        <v>M/F MOTOROLA 56K  EXT BULK MOTOROLA</v>
      </c>
      <c r="F138" s="69">
        <f>C138*IVATOT</f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>C139*IVATOT+C139</f>
        <v>236400</v>
      </c>
      <c r="E139" s="1" t="str">
        <f t="shared" si="2"/>
        <v>M/F LEONARDO PC 33600 INT DIGICOM</v>
      </c>
      <c r="F139" s="69">
        <f>C139*IVATOT</f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>C140*IVATOT+C140</f>
        <v>241200</v>
      </c>
      <c r="E140" s="1" t="str">
        <f t="shared" si="2"/>
        <v>M/F TIZIANO 33600 EXT DIGICOM</v>
      </c>
      <c r="F140" s="69">
        <f>C140*IVATOT</f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>C141*IVATOT+C141</f>
        <v>264000</v>
      </c>
      <c r="E141" s="1" t="str">
        <f t="shared" si="2"/>
        <v>M/F SPORTSTER FLASH 33600 EXT ITA  US ROBOTICS</v>
      </c>
      <c r="F141" s="69">
        <f>C141*IVATOT</f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>C142*IVATOT+C142</f>
        <v>300000</v>
      </c>
      <c r="E142" s="1" t="str">
        <f t="shared" si="2"/>
        <v>M/F MOTOROLA 56K  EXT MOTOROLA</v>
      </c>
      <c r="F142" s="69">
        <f>C142*IVATOT</f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>C143*IVATOT+C143</f>
        <v>308400</v>
      </c>
      <c r="E143" s="1" t="str">
        <f t="shared" si="2"/>
        <v>M/F LEONARDO  56K  EXT DIGICOM</v>
      </c>
      <c r="F143" s="69">
        <f>C143*IVATOT</f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>C144*IVATOT+C144</f>
        <v>333600</v>
      </c>
      <c r="E144" s="1" t="str">
        <f t="shared" si="2"/>
        <v>M/F TIZIANO 56K EXT DIGICOM</v>
      </c>
      <c r="F144" s="69">
        <f>C144*IVATOT</f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>C145*IVATOT+C145</f>
        <v>336000</v>
      </c>
      <c r="E145" s="1" t="str">
        <f t="shared" si="2"/>
        <v>M/F SPORTSTER MESSAGE PLUS US ROBOTICS</v>
      </c>
      <c r="F145" s="69">
        <f>C145*IVATOT</f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>C146*IVATOT+C146</f>
        <v>360000</v>
      </c>
      <c r="E146" s="1" t="str">
        <f t="shared" si="2"/>
        <v>M/F LEONARDO PCMCIA 33600 DIGICOM</v>
      </c>
      <c r="F146" s="69">
        <f>C146*IVATOT</f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>C147*IVATOT+C147</f>
        <v>366000</v>
      </c>
      <c r="E147" s="1" t="str">
        <f t="shared" si="2"/>
        <v>KIT VIDEOCONFERENZA "GALILEO" DIGICOM / H.324</v>
      </c>
      <c r="F147" s="69">
        <f>C147*IVATOT</f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>C148*IVATOT+C148</f>
        <v>402000</v>
      </c>
      <c r="E148" s="1" t="str">
        <f t="shared" si="2"/>
        <v>MODEM ISDN TINTORETTO EXT. DIGICOM</v>
      </c>
      <c r="F148" s="69">
        <f>C148*IVATOT</f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>C149*IVATOT+C149</f>
        <v>432000</v>
      </c>
      <c r="E149" s="1" t="str">
        <f t="shared" si="2"/>
        <v>M/F LEONARDO PCMCIA 56K DIGICOM</v>
      </c>
      <c r="F149" s="69">
        <f>C149*IVATOT</f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>C150*IVATOT+C150</f>
        <v>514800</v>
      </c>
      <c r="E150" s="1" t="str">
        <f t="shared" si="2"/>
        <v>MODEM MOTOROLA ISDN  EXT.64/128K MOTOROLA</v>
      </c>
      <c r="F150" s="69">
        <f>C150*IVATOT</f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>C151*IVATOT+C151</f>
        <v>841200</v>
      </c>
      <c r="E151" s="1" t="str">
        <f t="shared" si="2"/>
        <v>M/F ISDN DONATELLO EXT. DIGICOM</v>
      </c>
      <c r="F151" s="69">
        <f>C151*IVATOT</f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>C152*IVATOT+C152</f>
        <v>0</v>
      </c>
      <c r="E152" s="1" t="str">
        <f t="shared" si="2"/>
        <v xml:space="preserve">MULTIMEDIA </v>
      </c>
      <c r="F152" s="69">
        <f>C152*IVATOT</f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>C153*IVATOT+C153</f>
        <v>108000</v>
      </c>
      <c r="E153" s="1" t="str">
        <f t="shared" si="2"/>
        <v>SOUND AXP201/U PCI 64 Asus - ESS Maestro-1 Audio accellerator</v>
      </c>
      <c r="F153" s="69">
        <f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>C154*IVATOT+C154</f>
        <v>82800</v>
      </c>
      <c r="E154" s="1" t="str">
        <f t="shared" si="2"/>
        <v>SOUND BLASTER 16 PnP  O.E.M. Creative</v>
      </c>
      <c r="F154" s="69">
        <f>C154*IVATOT</f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>C155*IVATOT+C155</f>
        <v>106800</v>
      </c>
      <c r="E155" s="1" t="str">
        <f t="shared" si="2"/>
        <v>SOUND BLASTER 16 PnP NO IDE Creative</v>
      </c>
      <c r="F155" s="69">
        <f>C155*IVATOT</f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>C156*IVATOT+C156</f>
        <v>165600</v>
      </c>
      <c r="E156" s="1" t="str">
        <f t="shared" si="2"/>
        <v>SOUND BLASTER AWE64 STD OEM Creative</v>
      </c>
      <c r="F156" s="69">
        <f>C156*IVATOT</f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>C157*IVATOT+C157</f>
        <v>235200</v>
      </c>
      <c r="E157" s="1" t="str">
        <f t="shared" si="2"/>
        <v>SOUND BLASTER AWE64 STANDARD Creative</v>
      </c>
      <c r="F157" s="69">
        <f>C157*IVATOT</f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>C158*IVATOT+C158</f>
        <v>394800</v>
      </c>
      <c r="E158" s="1" t="str">
        <f t="shared" si="2"/>
        <v>SOUND BLASTER AWE64 GOLD PNP  Creative</v>
      </c>
      <c r="F158" s="69">
        <f>C158*IVATOT</f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>C159*IVATOT+C159</f>
        <v>354000</v>
      </c>
      <c r="E159" s="1" t="str">
        <f t="shared" si="2"/>
        <v>KIT "DISCOVERY AWE64" 24X PNP Creative</v>
      </c>
      <c r="F159" s="69">
        <f>C159*IVATOT</f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>C160*IVATOT+C160</f>
        <v>22800</v>
      </c>
      <c r="E160" s="1" t="str">
        <f t="shared" si="2"/>
        <v>SPEAKERS MLI-699 MLI-60</v>
      </c>
      <c r="F160" s="69">
        <f>C160*IVATOT</f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>C161*IVATOT+C161</f>
        <v>31200</v>
      </c>
      <c r="E161" s="1" t="str">
        <f t="shared" si="2"/>
        <v>SPEAKER 25 W FS-60</v>
      </c>
      <c r="F161" s="69">
        <f>C161*IVATOT</f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>C162*IVATOT+C162</f>
        <v>33600</v>
      </c>
      <c r="E162" s="1" t="str">
        <f t="shared" si="2"/>
        <v>SPEAKER PROFESSIONAL 70 W FS-70</v>
      </c>
      <c r="F162" s="69">
        <f>C162*IVATOT</f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>C163*IVATOT+C163</f>
        <v>67200</v>
      </c>
      <c r="E163" s="1" t="str">
        <f t="shared" si="2"/>
        <v>ULTRA SPEAKER 130W FS-100</v>
      </c>
      <c r="F163" s="69">
        <f>C163*IVATOT</f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>C164*IVATOT+C164</f>
        <v>0</v>
      </c>
      <c r="E164" s="1" t="str">
        <f t="shared" si="2"/>
        <v xml:space="preserve">MICROPROCESSORI </v>
      </c>
      <c r="F164" s="69">
        <f>C164*IVATOT</f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>C165*IVATOT+C165</f>
        <v>259200</v>
      </c>
      <c r="E165" s="1" t="str">
        <f t="shared" si="2"/>
        <v xml:space="preserve">PENTIUM 166 INTEL MMX </v>
      </c>
      <c r="F165" s="69">
        <f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>C166*IVATOT+C166</f>
        <v>300000</v>
      </c>
      <c r="E166" s="1" t="str">
        <f t="shared" si="2"/>
        <v xml:space="preserve">PENTIUM 200 INTEL MMX </v>
      </c>
      <c r="F166" s="69">
        <f>C166*IVATOT</f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>C167*IVATOT+C167</f>
        <v>458400</v>
      </c>
      <c r="E167" s="1" t="str">
        <f t="shared" si="2"/>
        <v xml:space="preserve">PENTIUM 233 INTEL MMX </v>
      </c>
      <c r="F167" s="69">
        <f>C167*IVATOT</f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>C168*IVATOT+C168</f>
        <v>628800</v>
      </c>
      <c r="E168" s="1" t="str">
        <f t="shared" si="2"/>
        <v xml:space="preserve">PENTIUM II 233 INTEL 512k </v>
      </c>
      <c r="F168" s="69">
        <f>C168*IVATOT</f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>C169*IVATOT+C169</f>
        <v>908400</v>
      </c>
      <c r="E169" s="1" t="str">
        <f t="shared" si="2"/>
        <v xml:space="preserve">PENTIUM II 266 INTEL 512k </v>
      </c>
      <c r="F169" s="69">
        <f>C169*IVATOT</f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>C170*IVATOT+C170</f>
        <v>1254000</v>
      </c>
      <c r="E170" s="1" t="str">
        <f t="shared" si="2"/>
        <v xml:space="preserve">PENTIUM II 300 INTEL 512K </v>
      </c>
      <c r="F170" s="69">
        <f>C170*IVATOT</f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>C171*IVATOT+C171</f>
        <v>1881600</v>
      </c>
      <c r="E171" s="1" t="str">
        <f t="shared" si="2"/>
        <v xml:space="preserve">PENTIUM II 333 INTEL 512K </v>
      </c>
      <c r="F171" s="69">
        <f>C171*IVATOT</f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>C172*IVATOT+C172</f>
        <v>140400</v>
      </c>
      <c r="E172" s="1" t="str">
        <f t="shared" si="2"/>
        <v xml:space="preserve">SGS P 166+ </v>
      </c>
      <c r="F172" s="69">
        <f>C172*IVATOT</f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>C173*IVATOT+C173</f>
        <v>189600</v>
      </c>
      <c r="E173" s="1" t="str">
        <f t="shared" si="2"/>
        <v xml:space="preserve">IBM 200 MX </v>
      </c>
      <c r="F173" s="69">
        <f>C173*IVATOT</f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>C174*IVATOT+C174</f>
        <v>312000</v>
      </c>
      <c r="E174" s="1" t="str">
        <f t="shared" si="2"/>
        <v xml:space="preserve">IBM 233 MX </v>
      </c>
      <c r="F174" s="69">
        <f>C174*IVATOT</f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>C175*IVATOT+C175</f>
        <v>231600</v>
      </c>
      <c r="E175" s="1" t="str">
        <f t="shared" si="2"/>
        <v xml:space="preserve">AMD K6-166 </v>
      </c>
      <c r="F175" s="69">
        <f>C175*IVATOT</f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>C176*IVATOT+C176</f>
        <v>324000</v>
      </c>
      <c r="E176" s="1" t="str">
        <f t="shared" si="2"/>
        <v xml:space="preserve">AMD K6-200 </v>
      </c>
      <c r="F176" s="69">
        <f>C176*IVATOT</f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>C177*IVATOT+C177</f>
        <v>376800</v>
      </c>
      <c r="E177" s="1" t="str">
        <f t="shared" si="2"/>
        <v xml:space="preserve">AMD K6-233 </v>
      </c>
      <c r="F177" s="69">
        <f>C177*IVATOT</f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>C178*IVATOT+C178</f>
        <v>1072800</v>
      </c>
      <c r="E178" s="1" t="str">
        <f t="shared" si="2"/>
        <v xml:space="preserve">PENTIUM PRO 180 MZH </v>
      </c>
      <c r="F178" s="69">
        <f>C178*IVATOT</f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>C179*IVATOT+C179</f>
        <v>1248000</v>
      </c>
      <c r="E179" s="1" t="str">
        <f t="shared" si="2"/>
        <v xml:space="preserve">PENTIUM PRO 200 MZH </v>
      </c>
      <c r="F179" s="69">
        <f>C179*IVATOT</f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>C180*IVATOT+C180</f>
        <v>9600</v>
      </c>
      <c r="E180" s="1" t="str">
        <f t="shared" si="2"/>
        <v xml:space="preserve">VENTOLINA PENTIUM 75-166 </v>
      </c>
      <c r="F180" s="69">
        <f>C180*IVATOT</f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>C181*IVATOT+C181</f>
        <v>12000</v>
      </c>
      <c r="E181" s="1" t="str">
        <f t="shared" si="2"/>
        <v xml:space="preserve">VENTOLINA PENTIUM 200 </v>
      </c>
      <c r="F181" s="69">
        <f>C181*IVATOT</f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>C182*IVATOT+C182</f>
        <v>28800</v>
      </c>
      <c r="E182" s="1" t="str">
        <f t="shared" si="2"/>
        <v xml:space="preserve">VENTOLA PER PENTIUM PRO </v>
      </c>
      <c r="F182" s="69">
        <f>C182*IVATOT</f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>C183*IVATOT+C183</f>
        <v>13200</v>
      </c>
      <c r="E183" s="1" t="str">
        <f t="shared" si="2"/>
        <v xml:space="preserve">VENTOLINA PER IBM/CYRIX 686  </v>
      </c>
      <c r="F183" s="69">
        <f>C183*IVATOT</f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>C184*IVATOT+C184</f>
        <v>12000</v>
      </c>
      <c r="E184" s="1" t="str">
        <f t="shared" si="2"/>
        <v xml:space="preserve">VENTOLA 3 PIN per TX97  </v>
      </c>
      <c r="F184" s="69">
        <f>C184*IVATOT</f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>C185*IVATOT+C185</f>
        <v>31200</v>
      </c>
      <c r="E185" s="1" t="str">
        <f t="shared" si="2"/>
        <v xml:space="preserve">VENTOLA PENTIUM II  </v>
      </c>
      <c r="F185" s="69">
        <f>C185*IVATOT</f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>C186*IVATOT+C186</f>
        <v>0</v>
      </c>
      <c r="E186" s="1" t="str">
        <f t="shared" si="2"/>
        <v xml:space="preserve">TASTIERE </v>
      </c>
      <c r="F186" s="69">
        <f>C186*IVATOT</f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>C187*IVATOT+C187</f>
        <v>26400</v>
      </c>
      <c r="E187" s="1" t="str">
        <f t="shared" si="2"/>
        <v>TAST. ITA 105 TASTI WIN 95 UNIKEY</v>
      </c>
      <c r="F187" s="69">
        <f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>C188*IVATOT+C188</f>
        <v>75600</v>
      </c>
      <c r="E188" s="1" t="str">
        <f t="shared" si="2"/>
        <v>TAST. ITA   79t BTC</v>
      </c>
      <c r="F188" s="69">
        <f>C188*IVATOT</f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>C189*IVATOT+C189</f>
        <v>75600</v>
      </c>
      <c r="E189" s="1" t="str">
        <f t="shared" si="2"/>
        <v>TAST. USA 79t BTC</v>
      </c>
      <c r="F189" s="69">
        <f>C189*IVATOT</f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>C190*IVATOT+C190</f>
        <v>31200</v>
      </c>
      <c r="E190" s="1" t="str">
        <f t="shared" si="2"/>
        <v>TAST. USA 105 TASTI WIN95 BTC</v>
      </c>
      <c r="F190" s="69">
        <f>C190*IVATOT</f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>C191*IVATOT+C191</f>
        <v>30000</v>
      </c>
      <c r="E191" s="1" t="str">
        <f t="shared" si="2"/>
        <v>TAST. ITA  105 TASTI NMB, WIN95 NMB</v>
      </c>
      <c r="F191" s="69">
        <f>C191*IVATOT</f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>C192*IVATOT+C192</f>
        <v>30000</v>
      </c>
      <c r="E192" s="1" t="str">
        <f t="shared" si="2"/>
        <v>TAST. ITA  105 TASTI NMB, PS/2 WIN95 NMB</v>
      </c>
      <c r="F192" s="69">
        <f>C192*IVATOT</f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>C193*IVATOT+C193</f>
        <v>55200</v>
      </c>
      <c r="E193" s="1" t="str">
        <f t="shared" si="2"/>
        <v>TAST. ITA 105 TASTI "CYPRESS"  WIN95 NMB</v>
      </c>
      <c r="F193" s="69">
        <f>C193*IVATOT</f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>C194*IVATOT+C194</f>
        <v>0</v>
      </c>
      <c r="E194" s="1" t="str">
        <f t="shared" si="2"/>
        <v xml:space="preserve">SCANNER E ACCESSORI </v>
      </c>
      <c r="F194" s="69">
        <f>C194*IVATOT</f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>C195*IVATOT+C195</f>
        <v>44400</v>
      </c>
      <c r="E195" s="1" t="str">
        <f t="shared" si="2"/>
        <v>MOUSE  PILOT SERIALE LOGITECH</v>
      </c>
      <c r="F195" s="69">
        <f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>C196*IVATOT+C196</f>
        <v>44400</v>
      </c>
      <c r="E196" s="1" t="str">
        <f t="shared" si="2"/>
        <v>MOUSE  PILOT P/S2 LOGITECH</v>
      </c>
      <c r="F196" s="69">
        <f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>C197*IVATOT+C197</f>
        <v>13200</v>
      </c>
      <c r="E197" s="1" t="str">
        <f t="shared" ref="E197:E260" si="3">_xlfn.CONCAT(A197," ",B197)</f>
        <v>MOUSE SERIALE 3 TASTI PRIMAX</v>
      </c>
      <c r="F197" s="69">
        <f>C197*IVATOT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>C198*IVATOT+C198</f>
        <v>55200</v>
      </c>
      <c r="E198" s="1" t="str">
        <f t="shared" si="3"/>
        <v>MOUSE TRACKBALL  PRIMAX</v>
      </c>
      <c r="F198" s="69">
        <f>C198*IVATOT</f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>C199*IVATOT+C199</f>
        <v>22800</v>
      </c>
      <c r="E199" s="1" t="str">
        <f t="shared" si="3"/>
        <v>MOUSE "RAINBOW" SERIALE PRIMAX</v>
      </c>
      <c r="F199" s="69">
        <f>C199*IVATOT</f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>C200*IVATOT+C200</f>
        <v>15600</v>
      </c>
      <c r="E200" s="1" t="str">
        <f t="shared" si="3"/>
        <v>MOUSE  ECHO PS/2 PRIMAX</v>
      </c>
      <c r="F200" s="69">
        <f>C200*IVATOT</f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>C201*IVATOT+C201</f>
        <v>31200</v>
      </c>
      <c r="E201" s="1" t="str">
        <f t="shared" si="3"/>
        <v>VENUS MOUSE SERIALE PRIMAX</v>
      </c>
      <c r="F201" s="69">
        <f>C201*IVATOT</f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>C202*IVATOT+C202</f>
        <v>31200</v>
      </c>
      <c r="E202" s="1" t="str">
        <f t="shared" si="3"/>
        <v>VENUS MOUSE PS/2 PRIMAX</v>
      </c>
      <c r="F202" s="69">
        <f>C202*IVATOT</f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>C203*IVATOT+C203</f>
        <v>24000</v>
      </c>
      <c r="E203" s="1" t="str">
        <f t="shared" si="3"/>
        <v>JOYSTICK DIGITALE PRIMAX</v>
      </c>
      <c r="F203" s="69">
        <f>C203*IVATOT</f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>C204*IVATOT+C204</f>
        <v>58800</v>
      </c>
      <c r="E204" s="1" t="str">
        <f t="shared" si="3"/>
        <v>JOYSTICK ULTRASTRIKER PRIMAX</v>
      </c>
      <c r="F204" s="69">
        <f>C204*IVATOT</f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>C205*IVATOT+C205</f>
        <v>39600</v>
      </c>
      <c r="E205" s="1" t="str">
        <f t="shared" si="3"/>
        <v>NAVIGATOR MOUSE PRIMAX</v>
      </c>
      <c r="F205" s="69">
        <f>C205*IVATOT</f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>C206*IVATOT+C206</f>
        <v>81600</v>
      </c>
      <c r="E206" s="1" t="str">
        <f t="shared" si="3"/>
        <v>JOYSTICK EXCALIBUR PRIMAX</v>
      </c>
      <c r="F206" s="69">
        <f>C206*IVATOT</f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>C207*IVATOT+C207</f>
        <v>39600</v>
      </c>
      <c r="E207" s="1" t="str">
        <f t="shared" si="3"/>
        <v>GAMEPAD CONQUEROR PRIMAX</v>
      </c>
      <c r="F207" s="69">
        <f>C207*IVATOT</f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>C208*IVATOT+C208</f>
        <v>176400</v>
      </c>
      <c r="E208" s="1" t="str">
        <f t="shared" si="3"/>
        <v>COLOR HAND SCANNER PRIMAX</v>
      </c>
      <c r="F208" s="69">
        <f>C208*IVATOT</f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>C209*IVATOT+C209</f>
        <v>181200</v>
      </c>
      <c r="E209" s="1" t="str">
        <f t="shared" si="3"/>
        <v>SCANNER COLORADO 4800 SW + OCR  PRIMAX</v>
      </c>
      <c r="F209" s="69">
        <f>C209*IVATOT</f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>C210*IVATOT+C210</f>
        <v>236400</v>
      </c>
      <c r="E210" s="1" t="str">
        <f t="shared" si="3"/>
        <v>SCANNER COLORADO D600 SW + OCR  PRIMAX</v>
      </c>
      <c r="F210" s="69">
        <f>C210*IVATOT</f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>C211*IVATOT+C211</f>
        <v>372000</v>
      </c>
      <c r="E211" s="1" t="str">
        <f t="shared" si="3"/>
        <v>SCANNER  DIRECT 9600 SW + OCR PRIMAX</v>
      </c>
      <c r="F211" s="69">
        <f>C211*IVATOT</f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>C212*IVATOT+C212</f>
        <v>325200</v>
      </c>
      <c r="E212" s="1" t="str">
        <f t="shared" si="3"/>
        <v>SCANNER  JEWEL 4800 SCSI PRIMAX</v>
      </c>
      <c r="F212" s="69">
        <f>C212*IVATOT</f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>C213*IVATOT+C213</f>
        <v>549600</v>
      </c>
      <c r="E213" s="1" t="str">
        <f t="shared" si="3"/>
        <v>SCANNER PROFI  9600 SCSI PRIMAX</v>
      </c>
      <c r="F213" s="69">
        <f>C213*IVATOT</f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>C214*IVATOT+C214</f>
        <v>494400</v>
      </c>
      <c r="E214" s="1" t="str">
        <f t="shared" si="3"/>
        <v>SCANNER PHODOX U. S. 300 PRIMAX</v>
      </c>
      <c r="F214" s="69">
        <f>C214*IVATOT</f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>C215*IVATOT+C215</f>
        <v>968400</v>
      </c>
      <c r="E215" s="1" t="str">
        <f t="shared" si="3"/>
        <v>FILMSCAN-200PC EPSON</v>
      </c>
      <c r="F215" s="69">
        <f>C215*IVATOT</f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>C216*IVATOT+C216</f>
        <v>4800</v>
      </c>
      <c r="E216" s="1" t="str">
        <f t="shared" si="3"/>
        <v xml:space="preserve">TAPPETINO PER MOUSE </v>
      </c>
      <c r="F216" s="69">
        <f>C216*IVATOT</f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>C217*IVATOT+C217</f>
        <v>97200</v>
      </c>
      <c r="E217" s="1" t="str">
        <f t="shared" si="3"/>
        <v xml:space="preserve">ALIMENTATORE 200 W CE </v>
      </c>
      <c r="F217" s="69">
        <f>C217*IVATOT</f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>C218*IVATOT+C218</f>
        <v>150000</v>
      </c>
      <c r="E218" s="1" t="str">
        <f t="shared" si="3"/>
        <v xml:space="preserve">ALIMENTATORE 250 W CE ATX </v>
      </c>
      <c r="F218" s="69">
        <f>C218*IVATOT</f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>C219*IVATOT+C219</f>
        <v>117600</v>
      </c>
      <c r="E219" s="1" t="str">
        <f t="shared" si="3"/>
        <v xml:space="preserve">ALIMENTATORE 230 W CE ATX </v>
      </c>
      <c r="F219" s="69">
        <f>C219*IVATOT</f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>C220*IVATOT+C220</f>
        <v>168000</v>
      </c>
      <c r="E220" s="1" t="str">
        <f t="shared" si="3"/>
        <v xml:space="preserve">ALIMENTATORE 300 W CE ATX </v>
      </c>
      <c r="F220" s="69">
        <f>C220*IVATOT</f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>C221*IVATOT+C221</f>
        <v>6000</v>
      </c>
      <c r="E221" s="1" t="str">
        <f t="shared" si="3"/>
        <v>CAVO PARALLELO STAMP. MT 1,8 Unidirez.</v>
      </c>
      <c r="F221" s="69">
        <f>C221*IVATOT</f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>C222*IVATOT+C222</f>
        <v>7200</v>
      </c>
      <c r="E222" s="1" t="str">
        <f t="shared" si="3"/>
        <v>CAVO PARALLELO STAMP. MT 1,8 Bidirez.</v>
      </c>
      <c r="F222" s="69">
        <f>C222*IVATOT</f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>C223*IVATOT+C223</f>
        <v>10800</v>
      </c>
      <c r="E223" s="1" t="str">
        <f t="shared" si="3"/>
        <v xml:space="preserve">CAVO PARALLELO STAMP. MT 3 </v>
      </c>
      <c r="F223" s="69">
        <f>C223*IVATOT</f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>C224*IVATOT+C224</f>
        <v>9600</v>
      </c>
      <c r="E224" s="1" t="str">
        <f t="shared" si="3"/>
        <v>CONNETTORE MOUSE PS/2 per M/B ASUS P55T2P4</v>
      </c>
      <c r="F224" s="69">
        <f>C224*IVATOT</f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>C225*IVATOT+C225</f>
        <v>13200</v>
      </c>
      <c r="E225" s="1" t="str">
        <f t="shared" si="3"/>
        <v xml:space="preserve">CONNETTORE TASTIERA PS/2 </v>
      </c>
      <c r="F225" s="69">
        <f>C225*IVATOT</f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>C226*IVATOT+C226</f>
        <v>25200</v>
      </c>
      <c r="E226" s="1" t="str">
        <f t="shared" si="3"/>
        <v>CONNETTORE USB/MIR per M/B ASUS TX97</v>
      </c>
      <c r="F226" s="69">
        <f>C226*IVATOT</f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>C227*IVATOT+C227</f>
        <v>16800</v>
      </c>
      <c r="E227" s="1" t="str">
        <f t="shared" si="3"/>
        <v>DATA-SWITCH 2/1 MANUALE PRIMAX</v>
      </c>
      <c r="F227" s="69">
        <f>C227*IVATOT</f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>C228*IVATOT+C228</f>
        <v>27600</v>
      </c>
      <c r="E228" s="1" t="str">
        <f t="shared" si="3"/>
        <v>DATA-SWITCH 2/2 MANUALE PRIMAX</v>
      </c>
      <c r="F228" s="69">
        <f>C228*IVATOT</f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>C229*IVATOT+C229</f>
        <v>61200</v>
      </c>
      <c r="E229" s="1" t="str">
        <f t="shared" si="3"/>
        <v>DATA-SWITCH 2/1 BIDIREZ. PRIMAX</v>
      </c>
      <c r="F229" s="69">
        <f>C229*IVATOT</f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>C230*IVATOT+C230</f>
        <v>0</v>
      </c>
      <c r="E230" s="1" t="str">
        <f t="shared" si="3"/>
        <v xml:space="preserve">SOFTWARE </v>
      </c>
      <c r="F230" s="69">
        <f>C230*IVATOT</f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>C231*IVATOT+C231</f>
        <v>237600</v>
      </c>
      <c r="E231" s="1" t="str">
        <f t="shared" si="3"/>
        <v>COMBO DOS6.22+WIN3.11+DSK.MAN. MICROSOFT  OEM</v>
      </c>
      <c r="F231" s="69">
        <f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>C232*IVATOT+C232</f>
        <v>200400</v>
      </c>
      <c r="E232" s="1" t="str">
        <f t="shared" si="3"/>
        <v>WINDOWS 95, MANUALI + CD MICROSOFT  OEM</v>
      </c>
      <c r="F232" s="69">
        <f>C232*IVATOT</f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>C233*IVATOT+C233</f>
        <v>114000</v>
      </c>
      <c r="E233" s="1" t="str">
        <f t="shared" si="3"/>
        <v>LICENZA STUDENTE SISTEMI  MICROSOFT  STUDENTE</v>
      </c>
      <c r="F233" s="69">
        <f>C233*IVATOT</f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>C234*IVATOT+C234</f>
        <v>169200</v>
      </c>
      <c r="E234" s="1" t="str">
        <f t="shared" si="3"/>
        <v>LICENZA STUDENTE APPLICAZIONI MICROSOFT  STUDENTE</v>
      </c>
      <c r="F234" s="69">
        <f>C234*IVATOT</f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>C235*IVATOT+C235</f>
        <v>421200</v>
      </c>
      <c r="E235" s="1" t="str">
        <f t="shared" si="3"/>
        <v>WIN NT WORKSTATION 4.0 MICROSOFT  OEM</v>
      </c>
      <c r="F235" s="69">
        <f>C235*IVATOT</f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>C236*IVATOT+C236</f>
        <v>496800</v>
      </c>
      <c r="E236" s="1" t="str">
        <f t="shared" si="3"/>
        <v>OFFICE SMALL BUSINESS WORD97,EXCEL97,OUTLOOK97,PUBLISHER97</v>
      </c>
      <c r="F236" s="69">
        <f>C236*IVATOT</f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>C237*IVATOT+C237</f>
        <v>73200</v>
      </c>
      <c r="E237" s="1" t="str">
        <f t="shared" si="3"/>
        <v>WORKS 4.5 ITA, MANUALI + CD MICROSOFT  OEM</v>
      </c>
      <c r="F237" s="69">
        <f>C237*IVATOT</f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>C238*IVATOT+C238</f>
        <v>1071600</v>
      </c>
      <c r="E238" s="1" t="str">
        <f t="shared" si="3"/>
        <v>FIVE PACK WIN 95 MICROSOFT  OEM</v>
      </c>
      <c r="F238" s="69">
        <f>C238*IVATOT</f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>C239*IVATOT+C239</f>
        <v>1182000</v>
      </c>
      <c r="E239" s="1" t="str">
        <f t="shared" si="3"/>
        <v>FIVE PACK COMBO WIN3.11-DOS MICROSOFT  OEM</v>
      </c>
      <c r="F239" s="69">
        <f>C239*IVATOT</f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>C240*IVATOT+C240</f>
        <v>355200</v>
      </c>
      <c r="E240" s="1" t="str">
        <f t="shared" si="3"/>
        <v>FIVE PACK WORKS 4.5 MICROSOFT  OEM</v>
      </c>
      <c r="F240" s="69">
        <f>C240*IVATOT</f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>C241*IVATOT+C241</f>
        <v>822000</v>
      </c>
      <c r="E241" s="1" t="str">
        <f t="shared" si="3"/>
        <v>3-PACK  HOME ESSENTIALS 98 MICROSOFT  OEM</v>
      </c>
      <c r="F241" s="69">
        <f>C241*IVATOT</f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>C242*IVATOT+C242</f>
        <v>1365600</v>
      </c>
      <c r="E242" s="1" t="str">
        <f t="shared" si="3"/>
        <v>3-PACK WIN NT WORKSTATION 4.0 MICROSOFT  OEM</v>
      </c>
      <c r="F242" s="69">
        <f>C242*IVATOT</f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>C243*IVATOT+C243</f>
        <v>1600800</v>
      </c>
      <c r="E243" s="1" t="str">
        <f t="shared" si="3"/>
        <v>3-PACK OFFICE SMALL BUSINESS MICROSOFT  OEM</v>
      </c>
      <c r="F243" s="69">
        <f>C243*IVATOT</f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>C244*IVATOT+C244</f>
        <v>36000</v>
      </c>
      <c r="E244" s="1" t="str">
        <f t="shared" si="3"/>
        <v xml:space="preserve">CD VIDEOGUIDA  WIN'95  </v>
      </c>
      <c r="F244" s="69">
        <f>C244*IVATOT</f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>C245*IVATOT+C245</f>
        <v>36000</v>
      </c>
      <c r="E245" s="1" t="str">
        <f t="shared" si="3"/>
        <v xml:space="preserve">CD VIDEGUIDA INTERNET  </v>
      </c>
      <c r="F245" s="69">
        <f>C245*IVATOT</f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>C246*IVATOT+C246</f>
        <v>487200</v>
      </c>
      <c r="E246" s="1" t="str">
        <f t="shared" si="3"/>
        <v>WINDOWS 95  MICROSOFT</v>
      </c>
      <c r="F246" s="69">
        <f>C246*IVATOT</f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>C247*IVATOT+C247</f>
        <v>236400</v>
      </c>
      <c r="E247" s="1" t="str">
        <f t="shared" si="3"/>
        <v>WINDOWS 95 Lic. Agg. MICROSOFT</v>
      </c>
      <c r="F247" s="69">
        <f>C247*IVATOT</f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>C248*IVATOT+C248</f>
        <v>774000</v>
      </c>
      <c r="E248" s="1" t="str">
        <f t="shared" si="3"/>
        <v>EXCEL 7.0 MICROSOFT</v>
      </c>
      <c r="F248" s="69">
        <f>C248*IVATOT</f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>C249*IVATOT+C249</f>
        <v>774000</v>
      </c>
      <c r="E249" s="1" t="str">
        <f t="shared" si="3"/>
        <v>EXCEL 97 MICROSOFT</v>
      </c>
      <c r="F249" s="69">
        <f>C249*IVATOT</f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>C250*IVATOT+C250</f>
        <v>310800</v>
      </c>
      <c r="E250" s="1" t="str">
        <f t="shared" si="3"/>
        <v>EXCEL 97 Agg. MICROSOFT</v>
      </c>
      <c r="F250" s="69">
        <f>C250*IVATOT</f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>C251*IVATOT+C251</f>
        <v>775200</v>
      </c>
      <c r="E251" s="1" t="str">
        <f t="shared" si="3"/>
        <v>WORD 97 MICROSOFT</v>
      </c>
      <c r="F251" s="69">
        <f>C251*IVATOT</f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>C252*IVATOT+C252</f>
        <v>310800</v>
      </c>
      <c r="E252" s="1" t="str">
        <f t="shared" si="3"/>
        <v>WORD 97 Agg. MICROSOFT</v>
      </c>
      <c r="F252" s="69">
        <f>C252*IVATOT</f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>C253*IVATOT+C253</f>
        <v>774000</v>
      </c>
      <c r="E253" s="1" t="str">
        <f t="shared" si="3"/>
        <v>ACCESS 97 MICROSOFT</v>
      </c>
      <c r="F253" s="69">
        <f>C253*IVATOT</f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>C254*IVATOT+C254</f>
        <v>1054800</v>
      </c>
      <c r="E254" s="1" t="str">
        <f t="shared" si="3"/>
        <v>OFFICE 97 SMALL BUSINESS MICROSOFT</v>
      </c>
      <c r="F254" s="69">
        <f>C254*IVATOT</f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>C255*IVATOT+C255</f>
        <v>310800</v>
      </c>
      <c r="E255" s="1" t="str">
        <f t="shared" si="3"/>
        <v>HOME ESSENTIALS 98 MICROSOFT</v>
      </c>
      <c r="F255" s="69">
        <f>C255*IVATOT</f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>C256*IVATOT+C256</f>
        <v>328800</v>
      </c>
      <c r="E256" s="1" t="str">
        <f t="shared" si="3"/>
        <v>FRONTPAGE 98 MICROSOFT</v>
      </c>
      <c r="F256" s="69">
        <f>C256*IVATOT</f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>C257*IVATOT+C257</f>
        <v>1170000</v>
      </c>
      <c r="E257" s="1" t="str">
        <f t="shared" si="3"/>
        <v>OFFICE '97 MICROSOFT</v>
      </c>
      <c r="F257" s="69">
        <f>C257*IVATOT</f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>C258*IVATOT+C258</f>
        <v>576000</v>
      </c>
      <c r="E258" s="1" t="str">
        <f t="shared" si="3"/>
        <v>OFFICE '97 Agg. MICROSOFT</v>
      </c>
      <c r="F258" s="69">
        <f>C258*IVATOT</f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>C259*IVATOT+C259</f>
        <v>1424400</v>
      </c>
      <c r="E259" s="1" t="str">
        <f t="shared" si="3"/>
        <v>OFFICE '97 Professional MICROSOFT</v>
      </c>
      <c r="F259" s="69">
        <f>C259*IVATOT</f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>C260*IVATOT+C260</f>
        <v>998400</v>
      </c>
      <c r="E260" s="1" t="str">
        <f t="shared" si="3"/>
        <v>OFFICE '97 Professional Agg. MICROSOFT</v>
      </c>
      <c r="F260" s="69">
        <f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>C261*IVATOT+C261</f>
        <v>272400</v>
      </c>
      <c r="E261" s="1" t="str">
        <f t="shared" ref="E261:E324" si="4">_xlfn.CONCAT(A261," ",B261)</f>
        <v>VISUAL BASIC 4.0 STD MICROSOFT</v>
      </c>
      <c r="F261" s="69">
        <f>C261*IVATOT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>C262*IVATOT+C262</f>
        <v>117600</v>
      </c>
      <c r="E262" s="1" t="str">
        <f t="shared" si="4"/>
        <v>VISUAL BASIC 4.0 Agg. MICROSOFT</v>
      </c>
      <c r="F262" s="69">
        <f>C262*IVATOT</f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>C263*IVATOT+C263</f>
        <v>1428000</v>
      </c>
      <c r="E263" s="1" t="str">
        <f t="shared" si="4"/>
        <v>VISUAL BASIC 4.0 PROFESSIONAL MICROSOFT</v>
      </c>
      <c r="F263" s="69">
        <f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>C264*IVATOT+C264</f>
        <v>360000</v>
      </c>
      <c r="E264" s="1" t="str">
        <f t="shared" si="4"/>
        <v>VISUAL BASIC 4.0 PROF. Agg. MICROSOFT</v>
      </c>
      <c r="F264" s="69">
        <f>C264*IVATOT</f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>C265*IVATOT+C265</f>
        <v>2888400</v>
      </c>
      <c r="E265" s="1" t="str">
        <f t="shared" si="4"/>
        <v>VISUAL BASIC 4.0 ENTERPRICE MICROSOFT</v>
      </c>
      <c r="F265" s="69">
        <f>C265*IVATOT</f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>C266*IVATOT+C266</f>
        <v>1225200</v>
      </c>
      <c r="E266" s="1" t="str">
        <f t="shared" si="4"/>
        <v>VISUAL BASIC 4.0 ENTERPRICE Agg. MICROSOFT</v>
      </c>
      <c r="F266" s="69">
        <f>C266*IVATOT</f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>C267*IVATOT+C267</f>
        <v>775200</v>
      </c>
      <c r="E267" s="1" t="str">
        <f t="shared" si="4"/>
        <v>POWERPOINT 97 MICROSOFT</v>
      </c>
      <c r="F267" s="69">
        <f>C267*IVATOT</f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>C268*IVATOT+C268</f>
        <v>310800</v>
      </c>
      <c r="E268" s="1" t="str">
        <f t="shared" si="4"/>
        <v>POWERPOINT 97 Agg. MICROSOFT</v>
      </c>
      <c r="F268" s="69">
        <f>C268*IVATOT</f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>C269*IVATOT+C269</f>
        <v>231600</v>
      </c>
      <c r="E269" s="1" t="str">
        <f t="shared" si="4"/>
        <v>PUBLISHER 3.0 MICROSOFT</v>
      </c>
      <c r="F269" s="69">
        <f>C269*IVATOT</f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>C270*IVATOT+C270</f>
        <v>115200</v>
      </c>
      <c r="E270" s="1" t="str">
        <f t="shared" si="4"/>
        <v>PUBLISHER 3.0 Agg. MICROSOFT</v>
      </c>
      <c r="F270" s="69">
        <f>C270*IVATOT</f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>C271*IVATOT+C271</f>
        <v>712800</v>
      </c>
      <c r="E271" s="1" t="str">
        <f t="shared" si="4"/>
        <v>WINDOWS NT 4.0 WORKSTATION MICROSOFT</v>
      </c>
      <c r="F271" s="69">
        <f>C271*IVATOT</f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>C272*IVATOT+C272</f>
        <v>338400</v>
      </c>
      <c r="E272" s="1" t="str">
        <f t="shared" si="4"/>
        <v>WINDOWS NT 4.0 Agg. WORKSTATION MICROSOFT</v>
      </c>
      <c r="F272" s="69">
        <f>C272*IVATOT</f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>C273*IVATOT+C273</f>
        <v>2176800</v>
      </c>
      <c r="E273" s="1" t="str">
        <f t="shared" si="4"/>
        <v>WINDOWS NT 4.0 SERVER 5 client MICROSOFT</v>
      </c>
      <c r="F273" s="69">
        <f>C273*IVATOT</f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>C274*IVATOT+C274</f>
        <v>231600</v>
      </c>
      <c r="E274" s="1" t="str">
        <f t="shared" si="4"/>
        <v>WINDOWS 3.1 MICROSOFT</v>
      </c>
      <c r="F274" s="69">
        <f>C274*IVATOT</f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>C275*IVATOT+C275</f>
        <v>784800</v>
      </c>
      <c r="E275" s="1" t="str">
        <f t="shared" si="4"/>
        <v>POWERPOINT 4.0 MICROSOFT</v>
      </c>
      <c r="F275" s="69">
        <f>C275*IVATOT</f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>C276*IVATOT+C276</f>
        <v>874800</v>
      </c>
      <c r="E276" s="1" t="str">
        <f t="shared" si="4"/>
        <v>EXCEL 5.0 MICROSOFT</v>
      </c>
      <c r="F276" s="69">
        <f>C276*IVATOT</f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>C277*IVATOT+C277</f>
        <v>758400</v>
      </c>
      <c r="E277" s="1" t="str">
        <f t="shared" si="4"/>
        <v>ACCESS 2.0 MICROSOFT</v>
      </c>
      <c r="F277" s="69">
        <f>C277*IVATOT</f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>C278*IVATOT+C278</f>
        <v>288000</v>
      </c>
      <c r="E278" s="1" t="str">
        <f t="shared" si="4"/>
        <v>ACCESS 2.0 Competitivo MICROSOFT</v>
      </c>
      <c r="F278" s="69">
        <f>C278*IVATOT</f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>C279*IVATOT+C279</f>
        <v>1146000</v>
      </c>
      <c r="E279" s="1" t="str">
        <f t="shared" si="4"/>
        <v xml:space="preserve">OFFICE 4.2 MICROSOFT </v>
      </c>
      <c r="F279" s="69">
        <f>C279*IVATOT</f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>C280*IVATOT+C280</f>
        <v>1351200</v>
      </c>
      <c r="E280" s="1" t="str">
        <f t="shared" si="4"/>
        <v xml:space="preserve">OFFICE 4.3 PROFESSIONAL MICROSOFT </v>
      </c>
      <c r="F280" s="69">
        <f>C280*IVATOT</f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>C281*IVATOT+C281</f>
        <v>0</v>
      </c>
      <c r="E281" s="1" t="str">
        <f t="shared" si="4"/>
        <v xml:space="preserve">STAMPANTI </v>
      </c>
      <c r="F281" s="69">
        <f>C281*IVATOT</f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>C282*IVATOT+C282</f>
        <v>356400</v>
      </c>
      <c r="E282" s="1" t="str">
        <f t="shared" si="4"/>
        <v>STAMP.EPSON LX300 9 aghi, 80 col. 220 cps. opz. colore</v>
      </c>
      <c r="F282" s="69">
        <f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>C283*IVATOT+C283</f>
        <v>775200</v>
      </c>
      <c r="E283" s="1" t="str">
        <f t="shared" si="4"/>
        <v>STAMP.EPSON LX1050+ 9 aghi, 136 col. 200 cps</v>
      </c>
      <c r="F283" s="69">
        <f>C283*IVATOT</f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>C284*IVATOT+C284</f>
        <v>856800</v>
      </c>
      <c r="E284" s="1" t="str">
        <f t="shared" si="4"/>
        <v>STAMP.EPSON FX870 9 aghi, 80 col. 380 cps</v>
      </c>
      <c r="F284" s="69">
        <f>C284*IVATOT</f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>C285*IVATOT+C285</f>
        <v>968400</v>
      </c>
      <c r="E285" s="1" t="str">
        <f t="shared" si="4"/>
        <v>STAMP.EPSON FX1170 9 aghi, 136 col.380 cps</v>
      </c>
      <c r="F285" s="69">
        <f>C285*IVATOT</f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>C286*IVATOT+C286</f>
        <v>709200</v>
      </c>
      <c r="E286" s="1" t="str">
        <f t="shared" si="4"/>
        <v>STAMP.EPSON LQ570+ 24 aghi, 80 col. 225 cps</v>
      </c>
      <c r="F286" s="69">
        <f>C286*IVATOT</f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>C287*IVATOT+C287</f>
        <v>1101600</v>
      </c>
      <c r="E287" s="1" t="str">
        <f t="shared" si="4"/>
        <v>STAMP.EPSON LQ2070+ 24 aghi, 136 col. 225 cps</v>
      </c>
      <c r="F287" s="69">
        <f>C287*IVATOT</f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>C288*IVATOT+C288</f>
        <v>1518000</v>
      </c>
      <c r="E288" s="1" t="str">
        <f t="shared" si="4"/>
        <v>STAMP.EPSON LQ 2170 24 aghi, 136 col. 440 cps</v>
      </c>
      <c r="F288" s="69">
        <f>C288*IVATOT</f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>C289*IVATOT+C289</f>
        <v>307200</v>
      </c>
      <c r="E289" s="1" t="str">
        <f t="shared" si="4"/>
        <v>STAMP.EPSON STYLUS 300COLOR Ink Jet A4,1ppm col.</v>
      </c>
      <c r="F289" s="69">
        <f>C289*IVATOT</f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>C290*IVATOT+C290</f>
        <v>445200</v>
      </c>
      <c r="E290" s="1" t="str">
        <f t="shared" si="4"/>
        <v>STAMP.EPSON STYLUS 400COLOR Ink Jet A4,3ppm col.</v>
      </c>
      <c r="F290" s="69">
        <f>C290*IVATOT</f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>C291*IVATOT+C291</f>
        <v>548400</v>
      </c>
      <c r="E291" s="1" t="str">
        <f t="shared" si="4"/>
        <v>STAMP.EPSON STYLUS 600COLOR Ink Jet A4,4ppm col.</v>
      </c>
      <c r="F291" s="69">
        <f>C291*IVATOT</f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>C292*IVATOT+C292</f>
        <v>770400</v>
      </c>
      <c r="E292" s="1" t="str">
        <f t="shared" si="4"/>
        <v>STAMP.EPSON STYLUS 800COLOR Ink Jet A4,7ppm col.</v>
      </c>
      <c r="F292" s="69">
        <f>C292*IVATOT</f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>C293*IVATOT+C293</f>
        <v>1885200</v>
      </c>
      <c r="E293" s="1" t="str">
        <f t="shared" si="4"/>
        <v>STAMP.EPSON STYLUS 1520COLOR Ink Jet A2,800cps draft</v>
      </c>
      <c r="F293" s="69">
        <f>C293*IVATOT</f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>C294*IVATOT+C294</f>
        <v>907200</v>
      </c>
      <c r="E294" s="1" t="str">
        <f t="shared" si="4"/>
        <v>STAMP.EPSON STYLUS 1000 Ink Jet A3,250cps draft</v>
      </c>
      <c r="F294" s="69">
        <f>C294*IVATOT</f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>C295*IVATOT+C295</f>
        <v>1885200</v>
      </c>
      <c r="E295" s="1" t="str">
        <f t="shared" si="4"/>
        <v>STAMP.EPSON STYLUS PRO XL+ Ink Jet A4/A3</v>
      </c>
      <c r="F295" s="69">
        <f>C295*IVATOT</f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>C296*IVATOT+C296</f>
        <v>3259200</v>
      </c>
      <c r="E296" s="1" t="str">
        <f t="shared" si="4"/>
        <v xml:space="preserve">STAMP.EPSON STYLUS  3000 Ink Jet A2 800cpc 1440*720 dpi </v>
      </c>
      <c r="F296" s="69">
        <f>C296*IVATOT</f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>C297*IVATOT+C297</f>
        <v>768000</v>
      </c>
      <c r="E297" s="1" t="str">
        <f t="shared" si="4"/>
        <v xml:space="preserve">STAMP.EPSON STYLUS PHOTO Ink Jet A4 6 colori 2ppm </v>
      </c>
      <c r="F297" s="69">
        <f>C297*IVATOT</f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>C298*IVATOT+C298</f>
        <v>306000</v>
      </c>
      <c r="E298" s="1" t="str">
        <f t="shared" si="4"/>
        <v>STAMP. CANON BJ-250 COLOR Ink Jet A4, 1ppm col</v>
      </c>
      <c r="F298" s="69">
        <f>C298*IVATOT</f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>C299*IVATOT+C299</f>
        <v>495600</v>
      </c>
      <c r="E299" s="1" t="str">
        <f t="shared" si="4"/>
        <v>STAMP. CANON BJC-80 COLOR Ink jet A4, 2ppm col.</v>
      </c>
      <c r="F299" s="69">
        <f>C299*IVATOT</f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>C300*IVATOT+C300</f>
        <v>433200</v>
      </c>
      <c r="E300" s="1" t="str">
        <f t="shared" si="4"/>
        <v>STAMP. CANON BJC-4300 COLOR Ink Jet A4, 1ppm col.</v>
      </c>
      <c r="F300" s="69">
        <f>C300*IVATOT</f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>C301*IVATOT+C301</f>
        <v>652800</v>
      </c>
      <c r="E301" s="1" t="str">
        <f t="shared" si="4"/>
        <v>STAMP. CANON BJC-4550 COLOR Ink Jet A4/A3, 1 ppm</v>
      </c>
      <c r="F301" s="69">
        <f>C301*IVATOT</f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>C302*IVATOT+C302</f>
        <v>813600</v>
      </c>
      <c r="E302" s="1" t="str">
        <f t="shared" si="4"/>
        <v>STAMP. CANON BJC-4650 COLOR Ink Jet A4/A3, 4,5 ppm</v>
      </c>
      <c r="F302" s="69">
        <f>C302*IVATOT</f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>C303*IVATOT+C303</f>
        <v>1264800</v>
      </c>
      <c r="E303" s="1" t="str">
        <f t="shared" si="4"/>
        <v>STAMP. CANON BJC-5500 COLOR Ink Jet A3/A2 694cps</v>
      </c>
      <c r="F303" s="69">
        <f>C303*IVATOT</f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>C304*IVATOT+C304</f>
        <v>578400</v>
      </c>
      <c r="E304" s="1" t="str">
        <f t="shared" si="4"/>
        <v>STAMP. CANON BJC-620 COLOR Ink Jet A4, 300cps</v>
      </c>
      <c r="F304" s="69">
        <f>C304*IVATOT</f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>C305*IVATOT+C305</f>
        <v>866400</v>
      </c>
      <c r="E305" s="1" t="str">
        <f t="shared" si="4"/>
        <v>STAMP. CANON BJC-7000 COLOR Ink Jet A4,4,5ppm, 1200x600dpi</v>
      </c>
      <c r="F305" s="69">
        <f>C305*IVATOT</f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>C306*IVATOT+C306</f>
        <v>322800</v>
      </c>
      <c r="E306" s="1" t="str">
        <f t="shared" si="4"/>
        <v>STAMP. HP 400L Ink Jet A4, 3 ppm col.</v>
      </c>
      <c r="F306" s="69">
        <f>C306*IVATOT</f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>C307*IVATOT+C307</f>
        <v>445200</v>
      </c>
      <c r="E307" s="1" t="str">
        <f t="shared" si="4"/>
        <v>STAMP. HP 670 Ink Jet A4, 3 ppm col.</v>
      </c>
      <c r="F307" s="69">
        <f>C307*IVATOT</f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>C308*IVATOT+C308</f>
        <v>554400</v>
      </c>
      <c r="E308" s="1" t="str">
        <f t="shared" si="4"/>
        <v>STAMP. HP 690+ Ink Jet A4,  5 ppm col.</v>
      </c>
      <c r="F308" s="69">
        <f>C308*IVATOT</f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>C309*IVATOT+C309</f>
        <v>649200</v>
      </c>
      <c r="E309" s="1" t="str">
        <f t="shared" si="4"/>
        <v>STAMP. HP 720C Ink Jet A4,  7 ppm col.</v>
      </c>
      <c r="F309" s="69">
        <f>C309*IVATOT</f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>C310*IVATOT+C310</f>
        <v>777600</v>
      </c>
      <c r="E310" s="1" t="str">
        <f t="shared" si="4"/>
        <v>STAMP. HP 870 CXI Ink Jet A4,  8 ppm col.</v>
      </c>
      <c r="F310" s="69">
        <f>C310*IVATOT</f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>C311*IVATOT+C311</f>
        <v>772800</v>
      </c>
      <c r="E311" s="1" t="str">
        <f t="shared" si="4"/>
        <v>STAMP. HP 890C Ink Jet A4,  9 ppm col.</v>
      </c>
      <c r="F311" s="69">
        <f>C311*IVATOT</f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>C312*IVATOT+C312</f>
        <v>1082400</v>
      </c>
      <c r="E312" s="1" t="str">
        <f t="shared" si="4"/>
        <v>STAMP. HP 1100C Ink Jet A3/A4,  6 ppm col., 2Mb</v>
      </c>
      <c r="F312" s="69">
        <f>C312*IVATOT</f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>C313*IVATOT+C313</f>
        <v>866400</v>
      </c>
      <c r="E313" s="1" t="str">
        <f t="shared" si="4"/>
        <v>STAMP. HP 6L Laser, A4 600dpi, 6ppm</v>
      </c>
      <c r="F313" s="69">
        <f>C313*IVATOT</f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>C314*IVATOT+C314</f>
        <v>1748400</v>
      </c>
      <c r="E314" s="1" t="str">
        <f t="shared" si="4"/>
        <v>STAMP. HP 6P Laser, A4 600dpi, 6ppm</v>
      </c>
      <c r="F314" s="69">
        <f>C314*IVATOT</f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>C315*IVATOT+C315</f>
        <v>2143200</v>
      </c>
      <c r="E315" s="1" t="str">
        <f t="shared" si="4"/>
        <v>STAMP. HP 6MP Laser, A4 600dpi, 8ppm, 3Mb</v>
      </c>
      <c r="F315" s="69">
        <f>C315*IVATOT</f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>C316*IVATOT+C316</f>
        <v>0</v>
      </c>
      <c r="E316" s="1" t="str">
        <f t="shared" si="4"/>
        <v xml:space="preserve">CABINATI  </v>
      </c>
      <c r="F316" s="69">
        <f>C316*IVATOT</f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>C317*IVATOT+C317</f>
        <v>102000</v>
      </c>
      <c r="E317" s="1" t="str">
        <f t="shared" si="4"/>
        <v>CASE DESKTOP   CE CK 131-6 P/S 200W</v>
      </c>
      <c r="F317" s="69">
        <f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>C318*IVATOT+C318</f>
        <v>100800</v>
      </c>
      <c r="E318" s="1" t="str">
        <f t="shared" si="4"/>
        <v>CASE MINITOWER CE CK 136-1 P/S 200W</v>
      </c>
      <c r="F318" s="69">
        <f>C318*IVATOT</f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>C319*IVATOT+C319</f>
        <v>138000</v>
      </c>
      <c r="E319" s="1" t="str">
        <f t="shared" si="4"/>
        <v xml:space="preserve">CASE MIDITOWER CE CK 135-1 P/S 230W </v>
      </c>
      <c r="F319" s="69">
        <f>C319*IVATOT</f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>C320*IVATOT+C320</f>
        <v>182400</v>
      </c>
      <c r="E320" s="1" t="str">
        <f t="shared" si="4"/>
        <v xml:space="preserve">CASE BIG TOWER CE   CK139-1 P/S 230W </v>
      </c>
      <c r="F320" s="69">
        <f>C320*IVATOT</f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>C321*IVATOT+C321</f>
        <v>98400</v>
      </c>
      <c r="E321" s="1" t="str">
        <f t="shared" si="4"/>
        <v>CASE DESKTOP CE CK 131-8 P/S 200W</v>
      </c>
      <c r="F321" s="69">
        <f>C321*IVATOT</f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>C322*IVATOT+C322</f>
        <v>100800</v>
      </c>
      <c r="E322" s="1" t="str">
        <f t="shared" si="4"/>
        <v>CASE SUB-MIDITOWER CE  CK 132-3 P/S 200W</v>
      </c>
      <c r="F322" s="69">
        <f>C322*IVATOT</f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>C323*IVATOT+C323</f>
        <v>138000</v>
      </c>
      <c r="E323" s="1" t="str">
        <f t="shared" si="4"/>
        <v>CASE  MIDITOWER CE  CK 135-2 P/S 230W</v>
      </c>
      <c r="F323" s="69">
        <f>C323*IVATOT</f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>C324*IVATOT+C324</f>
        <v>183600</v>
      </c>
      <c r="E324" s="1" t="str">
        <f t="shared" si="4"/>
        <v>CASE TOWER CE CK 139-2 P/S 230W</v>
      </c>
      <c r="F324" s="69">
        <f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>C325*IVATOT+C325</f>
        <v>96000</v>
      </c>
      <c r="E325" s="1" t="str">
        <f t="shared" ref="E325:E339" si="5">_xlfn.CONCAT(A325," ",B325)</f>
        <v>CASE MIDITOWER BC VIP 432 P/S 230W</v>
      </c>
      <c r="F325" s="69">
        <f>C325*IVATOT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>C326*IVATOT+C326</f>
        <v>122400</v>
      </c>
      <c r="E326" s="1" t="str">
        <f t="shared" si="5"/>
        <v>CASE TOWER BC VIP 730 P/S 230W</v>
      </c>
      <c r="F326" s="69">
        <f>C326*IVATOT</f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>C327*IVATOT+C327</f>
        <v>0</v>
      </c>
      <c r="E327" s="1" t="str">
        <f t="shared" si="5"/>
        <v xml:space="preserve">GRUPPI DI CONTINUITA' </v>
      </c>
      <c r="F327" s="69">
        <f>C327*IVATOT</f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>C328*IVATOT+C328</f>
        <v>237600</v>
      </c>
      <c r="E328" s="1" t="str">
        <f t="shared" si="5"/>
        <v>GR.CONT.REVOLUTION E300  STAND- BY</v>
      </c>
      <c r="F328" s="69">
        <f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>C329*IVATOT+C329</f>
        <v>279600</v>
      </c>
      <c r="E329" s="1" t="str">
        <f t="shared" si="5"/>
        <v>GR.CONT.REVOLUTION F450 STAND- BY</v>
      </c>
      <c r="F329" s="69">
        <f>C329*IVATOT</f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>C330*IVATOT+C330</f>
        <v>334800</v>
      </c>
      <c r="E330" s="1" t="str">
        <f t="shared" si="5"/>
        <v>GR.CONT.REVOLUTION L600 STAND- BY</v>
      </c>
      <c r="F330" s="69">
        <f>C330*IVATOT</f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>C331*IVATOT+C331</f>
        <v>357600</v>
      </c>
      <c r="E331" s="1" t="str">
        <f t="shared" si="5"/>
        <v>GR.CONT.POWER PRO 600 LINE INTERACTIVE</v>
      </c>
      <c r="F331" s="69">
        <f>C331*IVATOT</f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>C332*IVATOT+C332</f>
        <v>573600</v>
      </c>
      <c r="E332" s="1" t="str">
        <f t="shared" si="5"/>
        <v>GR.CONT.POWER PRO 750 LINE INTERACTIVE</v>
      </c>
      <c r="F332" s="69">
        <f>C332*IVATOT</f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>C333*IVATOT+C333</f>
        <v>751200</v>
      </c>
      <c r="E333" s="1" t="str">
        <f t="shared" si="5"/>
        <v>GR.CONT.POWER PRO 900 LINE INTERACTIVE</v>
      </c>
      <c r="F333" s="69">
        <f>C333*IVATOT</f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>C334*IVATOT+C334</f>
        <v>908400</v>
      </c>
      <c r="E334" s="1" t="str">
        <f t="shared" si="5"/>
        <v>GR.CONT.POWER PRO 1000 LINE INTERACTIVE</v>
      </c>
      <c r="F334" s="69">
        <f>C334*IVATOT</f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>C335*IVATOT+C335</f>
        <v>1353600</v>
      </c>
      <c r="E335" s="1" t="str">
        <f t="shared" si="5"/>
        <v>GR.CONT.POWER PRO 1600 LINE INTERACTIVE</v>
      </c>
      <c r="F335" s="69">
        <f>C335*IVATOT</f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>C336*IVATOT+C336</f>
        <v>1832400</v>
      </c>
      <c r="E336" s="1" t="str">
        <f t="shared" si="5"/>
        <v>GR.CONT.POWER PRO 2400 LINE INTERACTIVE</v>
      </c>
      <c r="F336" s="69">
        <f>C336*IVATOT</f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>C337*IVATOT+C337</f>
        <v>4960800</v>
      </c>
      <c r="E337" s="1" t="str">
        <f t="shared" si="5"/>
        <v>GR.CONT.POWERSAVE 4000 ON-LINE</v>
      </c>
      <c r="F337" s="69">
        <f>C337*IVATOT</f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>C338*IVATOT+C338</f>
        <v>8220000</v>
      </c>
      <c r="E338" s="1" t="str">
        <f t="shared" si="5"/>
        <v>GR.CONT.POWERSAVE 7500 ON-LINE</v>
      </c>
      <c r="F338" s="69">
        <f>C338*IVATOT</f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>C339*IVATOT+C339</f>
        <v>14054400</v>
      </c>
      <c r="E339" s="1" t="str">
        <f t="shared" si="5"/>
        <v>GR.CONT.POWERSAVE 12500 ON-LINE</v>
      </c>
      <c r="F339" s="69">
        <f>C339*IVATOT</f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13" sqref="E13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_xlfn.CONCAT(B2,"-")</f>
        <v>23-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_xlfn.CONCAT(B3,"-")</f>
        <v>31-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</v>
      </c>
    </row>
    <row r="9" spans="1:7" ht="12.75" customHeight="1" thickBot="1" x14ac:dyDescent="0.25">
      <c r="A9" s="14" t="s">
        <v>501</v>
      </c>
      <c r="B9" s="67" t="str">
        <f t="shared" si="0"/>
        <v>11</v>
      </c>
      <c r="D9" s="15">
        <v>33093</v>
      </c>
      <c r="E9" s="67">
        <f t="shared" si="1"/>
        <v>8</v>
      </c>
      <c r="G9" s="68" t="str">
        <f t="shared" si="2"/>
        <v>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E11" sqref="E11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20.140625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65" t="str">
        <f>VLOOKUP(Table_1[[#This Row],[Punteggio]],$F$3:$G$6,2,0)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Row],[Punteggio]],$F$3:$G$6,2,0)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Row],[Punteggio]],$F$3:$G$6,2,0)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Row],[Punteggio]],$F$3:$G$6,2,0)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" t="s">
        <v>518</v>
      </c>
      <c r="C8" s="1">
        <v>70</v>
      </c>
      <c r="D8" s="66" t="str">
        <f>VLOOKUP(Table_1[[#This Row],[Punteggio]],$F$3:$G$6,2,0)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Row],[Punteggio]],$F$3:$G$6,2,0)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Row],[Punteggio]],$F$3:$G$6,2,0)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8" priority="5" operator="equal">
      <formula>"Buono"</formula>
    </cfRule>
    <cfRule type="cellIs" dxfId="9" priority="6" operator="equal">
      <formula>"Discreto"</formula>
    </cfRule>
    <cfRule type="cellIs" dxfId="10" priority="7" operator="equal">
      <formula>"Sufficiente"</formula>
    </cfRule>
    <cfRule type="cellIs" dxfId="11" priority="8" operator="equal">
      <formula>"Respinto"</formula>
    </cfRule>
    <cfRule type="containsText" dxfId="12" priority="4" operator="containsText" text="Sufficiente">
      <formula>NOT(ISERROR(SEARCH("Sufficiente",D4)))</formula>
    </cfRule>
    <cfRule type="containsText" dxfId="13" priority="3" operator="containsText" text="Discreto">
      <formula>NOT(ISERROR(SEARCH("Discreto",D4)))</formula>
    </cfRule>
    <cfRule type="containsText" dxfId="14" priority="2" operator="containsText" text="Respinto">
      <formula>NOT(ISERROR(SEARCH("Respinto",D4)))</formula>
    </cfRule>
    <cfRule type="containsText" dxfId="7" priority="1" operator="containsText" text="Buono">
      <formula>NOT(ISERROR(SEARCH("Buono",D4)))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7" t="s">
        <v>528</v>
      </c>
      <c r="H1" s="54"/>
      <c r="I1" s="54"/>
      <c r="J1" s="5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8">
        <v>266</v>
      </c>
      <c r="E4" s="1"/>
      <c r="F4" s="1"/>
      <c r="G4" s="29" t="s">
        <v>535</v>
      </c>
      <c r="H4" s="30">
        <f>VLOOKUP(G4,C4:D15,2,0)</f>
        <v>204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1" sqref="I11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61">
        <f>COUNTIF(C:C,H3)</f>
        <v>11</v>
      </c>
    </row>
    <row r="4" spans="1:26" ht="13.5" customHeight="1" thickBot="1" x14ac:dyDescent="0.3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39" t="s">
        <v>555</v>
      </c>
      <c r="I4" s="61">
        <f t="shared" ref="I4:I6" si="0">COUNTIF(C:C,H4)</f>
        <v>5</v>
      </c>
    </row>
    <row r="5" spans="1:26" ht="13.5" customHeight="1" thickBot="1" x14ac:dyDescent="0.3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39" t="s">
        <v>558</v>
      </c>
      <c r="I5" s="61">
        <f t="shared" si="0"/>
        <v>4</v>
      </c>
    </row>
    <row r="6" spans="1:26" ht="13.5" customHeight="1" thickBot="1" x14ac:dyDescent="0.3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0" t="s">
        <v>560</v>
      </c>
      <c r="I6" s="61">
        <f t="shared" si="0"/>
        <v>4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  <c r="I7" s="62"/>
    </row>
    <row r="8" spans="1:26" ht="13.5" customHeight="1" thickBot="1" x14ac:dyDescent="0.2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1" t="s">
        <v>553</v>
      </c>
      <c r="I8" s="64">
        <f>COUNTIF(B:B,H8)</f>
        <v>2</v>
      </c>
    </row>
    <row r="9" spans="1:26" ht="13.5" customHeight="1" thickBot="1" x14ac:dyDescent="0.2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2" t="s">
        <v>561</v>
      </c>
      <c r="I9" s="64">
        <f t="shared" ref="I9:I14" si="1">COUNTIF(B:B,H9)</f>
        <v>1</v>
      </c>
    </row>
    <row r="10" spans="1:26" ht="13.5" customHeight="1" thickBot="1" x14ac:dyDescent="0.2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2" t="s">
        <v>563</v>
      </c>
      <c r="I10" s="64">
        <f t="shared" si="1"/>
        <v>1</v>
      </c>
    </row>
    <row r="11" spans="1:26" ht="13.5" customHeight="1" thickBot="1" x14ac:dyDescent="0.2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2" t="s">
        <v>565</v>
      </c>
      <c r="I11" s="64">
        <f t="shared" si="1"/>
        <v>1</v>
      </c>
    </row>
    <row r="12" spans="1:26" ht="13.5" customHeight="1" thickBot="1" x14ac:dyDescent="0.2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2" t="s">
        <v>570</v>
      </c>
      <c r="I12" s="64">
        <f t="shared" si="1"/>
        <v>4</v>
      </c>
    </row>
    <row r="13" spans="1:26" ht="13.5" customHeight="1" thickBot="1" x14ac:dyDescent="0.2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2" t="s">
        <v>572</v>
      </c>
      <c r="I13" s="64">
        <f t="shared" si="1"/>
        <v>2</v>
      </c>
    </row>
    <row r="14" spans="1:26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3" t="s">
        <v>575</v>
      </c>
      <c r="I14" s="63">
        <f t="shared" si="1"/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  <c r="I15" s="60"/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0" sqref="H10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58" t="s">
        <v>621</v>
      </c>
      <c r="C1" s="59"/>
      <c r="D1" s="59"/>
    </row>
    <row r="2" spans="1:11" ht="12.75" customHeight="1" x14ac:dyDescent="0.2"/>
    <row r="3" spans="1:11" ht="12.75" customHeight="1" x14ac:dyDescent="0.3">
      <c r="A3" s="44" t="s">
        <v>622</v>
      </c>
      <c r="B3" s="45" t="s">
        <v>623</v>
      </c>
      <c r="C3" s="45" t="s">
        <v>624</v>
      </c>
      <c r="D3" s="44" t="s">
        <v>625</v>
      </c>
      <c r="E3" s="46" t="s">
        <v>626</v>
      </c>
      <c r="G3" s="47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8" t="s">
        <v>632</v>
      </c>
      <c r="H5" s="49">
        <f ca="1">SUMIF(C4:E26,G5,E4:E26)</f>
        <v>893.5</v>
      </c>
    </row>
    <row r="6" spans="1:11" ht="12.75" customHeight="1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0" t="s">
        <v>628</v>
      </c>
      <c r="H6" s="49">
        <f t="shared" ref="H6:H10" ca="1" si="0">SUMIF(C5:E27,G6,E5:E27)</f>
        <v>98</v>
      </c>
    </row>
    <row r="7" spans="1:11" ht="12.75" customHeight="1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0" t="s">
        <v>637</v>
      </c>
      <c r="H7" s="49">
        <f t="shared" ca="1" si="0"/>
        <v>832</v>
      </c>
    </row>
    <row r="8" spans="1:11" ht="12.75" customHeight="1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0" t="s">
        <v>639</v>
      </c>
      <c r="H8" s="49">
        <f t="shared" ca="1" si="0"/>
        <v>19</v>
      </c>
    </row>
    <row r="9" spans="1:11" ht="12.75" customHeight="1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0" t="s">
        <v>635</v>
      </c>
      <c r="H9" s="49">
        <f t="shared" ca="1" si="0"/>
        <v>212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1" t="s">
        <v>630</v>
      </c>
      <c r="H10" s="70">
        <f t="shared" ca="1" si="0"/>
        <v>885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H7" sqref="H7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2" t="s">
        <v>650</v>
      </c>
    </row>
    <row r="2" spans="1:9" ht="12.75" customHeight="1" x14ac:dyDescent="0.25">
      <c r="A2" s="52"/>
    </row>
    <row r="3" spans="1:9" ht="12.75" customHeight="1" x14ac:dyDescent="0.2">
      <c r="A3" s="35"/>
    </row>
    <row r="4" spans="1:9" ht="12.75" customHeight="1" x14ac:dyDescent="0.2">
      <c r="A4" s="35"/>
      <c r="E4" s="47" t="s">
        <v>651</v>
      </c>
      <c r="F4" s="71">
        <v>45446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7" t="s">
        <v>652</v>
      </c>
      <c r="F6" s="47" t="s">
        <v>529</v>
      </c>
      <c r="G6" s="47" t="s">
        <v>653</v>
      </c>
      <c r="H6" s="47" t="s">
        <v>654</v>
      </c>
      <c r="I6" s="47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 s="60">
        <f>_xlfn.DAYS(A7,$F$4)</f>
        <v>-7824</v>
      </c>
      <c r="I7" s="72">
        <f>NETWORKDAYS(A7,$F$4)</f>
        <v>5589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60">
        <f t="shared" ref="H8:H29" si="3">_xlfn.DAYS(A8,$F$4)</f>
        <v>-8185</v>
      </c>
      <c r="I8" s="72">
        <f t="shared" ref="I8:I29" si="4">NETWORKDAYS(A8,$F$4)</f>
        <v>5846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60">
        <f t="shared" si="3"/>
        <v>-6728</v>
      </c>
      <c r="I9" s="72">
        <f t="shared" si="4"/>
        <v>4806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60">
        <f t="shared" si="3"/>
        <v>-7812</v>
      </c>
      <c r="I10" s="72">
        <f t="shared" si="4"/>
        <v>5581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60">
        <f t="shared" si="3"/>
        <v>-7811</v>
      </c>
      <c r="I11" s="72">
        <f t="shared" si="4"/>
        <v>5580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60">
        <f t="shared" si="3"/>
        <v>-7804</v>
      </c>
      <c r="I12" s="72">
        <f t="shared" si="4"/>
        <v>5575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60">
        <f t="shared" si="3"/>
        <v>-7796</v>
      </c>
      <c r="I13" s="72">
        <f t="shared" si="4"/>
        <v>5569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60">
        <f t="shared" si="3"/>
        <v>-7793</v>
      </c>
      <c r="I14" s="72">
        <f t="shared" si="4"/>
        <v>5566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60">
        <f t="shared" si="3"/>
        <v>-7789</v>
      </c>
      <c r="I15" s="72">
        <f t="shared" si="4"/>
        <v>5564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60">
        <f t="shared" si="3"/>
        <v>-7788</v>
      </c>
      <c r="I16" s="72">
        <f t="shared" si="4"/>
        <v>5563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60">
        <f t="shared" si="3"/>
        <v>-7783</v>
      </c>
      <c r="I17" s="72">
        <f t="shared" si="4"/>
        <v>5560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60">
        <f t="shared" si="3"/>
        <v>-7780</v>
      </c>
      <c r="I18" s="72">
        <f t="shared" si="4"/>
        <v>5557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60">
        <f t="shared" si="3"/>
        <v>-7044</v>
      </c>
      <c r="I19" s="72">
        <f t="shared" si="4"/>
        <v>5031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60">
        <f t="shared" si="3"/>
        <v>-7773</v>
      </c>
      <c r="I20" s="72">
        <f t="shared" si="4"/>
        <v>5552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60">
        <f t="shared" si="3"/>
        <v>-7771</v>
      </c>
      <c r="I21" s="72">
        <f t="shared" si="4"/>
        <v>5551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60">
        <f t="shared" si="3"/>
        <v>-7768</v>
      </c>
      <c r="I22" s="72">
        <f t="shared" si="4"/>
        <v>5549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60">
        <f t="shared" si="3"/>
        <v>-7398</v>
      </c>
      <c r="I23" s="72">
        <f t="shared" si="4"/>
        <v>5285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60">
        <f t="shared" si="3"/>
        <v>-7761</v>
      </c>
      <c r="I24" s="72">
        <f t="shared" si="4"/>
        <v>5544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60">
        <f t="shared" si="3"/>
        <v>-7756</v>
      </c>
      <c r="I25" s="72">
        <f t="shared" si="4"/>
        <v>5541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60">
        <f t="shared" si="3"/>
        <v>-7751</v>
      </c>
      <c r="I26" s="72">
        <f t="shared" si="4"/>
        <v>5536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60">
        <f t="shared" si="3"/>
        <v>-7381</v>
      </c>
      <c r="I27" s="72">
        <f t="shared" si="4"/>
        <v>5272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60">
        <f t="shared" si="3"/>
        <v>-5918</v>
      </c>
      <c r="I28" s="72">
        <f t="shared" si="4"/>
        <v>4227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60">
        <f t="shared" si="3"/>
        <v>-7741</v>
      </c>
      <c r="I29" s="72">
        <f t="shared" si="4"/>
        <v>5530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Deniz Kadayifci</cp:lastModifiedBy>
  <dcterms:created xsi:type="dcterms:W3CDTF">2005-04-12T12:35:30Z</dcterms:created>
  <dcterms:modified xsi:type="dcterms:W3CDTF">2024-06-02T22:48:55Z</dcterms:modified>
</cp:coreProperties>
</file>