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cruzs\Downloads\"/>
    </mc:Choice>
  </mc:AlternateContent>
  <xr:revisionPtr revIDLastSave="0" documentId="8_{564A83B1-DFB8-4926-9675-43A67C2BBDA1}" xr6:coauthVersionLast="47" xr6:coauthVersionMax="47" xr10:uidLastSave="{00000000-0000-0000-0000-000000000000}"/>
  <bookViews>
    <workbookView xWindow="-120" yWindow="-120" windowWidth="20730" windowHeight="11040" activeTab="2" xr2:uid="{00000000-000D-0000-FFFF-FFFF00000000}"/>
  </bookViews>
  <sheets>
    <sheet name="Portada" sheetId="2" r:id="rId1"/>
    <sheet name="Explicación " sheetId="3" r:id="rId2"/>
    <sheet name="Hoja1" sheetId="5" r:id="rId3"/>
  </sheets>
  <definedNames>
    <definedName name="_xlnm.Print_Area" localSheetId="2">Hoja1!$A$1:$W$46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5" l="1"/>
  <c r="H12" i="5"/>
  <c r="G21" i="5"/>
  <c r="H21" i="5" s="1"/>
  <c r="G14" i="5" l="1"/>
  <c r="P16" i="5" s="1"/>
  <c r="R16" i="5" s="1"/>
  <c r="I21" i="5"/>
  <c r="Q16" i="5"/>
</calcChain>
</file>

<file path=xl/sharedStrings.xml><?xml version="1.0" encoding="utf-8"?>
<sst xmlns="http://schemas.openxmlformats.org/spreadsheetml/2006/main" count="47" uniqueCount="44">
  <si>
    <t>LINEA DE DISTRIBUCION PPAL</t>
  </si>
  <si>
    <t>ELEV.</t>
  </si>
  <si>
    <t>CARCAM.</t>
  </si>
  <si>
    <t>HIDRAUL.</t>
  </si>
  <si>
    <t>MONTAC.</t>
  </si>
  <si>
    <t>(W)</t>
  </si>
  <si>
    <t>C.I. (Kva)</t>
  </si>
  <si>
    <t>C.I. (kw)</t>
  </si>
  <si>
    <t>FACTOR DE CORRIENTE</t>
  </si>
  <si>
    <t>In (A)</t>
  </si>
  <si>
    <t>(V)</t>
  </si>
  <si>
    <t>Principal (V)</t>
  </si>
  <si>
    <t>Secundario (V)</t>
  </si>
  <si>
    <t>Transformador T/Pedestal</t>
  </si>
  <si>
    <t>Capacidad</t>
  </si>
  <si>
    <t>kva</t>
  </si>
  <si>
    <t>Consumo</t>
  </si>
  <si>
    <t>Tablero de Distribucion Gral.</t>
  </si>
  <si>
    <t>Reserva</t>
  </si>
  <si>
    <t>TABLA DE CAPACIDADES Y CONSUMO DEL TRANSFORMADOR</t>
  </si>
  <si>
    <t>UNIVERSIDAD AUTÓNOMA DE NUEVO LEÓN</t>
  </si>
  <si>
    <t xml:space="preserve">FACULTAD DE INGENIERÍA MECÁNICA Y
ELÉCTRICA
</t>
  </si>
  <si>
    <t>EXAMEN ORDINARIO</t>
  </si>
  <si>
    <t>APLICACIÓN DE LAS TECNOLOGIAS DE INFORMACION</t>
  </si>
  <si>
    <t>YAIR ALEJANDRO CEPEDA CASAS</t>
  </si>
  <si>
    <t>IME</t>
  </si>
  <si>
    <t>CARLOS RAYMUNDO CRUZ SANCHEZ</t>
  </si>
  <si>
    <t>HECTOR ANTONIO FLORES CRUZ</t>
  </si>
  <si>
    <t>FELIX EDUARDO RACIEL GARCIA AGUILAR</t>
  </si>
  <si>
    <t>DIEGO ENRIQUE RODIRUGUEZ PEREZ</t>
  </si>
  <si>
    <t>IMTC</t>
  </si>
  <si>
    <t>DOCENTE: ANA KAREN ANTOPIA BARRON</t>
  </si>
  <si>
    <t>18 DE  MAYO DEL 2023</t>
  </si>
  <si>
    <t>220Y127
NBAI 30 Kv</t>
  </si>
  <si>
    <t>480/277
NBI 30 Kv</t>
  </si>
  <si>
    <t>440Y/254
NBAI 30 KV</t>
  </si>
  <si>
    <t>23000
NBAI 150 Kv</t>
  </si>
  <si>
    <t>23000YT/13280
NBAI 125 Kv</t>
  </si>
  <si>
    <t>13200 D
o
12300YT/7620
NBAI 95Kv</t>
  </si>
  <si>
    <t>Baja Tension</t>
  </si>
  <si>
    <t>Media Tension</t>
  </si>
  <si>
    <t>KVA</t>
  </si>
  <si>
    <t>Tabla de Capacidades y Voltajes</t>
  </si>
  <si>
    <r>
      <rPr>
        <sz val="16"/>
        <color theme="8"/>
        <rFont val="Arial"/>
        <family val="2"/>
      </rPr>
      <t xml:space="preserve">EXPLICACIÓN A LA PROBLEMÁTICA                                                                                                                                                                                                                                                                                              </t>
    </r>
    <r>
      <rPr>
        <sz val="16"/>
        <rFont val="Arial Black"/>
        <family val="2"/>
      </rPr>
      <t>En esta presentación de Excel veremos el consumo de electricidad que hay de rango promedio en empresas grandes, escuelas y viviendas; comparando los amperajes y el consumo de cada una tomando en cuenta los transformadores que son necesarios para soportar cada una de las cargas, así como veremos por medio de diagramas los porcentajes que soporta cada transformador, sus aplicaciones y sus datos para verificar cual es el mejor para cada uno de ellos, y así logrando eliminar el problema del desabasto de energía en cada uno de los planteles ya mencionados.</t>
    </r>
    <r>
      <rPr>
        <sz val="16"/>
        <color theme="1"/>
        <rFont val="Arial Black"/>
        <family val="2"/>
      </rPr>
      <t xml:space="preserve">
La Electricidad es la más flexible y versátil de todas las formas de energía ya 
que sus numerosas aplicaciones tanto caseras como industriales
permiten facilitar la vida al mismo tiempo que la puede transformar en
entretenida e interesante.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</si>
</sst>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
      <name val="Calibri"/>
      <family val="2"/>
      <scheme val="minor"/>
    </font>
    <font>
      <sz val="9"/>
      <color theme="1"/>
      <name val="Calibri"/>
      <family val="2"/>
      <scheme val="minor"/>
    </font>
    <font>
      <sz val="8"/>
      <color theme="1"/>
      <name val="Calibri"/>
      <family val="2"/>
      <scheme val="minor"/>
    </font>
    <font>
      <b/>
      <sz val="18"/>
      <color theme="1"/>
      <name val="Calibri"/>
      <family val="2"/>
      <scheme val="minor"/>
    </font>
    <font>
      <b/>
      <sz val="14"/>
      <color theme="1"/>
      <name val="Calibri"/>
      <family val="2"/>
      <scheme val="minor"/>
    </font>
    <font>
      <b/>
      <sz val="22"/>
      <color theme="1"/>
      <name val="Calibri"/>
      <family val="2"/>
      <scheme val="minor"/>
    </font>
    <font>
      <sz val="16"/>
      <color theme="1"/>
      <name val="Arial"/>
      <family val="2"/>
    </font>
    <font>
      <sz val="16"/>
      <color theme="8"/>
      <name val="Arial"/>
      <family val="2"/>
    </font>
    <font>
      <sz val="16"/>
      <name val="Arial Black"/>
      <family val="2"/>
    </font>
    <font>
      <sz val="16"/>
      <color theme="1"/>
      <name val="Arial Black"/>
      <family val="2"/>
    </font>
  </fonts>
  <fills count="3">
    <fill>
      <patternFill patternType="none"/>
    </fill>
    <fill>
      <patternFill patternType="gray125"/>
    </fill>
    <fill>
      <patternFill patternType="solid">
        <fgColor rgb="FFFFFF0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1" tint="4.9989318521683403E-2"/>
      </right>
      <top/>
      <bottom/>
      <diagonal/>
    </border>
    <border>
      <left/>
      <right/>
      <top/>
      <bottom style="double">
        <color theme="1"/>
      </bottom>
      <diagonal/>
    </border>
    <border>
      <left style="double">
        <color theme="1"/>
      </left>
      <right/>
      <top/>
      <bottom style="double">
        <color theme="1"/>
      </bottom>
      <diagonal/>
    </border>
    <border>
      <left/>
      <right style="double">
        <color theme="1"/>
      </right>
      <top/>
      <bottom style="double">
        <color theme="1"/>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theme="1" tint="4.9989318521683403E-2"/>
      </bottom>
      <diagonal/>
    </border>
    <border>
      <left style="thin">
        <color indexed="64"/>
      </left>
      <right style="thin">
        <color indexed="64"/>
      </right>
      <top style="thin">
        <color theme="1" tint="4.9989318521683403E-2"/>
      </top>
      <bottom/>
      <diagonal/>
    </border>
    <border>
      <left/>
      <right style="thin">
        <color theme="1" tint="4.9989318521683403E-2"/>
      </right>
      <top/>
      <bottom style="thin">
        <color indexed="64"/>
      </bottom>
      <diagonal/>
    </border>
    <border>
      <left style="thin">
        <color theme="1" tint="4.9989318521683403E-2"/>
      </left>
      <right/>
      <top/>
      <bottom/>
      <diagonal/>
    </border>
  </borders>
  <cellStyleXfs count="1">
    <xf numFmtId="0" fontId="0" fillId="0" borderId="0"/>
  </cellStyleXfs>
  <cellXfs count="47">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9" xfId="0" applyBorder="1"/>
    <xf numFmtId="0" fontId="0" fillId="0" borderId="10" xfId="0" applyBorder="1"/>
    <xf numFmtId="0" fontId="0" fillId="2" borderId="0" xfId="0" applyFill="1"/>
    <xf numFmtId="0" fontId="0" fillId="0" borderId="23" xfId="0" applyBorder="1"/>
    <xf numFmtId="0" fontId="0" fillId="0" borderId="19" xfId="0" applyBorder="1"/>
    <xf numFmtId="0" fontId="0" fillId="0" borderId="24" xfId="0" applyBorder="1"/>
    <xf numFmtId="0" fontId="7" fillId="0" borderId="0" xfId="0" applyFont="1" applyAlignment="1">
      <alignment wrapText="1"/>
    </xf>
    <xf numFmtId="0" fontId="0" fillId="2" borderId="1"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0" xfId="0" applyAlignment="1">
      <alignment horizontal="center"/>
    </xf>
    <xf numFmtId="0" fontId="0" fillId="0" borderId="19" xfId="0" applyBorder="1" applyAlignment="1">
      <alignment horizontal="center"/>
    </xf>
    <xf numFmtId="0" fontId="0" fillId="0" borderId="22" xfId="0" applyBorder="1" applyAlignment="1">
      <alignment horizontal="center" vertical="center"/>
    </xf>
    <xf numFmtId="0" fontId="0" fillId="0" borderId="21" xfId="0" applyBorder="1" applyAlignment="1">
      <alignment horizontal="center" vertical="center"/>
    </xf>
    <xf numFmtId="0" fontId="5" fillId="2" borderId="0" xfId="0" applyFont="1" applyFill="1" applyAlignment="1">
      <alignment horizontal="center"/>
    </xf>
    <xf numFmtId="0" fontId="0" fillId="0" borderId="0" xfId="0" applyAlignment="1">
      <alignment horizontal="center" wrapText="1"/>
    </xf>
    <xf numFmtId="0" fontId="4" fillId="0" borderId="0" xfId="0" applyFont="1" applyAlignment="1">
      <alignment horizontal="center"/>
    </xf>
    <xf numFmtId="0" fontId="5" fillId="2" borderId="0" xfId="0" applyFont="1" applyFill="1" applyAlignment="1">
      <alignment horizontal="center" vertical="top" wrapText="1"/>
    </xf>
    <xf numFmtId="0" fontId="5" fillId="2" borderId="0" xfId="0" applyFont="1" applyFill="1" applyAlignment="1">
      <alignment horizontal="center" vertical="top"/>
    </xf>
    <xf numFmtId="0" fontId="6" fillId="0" borderId="11" xfId="0" applyFont="1" applyBorder="1" applyAlignment="1">
      <alignment horizontal="center"/>
    </xf>
    <xf numFmtId="0" fontId="6" fillId="0" borderId="10" xfId="0" applyFont="1" applyBorder="1" applyAlignment="1">
      <alignment horizontal="center"/>
    </xf>
    <xf numFmtId="0" fontId="6" fillId="0" borderId="12" xfId="0" applyFont="1" applyBorder="1" applyAlignment="1">
      <alignment horizont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Cargas</a:t>
            </a:r>
            <a:r>
              <a:rPr lang="es-MX" baseline="0"/>
              <a:t> Totales</a:t>
            </a:r>
            <a:endParaRPr lang="es-MX"/>
          </a:p>
        </c:rich>
      </c:tx>
      <c:layout>
        <c:manualLayout>
          <c:xMode val="edge"/>
          <c:yMode val="edge"/>
          <c:x val="0.24665751093441649"/>
          <c:y val="0.7894215320847383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1424406325229149"/>
          <c:y val="4.027673765065163E-2"/>
          <c:w val="0.82068077205021672"/>
          <c:h val="0.55790513617180737"/>
        </c:manualLayout>
      </c:layout>
      <c:barChart>
        <c:barDir val="col"/>
        <c:grouping val="clustered"/>
        <c:varyColors val="0"/>
        <c:ser>
          <c:idx val="0"/>
          <c:order val="0"/>
          <c:spPr>
            <a:solidFill>
              <a:schemeClr val="accent1"/>
            </a:solidFill>
            <a:ln>
              <a:noFill/>
            </a:ln>
            <a:effectLst/>
          </c:spPr>
          <c:invertIfNegative val="0"/>
          <c:cat>
            <c:strRef>
              <c:f>Hoja1!$C$27:$F$27</c:f>
              <c:strCache>
                <c:ptCount val="4"/>
                <c:pt idx="0">
                  <c:v>MONTAC.</c:v>
                </c:pt>
                <c:pt idx="1">
                  <c:v>ELEV.</c:v>
                </c:pt>
                <c:pt idx="2">
                  <c:v>CARCAM.</c:v>
                </c:pt>
                <c:pt idx="3">
                  <c:v>HIDRAUL.</c:v>
                </c:pt>
              </c:strCache>
            </c:strRef>
          </c:cat>
          <c:val>
            <c:numRef>
              <c:f>Hoja1!$C$28:$F$28</c:f>
              <c:numCache>
                <c:formatCode>General</c:formatCode>
                <c:ptCount val="4"/>
                <c:pt idx="0">
                  <c:v>4500</c:v>
                </c:pt>
                <c:pt idx="1">
                  <c:v>8200</c:v>
                </c:pt>
                <c:pt idx="2">
                  <c:v>3500</c:v>
                </c:pt>
                <c:pt idx="3">
                  <c:v>5100</c:v>
                </c:pt>
              </c:numCache>
            </c:numRef>
          </c:val>
          <c:extLst>
            <c:ext xmlns:c16="http://schemas.microsoft.com/office/drawing/2014/chart" uri="{C3380CC4-5D6E-409C-BE32-E72D297353CC}">
              <c16:uniqueId val="{00000000-6ECB-4E8C-868F-2F83201B5E85}"/>
            </c:ext>
          </c:extLst>
        </c:ser>
        <c:dLbls>
          <c:showLegendKey val="0"/>
          <c:showVal val="0"/>
          <c:showCatName val="0"/>
          <c:showSerName val="0"/>
          <c:showPercent val="0"/>
          <c:showBubbleSize val="0"/>
        </c:dLbls>
        <c:gapWidth val="219"/>
        <c:overlap val="-27"/>
        <c:axId val="636841976"/>
        <c:axId val="665101112"/>
      </c:barChart>
      <c:catAx>
        <c:axId val="63684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101112"/>
        <c:crosses val="autoZero"/>
        <c:auto val="1"/>
        <c:lblAlgn val="ctr"/>
        <c:lblOffset val="100"/>
        <c:noMultiLvlLbl val="0"/>
      </c:catAx>
      <c:valAx>
        <c:axId val="66510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6841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MX"/>
              <a:t>Grafico del</a:t>
            </a:r>
            <a:r>
              <a:rPr lang="es-MX" baseline="0"/>
              <a:t> Consumo del Transformador</a:t>
            </a:r>
            <a:endParaRPr lang="es-MX"/>
          </a:p>
        </c:rich>
      </c:tx>
      <c:layout>
        <c:manualLayout>
          <c:xMode val="edge"/>
          <c:yMode val="edge"/>
          <c:x val="0.10148608054623501"/>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F9-4F19-AFBC-998D557671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F9-4F19-AFBC-998D557671E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Hoja1!$Q$15:$R$15</c:f>
              <c:strCache>
                <c:ptCount val="2"/>
                <c:pt idx="0">
                  <c:v>Consumo</c:v>
                </c:pt>
                <c:pt idx="1">
                  <c:v>Reserva</c:v>
                </c:pt>
              </c:strCache>
            </c:strRef>
          </c:cat>
          <c:val>
            <c:numRef>
              <c:f>Hoja1!$Q$16:$R$16</c:f>
              <c:numCache>
                <c:formatCode>0.00</c:formatCode>
                <c:ptCount val="2"/>
                <c:pt idx="0">
                  <c:v>23.666666666666668</c:v>
                </c:pt>
                <c:pt idx="1">
                  <c:v>6.3333333333333321</c:v>
                </c:pt>
              </c:numCache>
            </c:numRef>
          </c:val>
          <c:extLst>
            <c:ext xmlns:c16="http://schemas.microsoft.com/office/drawing/2014/chart" uri="{C3380CC4-5D6E-409C-BE32-E72D297353CC}">
              <c16:uniqueId val="{00000004-73F9-4F19-AFBC-998D557671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47624</xdr:rowOff>
    </xdr:from>
    <xdr:to>
      <xdr:col>3</xdr:col>
      <xdr:colOff>733425</xdr:colOff>
      <xdr:row>6</xdr:row>
      <xdr:rowOff>133349</xdr:rowOff>
    </xdr:to>
    <xdr:pic>
      <xdr:nvPicPr>
        <xdr:cNvPr id="2" name="Picture 10">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7624"/>
          <a:ext cx="3019425" cy="1228725"/>
        </a:xfrm>
        <a:prstGeom prst="rect">
          <a:avLst/>
        </a:prstGeom>
      </xdr:spPr>
    </xdr:pic>
    <xdr:clientData/>
  </xdr:twoCellAnchor>
  <xdr:twoCellAnchor editAs="oneCell">
    <xdr:from>
      <xdr:col>7</xdr:col>
      <xdr:colOff>638174</xdr:colOff>
      <xdr:row>0</xdr:row>
      <xdr:rowOff>0</xdr:rowOff>
    </xdr:from>
    <xdr:to>
      <xdr:col>12</xdr:col>
      <xdr:colOff>76199</xdr:colOff>
      <xdr:row>6</xdr:row>
      <xdr:rowOff>161925</xdr:rowOff>
    </xdr:to>
    <xdr:pic>
      <xdr:nvPicPr>
        <xdr:cNvPr id="3" name="Picture 1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a:fillRect/>
        </a:stretch>
      </xdr:blipFill>
      <xdr:spPr>
        <a:xfrm>
          <a:off x="6486524" y="0"/>
          <a:ext cx="3248025" cy="1304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5</xdr:row>
      <xdr:rowOff>104775</xdr:rowOff>
    </xdr:from>
    <xdr:to>
      <xdr:col>6</xdr:col>
      <xdr:colOff>561975</xdr:colOff>
      <xdr:row>5</xdr:row>
      <xdr:rowOff>104775</xdr:rowOff>
    </xdr:to>
    <xdr:cxnSp macro="">
      <xdr:nvCxnSpPr>
        <xdr:cNvPr id="2" name="Conector recto 1">
          <a:extLst>
            <a:ext uri="{FF2B5EF4-FFF2-40B4-BE49-F238E27FC236}">
              <a16:creationId xmlns:a16="http://schemas.microsoft.com/office/drawing/2014/main" id="{63150C79-63FA-4D52-A4D9-B702B9DF832A}"/>
            </a:ext>
          </a:extLst>
        </xdr:cNvPr>
        <xdr:cNvCxnSpPr/>
      </xdr:nvCxnSpPr>
      <xdr:spPr>
        <a:xfrm>
          <a:off x="917575" y="1025525"/>
          <a:ext cx="349250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5</xdr:row>
      <xdr:rowOff>114300</xdr:rowOff>
    </xdr:from>
    <xdr:to>
      <xdr:col>4</xdr:col>
      <xdr:colOff>38100</xdr:colOff>
      <xdr:row>11</xdr:row>
      <xdr:rowOff>104775</xdr:rowOff>
    </xdr:to>
    <xdr:cxnSp macro="">
      <xdr:nvCxnSpPr>
        <xdr:cNvPr id="3" name="Conector recto 2">
          <a:extLst>
            <a:ext uri="{FF2B5EF4-FFF2-40B4-BE49-F238E27FC236}">
              <a16:creationId xmlns:a16="http://schemas.microsoft.com/office/drawing/2014/main" id="{D611094A-5A08-4023-9E57-6D10B7BE750F}"/>
            </a:ext>
          </a:extLst>
        </xdr:cNvPr>
        <xdr:cNvCxnSpPr/>
      </xdr:nvCxnSpPr>
      <xdr:spPr>
        <a:xfrm>
          <a:off x="2603500" y="1035050"/>
          <a:ext cx="0" cy="10953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9525</xdr:colOff>
      <xdr:row>9</xdr:row>
      <xdr:rowOff>28575</xdr:rowOff>
    </xdr:from>
    <xdr:ext cx="1308100" cy="1181960"/>
    <xdr:pic>
      <xdr:nvPicPr>
        <xdr:cNvPr id="4" name="Imagen 3" descr="Símbolos de Transformadores Eléctricos">
          <a:extLst>
            <a:ext uri="{FF2B5EF4-FFF2-40B4-BE49-F238E27FC236}">
              <a16:creationId xmlns:a16="http://schemas.microsoft.com/office/drawing/2014/main" id="{CB7D4D6F-3B17-4128-BD33-B72C66D37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6200000">
          <a:off x="1996645" y="1622855"/>
          <a:ext cx="1181960" cy="1308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xdr:col>
      <xdr:colOff>41413</xdr:colOff>
      <xdr:row>13</xdr:row>
      <xdr:rowOff>108088</xdr:rowOff>
    </xdr:from>
    <xdr:to>
      <xdr:col>4</xdr:col>
      <xdr:colOff>45140</xdr:colOff>
      <xdr:row>20</xdr:row>
      <xdr:rowOff>24848</xdr:rowOff>
    </xdr:to>
    <xdr:cxnSp macro="">
      <xdr:nvCxnSpPr>
        <xdr:cNvPr id="5" name="Conector recto 4">
          <a:extLst>
            <a:ext uri="{FF2B5EF4-FFF2-40B4-BE49-F238E27FC236}">
              <a16:creationId xmlns:a16="http://schemas.microsoft.com/office/drawing/2014/main" id="{416C6E1F-0E9D-424B-8E9F-79F5B71AF457}"/>
            </a:ext>
          </a:extLst>
        </xdr:cNvPr>
        <xdr:cNvCxnSpPr/>
      </xdr:nvCxnSpPr>
      <xdr:spPr>
        <a:xfrm flipH="1">
          <a:off x="2606813" y="2502038"/>
          <a:ext cx="3727" cy="120581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xdr:colOff>
      <xdr:row>18</xdr:row>
      <xdr:rowOff>182219</xdr:rowOff>
    </xdr:from>
    <xdr:to>
      <xdr:col>6</xdr:col>
      <xdr:colOff>3728</xdr:colOff>
      <xdr:row>22</xdr:row>
      <xdr:rowOff>95251</xdr:rowOff>
    </xdr:to>
    <xdr:sp macro="" textlink="">
      <xdr:nvSpPr>
        <xdr:cNvPr id="6" name="Rectángulo 5">
          <a:extLst>
            <a:ext uri="{FF2B5EF4-FFF2-40B4-BE49-F238E27FC236}">
              <a16:creationId xmlns:a16="http://schemas.microsoft.com/office/drawing/2014/main" id="{74A4073F-A8E9-4E74-83E2-7B1190C25122}"/>
            </a:ext>
          </a:extLst>
        </xdr:cNvPr>
        <xdr:cNvSpPr/>
      </xdr:nvSpPr>
      <xdr:spPr>
        <a:xfrm>
          <a:off x="1349375" y="3496919"/>
          <a:ext cx="2502453" cy="649632"/>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200025</xdr:colOff>
      <xdr:row>20</xdr:row>
      <xdr:rowOff>19050</xdr:rowOff>
    </xdr:from>
    <xdr:to>
      <xdr:col>5</xdr:col>
      <xdr:colOff>476250</xdr:colOff>
      <xdr:row>20</xdr:row>
      <xdr:rowOff>19050</xdr:rowOff>
    </xdr:to>
    <xdr:cxnSp macro="">
      <xdr:nvCxnSpPr>
        <xdr:cNvPr id="7" name="Conector recto 6">
          <a:extLst>
            <a:ext uri="{FF2B5EF4-FFF2-40B4-BE49-F238E27FC236}">
              <a16:creationId xmlns:a16="http://schemas.microsoft.com/office/drawing/2014/main" id="{4525D1BE-0317-4E29-87B6-85DEA2BB99C2}"/>
            </a:ext>
          </a:extLst>
        </xdr:cNvPr>
        <xdr:cNvCxnSpPr/>
      </xdr:nvCxnSpPr>
      <xdr:spPr>
        <a:xfrm>
          <a:off x="1482725" y="3702050"/>
          <a:ext cx="2200275"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323850</xdr:colOff>
      <xdr:row>20</xdr:row>
      <xdr:rowOff>28575</xdr:rowOff>
    </xdr:from>
    <xdr:to>
      <xdr:col>2</xdr:col>
      <xdr:colOff>323850</xdr:colOff>
      <xdr:row>26</xdr:row>
      <xdr:rowOff>19050</xdr:rowOff>
    </xdr:to>
    <xdr:cxnSp macro="">
      <xdr:nvCxnSpPr>
        <xdr:cNvPr id="8" name="Conector recto 7">
          <a:extLst>
            <a:ext uri="{FF2B5EF4-FFF2-40B4-BE49-F238E27FC236}">
              <a16:creationId xmlns:a16="http://schemas.microsoft.com/office/drawing/2014/main" id="{635516B5-F4AF-435E-AF04-3A9ACCA00683}"/>
            </a:ext>
          </a:extLst>
        </xdr:cNvPr>
        <xdr:cNvCxnSpPr/>
      </xdr:nvCxnSpPr>
      <xdr:spPr>
        <a:xfrm>
          <a:off x="1606550" y="3711575"/>
          <a:ext cx="0" cy="10953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309768</xdr:colOff>
      <xdr:row>20</xdr:row>
      <xdr:rowOff>0</xdr:rowOff>
    </xdr:from>
    <xdr:to>
      <xdr:col>3</xdr:col>
      <xdr:colOff>309768</xdr:colOff>
      <xdr:row>25</xdr:row>
      <xdr:rowOff>180975</xdr:rowOff>
    </xdr:to>
    <xdr:cxnSp macro="">
      <xdr:nvCxnSpPr>
        <xdr:cNvPr id="9" name="Conector recto 8">
          <a:extLst>
            <a:ext uri="{FF2B5EF4-FFF2-40B4-BE49-F238E27FC236}">
              <a16:creationId xmlns:a16="http://schemas.microsoft.com/office/drawing/2014/main" id="{8FE142F9-29B4-4162-9C0B-4B7377FA1B28}"/>
            </a:ext>
          </a:extLst>
        </xdr:cNvPr>
        <xdr:cNvCxnSpPr/>
      </xdr:nvCxnSpPr>
      <xdr:spPr>
        <a:xfrm>
          <a:off x="2233818" y="3683000"/>
          <a:ext cx="0" cy="11017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304800</xdr:colOff>
      <xdr:row>20</xdr:row>
      <xdr:rowOff>28575</xdr:rowOff>
    </xdr:from>
    <xdr:to>
      <xdr:col>4</xdr:col>
      <xdr:colOff>304800</xdr:colOff>
      <xdr:row>26</xdr:row>
      <xdr:rowOff>19050</xdr:rowOff>
    </xdr:to>
    <xdr:cxnSp macro="">
      <xdr:nvCxnSpPr>
        <xdr:cNvPr id="10" name="Conector recto 9">
          <a:extLst>
            <a:ext uri="{FF2B5EF4-FFF2-40B4-BE49-F238E27FC236}">
              <a16:creationId xmlns:a16="http://schemas.microsoft.com/office/drawing/2014/main" id="{FB91DEC9-4967-4056-ABD5-AB0382C690B2}"/>
            </a:ext>
          </a:extLst>
        </xdr:cNvPr>
        <xdr:cNvCxnSpPr/>
      </xdr:nvCxnSpPr>
      <xdr:spPr>
        <a:xfrm>
          <a:off x="2870200" y="3711575"/>
          <a:ext cx="0" cy="10953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295275</xdr:colOff>
      <xdr:row>20</xdr:row>
      <xdr:rowOff>28575</xdr:rowOff>
    </xdr:from>
    <xdr:to>
      <xdr:col>5</xdr:col>
      <xdr:colOff>295275</xdr:colOff>
      <xdr:row>26</xdr:row>
      <xdr:rowOff>19050</xdr:rowOff>
    </xdr:to>
    <xdr:cxnSp macro="">
      <xdr:nvCxnSpPr>
        <xdr:cNvPr id="11" name="Conector recto 10">
          <a:extLst>
            <a:ext uri="{FF2B5EF4-FFF2-40B4-BE49-F238E27FC236}">
              <a16:creationId xmlns:a16="http://schemas.microsoft.com/office/drawing/2014/main" id="{882603DE-F756-4D18-8262-4291D6C31A81}"/>
            </a:ext>
          </a:extLst>
        </xdr:cNvPr>
        <xdr:cNvCxnSpPr/>
      </xdr:nvCxnSpPr>
      <xdr:spPr>
        <a:xfrm>
          <a:off x="3502025" y="3711575"/>
          <a:ext cx="0" cy="10953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323022</xdr:colOff>
      <xdr:row>28</xdr:row>
      <xdr:rowOff>132522</xdr:rowOff>
    </xdr:from>
    <xdr:to>
      <xdr:col>6</xdr:col>
      <xdr:colOff>107674</xdr:colOff>
      <xdr:row>35</xdr:row>
      <xdr:rowOff>166479</xdr:rowOff>
    </xdr:to>
    <xdr:graphicFrame macro="">
      <xdr:nvGraphicFramePr>
        <xdr:cNvPr id="12" name="Gráfico 11">
          <a:extLst>
            <a:ext uri="{FF2B5EF4-FFF2-40B4-BE49-F238E27FC236}">
              <a16:creationId xmlns:a16="http://schemas.microsoft.com/office/drawing/2014/main" id="{4A8CF0CF-A8DA-4D75-A0AD-75066B378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100012</xdr:colOff>
      <xdr:row>23</xdr:row>
      <xdr:rowOff>47625</xdr:rowOff>
    </xdr:from>
    <xdr:to>
      <xdr:col>14</xdr:col>
      <xdr:colOff>228600</xdr:colOff>
      <xdr:row>37</xdr:row>
      <xdr:rowOff>123825</xdr:rowOff>
    </xdr:to>
    <xdr:graphicFrame macro="">
      <xdr:nvGraphicFramePr>
        <xdr:cNvPr id="13" name="Gráfico 12">
          <a:extLst>
            <a:ext uri="{FF2B5EF4-FFF2-40B4-BE49-F238E27FC236}">
              <a16:creationId xmlns:a16="http://schemas.microsoft.com/office/drawing/2014/main" id="{55B0C246-28F5-4938-9F4A-BD14E2ECE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zoomScale="55" zoomScaleNormal="55" workbookViewId="0">
      <selection activeCell="O22" sqref="O22"/>
    </sheetView>
  </sheetViews>
  <sheetFormatPr baseColWidth="10" defaultRowHeight="15" x14ac:dyDescent="0.25"/>
  <sheetData>
    <row r="1" spans="1:13" x14ac:dyDescent="0.25">
      <c r="A1" s="30"/>
      <c r="B1" s="30"/>
      <c r="C1" s="30"/>
      <c r="D1" s="30"/>
      <c r="I1" s="25"/>
      <c r="J1" s="25"/>
      <c r="K1" s="25"/>
      <c r="L1" s="25"/>
      <c r="M1" s="9"/>
    </row>
    <row r="2" spans="1:13" x14ac:dyDescent="0.25">
      <c r="A2" s="30"/>
      <c r="B2" s="30"/>
      <c r="C2" s="30"/>
      <c r="D2" s="30"/>
      <c r="I2" s="25"/>
      <c r="J2" s="25"/>
      <c r="K2" s="25"/>
      <c r="L2" s="25"/>
      <c r="M2" s="9"/>
    </row>
    <row r="3" spans="1:13" x14ac:dyDescent="0.25">
      <c r="A3" s="30"/>
      <c r="B3" s="30"/>
      <c r="C3" s="30"/>
      <c r="D3" s="30"/>
      <c r="I3" s="25"/>
      <c r="J3" s="25"/>
      <c r="K3" s="25"/>
      <c r="L3" s="25"/>
      <c r="M3" s="9"/>
    </row>
    <row r="4" spans="1:13" x14ac:dyDescent="0.25">
      <c r="A4" s="30"/>
      <c r="B4" s="30"/>
      <c r="C4" s="30"/>
      <c r="D4" s="30"/>
      <c r="I4" s="25"/>
      <c r="J4" s="25"/>
      <c r="K4" s="25"/>
      <c r="L4" s="25"/>
      <c r="M4" s="9"/>
    </row>
    <row r="5" spans="1:13" x14ac:dyDescent="0.25">
      <c r="A5" s="30"/>
      <c r="B5" s="30"/>
      <c r="C5" s="30"/>
      <c r="D5" s="30"/>
      <c r="I5" s="25"/>
      <c r="J5" s="25"/>
      <c r="K5" s="25"/>
      <c r="L5" s="25"/>
      <c r="M5" s="9"/>
    </row>
    <row r="6" spans="1:13" x14ac:dyDescent="0.25">
      <c r="A6" s="30"/>
      <c r="B6" s="30"/>
      <c r="C6" s="30"/>
      <c r="D6" s="30"/>
      <c r="I6" s="25"/>
      <c r="J6" s="25"/>
      <c r="K6" s="25"/>
      <c r="L6" s="25"/>
      <c r="M6" s="9"/>
    </row>
    <row r="7" spans="1:13" x14ac:dyDescent="0.25">
      <c r="A7" s="30"/>
      <c r="B7" s="30"/>
      <c r="C7" s="30"/>
      <c r="D7" s="30"/>
      <c r="I7" s="25"/>
      <c r="J7" s="25"/>
      <c r="K7" s="25"/>
      <c r="L7" s="25"/>
      <c r="M7" s="9"/>
    </row>
    <row r="8" spans="1:13" x14ac:dyDescent="0.25">
      <c r="M8" s="9"/>
    </row>
    <row r="9" spans="1:13" ht="23.25" x14ac:dyDescent="0.35">
      <c r="C9" s="31" t="s">
        <v>20</v>
      </c>
      <c r="D9" s="31"/>
      <c r="E9" s="31"/>
      <c r="F9" s="31"/>
      <c r="G9" s="31"/>
      <c r="H9" s="31"/>
      <c r="I9" s="31"/>
      <c r="J9" s="31"/>
      <c r="M9" s="9"/>
    </row>
    <row r="10" spans="1:13" x14ac:dyDescent="0.25">
      <c r="M10" s="9"/>
    </row>
    <row r="11" spans="1:13" ht="18.75" x14ac:dyDescent="0.25">
      <c r="C11" s="32" t="s">
        <v>21</v>
      </c>
      <c r="D11" s="33"/>
      <c r="E11" s="33"/>
      <c r="F11" s="33"/>
      <c r="G11" s="33"/>
      <c r="H11" s="33"/>
      <c r="I11" s="33"/>
      <c r="J11" s="33"/>
      <c r="M11" s="9"/>
    </row>
    <row r="12" spans="1:13" ht="15.75" thickBot="1" x14ac:dyDescent="0.3">
      <c r="D12" s="10"/>
      <c r="E12" s="10"/>
      <c r="F12" s="10"/>
      <c r="G12" s="10"/>
      <c r="H12" s="10"/>
      <c r="I12" s="10"/>
      <c r="M12" s="9"/>
    </row>
    <row r="13" spans="1:13" ht="30" thickTop="1" thickBot="1" x14ac:dyDescent="0.5">
      <c r="D13" s="34" t="s">
        <v>22</v>
      </c>
      <c r="E13" s="35"/>
      <c r="F13" s="35"/>
      <c r="G13" s="35"/>
      <c r="H13" s="35"/>
      <c r="I13" s="36"/>
      <c r="M13" s="9"/>
    </row>
    <row r="14" spans="1:13" ht="15.75" thickTop="1" x14ac:dyDescent="0.25">
      <c r="M14" s="9"/>
    </row>
    <row r="15" spans="1:13" ht="18.75" x14ac:dyDescent="0.3">
      <c r="C15" s="29" t="s">
        <v>23</v>
      </c>
      <c r="D15" s="29"/>
      <c r="E15" s="29"/>
      <c r="F15" s="29"/>
      <c r="G15" s="29"/>
      <c r="H15" s="29"/>
      <c r="I15" s="29"/>
      <c r="J15" s="11"/>
      <c r="M15" s="9"/>
    </row>
    <row r="16" spans="1:13" x14ac:dyDescent="0.25">
      <c r="M16" s="9"/>
    </row>
    <row r="17" spans="2:13" x14ac:dyDescent="0.25">
      <c r="M17" s="9"/>
    </row>
    <row r="18" spans="2:13" x14ac:dyDescent="0.25">
      <c r="M18" s="9"/>
    </row>
    <row r="19" spans="2:13" x14ac:dyDescent="0.25">
      <c r="B19" s="17">
        <v>1962438</v>
      </c>
      <c r="C19" s="18"/>
      <c r="D19" s="17" t="s">
        <v>24</v>
      </c>
      <c r="E19" s="21"/>
      <c r="F19" s="21"/>
      <c r="G19" s="18"/>
      <c r="H19" s="23" t="s">
        <v>25</v>
      </c>
      <c r="M19" s="9"/>
    </row>
    <row r="20" spans="2:13" x14ac:dyDescent="0.25">
      <c r="B20" s="19"/>
      <c r="C20" s="20"/>
      <c r="D20" s="19"/>
      <c r="E20" s="22"/>
      <c r="F20" s="22"/>
      <c r="G20" s="20"/>
      <c r="H20" s="24"/>
      <c r="M20" s="9"/>
    </row>
    <row r="21" spans="2:13" x14ac:dyDescent="0.25">
      <c r="B21" s="17">
        <v>2031201</v>
      </c>
      <c r="C21" s="18"/>
      <c r="D21" s="17" t="s">
        <v>26</v>
      </c>
      <c r="E21" s="21"/>
      <c r="F21" s="21"/>
      <c r="G21" s="18"/>
      <c r="H21" s="23" t="s">
        <v>25</v>
      </c>
      <c r="M21" s="9"/>
    </row>
    <row r="22" spans="2:13" x14ac:dyDescent="0.25">
      <c r="B22" s="19"/>
      <c r="C22" s="20"/>
      <c r="D22" s="19"/>
      <c r="E22" s="22"/>
      <c r="F22" s="22"/>
      <c r="G22" s="20"/>
      <c r="H22" s="28"/>
      <c r="M22" s="9"/>
    </row>
    <row r="23" spans="2:13" x14ac:dyDescent="0.25">
      <c r="B23" s="17">
        <v>2005798</v>
      </c>
      <c r="C23" s="18"/>
      <c r="D23" s="17" t="s">
        <v>27</v>
      </c>
      <c r="E23" s="21"/>
      <c r="F23" s="21"/>
      <c r="G23" s="18"/>
      <c r="H23" s="27" t="s">
        <v>25</v>
      </c>
      <c r="M23" s="9"/>
    </row>
    <row r="24" spans="2:13" x14ac:dyDescent="0.25">
      <c r="B24" s="19"/>
      <c r="C24" s="20"/>
      <c r="D24" s="19"/>
      <c r="E24" s="22"/>
      <c r="F24" s="22"/>
      <c r="G24" s="20"/>
      <c r="H24" s="24"/>
      <c r="M24" s="9"/>
    </row>
    <row r="25" spans="2:13" x14ac:dyDescent="0.25">
      <c r="B25" s="17">
        <v>2002497</v>
      </c>
      <c r="C25" s="18"/>
      <c r="D25" s="17" t="s">
        <v>28</v>
      </c>
      <c r="E25" s="21"/>
      <c r="F25" s="21"/>
      <c r="G25" s="18"/>
      <c r="H25" s="23" t="s">
        <v>25</v>
      </c>
      <c r="M25" s="9"/>
    </row>
    <row r="26" spans="2:13" x14ac:dyDescent="0.25">
      <c r="B26" s="19"/>
      <c r="C26" s="20"/>
      <c r="D26" s="19"/>
      <c r="E26" s="22"/>
      <c r="F26" s="22"/>
      <c r="G26" s="20"/>
      <c r="H26" s="24"/>
      <c r="M26" s="9"/>
    </row>
    <row r="27" spans="2:13" x14ac:dyDescent="0.25">
      <c r="B27" s="17">
        <v>2074861</v>
      </c>
      <c r="C27" s="18"/>
      <c r="D27" s="17" t="s">
        <v>29</v>
      </c>
      <c r="E27" s="21"/>
      <c r="F27" s="21"/>
      <c r="G27" s="18"/>
      <c r="H27" s="23" t="s">
        <v>30</v>
      </c>
      <c r="M27" s="9"/>
    </row>
    <row r="28" spans="2:13" x14ac:dyDescent="0.25">
      <c r="B28" s="19"/>
      <c r="C28" s="20"/>
      <c r="D28" s="19"/>
      <c r="E28" s="22"/>
      <c r="F28" s="22"/>
      <c r="G28" s="20"/>
      <c r="H28" s="24"/>
      <c r="M28" s="9"/>
    </row>
    <row r="29" spans="2:13" x14ac:dyDescent="0.25">
      <c r="M29" s="9"/>
    </row>
    <row r="30" spans="2:13" x14ac:dyDescent="0.25">
      <c r="M30" s="9"/>
    </row>
    <row r="31" spans="2:13" x14ac:dyDescent="0.25">
      <c r="B31" s="25" t="s">
        <v>31</v>
      </c>
      <c r="C31" s="25"/>
      <c r="D31" s="25"/>
      <c r="E31" s="25"/>
      <c r="F31" s="25"/>
      <c r="M31" s="9"/>
    </row>
    <row r="32" spans="2:13" x14ac:dyDescent="0.25">
      <c r="M32" s="9"/>
    </row>
    <row r="33" spans="1:14" x14ac:dyDescent="0.25">
      <c r="M33" s="9"/>
    </row>
    <row r="34" spans="1:14" x14ac:dyDescent="0.25">
      <c r="M34" s="9"/>
    </row>
    <row r="35" spans="1:14" x14ac:dyDescent="0.25">
      <c r="M35" s="9"/>
    </row>
    <row r="36" spans="1:14" x14ac:dyDescent="0.25">
      <c r="M36" s="9"/>
    </row>
    <row r="37" spans="1:14" x14ac:dyDescent="0.25">
      <c r="A37" s="13"/>
      <c r="B37" s="13"/>
      <c r="C37" s="13"/>
      <c r="D37" s="13"/>
      <c r="E37" s="13"/>
      <c r="F37" s="13"/>
      <c r="G37" s="13"/>
      <c r="H37" s="13"/>
      <c r="I37" s="13"/>
      <c r="J37" s="13"/>
      <c r="K37" s="26" t="s">
        <v>32</v>
      </c>
      <c r="L37" s="26"/>
      <c r="M37" s="12"/>
      <c r="N37" s="14"/>
    </row>
  </sheetData>
  <mergeCells count="23">
    <mergeCell ref="C15:I15"/>
    <mergeCell ref="A1:D7"/>
    <mergeCell ref="I1:L7"/>
    <mergeCell ref="C9:J9"/>
    <mergeCell ref="C11:J11"/>
    <mergeCell ref="D13:I13"/>
    <mergeCell ref="B19:C20"/>
    <mergeCell ref="D19:G20"/>
    <mergeCell ref="H19:H20"/>
    <mergeCell ref="B21:C22"/>
    <mergeCell ref="D21:G22"/>
    <mergeCell ref="H21:H22"/>
    <mergeCell ref="B23:C24"/>
    <mergeCell ref="D23:G24"/>
    <mergeCell ref="H23:H24"/>
    <mergeCell ref="B25:C26"/>
    <mergeCell ref="D25:G26"/>
    <mergeCell ref="H25:H26"/>
    <mergeCell ref="B27:C28"/>
    <mergeCell ref="D27:G28"/>
    <mergeCell ref="H27:H28"/>
    <mergeCell ref="B31:F31"/>
    <mergeCell ref="K37:L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46" workbookViewId="0">
      <selection activeCell="A27" sqref="A27"/>
    </sheetView>
  </sheetViews>
  <sheetFormatPr baseColWidth="10" defaultRowHeight="15" x14ac:dyDescent="0.25"/>
  <cols>
    <col min="1" max="1" width="154.42578125" customWidth="1"/>
  </cols>
  <sheetData>
    <row r="1" spans="1:1" ht="292.5" x14ac:dyDescent="0.5">
      <c r="A1" s="15"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E661-C676-428E-B4C2-2303CB15B90D}">
  <dimension ref="A1:T28"/>
  <sheetViews>
    <sheetView tabSelected="1" view="pageBreakPreview" topLeftCell="E2" zoomScale="88" zoomScaleNormal="100" zoomScaleSheetLayoutView="100" workbookViewId="0">
      <selection activeCell="AD24" sqref="AD24"/>
    </sheetView>
  </sheetViews>
  <sheetFormatPr baseColWidth="10" defaultColWidth="9.140625" defaultRowHeight="15" x14ac:dyDescent="0.25"/>
  <cols>
    <col min="1" max="2" width="9.140625" style="1"/>
    <col min="3" max="6" width="9" style="1" customWidth="1"/>
    <col min="7" max="7" width="10.7109375" style="1" customWidth="1"/>
    <col min="8" max="8" width="9.7109375" style="1" customWidth="1"/>
    <col min="9" max="14" width="9.140625" style="1"/>
    <col min="15" max="15" width="9.42578125" style="1" customWidth="1"/>
    <col min="16" max="16" width="9.140625" style="1" customWidth="1"/>
    <col min="17" max="17" width="8.7109375" style="1" customWidth="1"/>
    <col min="18" max="18" width="11.5703125" style="1" customWidth="1"/>
    <col min="19" max="16384" width="9.140625" style="1"/>
  </cols>
  <sheetData>
    <row r="1" spans="1:20" ht="15.75" thickBot="1" x14ac:dyDescent="0.3"/>
    <row r="2" spans="1:20" x14ac:dyDescent="0.25">
      <c r="B2" s="41" t="s">
        <v>19</v>
      </c>
      <c r="C2" s="42"/>
      <c r="D2" s="42"/>
      <c r="E2" s="42"/>
      <c r="F2" s="42"/>
      <c r="G2" s="42"/>
      <c r="H2" s="42"/>
      <c r="I2" s="42"/>
      <c r="J2" s="42"/>
      <c r="K2" s="42"/>
      <c r="L2" s="42"/>
      <c r="M2" s="42"/>
      <c r="N2" s="43"/>
    </row>
    <row r="3" spans="1:20" ht="15.75" thickBot="1" x14ac:dyDescent="0.3">
      <c r="B3" s="44"/>
      <c r="C3" s="45"/>
      <c r="D3" s="45"/>
      <c r="E3" s="45"/>
      <c r="F3" s="45"/>
      <c r="G3" s="45"/>
      <c r="H3" s="45"/>
      <c r="I3" s="45"/>
      <c r="J3" s="45"/>
      <c r="K3" s="45"/>
      <c r="L3" s="45"/>
      <c r="M3" s="45"/>
      <c r="N3" s="46"/>
    </row>
    <row r="4" spans="1:20" x14ac:dyDescent="0.25">
      <c r="L4" s="2"/>
    </row>
    <row r="5" spans="1:20" x14ac:dyDescent="0.25">
      <c r="A5" s="1" t="s">
        <v>10</v>
      </c>
      <c r="C5" s="39" t="s">
        <v>0</v>
      </c>
      <c r="D5" s="39"/>
      <c r="E5" s="39"/>
      <c r="F5" s="39"/>
      <c r="I5" s="38" t="s">
        <v>42</v>
      </c>
      <c r="J5" s="38"/>
      <c r="K5" s="38"/>
      <c r="L5" s="38"/>
      <c r="M5" s="38"/>
      <c r="N5" s="38"/>
      <c r="O5" s="38"/>
    </row>
    <row r="6" spans="1:20" x14ac:dyDescent="0.25">
      <c r="A6" s="1">
        <v>13200</v>
      </c>
      <c r="I6" s="8" t="s">
        <v>41</v>
      </c>
      <c r="J6" s="38" t="s">
        <v>40</v>
      </c>
      <c r="K6" s="38"/>
      <c r="L6" s="38"/>
      <c r="M6" s="38" t="s">
        <v>39</v>
      </c>
      <c r="N6" s="38"/>
      <c r="O6" s="38"/>
    </row>
    <row r="7" spans="1:20" x14ac:dyDescent="0.25">
      <c r="I7" s="8">
        <v>30</v>
      </c>
      <c r="J7" s="37" t="s">
        <v>38</v>
      </c>
      <c r="K7" s="37" t="s">
        <v>37</v>
      </c>
      <c r="L7" s="37" t="s">
        <v>36</v>
      </c>
      <c r="M7" s="37" t="s">
        <v>35</v>
      </c>
      <c r="N7" s="37" t="s">
        <v>34</v>
      </c>
      <c r="O7" s="37" t="s">
        <v>33</v>
      </c>
      <c r="S7" s="8">
        <v>0</v>
      </c>
      <c r="T7" s="8">
        <v>30</v>
      </c>
    </row>
    <row r="8" spans="1:20" x14ac:dyDescent="0.25">
      <c r="I8" s="8">
        <v>45</v>
      </c>
      <c r="J8" s="38"/>
      <c r="K8" s="38"/>
      <c r="L8" s="37"/>
      <c r="M8" s="38"/>
      <c r="N8" s="38"/>
      <c r="O8" s="38"/>
      <c r="S8" s="8">
        <v>31</v>
      </c>
      <c r="T8" s="8">
        <v>45</v>
      </c>
    </row>
    <row r="9" spans="1:20" x14ac:dyDescent="0.25">
      <c r="F9" s="40" t="s">
        <v>13</v>
      </c>
      <c r="G9" s="40"/>
      <c r="I9" s="8">
        <v>75</v>
      </c>
      <c r="J9" s="38"/>
      <c r="K9" s="38"/>
      <c r="L9" s="37"/>
      <c r="M9" s="38"/>
      <c r="N9" s="38"/>
      <c r="O9" s="38"/>
      <c r="S9" s="8">
        <v>46</v>
      </c>
      <c r="T9" s="8">
        <v>75</v>
      </c>
    </row>
    <row r="10" spans="1:20" x14ac:dyDescent="0.25">
      <c r="F10" s="40"/>
      <c r="G10" s="40"/>
      <c r="I10" s="8">
        <v>112.5</v>
      </c>
      <c r="J10" s="38"/>
      <c r="K10" s="38"/>
      <c r="L10" s="37"/>
      <c r="M10" s="38"/>
      <c r="N10" s="38"/>
      <c r="O10" s="38"/>
      <c r="S10" s="8">
        <v>113</v>
      </c>
      <c r="T10" s="8">
        <v>112.5</v>
      </c>
    </row>
    <row r="11" spans="1:20" ht="15.75" thickBot="1" x14ac:dyDescent="0.3">
      <c r="F11" s="3" t="s">
        <v>11</v>
      </c>
      <c r="G11" s="3" t="s">
        <v>12</v>
      </c>
      <c r="I11" s="8">
        <v>150</v>
      </c>
      <c r="J11" s="38"/>
      <c r="K11" s="38"/>
      <c r="L11" s="37"/>
      <c r="M11" s="38"/>
      <c r="N11" s="38"/>
      <c r="O11" s="38"/>
      <c r="S11" s="8">
        <v>151</v>
      </c>
      <c r="T11" s="8">
        <v>150</v>
      </c>
    </row>
    <row r="12" spans="1:20" ht="15.75" thickBot="1" x14ac:dyDescent="0.3">
      <c r="F12" s="1">
        <f>A6</f>
        <v>13200</v>
      </c>
      <c r="G12" s="7">
        <v>480</v>
      </c>
      <c r="H12" s="1" t="str">
        <f>IF(G12=480,"277",IF(G12=220,"127"))</f>
        <v>277</v>
      </c>
      <c r="I12" s="8">
        <v>225</v>
      </c>
      <c r="J12" s="38"/>
      <c r="K12" s="38"/>
      <c r="L12" s="37"/>
      <c r="M12" s="38"/>
      <c r="N12" s="38"/>
      <c r="O12" s="38"/>
      <c r="S12" s="8">
        <v>226</v>
      </c>
      <c r="T12" s="8">
        <v>225</v>
      </c>
    </row>
    <row r="13" spans="1:20" ht="15.75" thickBot="1" x14ac:dyDescent="0.3">
      <c r="I13" s="8">
        <v>300</v>
      </c>
      <c r="J13" s="38"/>
      <c r="K13" s="38"/>
      <c r="L13" s="37"/>
      <c r="M13" s="38"/>
      <c r="N13" s="38"/>
      <c r="O13" s="38"/>
      <c r="P13" s="4"/>
      <c r="S13" s="8">
        <v>301</v>
      </c>
      <c r="T13" s="8">
        <v>300</v>
      </c>
    </row>
    <row r="14" spans="1:20" ht="15.75" thickBot="1" x14ac:dyDescent="0.3">
      <c r="F14" s="3" t="s">
        <v>14</v>
      </c>
      <c r="G14" s="16">
        <f>VLOOKUP(H21,S7:T16,2)</f>
        <v>30</v>
      </c>
      <c r="H14" s="1" t="s">
        <v>15</v>
      </c>
      <c r="I14" s="8">
        <v>500</v>
      </c>
      <c r="J14" s="38"/>
      <c r="K14" s="38"/>
      <c r="L14" s="37"/>
      <c r="M14" s="38"/>
      <c r="N14" s="38"/>
      <c r="O14" s="38"/>
      <c r="S14" s="8">
        <v>501</v>
      </c>
      <c r="T14" s="8">
        <v>500</v>
      </c>
    </row>
    <row r="15" spans="1:20" x14ac:dyDescent="0.25">
      <c r="I15" s="8">
        <v>750</v>
      </c>
      <c r="J15" s="38"/>
      <c r="K15" s="38"/>
      <c r="L15" s="37"/>
      <c r="M15" s="38"/>
      <c r="N15" s="38"/>
      <c r="O15" s="38"/>
      <c r="Q15" s="1" t="s">
        <v>16</v>
      </c>
      <c r="R15" s="1" t="s">
        <v>18</v>
      </c>
      <c r="S15" s="8">
        <v>751</v>
      </c>
      <c r="T15" s="8">
        <v>750</v>
      </c>
    </row>
    <row r="16" spans="1:20" x14ac:dyDescent="0.25">
      <c r="I16" s="8">
        <v>1000</v>
      </c>
      <c r="J16" s="38"/>
      <c r="K16" s="38"/>
      <c r="L16" s="37"/>
      <c r="M16" s="38"/>
      <c r="N16" s="38"/>
      <c r="O16" s="38"/>
      <c r="P16" s="1">
        <f>G14</f>
        <v>30</v>
      </c>
      <c r="Q16" s="4">
        <f>H21</f>
        <v>23.666666666666668</v>
      </c>
      <c r="R16" s="4">
        <f>P16-Q16</f>
        <v>6.3333333333333321</v>
      </c>
      <c r="S16" s="8">
        <v>1001</v>
      </c>
      <c r="T16" s="8">
        <v>1000</v>
      </c>
    </row>
    <row r="18" spans="1:9" x14ac:dyDescent="0.25">
      <c r="B18" s="39" t="s">
        <v>17</v>
      </c>
      <c r="C18" s="39"/>
      <c r="D18" s="39"/>
    </row>
    <row r="20" spans="1:9" x14ac:dyDescent="0.25">
      <c r="G20" s="1" t="s">
        <v>7</v>
      </c>
      <c r="H20" s="1" t="s">
        <v>6</v>
      </c>
      <c r="I20" s="1" t="s">
        <v>9</v>
      </c>
    </row>
    <row r="21" spans="1:9" x14ac:dyDescent="0.25">
      <c r="G21" s="1">
        <f>SUM(C28:F28)/1000</f>
        <v>21.3</v>
      </c>
      <c r="H21" s="4">
        <f>G21/B22</f>
        <v>23.666666666666668</v>
      </c>
      <c r="I21" s="4">
        <f>H21*1000/(SQRT(3)*G12)</f>
        <v>28.466575772544054</v>
      </c>
    </row>
    <row r="22" spans="1:9" ht="22.5" x14ac:dyDescent="0.25">
      <c r="A22" s="6" t="s">
        <v>8</v>
      </c>
      <c r="B22" s="1">
        <v>0.9</v>
      </c>
    </row>
    <row r="24" spans="1:9" x14ac:dyDescent="0.25">
      <c r="I24" s="5"/>
    </row>
    <row r="27" spans="1:9" x14ac:dyDescent="0.25">
      <c r="C27" s="3" t="s">
        <v>4</v>
      </c>
      <c r="D27" s="3" t="s">
        <v>1</v>
      </c>
      <c r="E27" s="3" t="s">
        <v>2</v>
      </c>
      <c r="F27" s="3" t="s">
        <v>3</v>
      </c>
    </row>
    <row r="28" spans="1:9" x14ac:dyDescent="0.25">
      <c r="B28" s="1" t="s">
        <v>5</v>
      </c>
      <c r="C28" s="8">
        <v>4500</v>
      </c>
      <c r="D28" s="8">
        <v>8200</v>
      </c>
      <c r="E28" s="8">
        <v>3500</v>
      </c>
      <c r="F28" s="8">
        <v>5100</v>
      </c>
    </row>
  </sheetData>
  <mergeCells count="13">
    <mergeCell ref="B18:D18"/>
    <mergeCell ref="B2:N3"/>
    <mergeCell ref="J6:L6"/>
    <mergeCell ref="M6:O6"/>
    <mergeCell ref="J7:J16"/>
    <mergeCell ref="K7:K16"/>
    <mergeCell ref="L7:L16"/>
    <mergeCell ref="M7:M16"/>
    <mergeCell ref="N7:N16"/>
    <mergeCell ref="O7:O16"/>
    <mergeCell ref="I5:O5"/>
    <mergeCell ref="C5:F5"/>
    <mergeCell ref="F9:G10"/>
  </mergeCells>
  <pageMargins left="0.7" right="0.7" top="0.75" bottom="0.75" header="0.3" footer="0.3"/>
  <pageSetup paperSize="9" scale="5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Portada</vt:lpstr>
      <vt:lpstr>Explicación </vt:lpstr>
      <vt:lpstr>Hoja1</vt:lpstr>
      <vt:lpstr>Hoja1!Área_de_impresión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Borraz</dc:creator>
  <cp:lastModifiedBy>carlos cruz</cp:lastModifiedBy>
  <dcterms:created xsi:type="dcterms:W3CDTF">2015-06-05T18:19:34Z</dcterms:created>
  <dcterms:modified xsi:type="dcterms:W3CDTF">2023-05-28T23:27:22Z</dcterms:modified>
</cp:coreProperties>
</file>