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19FCF051-C6B8-400B-8C18-6A9124E757EC}" xr6:coauthVersionLast="47" xr6:coauthVersionMax="47" xr10:uidLastSave="{00000000-0000-0000-0000-000000000000}"/>
  <bookViews>
    <workbookView xWindow="-98" yWindow="-98" windowWidth="22695" windowHeight="14595" firstSheet="1" activeTab="13" xr2:uid="{CE79332E-1AFA-4519-95D2-868F15FC2D23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1" l="1"/>
  <c r="Y10" i="11"/>
  <c r="Y11" i="11"/>
  <c r="Y12" i="11"/>
  <c r="Y13" i="11"/>
  <c r="Y14" i="11"/>
  <c r="Y15" i="11"/>
  <c r="Q35" i="11" s="1"/>
  <c r="Y16" i="11"/>
  <c r="Z16" i="11" s="1"/>
  <c r="Y17" i="11"/>
  <c r="Y18" i="11"/>
  <c r="Y19" i="11"/>
  <c r="Y20" i="11"/>
  <c r="Y21" i="11"/>
  <c r="Y22" i="11"/>
  <c r="Y23" i="11"/>
  <c r="Q43" i="11" s="1"/>
  <c r="Y24" i="11"/>
  <c r="Z24" i="11" s="1"/>
  <c r="Y8" i="11"/>
  <c r="Z8" i="11" s="1"/>
  <c r="F13" i="11"/>
  <c r="L6" i="11" s="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K12" i="4"/>
  <c r="J12" i="4"/>
  <c r="D12" i="4"/>
  <c r="C12" i="4"/>
  <c r="B12" i="4"/>
  <c r="A12" i="4"/>
  <c r="AD12" i="3"/>
  <c r="AC12" i="3"/>
  <c r="Y12" i="3"/>
  <c r="X12" i="3"/>
  <c r="J12" i="3"/>
  <c r="O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Q37" i="11"/>
  <c r="Q29" i="11"/>
  <c r="Q30" i="11"/>
  <c r="Q31" i="11"/>
  <c r="Q32" i="11"/>
  <c r="Q33" i="11"/>
  <c r="Q34" i="11"/>
  <c r="Q38" i="11"/>
  <c r="Q39" i="11"/>
  <c r="Q40" i="11"/>
  <c r="Q41" i="11"/>
  <c r="Q42" i="11"/>
  <c r="Q26" i="11"/>
  <c r="Z9" i="11"/>
  <c r="Z10" i="11"/>
  <c r="Z11" i="11"/>
  <c r="Z12" i="11"/>
  <c r="Z13" i="11"/>
  <c r="Z14" i="11"/>
  <c r="Z17" i="11"/>
  <c r="Z18" i="11"/>
  <c r="Z19" i="11"/>
  <c r="Z20" i="11"/>
  <c r="Z21" i="11"/>
  <c r="Z22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7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O31" i="3"/>
  <c r="O32" i="3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B4" i="3" s="1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Z23" i="11" l="1"/>
  <c r="Z15" i="11"/>
  <c r="Q44" i="11"/>
  <c r="R44" i="11" s="1"/>
  <c r="V44" i="11" s="1"/>
  <c r="Q36" i="11"/>
  <c r="R36" i="11" s="1"/>
  <c r="V36" i="11" s="1"/>
  <c r="R42" i="11"/>
  <c r="V39" i="11" s="1"/>
  <c r="R39" i="11"/>
  <c r="V34" i="11" s="1"/>
  <c r="R30" i="11"/>
  <c r="V42" i="11" s="1"/>
  <c r="R34" i="11"/>
  <c r="V28" i="11" s="1"/>
  <c r="R38" i="11"/>
  <c r="V38" i="11" s="1"/>
  <c r="R29" i="11"/>
  <c r="V33" i="11" s="1"/>
  <c r="R37" i="11"/>
  <c r="V41" i="11" s="1"/>
  <c r="R43" i="11"/>
  <c r="V40" i="11" s="1"/>
  <c r="R35" i="11"/>
  <c r="V35" i="11" s="1"/>
  <c r="R41" i="11"/>
  <c r="V32" i="11" s="1"/>
  <c r="R32" i="11"/>
  <c r="V43" i="11" s="1"/>
  <c r="R33" i="11"/>
  <c r="V31" i="11" s="1"/>
  <c r="R40" i="11"/>
  <c r="V30" i="11" s="1"/>
  <c r="R31" i="11"/>
  <c r="V37" i="11" s="1"/>
  <c r="Q28" i="11"/>
  <c r="R28" i="11" s="1"/>
  <c r="V29" i="11" s="1"/>
  <c r="E13" i="11"/>
  <c r="H8" i="3"/>
  <c r="M4" i="14"/>
  <c r="M9" i="14"/>
  <c r="M8" i="14"/>
  <c r="M3" i="14"/>
  <c r="M5" i="14"/>
  <c r="M10" i="14"/>
  <c r="E12" i="11"/>
  <c r="J6" i="11"/>
  <c r="H8" i="5"/>
  <c r="H13" i="5" s="1"/>
  <c r="L5" i="13"/>
  <c r="L4" i="13"/>
  <c r="E11" i="11"/>
  <c r="K6" i="11" s="1"/>
  <c r="I6" i="11"/>
  <c r="V19" i="11"/>
  <c r="V15" i="11"/>
  <c r="V11" i="11"/>
  <c r="L10" i="3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H13" i="3" s="1"/>
  <c r="K32" i="3"/>
  <c r="L32" i="3"/>
  <c r="E10" i="11"/>
  <c r="B4" i="4"/>
  <c r="H13" i="4" s="1"/>
  <c r="L3" i="2"/>
  <c r="M5" i="2" s="1"/>
  <c r="D4" i="4" s="1"/>
  <c r="L4" i="2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J7" i="11" l="1"/>
  <c r="L7" i="11"/>
  <c r="X31" i="4"/>
  <c r="M9" i="13"/>
  <c r="M8" i="13"/>
  <c r="M10" i="13"/>
  <c r="K7" i="11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<sst xmlns="http://schemas.openxmlformats.org/spreadsheetml/2006/main" count="1172" uniqueCount="127">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</sst>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</cellXfs>
  <cellStyles count="2"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font>
        <b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</c:v>
                </c:pt>
                <c:pt idx="1">
                  <c:v>0.32575757575757575</c:v>
                </c:pt>
                <c:pt idx="2">
                  <c:v>0.17424242424242423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V44" totalsRowShown="0" headerRowDxfId="19">
  <autoFilter ref="U27:V44" xr:uid="{6C4743A1-3F7C-43E4-BC19-131B0F06F663}"/>
  <sortState xmlns:xlrd2="http://schemas.microsoft.com/office/spreadsheetml/2017/richdata2" ref="U28:V44">
    <sortCondition descending="1" ref="V27:V44"/>
  </sortState>
  <tableColumns count="2">
    <tableColumn id="1" xr3:uid="{04F740DB-8979-4EB0-8BB1-150B560FA6CB}" name="Name"/>
    <tableColumn id="2" xr3:uid="{7BE2DD7D-041B-42D3-BEF3-83231555EB12}" name="Average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>
      <selection activeCell="B2" sqref="B2"/>
    </sheetView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>
      <selection activeCell="J19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tabSelected="1" workbookViewId="0">
      <selection activeCell="P2" sqref="P2:Q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Z48"/>
  <sheetViews>
    <sheetView topLeftCell="A4" zoomScale="85" zoomScaleNormal="85" workbookViewId="0">
      <selection activeCell="L28" sqref="L28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26" x14ac:dyDescent="0.45">
      <c r="B2" s="2" t="s">
        <v>80</v>
      </c>
    </row>
    <row r="4" spans="2:26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26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2</v>
      </c>
    </row>
    <row r="6" spans="2:26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14.666666666666666</v>
      </c>
      <c r="J6">
        <f t="shared" ref="J6:L6" si="0">AVERAGE(D5:D30)</f>
        <v>7.333333333333333</v>
      </c>
      <c r="K6">
        <f t="shared" si="0"/>
        <v>4.7777777777777777</v>
      </c>
      <c r="L6">
        <f t="shared" si="0"/>
        <v>2.5555555555555554</v>
      </c>
    </row>
    <row r="7" spans="2:26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</v>
      </c>
      <c r="K7" s="13">
        <f t="shared" ref="K7:L7" si="2">K6/$I$6</f>
        <v>0.32575757575757575</v>
      </c>
      <c r="L7" s="13">
        <f t="shared" si="2"/>
        <v>0.17424242424242423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</row>
    <row r="8" spans="2:26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</f>
        <v>5</v>
      </c>
      <c r="Z8" s="14">
        <f>Y8/Y$5</f>
        <v>2.5</v>
      </c>
    </row>
    <row r="9" spans="2:26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</f>
        <v>2</v>
      </c>
      <c r="Z9" s="14">
        <f t="shared" ref="Z9:Z24" si="5">Y9/Y$5</f>
        <v>1</v>
      </c>
    </row>
    <row r="10" spans="2:26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</f>
        <v>0</v>
      </c>
      <c r="Z10" s="14">
        <f t="shared" si="5"/>
        <v>0</v>
      </c>
    </row>
    <row r="11" spans="2:26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6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</f>
        <v>0</v>
      </c>
      <c r="Z11" s="14">
        <f t="shared" si="5"/>
        <v>0</v>
      </c>
    </row>
    <row r="12" spans="2:26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7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</f>
        <v>0</v>
      </c>
      <c r="Z12" s="14">
        <f t="shared" si="5"/>
        <v>0</v>
      </c>
    </row>
    <row r="13" spans="2:26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8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</f>
        <v>0</v>
      </c>
      <c r="Z13" s="14">
        <f t="shared" si="5"/>
        <v>0</v>
      </c>
    </row>
    <row r="14" spans="2:26" x14ac:dyDescent="0.45"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</f>
        <v>0</v>
      </c>
      <c r="Z14" s="14">
        <f t="shared" si="5"/>
        <v>0</v>
      </c>
    </row>
    <row r="15" spans="2:26" x14ac:dyDescent="0.45"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</f>
        <v>0</v>
      </c>
      <c r="Z15" s="14">
        <f t="shared" si="5"/>
        <v>0</v>
      </c>
    </row>
    <row r="16" spans="2:26" x14ac:dyDescent="0.45"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</f>
        <v>1</v>
      </c>
      <c r="Z16" s="14">
        <f t="shared" si="5"/>
        <v>0.5</v>
      </c>
    </row>
    <row r="17" spans="16:26" x14ac:dyDescent="0.45"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</f>
        <v>0</v>
      </c>
      <c r="Z17" s="14">
        <f t="shared" si="5"/>
        <v>0</v>
      </c>
    </row>
    <row r="18" spans="16:26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</f>
        <v>1</v>
      </c>
      <c r="Z18" s="14">
        <f t="shared" si="5"/>
        <v>0.5</v>
      </c>
    </row>
    <row r="19" spans="16:26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</f>
        <v>3</v>
      </c>
      <c r="Z19" s="14">
        <f t="shared" si="5"/>
        <v>1.5</v>
      </c>
    </row>
    <row r="20" spans="16:26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</f>
        <v>4</v>
      </c>
      <c r="Z20" s="14">
        <f t="shared" si="5"/>
        <v>2</v>
      </c>
    </row>
    <row r="21" spans="16:26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</f>
        <v>2</v>
      </c>
      <c r="Z21" s="14">
        <f t="shared" si="5"/>
        <v>1</v>
      </c>
    </row>
    <row r="22" spans="16:26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</f>
        <v>2</v>
      </c>
      <c r="Z22" s="14">
        <f t="shared" si="5"/>
        <v>1</v>
      </c>
    </row>
    <row r="23" spans="16:26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</f>
        <v>1</v>
      </c>
      <c r="Z23" s="14">
        <f t="shared" si="5"/>
        <v>0.5</v>
      </c>
    </row>
    <row r="24" spans="16:26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</f>
        <v>1</v>
      </c>
      <c r="Z24" s="14">
        <f t="shared" si="5"/>
        <v>0.5</v>
      </c>
    </row>
    <row r="26" spans="16:26" x14ac:dyDescent="0.45">
      <c r="P26" t="s">
        <v>66</v>
      </c>
      <c r="Q26">
        <f>SUM(Q5,U5,Y5)</f>
        <v>9</v>
      </c>
      <c r="T26" s="2"/>
    </row>
    <row r="27" spans="16:26" x14ac:dyDescent="0.45">
      <c r="P27" t="s">
        <v>28</v>
      </c>
      <c r="Q27" t="s">
        <v>27</v>
      </c>
      <c r="R27" t="s">
        <v>90</v>
      </c>
      <c r="T27" s="2" t="s">
        <v>115</v>
      </c>
      <c r="U27" s="2" t="s">
        <v>114</v>
      </c>
      <c r="V27" s="15" t="s">
        <v>90</v>
      </c>
      <c r="X27" t="s">
        <v>118</v>
      </c>
    </row>
    <row r="28" spans="16:26" x14ac:dyDescent="0.45">
      <c r="P28" t="s">
        <v>18</v>
      </c>
      <c r="Q28">
        <f t="shared" ref="Q28:Q44" si="9">SUM(Q8,U8,Y8)</f>
        <v>17</v>
      </c>
      <c r="R28" s="14">
        <f t="shared" ref="R28:R44" si="10">Q28/Q$26</f>
        <v>1.8888888888888888</v>
      </c>
      <c r="T28" t="s">
        <v>97</v>
      </c>
      <c r="U28" s="16" t="s">
        <v>9</v>
      </c>
      <c r="V28" s="17">
        <f>R$34</f>
        <v>2</v>
      </c>
      <c r="X28" t="s">
        <v>119</v>
      </c>
    </row>
    <row r="29" spans="16:26" x14ac:dyDescent="0.45">
      <c r="P29" t="s">
        <v>19</v>
      </c>
      <c r="Q29">
        <f t="shared" si="9"/>
        <v>11</v>
      </c>
      <c r="R29" s="14">
        <f t="shared" si="10"/>
        <v>1.2222222222222223</v>
      </c>
      <c r="T29" t="s">
        <v>98</v>
      </c>
      <c r="U29" s="18" t="s">
        <v>18</v>
      </c>
      <c r="V29" s="19">
        <f>$R$28</f>
        <v>1.8888888888888888</v>
      </c>
      <c r="X29" t="s">
        <v>120</v>
      </c>
    </row>
    <row r="30" spans="16:26" x14ac:dyDescent="0.45">
      <c r="P30" t="s">
        <v>13</v>
      </c>
      <c r="Q30">
        <f t="shared" si="9"/>
        <v>2</v>
      </c>
      <c r="R30" s="14">
        <f t="shared" si="10"/>
        <v>0.22222222222222221</v>
      </c>
      <c r="T30" t="s">
        <v>99</v>
      </c>
      <c r="U30" s="20" t="s">
        <v>3</v>
      </c>
      <c r="V30" s="21">
        <f>R$40</f>
        <v>1.7777777777777777</v>
      </c>
      <c r="X30" t="s">
        <v>121</v>
      </c>
    </row>
    <row r="31" spans="16:26" x14ac:dyDescent="0.45">
      <c r="P31" t="s">
        <v>16</v>
      </c>
      <c r="Q31">
        <f t="shared" si="9"/>
        <v>3</v>
      </c>
      <c r="R31" s="14">
        <f t="shared" si="10"/>
        <v>0.33333333333333331</v>
      </c>
      <c r="T31" t="s">
        <v>100</v>
      </c>
      <c r="U31" s="16" t="s">
        <v>12</v>
      </c>
      <c r="V31" s="17">
        <f>R$33</f>
        <v>1.5555555555555556</v>
      </c>
    </row>
    <row r="32" spans="16:26" x14ac:dyDescent="0.45">
      <c r="P32" t="s">
        <v>15</v>
      </c>
      <c r="Q32">
        <f t="shared" si="9"/>
        <v>1</v>
      </c>
      <c r="R32" s="14">
        <f t="shared" si="10"/>
        <v>0.1111111111111111</v>
      </c>
      <c r="T32" t="s">
        <v>101</v>
      </c>
      <c r="U32" s="18" t="s">
        <v>2</v>
      </c>
      <c r="V32" s="19">
        <f>R$41</f>
        <v>1.5555555555555556</v>
      </c>
    </row>
    <row r="33" spans="16:22" x14ac:dyDescent="0.45">
      <c r="P33" t="s">
        <v>12</v>
      </c>
      <c r="Q33">
        <f t="shared" si="9"/>
        <v>14</v>
      </c>
      <c r="R33" s="14">
        <f t="shared" si="10"/>
        <v>1.5555555555555556</v>
      </c>
      <c r="T33" t="s">
        <v>102</v>
      </c>
      <c r="U33" s="20" t="s">
        <v>19</v>
      </c>
      <c r="V33" s="21">
        <f>$R$29</f>
        <v>1.2222222222222223</v>
      </c>
    </row>
    <row r="34" spans="16:22" x14ac:dyDescent="0.45">
      <c r="P34" t="s">
        <v>9</v>
      </c>
      <c r="Q34">
        <f t="shared" si="9"/>
        <v>18</v>
      </c>
      <c r="R34" s="14">
        <f t="shared" si="10"/>
        <v>2</v>
      </c>
      <c r="T34" t="s">
        <v>103</v>
      </c>
      <c r="U34" s="20" t="s">
        <v>4</v>
      </c>
      <c r="V34" s="21">
        <f>R$39</f>
        <v>1.2222222222222223</v>
      </c>
    </row>
    <row r="35" spans="16:22" x14ac:dyDescent="0.45">
      <c r="P35" t="s">
        <v>8</v>
      </c>
      <c r="Q35">
        <f t="shared" si="9"/>
        <v>8</v>
      </c>
      <c r="R35" s="14">
        <f t="shared" si="10"/>
        <v>0.88888888888888884</v>
      </c>
      <c r="T35" t="s">
        <v>104</v>
      </c>
      <c r="U35" s="16" t="s">
        <v>8</v>
      </c>
      <c r="V35" s="17">
        <f>R$35</f>
        <v>0.88888888888888884</v>
      </c>
    </row>
    <row r="36" spans="16:22" x14ac:dyDescent="0.45">
      <c r="P36" t="s">
        <v>7</v>
      </c>
      <c r="Q36">
        <f t="shared" si="9"/>
        <v>4</v>
      </c>
      <c r="R36" s="14">
        <f t="shared" si="10"/>
        <v>0.44444444444444442</v>
      </c>
      <c r="T36" t="s">
        <v>105</v>
      </c>
      <c r="U36" s="16" t="s">
        <v>7</v>
      </c>
      <c r="V36" s="17">
        <f>R$36</f>
        <v>0.44444444444444442</v>
      </c>
    </row>
    <row r="37" spans="16:22" x14ac:dyDescent="0.45">
      <c r="P37" t="s">
        <v>6</v>
      </c>
      <c r="Q37">
        <f t="shared" si="9"/>
        <v>2</v>
      </c>
      <c r="R37" s="14">
        <f t="shared" si="10"/>
        <v>0.22222222222222221</v>
      </c>
      <c r="T37" t="s">
        <v>106</v>
      </c>
      <c r="U37" s="18" t="s">
        <v>16</v>
      </c>
      <c r="V37" s="19">
        <f>R$31</f>
        <v>0.33333333333333331</v>
      </c>
    </row>
    <row r="38" spans="16:22" x14ac:dyDescent="0.45">
      <c r="P38" t="s">
        <v>5</v>
      </c>
      <c r="Q38">
        <f t="shared" si="9"/>
        <v>3</v>
      </c>
      <c r="R38" s="14">
        <f t="shared" si="10"/>
        <v>0.33333333333333331</v>
      </c>
      <c r="T38" t="s">
        <v>107</v>
      </c>
      <c r="U38" s="20" t="s">
        <v>5</v>
      </c>
      <c r="V38" s="21">
        <f>R$38</f>
        <v>0.33333333333333331</v>
      </c>
    </row>
    <row r="39" spans="16:22" x14ac:dyDescent="0.45">
      <c r="P39" t="s">
        <v>4</v>
      </c>
      <c r="Q39">
        <f t="shared" si="9"/>
        <v>11</v>
      </c>
      <c r="R39" s="14">
        <f t="shared" si="10"/>
        <v>1.2222222222222223</v>
      </c>
      <c r="T39" t="s">
        <v>108</v>
      </c>
      <c r="U39" s="20" t="s">
        <v>1</v>
      </c>
      <c r="V39" s="21">
        <f>R$42</f>
        <v>0.33333333333333331</v>
      </c>
    </row>
    <row r="40" spans="16:22" x14ac:dyDescent="0.45">
      <c r="P40" t="s">
        <v>3</v>
      </c>
      <c r="Q40">
        <f t="shared" si="9"/>
        <v>16</v>
      </c>
      <c r="R40" s="14">
        <f t="shared" si="10"/>
        <v>1.7777777777777777</v>
      </c>
      <c r="T40" t="s">
        <v>109</v>
      </c>
      <c r="U40" s="18" t="s">
        <v>0</v>
      </c>
      <c r="V40" s="19">
        <f>R$43</f>
        <v>0.33333333333333331</v>
      </c>
    </row>
    <row r="41" spans="16:22" x14ac:dyDescent="0.45">
      <c r="P41" t="s">
        <v>2</v>
      </c>
      <c r="Q41">
        <f t="shared" si="9"/>
        <v>14</v>
      </c>
      <c r="R41" s="14">
        <f t="shared" si="10"/>
        <v>1.5555555555555556</v>
      </c>
      <c r="T41" t="s">
        <v>110</v>
      </c>
      <c r="U41" s="16" t="s">
        <v>6</v>
      </c>
      <c r="V41" s="17">
        <f>R$37</f>
        <v>0.22222222222222221</v>
      </c>
    </row>
    <row r="42" spans="16:22" x14ac:dyDescent="0.45">
      <c r="P42" t="s">
        <v>1</v>
      </c>
      <c r="Q42">
        <f t="shared" si="9"/>
        <v>3</v>
      </c>
      <c r="R42" s="14">
        <f t="shared" si="10"/>
        <v>0.33333333333333331</v>
      </c>
      <c r="T42" t="s">
        <v>111</v>
      </c>
      <c r="U42" s="16" t="s">
        <v>13</v>
      </c>
      <c r="V42" s="17">
        <f>R$30</f>
        <v>0.22222222222222221</v>
      </c>
    </row>
    <row r="43" spans="16:22" x14ac:dyDescent="0.45">
      <c r="P43" t="s">
        <v>0</v>
      </c>
      <c r="Q43">
        <f t="shared" si="9"/>
        <v>3</v>
      </c>
      <c r="R43" s="14">
        <f t="shared" si="10"/>
        <v>0.33333333333333331</v>
      </c>
      <c r="T43" t="s">
        <v>112</v>
      </c>
      <c r="U43" s="18" t="s">
        <v>15</v>
      </c>
      <c r="V43" s="19">
        <f>R$32</f>
        <v>0.1111111111111111</v>
      </c>
    </row>
    <row r="44" spans="16:22" x14ac:dyDescent="0.45">
      <c r="P44" t="s">
        <v>61</v>
      </c>
      <c r="Q44">
        <f t="shared" si="9"/>
        <v>1</v>
      </c>
      <c r="R44" s="14">
        <f t="shared" si="10"/>
        <v>0.1111111111111111</v>
      </c>
      <c r="T44" t="s">
        <v>113</v>
      </c>
      <c r="U44" s="18" t="s">
        <v>61</v>
      </c>
      <c r="V44" s="19">
        <f>R$44</f>
        <v>0.1111111111111111</v>
      </c>
    </row>
    <row r="46" spans="16:22" x14ac:dyDescent="0.45">
      <c r="U46" t="s">
        <v>122</v>
      </c>
    </row>
    <row r="47" spans="16:22" x14ac:dyDescent="0.45">
      <c r="U47" t="s">
        <v>123</v>
      </c>
    </row>
    <row r="48" spans="16:22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>
      <selection activeCell="E13" sqref="E13:E14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35</v>
      </c>
      <c r="G4">
        <f>SUM(C4:C30)</f>
        <v>50</v>
      </c>
      <c r="H4">
        <f>SUM(D4:D30)</f>
        <v>16.5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0.5625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/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'2102'!Q20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G13" t="s">
        <v>79</v>
      </c>
      <c r="H13" s="12">
        <f>AVERAGE(H6:H12)</f>
        <v>0.45172764227642276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17</v>
      </c>
      <c r="Y30" s="5">
        <f>SUM(Y4:Y29)</f>
        <v>27</v>
      </c>
      <c r="Z30" s="5"/>
      <c r="AA30" s="5"/>
      <c r="AC30" s="5">
        <f>SUM(AC4:AC29)</f>
        <v>18</v>
      </c>
      <c r="AD30" s="5">
        <f>SUM(AD4:AD29)</f>
        <v>23</v>
      </c>
      <c r="AE30" s="5"/>
      <c r="AF30" s="5"/>
    </row>
    <row r="31" spans="9:32" x14ac:dyDescent="0.45">
      <c r="I31" t="s">
        <v>59</v>
      </c>
      <c r="J31">
        <f>SUM(J4:J30)</f>
        <v>17</v>
      </c>
      <c r="K31">
        <f t="shared" ref="K31:N31" si="0">SUM(K4:K30)</f>
        <v>6</v>
      </c>
      <c r="L31">
        <f t="shared" si="0"/>
        <v>6</v>
      </c>
      <c r="M31">
        <f t="shared" si="0"/>
        <v>3</v>
      </c>
      <c r="N31">
        <f t="shared" si="0"/>
        <v>1</v>
      </c>
      <c r="O31">
        <f t="shared" ref="O31" si="1">SUM(O4:O30)</f>
        <v>2</v>
      </c>
      <c r="X31" s="10">
        <f>X30/(Y30+X30)</f>
        <v>0.38636363636363635</v>
      </c>
      <c r="AC31" s="10">
        <f>AC30/(AD30+AC30)</f>
        <v>0.43902439024390244</v>
      </c>
    </row>
    <row r="32" spans="9:32" x14ac:dyDescent="0.45">
      <c r="I32" t="s">
        <v>60</v>
      </c>
      <c r="J32">
        <f>AVERAGE(J4:J30)</f>
        <v>1.8888888888888888</v>
      </c>
      <c r="K32">
        <f>AVERAGE(K7:K30)</f>
        <v>1</v>
      </c>
      <c r="L32">
        <f>AVERAGE(L7:L30)</f>
        <v>0.5</v>
      </c>
      <c r="M32">
        <f t="shared" ref="M32:N32" si="2">AVERAGE(M4:M30)</f>
        <v>0.33333333333333331</v>
      </c>
      <c r="N32">
        <f t="shared" si="2"/>
        <v>0.1111111111111111</v>
      </c>
      <c r="O32">
        <f t="shared" ref="O32" si="3">AVERAGE(O4:O30)</f>
        <v>0.5</v>
      </c>
      <c r="V32" s="10"/>
    </row>
  </sheetData>
  <conditionalFormatting sqref="H7">
    <cfRule type="cellIs" dxfId="17" priority="4" operator="equal">
      <formula>$H$6</formula>
    </cfRule>
    <cfRule type="cellIs" dxfId="16" priority="5" operator="lessThan">
      <formula>$H$6</formula>
    </cfRule>
    <cfRule type="cellIs" dxfId="15" priority="6" operator="greaterThan">
      <formula>$H$6</formula>
    </cfRule>
  </conditionalFormatting>
  <conditionalFormatting sqref="H8">
    <cfRule type="cellIs" dxfId="14" priority="1" operator="equal">
      <formula>$H$6</formula>
    </cfRule>
    <cfRule type="cellIs" dxfId="13" priority="2" operator="lessThan">
      <formula>$H$6</formula>
    </cfRule>
    <cfRule type="cellIs" dxfId="12" priority="3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E13" sqref="E13:E14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49</v>
      </c>
      <c r="G4">
        <f>SUM(C4:C30)</f>
        <v>42</v>
      </c>
      <c r="H4">
        <f>SUM(D4:D30)</f>
        <v>19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8.3333333333333329E-2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/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>
        <f>'2102'!$Q$9</f>
        <v>0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G13" t="s">
        <v>79</v>
      </c>
      <c r="H13" s="12">
        <f>AVERAGE(H6:H12)</f>
        <v>0.40669515669515666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27</v>
      </c>
      <c r="Y30" s="5">
        <f>SUM(Y4:Y29)</f>
        <v>17</v>
      </c>
      <c r="Z30" s="5"/>
      <c r="AA30" s="5"/>
      <c r="AC30" s="5">
        <f>SUM(AC4:AC29)</f>
        <v>22</v>
      </c>
      <c r="AD30" s="5">
        <f>SUM(AD4:AD29)</f>
        <v>25</v>
      </c>
      <c r="AE30" s="5"/>
      <c r="AF30" s="5"/>
    </row>
    <row r="31" spans="9:32" x14ac:dyDescent="0.45">
      <c r="I31" t="s">
        <v>59</v>
      </c>
      <c r="J31">
        <f>SUM(J4:J30)</f>
        <v>14</v>
      </c>
      <c r="K31">
        <f t="shared" ref="K31:O31" si="0">SUM(K4:K30)</f>
        <v>18</v>
      </c>
      <c r="L31">
        <f t="shared" si="0"/>
        <v>8</v>
      </c>
      <c r="M31">
        <f t="shared" si="0"/>
        <v>2</v>
      </c>
      <c r="N31">
        <f t="shared" si="0"/>
        <v>3</v>
      </c>
      <c r="O31">
        <f t="shared" si="0"/>
        <v>4</v>
      </c>
      <c r="X31" s="10">
        <f>X30/(Y30+X30)</f>
        <v>0.61363636363636365</v>
      </c>
      <c r="AC31" s="10">
        <f>AC30/(AD30+AC30)</f>
        <v>0.46808510638297873</v>
      </c>
    </row>
    <row r="32" spans="9:32" x14ac:dyDescent="0.45">
      <c r="I32" t="s">
        <v>60</v>
      </c>
      <c r="J32">
        <f>AVERAGE(J4:J30)</f>
        <v>1.75</v>
      </c>
      <c r="K32">
        <f t="shared" ref="K32:O32" si="1">AVERAGE(K4:K30)</f>
        <v>2</v>
      </c>
      <c r="L32">
        <f t="shared" si="1"/>
        <v>0.88888888888888884</v>
      </c>
      <c r="M32">
        <f t="shared" si="1"/>
        <v>0.22222222222222221</v>
      </c>
      <c r="N32">
        <f t="shared" si="1"/>
        <v>0.33333333333333331</v>
      </c>
      <c r="O32">
        <f t="shared" si="1"/>
        <v>0.44444444444444442</v>
      </c>
    </row>
  </sheetData>
  <conditionalFormatting sqref="H7">
    <cfRule type="cellIs" dxfId="11" priority="4" operator="equal">
      <formula>$H$6</formula>
    </cfRule>
    <cfRule type="cellIs" dxfId="10" priority="5" operator="lessThan">
      <formula>$H$6</formula>
    </cfRule>
    <cfRule type="cellIs" dxfId="9" priority="6" operator="greaterThan">
      <formula>$H$6</formula>
    </cfRule>
  </conditionalFormatting>
  <conditionalFormatting sqref="H8">
    <cfRule type="cellIs" dxfId="8" priority="1" operator="equal">
      <formula>$H$6</formula>
    </cfRule>
    <cfRule type="cellIs" dxfId="7" priority="2" operator="lessThan">
      <formula>$H$6</formula>
    </cfRule>
    <cfRule type="cellIs" dxfId="6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E13" sqref="E13:E14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48</v>
      </c>
      <c r="G4">
        <f>SUM(C4:C30)</f>
        <v>40</v>
      </c>
      <c r="H4">
        <f>SUM(D4:D30)</f>
        <v>18.5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0.75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/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G13" t="s">
        <v>79</v>
      </c>
      <c r="H13" s="12">
        <f>AVERAGE(H6:H12)</f>
        <v>0.59074074074074068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25</v>
      </c>
      <c r="W30" s="5">
        <f>SUM(W4:W29)</f>
        <v>22</v>
      </c>
      <c r="X30" s="5"/>
      <c r="Y30" s="5"/>
      <c r="AA30" s="5">
        <f>SUM(AA4:AA29)</f>
        <v>23</v>
      </c>
      <c r="AB30" s="5">
        <f>SUM(AB4:AB29)</f>
        <v>18</v>
      </c>
      <c r="AC30" s="5"/>
      <c r="AD30" s="5"/>
    </row>
    <row r="31" spans="9:30" x14ac:dyDescent="0.45">
      <c r="I31" t="s">
        <v>59</v>
      </c>
      <c r="J31">
        <f>SUM(J4:J30)</f>
        <v>11</v>
      </c>
      <c r="K31">
        <f t="shared" ref="K31:M31" si="0">SUM(K4:K30)</f>
        <v>16</v>
      </c>
      <c r="L31">
        <f>SUM(L7:L30)</f>
        <v>8</v>
      </c>
      <c r="M31">
        <f t="shared" si="0"/>
        <v>3</v>
      </c>
      <c r="N31">
        <f>SUM(N7:N30)</f>
        <v>2</v>
      </c>
      <c r="V31" s="10">
        <f>V30/(W30+V30)</f>
        <v>0.53191489361702127</v>
      </c>
      <c r="AA31" s="10">
        <f>AA30/(AB30+AA30)</f>
        <v>0.56097560975609762</v>
      </c>
    </row>
    <row r="32" spans="9:30" x14ac:dyDescent="0.45">
      <c r="I32" t="s">
        <v>60</v>
      </c>
      <c r="J32">
        <f>AVERAGE(J4:J30)</f>
        <v>1.2222222222222223</v>
      </c>
      <c r="K32">
        <f t="shared" ref="K32:M32" si="1">AVERAGE(K4:K30)</f>
        <v>1.7777777777777777</v>
      </c>
      <c r="L32">
        <f>AVERAGE(L7:L30)</f>
        <v>1.3333333333333333</v>
      </c>
      <c r="M32">
        <f t="shared" si="1"/>
        <v>0.33333333333333331</v>
      </c>
      <c r="N32">
        <f>AVERAGE(N7:N30)</f>
        <v>0.33333333333333331</v>
      </c>
    </row>
  </sheetData>
  <conditionalFormatting sqref="H7">
    <cfRule type="cellIs" dxfId="5" priority="4" operator="equal">
      <formula>$H$6</formula>
    </cfRule>
    <cfRule type="cellIs" dxfId="4" priority="5" operator="lessThan">
      <formula>$H$6</formula>
    </cfRule>
    <cfRule type="cellIs" dxfId="3" priority="6" operator="greaterThan">
      <formula>$H$6</formula>
    </cfRule>
  </conditionalFormatting>
  <conditionalFormatting sqref="H8">
    <cfRule type="cellIs" dxfId="2" priority="1" operator="equal">
      <formula>$H$6</formula>
    </cfRule>
    <cfRule type="cellIs" dxfId="1" priority="2" operator="lessThan">
      <formula>$H$6</formula>
    </cfRule>
    <cfRule type="cellIs" dxfId="0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>
      <selection activeCell="C37" sqref="C37"/>
    </sheetView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2023-02-21T04:20:45Z</dcterms:modified>
</cp:coreProperties>
</file>