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55937253-6F48-47E4-89B2-D73FDD1E3B8B}" xr6:coauthVersionLast="47" xr6:coauthVersionMax="47" xr10:uidLastSave="{00000000-0000-0000-0000-000000000000}"/>
  <bookViews>
    <workbookView xWindow="1073" yWindow="1073" windowWidth="16875" windowHeight="10522" activeTab="1" xr2:uid="{2D388C7B-479A-45BA-A2D9-F72395219D1D}"/>
    <workbookView xWindow="1410" yWindow="1410" windowWidth="16875" windowHeight="10522" activeTab="22" xr2:uid="{96732709-156E-4E03-A17B-993670FB4E55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4" i="11" l="1"/>
  <c r="Q44" i="11"/>
  <c r="Q43" i="11"/>
  <c r="Q42" i="11"/>
  <c r="Q41" i="11"/>
  <c r="Q40" i="11"/>
  <c r="Q39" i="11"/>
  <c r="Q38" i="11"/>
  <c r="Q37" i="11"/>
  <c r="Q36" i="11"/>
  <c r="Q35" i="11"/>
  <c r="Q34" i="11"/>
  <c r="Q33" i="11"/>
  <c r="R33" i="11" s="1"/>
  <c r="Q32" i="11"/>
  <c r="Q31" i="11"/>
  <c r="Q30" i="11"/>
  <c r="Q29" i="11"/>
  <c r="Q26" i="11"/>
  <c r="R28" i="11" s="1"/>
  <c r="Q28" i="11"/>
  <c r="AK9" i="11"/>
  <c r="AK10" i="11"/>
  <c r="AK11" i="11"/>
  <c r="AK12" i="11"/>
  <c r="AK13" i="11"/>
  <c r="AK14" i="11"/>
  <c r="AK15" i="11"/>
  <c r="AK16" i="11"/>
  <c r="AK17" i="11"/>
  <c r="AK18" i="11"/>
  <c r="AK19" i="11"/>
  <c r="AK20" i="11"/>
  <c r="AK21" i="11"/>
  <c r="AK22" i="11"/>
  <c r="AK23" i="11"/>
  <c r="AK24" i="11"/>
  <c r="AK8" i="11"/>
  <c r="AL8" i="11" s="1"/>
  <c r="T24" i="23"/>
  <c r="U24" i="23"/>
  <c r="V24" i="23"/>
  <c r="T25" i="23"/>
  <c r="U25" i="23"/>
  <c r="V25" i="23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R4" i="23"/>
  <c r="R5" i="23"/>
  <c r="R6" i="23"/>
  <c r="R7" i="23"/>
  <c r="R9" i="23"/>
  <c r="R10" i="23"/>
  <c r="R11" i="23"/>
  <c r="R12" i="23"/>
  <c r="R13" i="23"/>
  <c r="R14" i="23"/>
  <c r="R15" i="23"/>
  <c r="R16" i="23"/>
  <c r="R17" i="23"/>
  <c r="R18" i="23"/>
  <c r="R19" i="23"/>
  <c r="V23" i="23"/>
  <c r="U23" i="23"/>
  <c r="T23" i="23"/>
  <c r="V22" i="23"/>
  <c r="U22" i="23"/>
  <c r="T22" i="23"/>
  <c r="V21" i="23"/>
  <c r="U21" i="23"/>
  <c r="T21" i="23"/>
  <c r="V20" i="23"/>
  <c r="U20" i="23"/>
  <c r="T20" i="23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K3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E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AL24" i="11"/>
  <c r="AL23" i="11"/>
  <c r="AL22" i="11"/>
  <c r="AL21" i="11"/>
  <c r="AL20" i="11"/>
  <c r="AL19" i="11"/>
  <c r="AL18" i="11"/>
  <c r="AL17" i="11"/>
  <c r="AL16" i="11"/>
  <c r="AL15" i="11"/>
  <c r="AL14" i="11"/>
  <c r="AL13" i="11"/>
  <c r="AL12" i="11"/>
  <c r="AL11" i="11"/>
  <c r="AL10" i="11"/>
  <c r="AL9" i="1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C12" i="11"/>
  <c r="AD12" i="11" s="1"/>
  <c r="AC13" i="11"/>
  <c r="AC14" i="11"/>
  <c r="AC15" i="11"/>
  <c r="AC16" i="11"/>
  <c r="AC17" i="11"/>
  <c r="AC18" i="11"/>
  <c r="AD18" i="11" s="1"/>
  <c r="AC19" i="11"/>
  <c r="AC20" i="11"/>
  <c r="AC21" i="11"/>
  <c r="AC22" i="11"/>
  <c r="AC23" i="1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AD19" i="11"/>
  <c r="AD20" i="11"/>
  <c r="AD22" i="11"/>
  <c r="AD23" i="11"/>
  <c r="AD11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Y12" i="11"/>
  <c r="Y13" i="11"/>
  <c r="Y14" i="11"/>
  <c r="Y15" i="11"/>
  <c r="Y16" i="11"/>
  <c r="Z16" i="11" s="1"/>
  <c r="Y17" i="11"/>
  <c r="Y18" i="11"/>
  <c r="Y19" i="11"/>
  <c r="Y20" i="11"/>
  <c r="Y21" i="11"/>
  <c r="Y22" i="11"/>
  <c r="Y23" i="11"/>
  <c r="Y24" i="11"/>
  <c r="Z24" i="11" s="1"/>
  <c r="Y8" i="1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Z13" i="11"/>
  <c r="Z21" i="11"/>
  <c r="Z8" i="11"/>
  <c r="F14" i="11"/>
  <c r="D14" i="11"/>
  <c r="C14" i="11"/>
  <c r="B14" i="11"/>
  <c r="E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1" i="11"/>
  <c r="Z12" i="11"/>
  <c r="Z14" i="11"/>
  <c r="Z17" i="11"/>
  <c r="Z19" i="11"/>
  <c r="Z20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R24" i="11"/>
  <c r="Q24" i="11"/>
  <c r="Q19" i="12"/>
  <c r="V24" i="11" s="1"/>
  <c r="Q9" i="11"/>
  <c r="R9" i="11"/>
  <c r="Q10" i="11"/>
  <c r="R10" i="11"/>
  <c r="Q11" i="11"/>
  <c r="R11" i="11" s="1"/>
  <c r="Q12" i="11"/>
  <c r="R12" i="11"/>
  <c r="Q13" i="11"/>
  <c r="R13" i="11"/>
  <c r="Q14" i="11"/>
  <c r="R14" i="11"/>
  <c r="Q15" i="11"/>
  <c r="R15" i="11" s="1"/>
  <c r="Q16" i="11"/>
  <c r="R16" i="11"/>
  <c r="Q17" i="11"/>
  <c r="R17" i="11"/>
  <c r="Q18" i="11"/>
  <c r="R18" i="11"/>
  <c r="Q19" i="11"/>
  <c r="R19" i="11" s="1"/>
  <c r="Q20" i="11"/>
  <c r="R20" i="11"/>
  <c r="Q21" i="11"/>
  <c r="R21" i="11"/>
  <c r="Q22" i="11"/>
  <c r="R22" i="11"/>
  <c r="Q23" i="11"/>
  <c r="R23" i="11" s="1"/>
  <c r="R8" i="11"/>
  <c r="Q8" i="1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V23" i="11" s="1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E9" i="11" s="1"/>
  <c r="D8" i="11"/>
  <c r="D7" i="11"/>
  <c r="C10" i="11"/>
  <c r="C9" i="11"/>
  <c r="C8" i="11"/>
  <c r="C7" i="11"/>
  <c r="B10" i="11"/>
  <c r="B9" i="11"/>
  <c r="B8" i="11"/>
  <c r="B7" i="11"/>
  <c r="E7" i="11"/>
  <c r="E8" i="11"/>
  <c r="E6" i="11"/>
  <c r="E5" i="11"/>
  <c r="F6" i="11"/>
  <c r="D6" i="11"/>
  <c r="C6" i="11"/>
  <c r="B6" i="11"/>
  <c r="F5" i="11"/>
  <c r="D5" i="11"/>
  <c r="C5" i="1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R44" i="11" l="1"/>
  <c r="M4" i="23"/>
  <c r="M5" i="23"/>
  <c r="M3" i="23"/>
  <c r="N9" i="23" s="1"/>
  <c r="X20" i="4"/>
  <c r="AA20" i="5"/>
  <c r="L5" i="22"/>
  <c r="AG23" i="11"/>
  <c r="AG15" i="11"/>
  <c r="O20" i="3"/>
  <c r="AC20" i="4"/>
  <c r="M20" i="5"/>
  <c r="M32" i="5" s="1"/>
  <c r="AG14" i="11"/>
  <c r="V29" i="11" s="1"/>
  <c r="X20" i="3"/>
  <c r="AD20" i="4"/>
  <c r="AD30" i="4" s="1"/>
  <c r="N20" i="5"/>
  <c r="L3" i="22"/>
  <c r="AG21" i="11"/>
  <c r="Y20" i="3"/>
  <c r="Y30" i="3" s="1"/>
  <c r="V20" i="5"/>
  <c r="V30" i="5" s="1"/>
  <c r="C21" i="11"/>
  <c r="E21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J6" i="11" s="1"/>
  <c r="AG19" i="11"/>
  <c r="AG11" i="1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V28" i="11"/>
  <c r="R41" i="11"/>
  <c r="V31" i="11" s="1"/>
  <c r="AH21" i="11"/>
  <c r="AH23" i="11"/>
  <c r="R43" i="11"/>
  <c r="V43" i="11" s="1"/>
  <c r="E18" i="11"/>
  <c r="R36" i="11"/>
  <c r="V38" i="11" s="1"/>
  <c r="AH16" i="11"/>
  <c r="R42" i="11"/>
  <c r="V39" i="11" s="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6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I6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N4" i="23" l="1"/>
  <c r="N5" i="23"/>
  <c r="N10" i="23"/>
  <c r="N3" i="23"/>
  <c r="N8" i="23"/>
  <c r="O31" i="4"/>
  <c r="AH14" i="11"/>
  <c r="M31" i="5"/>
  <c r="W30" i="5"/>
  <c r="F4" i="5"/>
  <c r="R32" i="11"/>
  <c r="V44" i="11" s="1"/>
  <c r="R40" i="11"/>
  <c r="V32" i="11" s="1"/>
  <c r="W32" i="11" s="1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6" i="11" s="1"/>
  <c r="W36" i="11" s="1"/>
  <c r="AH10" i="11"/>
  <c r="R30" i="11"/>
  <c r="V37" i="11" s="1"/>
  <c r="W37" i="11" s="1"/>
  <c r="AH19" i="11"/>
  <c r="R39" i="11"/>
  <c r="V33" i="11" s="1"/>
  <c r="W33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8" i="11"/>
  <c r="W44" i="11"/>
  <c r="W39" i="11"/>
  <c r="W31" i="11"/>
  <c r="H13" i="3"/>
  <c r="W29" i="11"/>
  <c r="K6" i="11"/>
  <c r="K7" i="11" s="1"/>
  <c r="W28" i="11"/>
  <c r="M9" i="17"/>
  <c r="M4" i="17"/>
  <c r="M3" i="17"/>
  <c r="M8" i="16"/>
  <c r="H13" i="5"/>
  <c r="H13" i="4"/>
  <c r="M9" i="15"/>
  <c r="M8" i="15"/>
  <c r="J7" i="11"/>
  <c r="L7" i="11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5" i="11"/>
  <c r="W35" i="11" s="1"/>
  <c r="V30" i="11"/>
  <c r="W30" i="11" s="1"/>
  <c r="H4" i="3"/>
  <c r="H4" i="5"/>
  <c r="J31" i="3"/>
  <c r="J32" i="3"/>
</calcChain>
</file>

<file path=xl/sharedStrings.xml><?xml version="1.0" encoding="utf-8"?>
<sst xmlns="http://schemas.openxmlformats.org/spreadsheetml/2006/main" count="2212" uniqueCount="158">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</sst>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6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2" fillId="0" borderId="0" xfId="0" applyFont="1" applyFill="1"/>
    <xf numFmtId="2" fontId="0" fillId="0" borderId="0" xfId="0" applyNumberFormat="1" applyFill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  <sheetView workbookViewId="1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48"/>
  <sheetViews>
    <sheetView tabSelected="1" zoomScale="55" zoomScaleNormal="55" workbookViewId="0">
      <selection activeCell="X36" sqref="X36"/>
    </sheetView>
    <sheetView workbookViewId="1"/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9" t="s">
        <v>146</v>
      </c>
      <c r="AK5" s="9">
        <v>1</v>
      </c>
      <c r="AL5" s="9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9"/>
      <c r="AK6" s="9"/>
      <c r="AL6" s="9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9" t="s">
        <v>18</v>
      </c>
      <c r="AK8" s="9" t="str">
        <f>('Finals 1'!$R3)</f>
        <v>N/A</v>
      </c>
      <c r="AL8" s="35" t="e">
        <f>AK8/AK$5</f>
        <v>#VALUE!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9" t="s">
        <v>19</v>
      </c>
      <c r="AK9" s="9">
        <f>('Finals 1'!$R4)</f>
        <v>3</v>
      </c>
      <c r="AL9" s="35">
        <f t="shared" ref="AL9:AL24" si="8">AK9/AK$5</f>
        <v>3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9" t="s">
        <v>13</v>
      </c>
      <c r="AK10" s="9">
        <f>('Finals 1'!$R5)</f>
        <v>2</v>
      </c>
      <c r="AL10" s="35">
        <f t="shared" si="8"/>
        <v>2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9" t="s">
        <v>16</v>
      </c>
      <c r="AK11" s="9">
        <f>('Finals 1'!$R6)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9" t="s">
        <v>15</v>
      </c>
      <c r="AK12" s="9">
        <f>('Finals 1'!$R7)</f>
        <v>0</v>
      </c>
      <c r="AL12" s="35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9" t="s">
        <v>12</v>
      </c>
      <c r="AK13" s="9" t="str">
        <f>('Finals 1'!$R8)</f>
        <v>N/A</v>
      </c>
      <c r="AL13" s="35" t="e">
        <f t="shared" si="8"/>
        <v>#VALUE!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9" t="s">
        <v>9</v>
      </c>
      <c r="AK14" s="9">
        <f>('Finals 1'!$R9)</f>
        <v>3</v>
      </c>
      <c r="AL14" s="35">
        <f t="shared" si="8"/>
        <v>3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9" t="s">
        <v>8</v>
      </c>
      <c r="AK15" s="9">
        <f>('Finals 1'!$R10)</f>
        <v>3</v>
      </c>
      <c r="AL15" s="35">
        <f t="shared" si="8"/>
        <v>3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9" t="s">
        <v>7</v>
      </c>
      <c r="AK16" s="9">
        <f>('Finals 1'!$R11)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9" t="s">
        <v>6</v>
      </c>
      <c r="AK17" s="9">
        <f>('Finals 1'!$R12)</f>
        <v>1</v>
      </c>
      <c r="AL17" s="35">
        <f t="shared" si="8"/>
        <v>1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9" t="s">
        <v>5</v>
      </c>
      <c r="AK18" s="9">
        <f>('Finals 1'!$R13)</f>
        <v>1</v>
      </c>
      <c r="AL18" s="35">
        <f t="shared" si="8"/>
        <v>1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9" t="s">
        <v>4</v>
      </c>
      <c r="AK19" s="9">
        <f>('Finals 1'!$R14)</f>
        <v>4</v>
      </c>
      <c r="AL19" s="35">
        <f t="shared" si="8"/>
        <v>4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9" t="s">
        <v>3</v>
      </c>
      <c r="AK20" s="9">
        <f>('Finals 1'!$R15)</f>
        <v>5</v>
      </c>
      <c r="AL20" s="35">
        <f t="shared" si="8"/>
        <v>5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9" t="s">
        <v>2</v>
      </c>
      <c r="AK21" s="9">
        <f>('Finals 1'!$R16)</f>
        <v>0</v>
      </c>
      <c r="AL21" s="35">
        <f t="shared" si="8"/>
        <v>0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9" t="s">
        <v>1</v>
      </c>
      <c r="AK22" s="9">
        <f>('Finals 1'!$R17)</f>
        <v>0</v>
      </c>
      <c r="AL22" s="35">
        <f t="shared" si="8"/>
        <v>0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9" t="s">
        <v>0</v>
      </c>
      <c r="AK23" s="9">
        <f>('Finals 1'!$R18)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9" t="s">
        <v>61</v>
      </c>
      <c r="AK24" s="9">
        <f>('Finals 1'!$R19)</f>
        <v>0</v>
      </c>
      <c r="AL24" s="35">
        <f t="shared" si="8"/>
        <v>0</v>
      </c>
    </row>
    <row r="26" spans="2:38" x14ac:dyDescent="0.45">
      <c r="P26" t="s">
        <v>66</v>
      </c>
      <c r="Q26">
        <f>SUM(Q5,U5,Y5,AC5,AG5,AK5)</f>
        <v>18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P28" t="s">
        <v>18</v>
      </c>
      <c r="Q28">
        <f>SUM(Q8,U8,Y8,AC8,AG8,AK8)</f>
        <v>33</v>
      </c>
      <c r="R28" s="14">
        <f>Q28/(Q26-1)</f>
        <v>1.9411764705882353</v>
      </c>
      <c r="T28" t="s">
        <v>97</v>
      </c>
      <c r="U28" s="19" t="s">
        <v>12</v>
      </c>
      <c r="V28" s="20">
        <f>R$33</f>
        <v>2</v>
      </c>
      <c r="W28" s="21">
        <f>Table1[[#This Row],[Average]]/($I$6/3)*100</f>
        <v>39.688715953307394</v>
      </c>
      <c r="Y28" s="2" t="s">
        <v>119</v>
      </c>
    </row>
    <row r="29" spans="2:38" x14ac:dyDescent="0.45">
      <c r="P29" t="s">
        <v>19</v>
      </c>
      <c r="Q29">
        <f t="shared" ref="Q29:Q44" si="20">SUM(Q9,U9,Y9,AC9,AG9,AK9)</f>
        <v>17</v>
      </c>
      <c r="R29" s="14">
        <f>Q29/(Q$26-3)</f>
        <v>1.1333333333333333</v>
      </c>
      <c r="T29" t="s">
        <v>98</v>
      </c>
      <c r="U29" s="19" t="s">
        <v>9</v>
      </c>
      <c r="V29" s="20">
        <f>R$34</f>
        <v>2</v>
      </c>
      <c r="W29" s="21">
        <f>Table1[[#This Row],[Average]]/($I$6/3)*100</f>
        <v>39.688715953307394</v>
      </c>
      <c r="Y29" t="s">
        <v>120</v>
      </c>
    </row>
    <row r="30" spans="2:38" x14ac:dyDescent="0.45">
      <c r="P30" t="s">
        <v>13</v>
      </c>
      <c r="Q30">
        <f t="shared" si="20"/>
        <v>12</v>
      </c>
      <c r="R30" s="14">
        <f t="shared" ref="R30:R43" si="21">Q30/Q$26</f>
        <v>0.66666666666666663</v>
      </c>
      <c r="T30" t="s">
        <v>99</v>
      </c>
      <c r="U30" s="25" t="s">
        <v>18</v>
      </c>
      <c r="V30" s="26">
        <f>$R$28</f>
        <v>1.9411764705882353</v>
      </c>
      <c r="W30" s="27">
        <f>Table1[[#This Row],[Average]]/($I$6/3)*100</f>
        <v>38.521400778210122</v>
      </c>
      <c r="Y30" t="s">
        <v>121</v>
      </c>
    </row>
    <row r="31" spans="2:38" x14ac:dyDescent="0.45">
      <c r="P31" t="s">
        <v>16</v>
      </c>
      <c r="Q31">
        <f t="shared" si="20"/>
        <v>6</v>
      </c>
      <c r="R31" s="14">
        <f t="shared" si="21"/>
        <v>0.33333333333333331</v>
      </c>
      <c r="T31" t="s">
        <v>100</v>
      </c>
      <c r="U31" s="25" t="s">
        <v>2</v>
      </c>
      <c r="V31" s="26">
        <f>R$41</f>
        <v>1.7777777777777777</v>
      </c>
      <c r="W31" s="27">
        <f>Table1[[#This Row],[Average]]/($I$6/3)*100</f>
        <v>35.278858625162123</v>
      </c>
    </row>
    <row r="32" spans="2:38" x14ac:dyDescent="0.45">
      <c r="P32" t="s">
        <v>15</v>
      </c>
      <c r="Q32">
        <f t="shared" si="20"/>
        <v>2</v>
      </c>
      <c r="R32" s="14">
        <f t="shared" si="21"/>
        <v>0.1111111111111111</v>
      </c>
      <c r="T32" t="s">
        <v>101</v>
      </c>
      <c r="U32" s="22" t="s">
        <v>3</v>
      </c>
      <c r="V32" s="23">
        <f>R$40</f>
        <v>1.7222222222222223</v>
      </c>
      <c r="W32" s="24">
        <f>Table1[[#This Row],[Average]]/($I$6/3)*100</f>
        <v>34.17639429312581</v>
      </c>
      <c r="Y32" t="s">
        <v>138</v>
      </c>
    </row>
    <row r="33" spans="16:27" x14ac:dyDescent="0.45">
      <c r="P33" t="s">
        <v>12</v>
      </c>
      <c r="Q33">
        <f t="shared" si="20"/>
        <v>32</v>
      </c>
      <c r="R33" s="14">
        <f>Q33/16</f>
        <v>2</v>
      </c>
      <c r="T33" t="s">
        <v>102</v>
      </c>
      <c r="U33" s="22" t="s">
        <v>4</v>
      </c>
      <c r="V33" s="23">
        <f>R$39</f>
        <v>1.6111111111111112</v>
      </c>
      <c r="W33" s="24">
        <f>Table1[[#This Row],[Average]]/($I$6/3)*100</f>
        <v>31.971465629053181</v>
      </c>
      <c r="Y33" t="s">
        <v>137</v>
      </c>
    </row>
    <row r="34" spans="16:27" x14ac:dyDescent="0.45">
      <c r="P34" t="s">
        <v>9</v>
      </c>
      <c r="Q34">
        <f t="shared" si="20"/>
        <v>34</v>
      </c>
      <c r="R34" s="14">
        <f>Q34/(Q$26-1)</f>
        <v>2</v>
      </c>
      <c r="T34" t="s">
        <v>103</v>
      </c>
      <c r="U34" s="22" t="s">
        <v>19</v>
      </c>
      <c r="V34" s="23">
        <f>$R$29</f>
        <v>1.1333333333333333</v>
      </c>
      <c r="W34" s="24">
        <f>Table1[[#This Row],[Average]]/($I$6/3)*100</f>
        <v>22.490272373540858</v>
      </c>
    </row>
    <row r="35" spans="16:27" x14ac:dyDescent="0.45">
      <c r="P35" t="s">
        <v>8</v>
      </c>
      <c r="Q35">
        <f t="shared" si="20"/>
        <v>13</v>
      </c>
      <c r="R35" s="14">
        <f t="shared" si="21"/>
        <v>0.72222222222222221</v>
      </c>
      <c r="T35" t="s">
        <v>104</v>
      </c>
      <c r="U35" s="25" t="s">
        <v>61</v>
      </c>
      <c r="V35" s="26">
        <f>R$44</f>
        <v>0.76923076923076927</v>
      </c>
      <c r="W35" s="27">
        <f>Table1[[#This Row],[Average]]/($I$6/3)*100</f>
        <v>15.264890751272075</v>
      </c>
    </row>
    <row r="36" spans="16:27" x14ac:dyDescent="0.45">
      <c r="P36" t="s">
        <v>7</v>
      </c>
      <c r="Q36">
        <f t="shared" si="20"/>
        <v>7</v>
      </c>
      <c r="R36" s="14">
        <f t="shared" si="21"/>
        <v>0.3888888888888889</v>
      </c>
      <c r="T36" t="s">
        <v>105</v>
      </c>
      <c r="U36" s="19" t="s">
        <v>8</v>
      </c>
      <c r="V36" s="20">
        <f>R$35</f>
        <v>0.72222222222222221</v>
      </c>
      <c r="W36" s="21">
        <f>Table1[[#This Row],[Average]]/($I$6/3)*100</f>
        <v>14.332036316472113</v>
      </c>
    </row>
    <row r="37" spans="16:27" x14ac:dyDescent="0.45">
      <c r="P37" t="s">
        <v>6</v>
      </c>
      <c r="Q37">
        <f t="shared" si="20"/>
        <v>6</v>
      </c>
      <c r="R37" s="14">
        <f t="shared" si="21"/>
        <v>0.33333333333333331</v>
      </c>
      <c r="T37" t="s">
        <v>106</v>
      </c>
      <c r="U37" s="19" t="s">
        <v>13</v>
      </c>
      <c r="V37" s="20">
        <f>R$30</f>
        <v>0.66666666666666663</v>
      </c>
      <c r="W37" s="21">
        <f>Table1[[#This Row],[Average]]/($I$6/3)*100</f>
        <v>13.229571984435799</v>
      </c>
    </row>
    <row r="38" spans="16:27" x14ac:dyDescent="0.45">
      <c r="P38" t="s">
        <v>5</v>
      </c>
      <c r="Q38">
        <f t="shared" si="20"/>
        <v>5</v>
      </c>
      <c r="R38" s="14">
        <f t="shared" si="21"/>
        <v>0.27777777777777779</v>
      </c>
      <c r="T38" t="s">
        <v>107</v>
      </c>
      <c r="U38" s="19" t="s">
        <v>7</v>
      </c>
      <c r="V38" s="20">
        <f>R$36</f>
        <v>0.3888888888888889</v>
      </c>
      <c r="W38" s="21">
        <f>Table1[[#This Row],[Average]]/($I$6/3)*100</f>
        <v>7.7172503242542154</v>
      </c>
    </row>
    <row r="39" spans="16:27" x14ac:dyDescent="0.45">
      <c r="P39" t="s">
        <v>4</v>
      </c>
      <c r="Q39">
        <f t="shared" si="20"/>
        <v>29</v>
      </c>
      <c r="R39" s="14">
        <f t="shared" si="21"/>
        <v>1.6111111111111112</v>
      </c>
      <c r="T39" t="s">
        <v>108</v>
      </c>
      <c r="U39" s="22" t="s">
        <v>1</v>
      </c>
      <c r="V39" s="23">
        <f>R$42</f>
        <v>0.3888888888888889</v>
      </c>
      <c r="W39" s="24">
        <f>Table1[[#This Row],[Average]]/($I$6/3)*100</f>
        <v>7.7172503242542154</v>
      </c>
      <c r="Z39" s="31"/>
      <c r="AA39" s="31"/>
    </row>
    <row r="40" spans="16:27" x14ac:dyDescent="0.45">
      <c r="P40" t="s">
        <v>3</v>
      </c>
      <c r="Q40">
        <f t="shared" si="20"/>
        <v>31</v>
      </c>
      <c r="R40" s="14">
        <f t="shared" si="21"/>
        <v>1.7222222222222223</v>
      </c>
      <c r="T40" t="s">
        <v>109</v>
      </c>
      <c r="U40" s="25" t="s">
        <v>16</v>
      </c>
      <c r="V40" s="26">
        <f>R$31</f>
        <v>0.33333333333333331</v>
      </c>
      <c r="W40" s="27">
        <f>Table1[[#This Row],[Average]]/($I$6/3)*100</f>
        <v>6.6147859922178993</v>
      </c>
    </row>
    <row r="41" spans="16:27" x14ac:dyDescent="0.45">
      <c r="P41" t="s">
        <v>2</v>
      </c>
      <c r="Q41">
        <f t="shared" si="20"/>
        <v>32</v>
      </c>
      <c r="R41" s="14">
        <f t="shared" si="21"/>
        <v>1.7777777777777777</v>
      </c>
      <c r="T41" t="s">
        <v>110</v>
      </c>
      <c r="U41" s="19" t="s">
        <v>6</v>
      </c>
      <c r="V41" s="20">
        <f>R$37</f>
        <v>0.33333333333333331</v>
      </c>
      <c r="W41" s="21">
        <f>Table1[[#This Row],[Average]]/($I$6/3)*100</f>
        <v>6.6147859922178993</v>
      </c>
    </row>
    <row r="42" spans="16:27" x14ac:dyDescent="0.45">
      <c r="P42" t="s">
        <v>1</v>
      </c>
      <c r="Q42">
        <f t="shared" si="20"/>
        <v>7</v>
      </c>
      <c r="R42" s="14">
        <f t="shared" si="21"/>
        <v>0.3888888888888889</v>
      </c>
      <c r="T42" t="s">
        <v>111</v>
      </c>
      <c r="U42" s="22" t="s">
        <v>5</v>
      </c>
      <c r="V42" s="23">
        <f>R$38</f>
        <v>0.27777777777777779</v>
      </c>
      <c r="W42" s="24">
        <f>Table1[[#This Row],[Average]]/($I$6/3)*100</f>
        <v>5.5123216601815832</v>
      </c>
    </row>
    <row r="43" spans="16:27" x14ac:dyDescent="0.45">
      <c r="P43" t="s">
        <v>0</v>
      </c>
      <c r="Q43">
        <f t="shared" si="20"/>
        <v>3</v>
      </c>
      <c r="R43" s="14">
        <f t="shared" si="21"/>
        <v>0.16666666666666666</v>
      </c>
      <c r="T43" t="s">
        <v>112</v>
      </c>
      <c r="U43" s="25" t="s">
        <v>0</v>
      </c>
      <c r="V43" s="26">
        <f>R$43</f>
        <v>0.16666666666666666</v>
      </c>
      <c r="W43" s="27">
        <f>Table1[[#This Row],[Average]]/($I$6/3)*100</f>
        <v>3.3073929961089497</v>
      </c>
    </row>
    <row r="44" spans="16:27" x14ac:dyDescent="0.45">
      <c r="P44" t="s">
        <v>61</v>
      </c>
      <c r="Q44">
        <f t="shared" si="20"/>
        <v>10</v>
      </c>
      <c r="R44" s="14">
        <f>Q44/(Q$26-5)</f>
        <v>0.76923076923076927</v>
      </c>
      <c r="T44" t="s">
        <v>113</v>
      </c>
      <c r="U44" s="28" t="s">
        <v>15</v>
      </c>
      <c r="V44" s="29">
        <f>R$32</f>
        <v>0.1111111111111111</v>
      </c>
      <c r="W44" s="30">
        <f>Table1[[#This Row],[Average]]/($I$6/3)*100</f>
        <v>2.2049286640726327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>
      <selection activeCell="P2" sqref="A1:XFD1048576"/>
    </sheetView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30"/>
  <sheetViews>
    <sheetView zoomScale="85" zoomScaleNormal="85" workbookViewId="0">
      <selection activeCell="F29" sqref="F29"/>
    </sheetView>
    <sheetView tabSelected="1" topLeftCell="M1" workbookViewId="1">
      <selection activeCell="P13" sqref="P13:P14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f>COUNTIF(C4:C30, "Loose Gooses")</f>
        <v>0</v>
      </c>
      <c r="L3">
        <v>5</v>
      </c>
      <c r="M3" s="1">
        <f>K3/(K3+L3)</f>
        <v>0</v>
      </c>
      <c r="N3">
        <f>IF(AND(M3&gt;M4, M3&gt;M5), 3, IF(OR(M3&gt;M4, M3&gt;M5), 2, 1))</f>
        <v>1</v>
      </c>
      <c r="Q3" t="s">
        <v>18</v>
      </c>
      <c r="R3" t="s">
        <v>45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6</v>
      </c>
      <c r="L4">
        <v>2</v>
      </c>
      <c r="M4" s="1">
        <f t="shared" ref="M4:M5" si="0">K4/(K4+L4)</f>
        <v>0.75</v>
      </c>
      <c r="N4">
        <f>IF(AND(M4&gt;M3, M4&gt;M5), 3, IF(OR(M4&gt;M3, M4&gt;M5), 2, 1))</f>
        <v>3</v>
      </c>
      <c r="Q4" t="s">
        <v>19</v>
      </c>
      <c r="R4">
        <f t="shared" ref="R4:R19" si="1">COUNTIF($F$4:$F$27, Q4)</f>
        <v>3</v>
      </c>
      <c r="S4" s="32"/>
      <c r="T4" t="str">
        <f>IF(AND(C4="Loose Gooses",D4="Wet Willies"),"LG/WW", IF(AND(C4="Loose Gooses",D4="5 Musketeers"),"LG/5M", "None"))</f>
        <v>None</v>
      </c>
      <c r="U4" t="str">
        <f>IF(AND(C4="Wet Willies",D4="Loose Gooses"),"WW/LG", IF(AND(C4="Wet Willies",D4="5 Musketeers"),"WW/5M", "None"))</f>
        <v>None</v>
      </c>
      <c r="V4" t="str">
        <f>IF(AND(C4="5 Musketeers",D4="Loose Gooses"),"5M/LG", IF(AND(C4="5 Musketeers",D4="Wet Willies"),"5M/WW", "None"))</f>
        <v>5M/LG</v>
      </c>
    </row>
    <row r="5" spans="2:22" x14ac:dyDescent="0.45">
      <c r="B5">
        <v>1</v>
      </c>
      <c r="C5" t="s">
        <v>11</v>
      </c>
      <c r="D5" t="s">
        <v>10</v>
      </c>
      <c r="E5" t="s">
        <v>152</v>
      </c>
      <c r="F5" t="s">
        <v>19</v>
      </c>
      <c r="G5">
        <v>0</v>
      </c>
      <c r="H5">
        <v>0</v>
      </c>
      <c r="J5" t="s">
        <v>17</v>
      </c>
      <c r="K5">
        <v>4</v>
      </c>
      <c r="L5">
        <v>3</v>
      </c>
      <c r="M5" s="1">
        <f t="shared" si="0"/>
        <v>0.5714285714285714</v>
      </c>
      <c r="N5">
        <f>IF(AND(M5&gt;M4, M5&gt;M3), 3, IF(OR(M5&gt;M4, M5&gt;M3), 2, 1))</f>
        <v>2</v>
      </c>
      <c r="Q5" t="s">
        <v>13</v>
      </c>
      <c r="R5">
        <f t="shared" si="1"/>
        <v>2</v>
      </c>
      <c r="S5" s="32"/>
      <c r="T5" t="str">
        <f>IF(AND(C5="Loose Gooses",D5="Wet Willies"),"LG/WW", IF(AND(C5="Loose Gooses",D5="5 Musketeers"),"LG/5M", "None"))</f>
        <v>None</v>
      </c>
      <c r="U5" t="str">
        <f>IF(AND(C5="Wet Willies",D5="Loose Gooses"),"WW/LG", IF(AND(C5="Wet Willies",D5="5 Musketeers"),"WW/5M", "None"))</f>
        <v>None</v>
      </c>
      <c r="V5" t="str">
        <f>IF(AND(C5="5 Musketeers",D5="Loose Gooses"),"5M/LG", IF(AND(C5="5 Musketeers",D5="Wet Willies"),"5M/WW", "None"))</f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 t="shared" si="1"/>
        <v>0</v>
      </c>
      <c r="S6" s="32"/>
      <c r="T6" t="str">
        <f>IF(AND(C6="Loose Gooses",D6="Wet Willies"),"LG/WW", IF(AND(C6="Loose Gooses",D6="5 Musketeers"),"LG/5M", "None"))</f>
        <v>None</v>
      </c>
      <c r="U6" t="str">
        <f>IF(AND(C6="Wet Willies",D6="Loose Gooses"),"WW/LG", IF(AND(C6="Wet Willies",D6="5 Musketeers"),"WW/5M", "None"))</f>
        <v>None</v>
      </c>
      <c r="V6" t="str">
        <f>IF(AND(C6="5 Musketeers",D6="Loose Gooses"),"5M/LG", IF(AND(C6="5 Musketeers",D6="Wet Willies"),"5M/WW", "None"))</f>
        <v>5M/WW</v>
      </c>
    </row>
    <row r="7" spans="2:22" x14ac:dyDescent="0.45">
      <c r="B7">
        <v>2</v>
      </c>
      <c r="C7" t="s">
        <v>11</v>
      </c>
      <c r="D7" t="s">
        <v>14</v>
      </c>
      <c r="E7" t="s">
        <v>152</v>
      </c>
      <c r="F7" t="s">
        <v>4</v>
      </c>
      <c r="G7">
        <v>1</v>
      </c>
      <c r="H7">
        <v>0</v>
      </c>
      <c r="Q7" t="s">
        <v>15</v>
      </c>
      <c r="R7">
        <f t="shared" si="1"/>
        <v>0</v>
      </c>
      <c r="S7" s="32"/>
      <c r="T7" t="str">
        <f>IF(AND(C7="Loose Gooses",D7="Wet Willies"),"LG/WW", IF(AND(C7="Loose Gooses",D7="5 Musketeers"),"LG/5M", "None"))</f>
        <v>None</v>
      </c>
      <c r="U7" t="str">
        <f>IF(AND(C7="Wet Willies",D7="Loose Gooses"),"WW/LG", IF(AND(C7="Wet Willies",D7="5 Musketeers"),"WW/5M", "None"))</f>
        <v>None</v>
      </c>
      <c r="V7" t="str">
        <f>IF(AND(C7="5 Musketeers",D7="Loose Gooses"),"5M/LG", IF(AND(C7="5 Musketeers",D7="Wet Willies"),"5M/WW", "None"))</f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 t="s">
        <v>45</v>
      </c>
      <c r="S8" s="32"/>
      <c r="T8" t="str">
        <f>IF(AND(C8="Loose Gooses",D8="Wet Willies"),"LG/WW", IF(AND(C8="Loose Gooses",D8="5 Musketeers"),"LG/5M", "None"))</f>
        <v>None</v>
      </c>
      <c r="U8" t="str">
        <f>IF(AND(C8="Wet Willies",D8="Loose Gooses"),"WW/LG", IF(AND(C8="Wet Willies",D8="5 Musketeers"),"WW/5M", "None"))</f>
        <v>None</v>
      </c>
      <c r="V8" t="str">
        <f>IF(AND(C8="5 Musketeers",D8="Loose Gooses"),"5M/LG", IF(AND(C8="5 Musketeers",D8="Wet Willies"),"5M/WW", "None"))</f>
        <v>5M/LG</v>
      </c>
    </row>
    <row r="9" spans="2:22" x14ac:dyDescent="0.45">
      <c r="B9">
        <v>3</v>
      </c>
      <c r="C9" t="s">
        <v>11</v>
      </c>
      <c r="D9" t="s">
        <v>10</v>
      </c>
      <c r="E9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 t="shared" si="1"/>
        <v>3</v>
      </c>
      <c r="S9" s="32"/>
      <c r="T9" t="str">
        <f>IF(AND(C9="Loose Gooses",D9="Wet Willies"),"LG/WW", IF(AND(C9="Loose Gooses",D9="5 Musketeers"),"LG/5M", "None"))</f>
        <v>None</v>
      </c>
      <c r="U9" t="str">
        <f>IF(AND(C9="Wet Willies",D9="Loose Gooses"),"WW/LG", IF(AND(C9="Wet Willies",D9="5 Musketeers"),"WW/5M", "None"))</f>
        <v>None</v>
      </c>
      <c r="V9" t="str">
        <f>IF(AND(C9="5 Musketeers",D9="Loose Gooses"),"5M/LG", IF(AND(C9="5 Musketeers",D9="Wet Willies"),"5M/WW", "None"))</f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 t="shared" si="1"/>
        <v>3</v>
      </c>
      <c r="S10" s="32"/>
      <c r="T10" t="str">
        <f>IF(AND(C10="Loose Gooses",D10="Wet Willies"),"LG/WW", IF(AND(C10="Loose Gooses",D10="5 Musketeers"),"LG/5M", "None"))</f>
        <v>None</v>
      </c>
      <c r="U10" t="str">
        <f>IF(AND(C10="Wet Willies",D10="Loose Gooses"),"WW/LG", IF(AND(C10="Wet Willies",D10="5 Musketeers"),"WW/5M", "None"))</f>
        <v>None</v>
      </c>
      <c r="V10" t="str">
        <f>IF(AND(C10="5 Musketeers",D10="Loose Gooses"),"5M/LG", IF(AND(C10="5 Musketeers",D10="Wet Willies"),"5M/WW", "None"))</f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 t="shared" si="1"/>
        <v>0</v>
      </c>
      <c r="S11" s="32"/>
      <c r="T11" t="str">
        <f>IF(AND(C11="Loose Gooses",D11="Wet Willies"),"LG/WW", IF(AND(C11="Loose Gooses",D11="5 Musketeers"),"LG/5M", "None"))</f>
        <v>None</v>
      </c>
      <c r="U11" t="str">
        <f>IF(AND(C11="Wet Willies",D11="Loose Gooses"),"WW/LG", IF(AND(C11="Wet Willies",D11="5 Musketeers"),"WW/5M", "None"))</f>
        <v>WW/5M</v>
      </c>
      <c r="V11" t="str">
        <f>IF(AND(C11="5 Musketeers",D11="Loose Gooses"),"5M/LG", IF(AND(C11="5 Musketeers",D11="Wet Willies"),"5M/WW", "None"))</f>
        <v>None</v>
      </c>
    </row>
    <row r="12" spans="2:22" x14ac:dyDescent="0.45">
      <c r="B12">
        <v>4</v>
      </c>
      <c r="C12" t="s">
        <v>14</v>
      </c>
      <c r="D12" t="s">
        <v>11</v>
      </c>
      <c r="E12" t="s">
        <v>154</v>
      </c>
      <c r="F12" s="2" t="s">
        <v>8</v>
      </c>
      <c r="G12">
        <v>3</v>
      </c>
      <c r="H12">
        <v>1</v>
      </c>
      <c r="Q12" t="s">
        <v>6</v>
      </c>
      <c r="R12">
        <f t="shared" si="1"/>
        <v>1</v>
      </c>
      <c r="S12" s="32"/>
      <c r="T12" t="str">
        <f>IF(AND(C12="Loose Gooses",D12="Wet Willies"),"LG/WW", IF(AND(C12="Loose Gooses",D12="5 Musketeers"),"LG/5M", "None"))</f>
        <v>None</v>
      </c>
      <c r="U12" t="str">
        <f>IF(AND(C12="Wet Willies",D12="Loose Gooses"),"WW/LG", IF(AND(C12="Wet Willies",D12="5 Musketeers"),"WW/5M", "None"))</f>
        <v>WW/5M</v>
      </c>
      <c r="V12" t="str">
        <f>IF(AND(C12="5 Musketeers",D12="Loose Gooses"),"5M/LG", IF(AND(C12="5 Musketeers",D12="Wet Willies"),"5M/WW", "None"))</f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 t="shared" si="1"/>
        <v>1</v>
      </c>
      <c r="S13" s="32"/>
      <c r="T13" t="str">
        <f>IF(AND(C13="Loose Gooses",D13="Wet Willies"),"LG/WW", IF(AND(C13="Loose Gooses",D13="5 Musketeers"),"LG/5M", "None"))</f>
        <v>None</v>
      </c>
      <c r="U13" t="str">
        <f>IF(AND(C13="Wet Willies",D13="Loose Gooses"),"WW/LG", IF(AND(C13="Wet Willies",D13="5 Musketeers"),"WW/5M", "None"))</f>
        <v>WW/LG</v>
      </c>
      <c r="V13" t="str">
        <f>IF(AND(C13="5 Musketeers",D13="Loose Gooses"),"5M/LG", IF(AND(C13="5 Musketeers",D13="Wet Willies"),"5M/WW", "None"))</f>
        <v>None</v>
      </c>
    </row>
    <row r="14" spans="2:22" x14ac:dyDescent="0.45">
      <c r="B14">
        <v>5</v>
      </c>
      <c r="C14" t="s">
        <v>14</v>
      </c>
      <c r="D14" t="s">
        <v>10</v>
      </c>
      <c r="E14" t="s">
        <v>152</v>
      </c>
      <c r="F14" t="s">
        <v>9</v>
      </c>
      <c r="G14">
        <v>1</v>
      </c>
      <c r="H14">
        <v>2</v>
      </c>
      <c r="Q14" t="s">
        <v>4</v>
      </c>
      <c r="R14">
        <f t="shared" si="1"/>
        <v>4</v>
      </c>
      <c r="S14" s="32"/>
      <c r="T14" t="str">
        <f>IF(AND(C14="Loose Gooses",D14="Wet Willies"),"LG/WW", IF(AND(C14="Loose Gooses",D14="5 Musketeers"),"LG/5M", "None"))</f>
        <v>None</v>
      </c>
      <c r="U14" t="str">
        <f>IF(AND(C14="Wet Willies",D14="Loose Gooses"),"WW/LG", IF(AND(C14="Wet Willies",D14="5 Musketeers"),"WW/5M", "None"))</f>
        <v>WW/LG</v>
      </c>
      <c r="V14" t="str">
        <f>IF(AND(C14="5 Musketeers",D14="Loose Gooses"),"5M/LG", IF(AND(C14="5 Musketeers",D14="Wet Willies"),"5M/WW", "None"))</f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 t="shared" si="1"/>
        <v>5</v>
      </c>
      <c r="S15" s="32"/>
      <c r="T15" t="str">
        <f>IF(AND(C15="Loose Gooses",D15="Wet Willies"),"LG/WW", IF(AND(C15="Loose Gooses",D15="5 Musketeers"),"LG/5M", "None"))</f>
        <v>None</v>
      </c>
      <c r="U15" t="str">
        <f>IF(AND(C15="Wet Willies",D15="Loose Gooses"),"WW/LG", IF(AND(C15="Wet Willies",D15="5 Musketeers"),"WW/5M", "None"))</f>
        <v>WW/5M</v>
      </c>
      <c r="V15" t="str">
        <f>IF(AND(C15="5 Musketeers",D15="Loose Gooses"),"5M/LG", IF(AND(C15="5 Musketeers",D15="Wet Willies"),"5M/WW", "None"))</f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 t="shared" si="1"/>
        <v>0</v>
      </c>
      <c r="S16" s="32"/>
      <c r="T16" t="str">
        <f>IF(AND(C16="Loose Gooses",D16="Wet Willies"),"LG/WW", IF(AND(C16="Loose Gooses",D16="5 Musketeers"),"LG/5M", "None"))</f>
        <v>None</v>
      </c>
      <c r="U16" t="str">
        <f>IF(AND(C16="Wet Willies",D16="Loose Gooses"),"WW/LG", IF(AND(C16="Wet Willies",D16="5 Musketeers"),"WW/5M", "None"))</f>
        <v>WW/5M</v>
      </c>
      <c r="V16" t="str">
        <f>IF(AND(C16="5 Musketeers",D16="Loose Gooses"),"5M/LG", IF(AND(C16="5 Musketeers",D16="Wet Willies"),"5M/WW", "None"))</f>
        <v>None</v>
      </c>
    </row>
    <row r="17" spans="2:22" x14ac:dyDescent="0.45">
      <c r="B17">
        <v>6</v>
      </c>
      <c r="C17" t="s">
        <v>14</v>
      </c>
      <c r="D17" t="s">
        <v>11</v>
      </c>
      <c r="E17" t="s">
        <v>155</v>
      </c>
      <c r="F17" s="2" t="s">
        <v>13</v>
      </c>
      <c r="G17">
        <v>2</v>
      </c>
      <c r="H17">
        <v>1</v>
      </c>
      <c r="Q17" t="s">
        <v>1</v>
      </c>
      <c r="R17">
        <f t="shared" si="1"/>
        <v>0</v>
      </c>
      <c r="S17" s="32"/>
      <c r="T17" t="str">
        <f>IF(AND(C17="Loose Gooses",D17="Wet Willies"),"LG/WW", IF(AND(C17="Loose Gooses",D17="5 Musketeers"),"LG/5M", "None"))</f>
        <v>None</v>
      </c>
      <c r="U17" t="str">
        <f>IF(AND(C17="Wet Willies",D17="Loose Gooses"),"WW/LG", IF(AND(C17="Wet Willies",D17="5 Musketeers"),"WW/5M", "None"))</f>
        <v>WW/5M</v>
      </c>
      <c r="V17" t="str">
        <f>IF(AND(C17="5 Musketeers",D17="Loose Gooses"),"5M/LG", IF(AND(C17="5 Musketeers",D17="Wet Willies"),"5M/WW", "None"))</f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 t="shared" si="1"/>
        <v>0</v>
      </c>
      <c r="S18" s="32"/>
      <c r="T18" t="str">
        <f>IF(AND(C18="Loose Gooses",D18="Wet Willies"),"LG/WW", IF(AND(C18="Loose Gooses",D18="5 Musketeers"),"LG/5M", "None"))</f>
        <v>None</v>
      </c>
      <c r="U18" t="str">
        <f>IF(AND(C18="Wet Willies",D18="Loose Gooses"),"WW/LG", IF(AND(C18="Wet Willies",D18="5 Musketeers"),"WW/5M", "None"))</f>
        <v>WW/LG</v>
      </c>
      <c r="V18" t="str">
        <f>IF(AND(C18="5 Musketeers",D18="Loose Gooses"),"5M/LG", IF(AND(C18="5 Musketeers",D18="Wet Willies"),"5M/WW", "None"))</f>
        <v>None</v>
      </c>
    </row>
    <row r="19" spans="2:22" x14ac:dyDescent="0.45">
      <c r="B19">
        <v>7</v>
      </c>
      <c r="C19" t="s">
        <v>14</v>
      </c>
      <c r="D19" t="s">
        <v>10</v>
      </c>
      <c r="E19" t="s">
        <v>152</v>
      </c>
      <c r="F19" t="s">
        <v>6</v>
      </c>
      <c r="G19">
        <v>3</v>
      </c>
      <c r="H19">
        <v>3</v>
      </c>
      <c r="Q19" t="s">
        <v>61</v>
      </c>
      <c r="R19">
        <f t="shared" si="1"/>
        <v>0</v>
      </c>
      <c r="S19" s="32"/>
      <c r="T19" t="str">
        <f>IF(AND(C19="Loose Gooses",D19="Wet Willies"),"LG/WW", IF(AND(C19="Loose Gooses",D19="5 Musketeers"),"LG/5M", "None"))</f>
        <v>None</v>
      </c>
      <c r="U19" t="str">
        <f>IF(AND(C19="Wet Willies",D19="Loose Gooses"),"WW/LG", IF(AND(C19="Wet Willies",D19="5 Musketeers"),"WW/5M", "None"))</f>
        <v>WW/LG</v>
      </c>
      <c r="V19" t="str">
        <f>IF(AND(C19="5 Musketeers",D19="Loose Gooses"),"5M/LG", IF(AND(C19="5 Musketeers",D19="Wet Willies"),"5M/WW", "None"))</f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>IF(AND(C20="Loose Gooses",D20="Wet Willies"),"LG/WW", IF(AND(C20="Loose Gooses",D20="5 Musketeers"),"LG/5M", "None"))</f>
        <v>None</v>
      </c>
      <c r="U20" t="str">
        <f>IF(AND(C20="Wet Willies",D20="Loose Gooses"),"WW/LG", IF(AND(C20="Wet Willies",D20="5 Musketeers"),"WW/5M", "None"))</f>
        <v>None</v>
      </c>
      <c r="V20" t="str">
        <f>IF(AND(C20="5 Musketeers",D20="Loose Gooses"),"5M/LG", IF(AND(C20="5 Musketeers",D20="Wet Willies"),"5M/WW", "None"))</f>
        <v>5M/WW</v>
      </c>
    </row>
    <row r="21" spans="2:22" x14ac:dyDescent="0.45">
      <c r="B21">
        <v>8</v>
      </c>
      <c r="C21" t="s">
        <v>11</v>
      </c>
      <c r="D21" t="s">
        <v>14</v>
      </c>
      <c r="E21" t="s">
        <v>152</v>
      </c>
      <c r="F21" t="s">
        <v>4</v>
      </c>
      <c r="G21">
        <v>4</v>
      </c>
      <c r="H21">
        <v>2</v>
      </c>
      <c r="T21" t="str">
        <f>IF(AND(C21="Loose Gooses",D21="Wet Willies"),"LG/WW", IF(AND(C21="Loose Gooses",D21="5 Musketeers"),"LG/5M", "None"))</f>
        <v>None</v>
      </c>
      <c r="U21" t="str">
        <f>IF(AND(C21="Wet Willies",D21="Loose Gooses"),"WW/LG", IF(AND(C21="Wet Willies",D21="5 Musketeers"),"WW/5M", "None"))</f>
        <v>None</v>
      </c>
      <c r="V21" t="str">
        <f>IF(AND(C21="5 Musketeers",D21="Loose Gooses"),"5M/LG", IF(AND(C21="5 Musketeers",D21="Wet Willies"),"5M/WW", "None"))</f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>IF(AND(C22="Loose Gooses",D22="Wet Willies"),"LG/WW", IF(AND(C22="Loose Gooses",D22="5 Musketeers"),"LG/5M", "None"))</f>
        <v>None</v>
      </c>
      <c r="U22" t="str">
        <f>IF(AND(C22="Wet Willies",D22="Loose Gooses"),"WW/LG", IF(AND(C22="Wet Willies",D22="5 Musketeers"),"WW/5M", "None"))</f>
        <v>None</v>
      </c>
      <c r="V22" t="str">
        <f>IF(AND(C22="5 Musketeers",D22="Loose Gooses"),"5M/LG", IF(AND(C22="5 Musketeers",D22="Wet Willies"),"5M/WW", "None"))</f>
        <v>5M/LG</v>
      </c>
    </row>
    <row r="23" spans="2:22" x14ac:dyDescent="0.45">
      <c r="B23">
        <v>9</v>
      </c>
      <c r="C23" t="s">
        <v>11</v>
      </c>
      <c r="D23" t="s">
        <v>10</v>
      </c>
      <c r="E23" t="s">
        <v>152</v>
      </c>
      <c r="F23" t="s">
        <v>4</v>
      </c>
      <c r="G23">
        <v>1</v>
      </c>
      <c r="H23">
        <v>4</v>
      </c>
      <c r="T23" t="str">
        <f>IF(AND(C23="Loose Gooses",D23="Wet Willies"),"LG/WW", IF(AND(C23="Loose Gooses",D23="5 Musketeers"),"LG/5M", "None"))</f>
        <v>None</v>
      </c>
      <c r="U23" t="str">
        <f>IF(AND(C23="Wet Willies",D23="Loose Gooses"),"WW/LG", IF(AND(C23="Wet Willies",D23="5 Musketeers"),"WW/5M", "None"))</f>
        <v>None</v>
      </c>
      <c r="V23" t="str">
        <f>IF(AND(C23="5 Musketeers",D23="Loose Gooses"),"5M/LG", IF(AND(C23="5 Musketeers",D23="Wet Willies"),"5M/WW", "None"))</f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ref="T24:T30" si="2">IF(AND(C24="Loose Gooses",D24="Wet Willies"),"LG/WW", IF(AND(C24="Loose Gooses",D24="5 Musketeers"),"LG/5M", "None"))</f>
        <v>None</v>
      </c>
      <c r="U24" t="str">
        <f t="shared" ref="U24:U30" si="3">IF(AND(C24="Wet Willies",D24="Loose Gooses"),"WW/LG", IF(AND(C24="Wet Willies",D24="5 Musketeers"),"WW/5M", "None"))</f>
        <v>None</v>
      </c>
      <c r="V24" t="str">
        <f t="shared" ref="V24:V30" si="4">IF(AND(C24="5 Musketeers",D24="Loose Gooses"),"5M/LG", IF(AND(C24="5 Musketeers",D24="Wet Willies"),"5M/WW", "None"))</f>
        <v>5M/WW</v>
      </c>
    </row>
    <row r="25" spans="2:22" x14ac:dyDescent="0.45">
      <c r="B25">
        <v>10</v>
      </c>
      <c r="C25" t="s">
        <v>11</v>
      </c>
      <c r="D25" t="s">
        <v>14</v>
      </c>
      <c r="E25" t="s">
        <v>152</v>
      </c>
      <c r="F25" t="s">
        <v>3</v>
      </c>
      <c r="G25">
        <v>2</v>
      </c>
      <c r="H25">
        <v>1</v>
      </c>
      <c r="T25" t="str">
        <f t="shared" si="2"/>
        <v>None</v>
      </c>
      <c r="U25" t="str">
        <f t="shared" si="3"/>
        <v>None</v>
      </c>
      <c r="V25" t="str">
        <f t="shared" si="4"/>
        <v>5M/WW</v>
      </c>
    </row>
    <row r="26" spans="2:22" x14ac:dyDescent="0.45">
      <c r="T26" t="str">
        <f t="shared" si="2"/>
        <v>None</v>
      </c>
      <c r="U26" t="str">
        <f t="shared" si="3"/>
        <v>None</v>
      </c>
      <c r="V26" t="str">
        <f t="shared" si="4"/>
        <v>None</v>
      </c>
    </row>
    <row r="27" spans="2:22" x14ac:dyDescent="0.45">
      <c r="T27" t="str">
        <f t="shared" si="2"/>
        <v>None</v>
      </c>
      <c r="U27" t="str">
        <f t="shared" si="3"/>
        <v>None</v>
      </c>
      <c r="V27" t="str">
        <f t="shared" si="4"/>
        <v>None</v>
      </c>
    </row>
    <row r="28" spans="2:22" x14ac:dyDescent="0.45">
      <c r="F28" t="s">
        <v>157</v>
      </c>
      <c r="T28" t="str">
        <f t="shared" si="2"/>
        <v>None</v>
      </c>
      <c r="U28" t="str">
        <f t="shared" si="3"/>
        <v>None</v>
      </c>
      <c r="V28" t="str">
        <f t="shared" si="4"/>
        <v>None</v>
      </c>
    </row>
    <row r="29" spans="2:22" x14ac:dyDescent="0.45">
      <c r="T29" t="str">
        <f t="shared" si="2"/>
        <v>None</v>
      </c>
      <c r="U29" t="str">
        <f t="shared" si="3"/>
        <v>None</v>
      </c>
      <c r="V29" t="str">
        <f t="shared" si="4"/>
        <v>None</v>
      </c>
    </row>
    <row r="30" spans="2:22" x14ac:dyDescent="0.45">
      <c r="T30" t="str">
        <f t="shared" si="2"/>
        <v>None</v>
      </c>
      <c r="U30" t="str">
        <f t="shared" si="3"/>
        <v>None</v>
      </c>
      <c r="V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workbookViewId="0">
      <selection activeCell="O8" sqref="O8"/>
    </sheetView>
    <sheetView workbookViewId="1"/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F21" sqref="AF21"/>
    </sheetView>
    <sheetView workbookViewId="1"/>
  </sheetViews>
  <sheetFormatPr defaultRowHeight="14.25" x14ac:dyDescent="0.45"/>
  <sheetData>
    <row r="2" spans="1:32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D21" sqref="AD21"/>
    </sheetView>
    <sheetView workbookViewId="1"/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  <sheetView workbookViewId="1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  <sheetView workbookViewId="1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2023-03-13T04:27:23Z</dcterms:modified>
</cp:coreProperties>
</file>