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36D75F09-D214-4E09-851F-2D9881B333E7}" xr6:coauthVersionLast="47" xr6:coauthVersionMax="47" xr10:uidLastSave="{00000000-0000-0000-0000-000000000000}"/>
  <bookViews>
    <workbookView xWindow="-98" yWindow="-98" windowWidth="22695" windowHeight="14595" firstSheet="1" activeTab="2" xr2:uid="{CE79332E-1AFA-4519-95D2-868F15FC2D2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1" l="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Z8" i="11"/>
  <c r="Y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L6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O31" i="3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2" i="11" l="1"/>
  <c r="J6" i="11"/>
  <c r="H8" i="5"/>
  <c r="H13" i="5" s="1"/>
  <c r="L5" i="13"/>
  <c r="L4" i="13"/>
  <c r="E11" i="11"/>
  <c r="K6" i="11" s="1"/>
  <c r="I6" i="11"/>
  <c r="J7" i="11" s="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H13" i="3" s="1"/>
  <c r="K32" i="3"/>
  <c r="L32" i="3"/>
  <c r="E10" i="11"/>
  <c r="B4" i="4"/>
  <c r="H13" i="4" s="1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L7" i="11" l="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<sst xmlns="http://schemas.openxmlformats.org/spreadsheetml/2006/main" count="1009" uniqueCount="99">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</sst>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0.48739495798319327</c:v>
                </c:pt>
                <c:pt idx="1">
                  <c:v>0.32773109243697479</c:v>
                </c:pt>
                <c:pt idx="2">
                  <c:v>0.18487394957983194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Z24"/>
  <sheetViews>
    <sheetView zoomScale="55" zoomScaleNormal="55" workbookViewId="0">
      <selection activeCell="X13" sqref="X13"/>
    </sheetView>
  </sheetViews>
  <sheetFormatPr defaultRowHeight="14.25" x14ac:dyDescent="0.45"/>
  <cols>
    <col min="3" max="3" width="12.19921875" customWidth="1"/>
    <col min="19" max="19" width="10.19921875" bestFit="1" customWidth="1"/>
  </cols>
  <sheetData>
    <row r="2" spans="2:26" x14ac:dyDescent="0.45">
      <c r="B2" s="2" t="s">
        <v>82</v>
      </c>
    </row>
    <row r="4" spans="2:26" x14ac:dyDescent="0.45">
      <c r="B4" s="2" t="s">
        <v>39</v>
      </c>
      <c r="C4" s="2" t="s">
        <v>83</v>
      </c>
      <c r="D4" s="2" t="s">
        <v>84</v>
      </c>
      <c r="E4" s="2" t="s">
        <v>85</v>
      </c>
      <c r="F4" s="2" t="s">
        <v>86</v>
      </c>
      <c r="I4" s="2" t="s">
        <v>87</v>
      </c>
    </row>
    <row r="5" spans="2:26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88</v>
      </c>
      <c r="J5" t="s">
        <v>84</v>
      </c>
      <c r="K5" t="s">
        <v>85</v>
      </c>
      <c r="L5" t="s">
        <v>86</v>
      </c>
      <c r="P5" t="s">
        <v>94</v>
      </c>
      <c r="Q5">
        <v>4</v>
      </c>
      <c r="T5" t="s">
        <v>93</v>
      </c>
      <c r="U5">
        <v>3</v>
      </c>
      <c r="X5" t="s">
        <v>98</v>
      </c>
      <c r="Y5">
        <v>1</v>
      </c>
    </row>
    <row r="6" spans="2:26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14.875</v>
      </c>
      <c r="J6">
        <f t="shared" ref="J6:L6" si="0">AVERAGE(D5:D30)</f>
        <v>7.25</v>
      </c>
      <c r="K6">
        <f t="shared" si="0"/>
        <v>4.875</v>
      </c>
      <c r="L6">
        <f t="shared" si="0"/>
        <v>2.75</v>
      </c>
    </row>
    <row r="7" spans="2:26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0.48739495798319327</v>
      </c>
      <c r="K7" s="13">
        <f t="shared" ref="K7:L7" si="2">K6/$I$6</f>
        <v>0.32773109243697479</v>
      </c>
      <c r="L7" s="13">
        <f t="shared" si="2"/>
        <v>0.18487394957983194</v>
      </c>
      <c r="P7" t="s">
        <v>28</v>
      </c>
      <c r="Q7" t="s">
        <v>27</v>
      </c>
      <c r="R7" t="s">
        <v>92</v>
      </c>
      <c r="T7" s="2" t="s">
        <v>28</v>
      </c>
      <c r="U7" s="2" t="s">
        <v>27</v>
      </c>
      <c r="V7" s="2" t="s">
        <v>92</v>
      </c>
      <c r="X7" s="2" t="s">
        <v>28</v>
      </c>
      <c r="Y7" s="2" t="s">
        <v>27</v>
      </c>
      <c r="Z7" s="2" t="s">
        <v>92</v>
      </c>
    </row>
    <row r="8" spans="2:26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</f>
        <v>2</v>
      </c>
      <c r="Z8" s="14">
        <f>Y8/Y$5</f>
        <v>2</v>
      </c>
    </row>
    <row r="9" spans="2:26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</f>
        <v>0</v>
      </c>
      <c r="Z9" s="14">
        <f t="shared" ref="Z9:Z24" si="5">Y9/Y$5</f>
        <v>0</v>
      </c>
    </row>
    <row r="10" spans="2:26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</f>
        <v>0</v>
      </c>
      <c r="Z10" s="14">
        <f t="shared" si="5"/>
        <v>0</v>
      </c>
    </row>
    <row r="11" spans="2:26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6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</f>
        <v>0</v>
      </c>
      <c r="Z11" s="14">
        <f t="shared" si="5"/>
        <v>0</v>
      </c>
    </row>
    <row r="12" spans="2:26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7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</f>
        <v>0</v>
      </c>
      <c r="Z12" s="14">
        <f t="shared" si="5"/>
        <v>0</v>
      </c>
    </row>
    <row r="13" spans="2:26" x14ac:dyDescent="0.45"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</f>
        <v>0</v>
      </c>
      <c r="Z13" s="14">
        <f t="shared" si="5"/>
        <v>0</v>
      </c>
    </row>
    <row r="14" spans="2:26" x14ac:dyDescent="0.45"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</f>
        <v>0</v>
      </c>
      <c r="Z14" s="14">
        <f t="shared" si="5"/>
        <v>0</v>
      </c>
    </row>
    <row r="15" spans="2:26" x14ac:dyDescent="0.45"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</f>
        <v>0</v>
      </c>
      <c r="Z15" s="14">
        <f t="shared" si="5"/>
        <v>0</v>
      </c>
    </row>
    <row r="16" spans="2:26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</f>
        <v>0</v>
      </c>
      <c r="Z16" s="14">
        <f t="shared" si="5"/>
        <v>0</v>
      </c>
    </row>
    <row r="17" spans="16:26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</f>
        <v>0</v>
      </c>
      <c r="Z17" s="14">
        <f t="shared" si="5"/>
        <v>0</v>
      </c>
    </row>
    <row r="18" spans="16:26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</f>
        <v>1</v>
      </c>
      <c r="Z18" s="14">
        <f t="shared" si="5"/>
        <v>1</v>
      </c>
    </row>
    <row r="19" spans="16:26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</f>
        <v>1</v>
      </c>
      <c r="Z19" s="14">
        <f t="shared" si="5"/>
        <v>1</v>
      </c>
    </row>
    <row r="20" spans="16:26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</f>
        <v>1</v>
      </c>
      <c r="Z20" s="14">
        <f t="shared" si="5"/>
        <v>1</v>
      </c>
    </row>
    <row r="21" spans="16:26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</f>
        <v>2</v>
      </c>
      <c r="Z21" s="14">
        <f t="shared" si="5"/>
        <v>2</v>
      </c>
    </row>
    <row r="22" spans="16:26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</f>
        <v>1</v>
      </c>
      <c r="Z22" s="14">
        <f t="shared" si="5"/>
        <v>1</v>
      </c>
    </row>
    <row r="23" spans="16:26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</f>
        <v>0</v>
      </c>
      <c r="Z23" s="14">
        <f t="shared" si="5"/>
        <v>0</v>
      </c>
    </row>
    <row r="24" spans="16:26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</f>
        <v>1</v>
      </c>
      <c r="Z24" s="14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abSelected="1" workbookViewId="0">
      <selection activeCell="J27" sqref="J27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31</v>
      </c>
      <c r="G4">
        <f>SUM(C4:C30)</f>
        <v>45</v>
      </c>
      <c r="H4">
        <f>SUM(D4:D30)</f>
        <v>14.5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74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75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76</v>
      </c>
      <c r="H8" s="11">
        <f>SUM(B11:B14)/(SUM(B11:B14)+SUM(C11:C14))</f>
        <v>0.7142857142857143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77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72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78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89</v>
      </c>
      <c r="AA10" s="5" t="s">
        <v>90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79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95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95</v>
      </c>
      <c r="AF11" s="5" t="s">
        <v>96</v>
      </c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0.50232288037166084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14</v>
      </c>
      <c r="Y30" s="5">
        <f>SUM(Y4:Y29)</f>
        <v>27</v>
      </c>
      <c r="Z30" s="5"/>
      <c r="AA30" s="5"/>
      <c r="AC30" s="5">
        <f>SUM(AC4:AC29)</f>
        <v>17</v>
      </c>
      <c r="AD30" s="5">
        <f>SUM(AD4:AD29)</f>
        <v>18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N31" si="0">SUM(K4:K30)</f>
        <v>6</v>
      </c>
      <c r="L31">
        <f t="shared" si="0"/>
        <v>5</v>
      </c>
      <c r="M31">
        <f t="shared" si="0"/>
        <v>3</v>
      </c>
      <c r="N31">
        <f t="shared" si="0"/>
        <v>1</v>
      </c>
      <c r="O31">
        <f t="shared" ref="O31" si="1">SUM(O4:O30)</f>
        <v>2</v>
      </c>
      <c r="X31" s="10">
        <f>X30/(Y30+X30)</f>
        <v>0.34146341463414637</v>
      </c>
      <c r="AC31" s="10">
        <f>AC30/(AD30+AC30)</f>
        <v>0.48571428571428571</v>
      </c>
    </row>
    <row r="32" spans="9:32" x14ac:dyDescent="0.45">
      <c r="I32" t="s">
        <v>60</v>
      </c>
      <c r="J32">
        <f>AVERAGE(J4:J30)</f>
        <v>1.75</v>
      </c>
      <c r="K32">
        <f>AVERAGE(K7:K30)</f>
        <v>1.2</v>
      </c>
      <c r="L32">
        <f>AVERAGE(L7:L30)</f>
        <v>0.4</v>
      </c>
      <c r="M32">
        <f t="shared" ref="M32:N32" si="2">AVERAGE(M4:M30)</f>
        <v>0.375</v>
      </c>
      <c r="N32">
        <f t="shared" si="2"/>
        <v>0.125</v>
      </c>
      <c r="O32">
        <f t="shared" ref="O32" si="3">AVERAGE(O4:O30)</f>
        <v>0.66666666666666663</v>
      </c>
      <c r="V32" s="10"/>
    </row>
  </sheetData>
  <conditionalFormatting sqref="H7">
    <cfRule type="cellIs" dxfId="23" priority="4" operator="equal">
      <formula>$H$6</formula>
    </cfRule>
    <cfRule type="cellIs" dxfId="22" priority="5" operator="lessThan">
      <formula>$H$6</formula>
    </cfRule>
    <cfRule type="cellIs" dxfId="21" priority="6" operator="greaterThan">
      <formula>$H$6</formula>
    </cfRule>
  </conditionalFormatting>
  <conditionalFormatting sqref="H8">
    <cfRule type="cellIs" dxfId="14" priority="1" operator="equal">
      <formula>$H$6</formula>
    </cfRule>
    <cfRule type="cellIs" dxfId="13" priority="2" operator="lessThan">
      <formula>$H$6</formula>
    </cfRule>
    <cfRule type="cellIs" dxfId="12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I15" sqref="I15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48</v>
      </c>
      <c r="G4">
        <f>SUM(C4:C30)</f>
        <v>36</v>
      </c>
      <c r="H4">
        <f>SUM(D4:D30)</f>
        <v>18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74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75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76</v>
      </c>
      <c r="H8" s="11">
        <f>SUM(B11:B14)/(SUM(B11:B14)+SUM(C11:C14))</f>
        <v>0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77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78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90</v>
      </c>
      <c r="AA10" s="5" t="s">
        <v>89</v>
      </c>
      <c r="AC10" s="5">
        <f>COUNTIF('1602'!$T$4:$T$30, "WW/5M")</f>
        <v>2</v>
      </c>
      <c r="AD10" s="5">
        <f>COUNTIF('1602'!$U$4:$U$30, "5M/WW")</f>
        <v>3</v>
      </c>
      <c r="AE10" s="5" t="s">
        <v>91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79</v>
      </c>
      <c r="H11" s="11"/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95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97</v>
      </c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0.37891737891737892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14</v>
      </c>
      <c r="Z30" s="5"/>
      <c r="AA30" s="5"/>
      <c r="AC30" s="5">
        <f>SUM(AC4:AC29)</f>
        <v>21</v>
      </c>
      <c r="AD30" s="5">
        <f>SUM(AD4:AD29)</f>
        <v>22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3</v>
      </c>
      <c r="X31" s="10">
        <f>X30/(Y30+X30)</f>
        <v>0.65853658536585369</v>
      </c>
      <c r="AC31" s="10">
        <f>AC30/(AD30+AC30)</f>
        <v>0.48837209302325579</v>
      </c>
    </row>
    <row r="32" spans="9:32" x14ac:dyDescent="0.45">
      <c r="I32" t="s">
        <v>60</v>
      </c>
      <c r="J32">
        <f>AVERAGE(J4:J30)</f>
        <v>2</v>
      </c>
      <c r="K32">
        <f t="shared" ref="K32:O32" si="1">AVERAGE(K4:K30)</f>
        <v>2.25</v>
      </c>
      <c r="L32">
        <f t="shared" si="1"/>
        <v>1</v>
      </c>
      <c r="M32">
        <f t="shared" si="1"/>
        <v>0.25</v>
      </c>
      <c r="N32">
        <f t="shared" si="1"/>
        <v>0.375</v>
      </c>
      <c r="O32">
        <f t="shared" si="1"/>
        <v>0.375</v>
      </c>
    </row>
  </sheetData>
  <conditionalFormatting sqref="H7">
    <cfRule type="cellIs" dxfId="11" priority="4" operator="equal">
      <formula>$H$6</formula>
    </cfRule>
    <cfRule type="cellIs" dxfId="10" priority="5" operator="lessThan">
      <formula>$H$6</formula>
    </cfRule>
    <cfRule type="cellIs" dxfId="9" priority="6" operator="greaterThan">
      <formula>$H$6</formula>
    </cfRule>
  </conditionalFormatting>
  <conditionalFormatting sqref="H8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/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40</v>
      </c>
      <c r="G4">
        <f>SUM(C4:C30)</f>
        <v>38</v>
      </c>
      <c r="H4">
        <f>SUM(D4:D30)</f>
        <v>15.5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74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75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76</v>
      </c>
      <c r="H8" s="11">
        <f>SUM(B11:B14)/(SUM(B11:B14)+SUM(C11:C14))</f>
        <v>0.66666666666666663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77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78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91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79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97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96</v>
      </c>
      <c r="AD11" s="5" t="s">
        <v>95</v>
      </c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0.56296296296296289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22</v>
      </c>
      <c r="W30" s="5">
        <f>SUM(W4:W29)</f>
        <v>21</v>
      </c>
      <c r="X30" s="5"/>
      <c r="Y30" s="5"/>
      <c r="AA30" s="5">
        <f>SUM(AA4:AA29)</f>
        <v>18</v>
      </c>
      <c r="AB30" s="5">
        <f>SUM(AB4:AB29)</f>
        <v>17</v>
      </c>
      <c r="AC30" s="5"/>
      <c r="AD30" s="5"/>
    </row>
    <row r="31" spans="9:30" x14ac:dyDescent="0.45">
      <c r="I31" t="s">
        <v>59</v>
      </c>
      <c r="J31">
        <f>SUM(J4:J30)</f>
        <v>9</v>
      </c>
      <c r="K31">
        <f t="shared" ref="K31:M31" si="0">SUM(K4:K30)</f>
        <v>13</v>
      </c>
      <c r="L31">
        <f>SUM(L7:L30)</f>
        <v>6</v>
      </c>
      <c r="M31">
        <f t="shared" si="0"/>
        <v>2</v>
      </c>
      <c r="N31">
        <f>SUM(N7:N30)</f>
        <v>2</v>
      </c>
      <c r="V31" s="10">
        <f>V30/(W30+V30)</f>
        <v>0.51162790697674421</v>
      </c>
      <c r="AA31" s="10">
        <f>AA30/(AB30+AA30)</f>
        <v>0.51428571428571423</v>
      </c>
    </row>
    <row r="32" spans="9:30" x14ac:dyDescent="0.45">
      <c r="I32" t="s">
        <v>60</v>
      </c>
      <c r="J32">
        <f>AVERAGE(J4:J30)</f>
        <v>1.125</v>
      </c>
      <c r="K32">
        <f t="shared" ref="K32:M32" si="1">AVERAGE(K4:K30)</f>
        <v>1.625</v>
      </c>
      <c r="L32">
        <f>AVERAGE(L7:L30)</f>
        <v>1.2</v>
      </c>
      <c r="M32">
        <f t="shared" si="1"/>
        <v>0.25</v>
      </c>
      <c r="N32">
        <f>AVERAGE(N7:N30)</f>
        <v>0.4</v>
      </c>
    </row>
  </sheetData>
  <conditionalFormatting sqref="H7">
    <cfRule type="cellIs" dxfId="5" priority="4" operator="equal">
      <formula>$H$6</formula>
    </cfRule>
    <cfRule type="cellIs" dxfId="4" priority="5" operator="lessThan">
      <formula>$H$6</formula>
    </cfRule>
    <cfRule type="cellIs" dxfId="3" priority="6" operator="greaterThan">
      <formula>$H$6</formula>
    </cfRule>
  </conditionalFormatting>
  <conditionalFormatting sqref="H8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2023-02-20T04:23:59Z</dcterms:modified>
</cp:coreProperties>
</file>