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99F4F065-53E2-4FE9-9955-B0AB0FCAC903}" xr6:coauthVersionLast="47" xr6:coauthVersionMax="47" xr10:uidLastSave="{00000000-0000-0000-0000-000000000000}"/>
  <bookViews>
    <workbookView xWindow="2205" yWindow="2205" windowWidth="16875" windowHeight="10523" firstSheet="1" activeTab="1" xr2:uid="{3EF75CF6-1523-4B5F-B364-18D62099C9EE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1" l="1"/>
  <c r="V9" i="11"/>
  <c r="U10" i="11"/>
  <c r="V10" i="11" s="1"/>
  <c r="U11" i="11"/>
  <c r="V11" i="11"/>
  <c r="U12" i="11"/>
  <c r="V12" i="11"/>
  <c r="U13" i="11"/>
  <c r="V13" i="11"/>
  <c r="U14" i="11"/>
  <c r="V14" i="11" s="1"/>
  <c r="U15" i="11"/>
  <c r="V15" i="11"/>
  <c r="U16" i="11"/>
  <c r="V16" i="11"/>
  <c r="U17" i="11"/>
  <c r="V17" i="11"/>
  <c r="U18" i="11"/>
  <c r="V18" i="11" s="1"/>
  <c r="U19" i="11"/>
  <c r="V19" i="11"/>
  <c r="U20" i="11"/>
  <c r="V20" i="11"/>
  <c r="U21" i="11"/>
  <c r="V21" i="11"/>
  <c r="U22" i="11"/>
  <c r="V22" i="11" s="1"/>
  <c r="U23" i="11"/>
  <c r="V23" i="11"/>
  <c r="V8" i="11"/>
  <c r="U8" i="1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N10" i="5"/>
  <c r="M10" i="5"/>
  <c r="L10" i="5"/>
  <c r="K10" i="5"/>
  <c r="J10" i="5"/>
  <c r="D10" i="5"/>
  <c r="C10" i="5"/>
  <c r="B10" i="5"/>
  <c r="H7" i="5" s="1"/>
  <c r="A10" i="5"/>
  <c r="AD10" i="4"/>
  <c r="AC10" i="4"/>
  <c r="Y10" i="4"/>
  <c r="X10" i="4"/>
  <c r="D10" i="4"/>
  <c r="C10" i="4"/>
  <c r="B10" i="4"/>
  <c r="A10" i="4"/>
  <c r="AB10" i="3"/>
  <c r="AA10" i="3"/>
  <c r="W10" i="3"/>
  <c r="V10" i="3"/>
  <c r="L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U16" i="12"/>
  <c r="T16" i="12"/>
  <c r="S16" i="12"/>
  <c r="Q16" i="12"/>
  <c r="K10" i="3" s="1"/>
  <c r="U15" i="12"/>
  <c r="T15" i="12"/>
  <c r="S15" i="12"/>
  <c r="Q15" i="12"/>
  <c r="U14" i="12"/>
  <c r="T14" i="12"/>
  <c r="S14" i="12"/>
  <c r="Q14" i="12"/>
  <c r="U13" i="12"/>
  <c r="T13" i="12"/>
  <c r="S13" i="12"/>
  <c r="Q13" i="12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K4" i="12"/>
  <c r="J4" i="12"/>
  <c r="L4" i="12" s="1"/>
  <c r="Q3" i="12"/>
  <c r="J10" i="3" s="1"/>
  <c r="K3" i="12"/>
  <c r="J3" i="12"/>
  <c r="L3" i="12" s="1"/>
  <c r="K7" i="11"/>
  <c r="L7" i="11"/>
  <c r="J7" i="11"/>
  <c r="J6" i="11"/>
  <c r="K6" i="11"/>
  <c r="L6" i="11"/>
  <c r="I6" i="1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H6" i="3" s="1"/>
  <c r="J4" i="2"/>
  <c r="B4" i="5" s="1"/>
  <c r="H6" i="5" s="1"/>
  <c r="H7" i="4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B9" i="3"/>
  <c r="AA9" i="3"/>
  <c r="W9" i="3"/>
  <c r="V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B8" i="3"/>
  <c r="AA8" i="3"/>
  <c r="W8" i="3"/>
  <c r="V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K32" i="3" l="1"/>
  <c r="L32" i="3"/>
  <c r="H7" i="3"/>
  <c r="E10" i="11"/>
  <c r="B4" i="4"/>
  <c r="H6" i="4" s="1"/>
  <c r="H13" i="4" s="1"/>
  <c r="L3" i="2"/>
  <c r="M5" i="2" s="1"/>
  <c r="D4" i="4" s="1"/>
  <c r="H13" i="3"/>
  <c r="L4" i="2"/>
  <c r="H13" i="5"/>
  <c r="AA30" i="5"/>
  <c r="AB30" i="5"/>
  <c r="W30" i="5"/>
  <c r="V30" i="5"/>
  <c r="N32" i="5"/>
  <c r="L32" i="5"/>
  <c r="AC30" i="4"/>
  <c r="AD30" i="4"/>
  <c r="AA30" i="3"/>
  <c r="AB30" i="3"/>
  <c r="AA31" i="3" s="1"/>
  <c r="W30" i="3"/>
  <c r="V30" i="3"/>
  <c r="L5" i="10"/>
  <c r="L3" i="10"/>
  <c r="L4" i="10"/>
  <c r="L32" i="4"/>
  <c r="M32" i="3"/>
  <c r="N31" i="5"/>
  <c r="L31" i="5"/>
  <c r="X30" i="4"/>
  <c r="Y30" i="4"/>
  <c r="X31" i="4" s="1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V31" i="3" l="1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<sst xmlns="http://schemas.openxmlformats.org/spreadsheetml/2006/main" count="897" uniqueCount="95">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</sst>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0.50526315789473686</c:v>
                </c:pt>
                <c:pt idx="1">
                  <c:v>0.31578947368421051</c:v>
                </c:pt>
                <c:pt idx="2">
                  <c:v>0.17894736842105263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>
      <selection activeCell="P2" sqref="P2:Q18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8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V23"/>
  <sheetViews>
    <sheetView tabSelected="1" topLeftCell="I1" zoomScale="55" zoomScaleNormal="55" workbookViewId="0">
      <selection activeCell="U27" sqref="U27"/>
    </sheetView>
  </sheetViews>
  <sheetFormatPr defaultRowHeight="14.25" x14ac:dyDescent="0.45"/>
  <cols>
    <col min="3" max="3" width="12.19921875" customWidth="1"/>
    <col min="19" max="19" width="10.19921875" bestFit="1" customWidth="1"/>
  </cols>
  <sheetData>
    <row r="2" spans="2:22" x14ac:dyDescent="0.45">
      <c r="B2" s="2" t="s">
        <v>82</v>
      </c>
    </row>
    <row r="4" spans="2:22" x14ac:dyDescent="0.45">
      <c r="B4" s="2" t="s">
        <v>39</v>
      </c>
      <c r="C4" s="2" t="s">
        <v>83</v>
      </c>
      <c r="D4" s="2" t="s">
        <v>84</v>
      </c>
      <c r="E4" s="2" t="s">
        <v>85</v>
      </c>
      <c r="F4" s="2" t="s">
        <v>86</v>
      </c>
      <c r="I4" s="2" t="s">
        <v>87</v>
      </c>
    </row>
    <row r="5" spans="2:22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88</v>
      </c>
      <c r="J5" t="s">
        <v>84</v>
      </c>
      <c r="K5" t="s">
        <v>85</v>
      </c>
      <c r="L5" t="s">
        <v>86</v>
      </c>
      <c r="P5" t="s">
        <v>94</v>
      </c>
      <c r="Q5">
        <v>4</v>
      </c>
      <c r="T5" t="s">
        <v>93</v>
      </c>
      <c r="U5">
        <v>3</v>
      </c>
    </row>
    <row r="6" spans="2:22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15.833333333333334</v>
      </c>
      <c r="J6">
        <f t="shared" ref="J6:L6" si="0">AVERAGE(D5:D30)</f>
        <v>8</v>
      </c>
      <c r="K6">
        <f t="shared" si="0"/>
        <v>5</v>
      </c>
      <c r="L6">
        <f t="shared" si="0"/>
        <v>2.8333333333333335</v>
      </c>
    </row>
    <row r="7" spans="2:22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0.50526315789473686</v>
      </c>
      <c r="K7" s="13">
        <f t="shared" ref="K7:L7" si="2">K6/$I$6</f>
        <v>0.31578947368421051</v>
      </c>
      <c r="L7" s="13">
        <f t="shared" si="2"/>
        <v>0.17894736842105263</v>
      </c>
      <c r="P7" t="s">
        <v>28</v>
      </c>
      <c r="Q7" t="s">
        <v>27</v>
      </c>
      <c r="R7" t="s">
        <v>92</v>
      </c>
      <c r="T7" s="2" t="s">
        <v>28</v>
      </c>
      <c r="U7" s="2" t="s">
        <v>27</v>
      </c>
      <c r="V7" s="2" t="s">
        <v>92</v>
      </c>
    </row>
    <row r="8" spans="2:22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>Q8/$Q$5</f>
        <v>1.25</v>
      </c>
      <c r="T8" t="s">
        <v>18</v>
      </c>
      <c r="U8">
        <f>('1302'!Q3)+('1402'!Q3)+('1602'!Q3)</f>
        <v>7</v>
      </c>
      <c r="V8" s="14">
        <f>U8/$U$5</f>
        <v>2.3333333333333335</v>
      </c>
    </row>
    <row r="9" spans="2:22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>Q9/$Q$5</f>
        <v>1.25</v>
      </c>
      <c r="T9" t="s">
        <v>19</v>
      </c>
      <c r="U9">
        <f>('1302'!Q4)+('1402'!Q4)+('1602'!Q4)</f>
        <v>4</v>
      </c>
      <c r="V9" s="14">
        <f>U9/$U$5</f>
        <v>1.3333333333333333</v>
      </c>
    </row>
    <row r="10" spans="2:22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>Q10/$Q$5</f>
        <v>0.5</v>
      </c>
      <c r="T10" t="s">
        <v>13</v>
      </c>
      <c r="U10">
        <f>('1302'!Q5)+('1402'!Q5)+('1602'!Q5)</f>
        <v>0</v>
      </c>
      <c r="V10" s="14">
        <f>U10/$U$5</f>
        <v>0</v>
      </c>
    </row>
    <row r="11" spans="2:22" x14ac:dyDescent="0.45">
      <c r="P11" t="s">
        <v>16</v>
      </c>
      <c r="Q11">
        <f>('602'!Q6)+('702'!Q6)+('802'!Q6)+('1002'!Q6)</f>
        <v>1</v>
      </c>
      <c r="R11" s="14">
        <f>Q11/$Q$5</f>
        <v>0.25</v>
      </c>
      <c r="T11" t="s">
        <v>16</v>
      </c>
      <c r="U11">
        <f>('1302'!Q6)+('1402'!Q6)+('1602'!Q6)</f>
        <v>2</v>
      </c>
      <c r="V11" s="14">
        <f>U11/$U$5</f>
        <v>0.66666666666666663</v>
      </c>
    </row>
    <row r="12" spans="2:22" x14ac:dyDescent="0.45">
      <c r="P12" t="s">
        <v>15</v>
      </c>
      <c r="Q12">
        <f>('602'!Q7)+('702'!Q7)+('802'!Q7)+('1002'!Q7)</f>
        <v>0</v>
      </c>
      <c r="R12" s="14">
        <f>Q12/$Q$5</f>
        <v>0</v>
      </c>
      <c r="T12" t="s">
        <v>15</v>
      </c>
      <c r="U12">
        <f>('1302'!Q7)+('1402'!Q7)+('1602'!Q7)</f>
        <v>1</v>
      </c>
      <c r="V12" s="14">
        <f>U12/$U$5</f>
        <v>0.33333333333333331</v>
      </c>
    </row>
    <row r="13" spans="2:22" x14ac:dyDescent="0.45">
      <c r="P13" t="s">
        <v>12</v>
      </c>
      <c r="Q13">
        <f>('602'!Q8)+('702'!Q8)+('802'!Q8)+('1002'!Q8)</f>
        <v>11</v>
      </c>
      <c r="R13" s="14">
        <f>Q13/$Q$5</f>
        <v>2.75</v>
      </c>
      <c r="T13" t="s">
        <v>12</v>
      </c>
      <c r="U13">
        <f>('1302'!Q8)+('1402'!Q8)+('1602'!Q8)</f>
        <v>3</v>
      </c>
      <c r="V13" s="14">
        <f>U13/$U$5</f>
        <v>1</v>
      </c>
    </row>
    <row r="14" spans="2:22" x14ac:dyDescent="0.45">
      <c r="P14" t="s">
        <v>9</v>
      </c>
      <c r="Q14">
        <f>('602'!Q9)+('702'!Q9)+('802'!Q9)+('1002'!Q9)</f>
        <v>11</v>
      </c>
      <c r="R14" s="14">
        <f>Q14/$Q$5</f>
        <v>2.75</v>
      </c>
      <c r="T14" t="s">
        <v>9</v>
      </c>
      <c r="U14">
        <f>('1302'!Q9)+('1402'!Q9)+('1602'!Q9)</f>
        <v>7</v>
      </c>
      <c r="V14" s="14">
        <f>U14/$U$5</f>
        <v>2.3333333333333335</v>
      </c>
    </row>
    <row r="15" spans="2:22" x14ac:dyDescent="0.45">
      <c r="P15" t="s">
        <v>8</v>
      </c>
      <c r="Q15">
        <f>('602'!Q10)+('702'!Q10)+('802'!Q10)+('1002'!Q10)</f>
        <v>8</v>
      </c>
      <c r="R15" s="14">
        <f>Q15/$Q$5</f>
        <v>2</v>
      </c>
      <c r="T15" t="s">
        <v>8</v>
      </c>
      <c r="U15">
        <f>('1302'!Q10)+('1402'!Q10)+('1602'!Q10)</f>
        <v>0</v>
      </c>
      <c r="V15" s="14">
        <f>U15/$U$5</f>
        <v>0</v>
      </c>
    </row>
    <row r="16" spans="2:22" x14ac:dyDescent="0.45">
      <c r="P16" t="s">
        <v>7</v>
      </c>
      <c r="Q16">
        <f>('602'!Q11)+('702'!Q11)+('802'!Q11)+('1002'!Q11)</f>
        <v>2</v>
      </c>
      <c r="R16" s="14">
        <f>Q16/$Q$5</f>
        <v>0.5</v>
      </c>
      <c r="T16" t="s">
        <v>7</v>
      </c>
      <c r="U16">
        <f>('1302'!Q11)+('1402'!Q11)+('1602'!Q11)</f>
        <v>1</v>
      </c>
      <c r="V16" s="14">
        <f>U16/$U$5</f>
        <v>0.33333333333333331</v>
      </c>
    </row>
    <row r="17" spans="16:22" x14ac:dyDescent="0.45">
      <c r="P17" t="s">
        <v>6</v>
      </c>
      <c r="Q17">
        <f>('602'!Q12)+('702'!Q12)+('802'!Q12)+('1002'!Q12)</f>
        <v>1</v>
      </c>
      <c r="R17" s="14">
        <f>Q17/$Q$5</f>
        <v>0.25</v>
      </c>
      <c r="T17" t="s">
        <v>6</v>
      </c>
      <c r="U17">
        <f>('1302'!Q12)+('1402'!Q12)+('1602'!Q12)</f>
        <v>1</v>
      </c>
      <c r="V17" s="14">
        <f>U17/$U$5</f>
        <v>0.33333333333333331</v>
      </c>
    </row>
    <row r="18" spans="16:22" x14ac:dyDescent="0.45">
      <c r="P18" t="s">
        <v>5</v>
      </c>
      <c r="Q18">
        <f>('602'!Q13)+('702'!Q13)+('802'!Q13)+('1002'!Q13)</f>
        <v>2</v>
      </c>
      <c r="R18" s="14">
        <f>Q18/$Q$5</f>
        <v>0.5</v>
      </c>
      <c r="T18" t="s">
        <v>5</v>
      </c>
      <c r="U18">
        <f>('1302'!Q13)+('1402'!Q13)+('1602'!Q13)</f>
        <v>0</v>
      </c>
      <c r="V18" s="14">
        <f>U18/$U$5</f>
        <v>0</v>
      </c>
    </row>
    <row r="19" spans="16:22" x14ac:dyDescent="0.45">
      <c r="P19" t="s">
        <v>4</v>
      </c>
      <c r="Q19">
        <f>('602'!Q14)+('702'!Q14)+('802'!Q14)+('1002'!Q14)</f>
        <v>3</v>
      </c>
      <c r="R19" s="14">
        <f>Q19/$Q$5</f>
        <v>0.75</v>
      </c>
      <c r="T19" t="s">
        <v>4</v>
      </c>
      <c r="U19">
        <f>('1302'!Q14)+('1402'!Q14)+('1602'!Q14)</f>
        <v>5</v>
      </c>
      <c r="V19" s="14">
        <f>U19/$U$5</f>
        <v>1.6666666666666667</v>
      </c>
    </row>
    <row r="20" spans="16:22" x14ac:dyDescent="0.45">
      <c r="P20" t="s">
        <v>3</v>
      </c>
      <c r="Q20">
        <f>('602'!Q15)+('702'!Q15)+('802'!Q15)+('1002'!Q15)</f>
        <v>6</v>
      </c>
      <c r="R20" s="14">
        <f>Q20/$Q$5</f>
        <v>1.5</v>
      </c>
      <c r="T20" t="s">
        <v>3</v>
      </c>
      <c r="U20">
        <f>('1302'!Q15)+('1402'!Q15)+('1602'!Q15)</f>
        <v>6</v>
      </c>
      <c r="V20" s="14">
        <f>U20/$U$5</f>
        <v>2</v>
      </c>
    </row>
    <row r="21" spans="16:22" x14ac:dyDescent="0.45">
      <c r="P21" t="s">
        <v>2</v>
      </c>
      <c r="Q21">
        <f>('602'!Q16)+('702'!Q16)+('802'!Q16)+('1002'!Q16)</f>
        <v>9</v>
      </c>
      <c r="R21" s="14">
        <f>Q21/$Q$5</f>
        <v>2.25</v>
      </c>
      <c r="T21" t="s">
        <v>2</v>
      </c>
      <c r="U21">
        <f>('1302'!Q16)+('1402'!Q16)+('1602'!Q16)</f>
        <v>3</v>
      </c>
      <c r="V21" s="14">
        <f>U21/$U$5</f>
        <v>1</v>
      </c>
    </row>
    <row r="22" spans="16:22" x14ac:dyDescent="0.45">
      <c r="P22" t="s">
        <v>1</v>
      </c>
      <c r="Q22">
        <f>('602'!Q17)+('702'!Q17)+('802'!Q17)+('1002'!Q17)</f>
        <v>1</v>
      </c>
      <c r="R22" s="14">
        <f>Q22/$Q$5</f>
        <v>0.25</v>
      </c>
      <c r="T22" t="s">
        <v>1</v>
      </c>
      <c r="U22">
        <f>('1302'!Q17)+('1402'!Q17)+('1602'!Q17)</f>
        <v>0</v>
      </c>
      <c r="V22" s="14">
        <f>U22/$U$5</f>
        <v>0</v>
      </c>
    </row>
    <row r="23" spans="16:22" x14ac:dyDescent="0.45">
      <c r="P23" t="s">
        <v>0</v>
      </c>
      <c r="Q23">
        <f>('602'!Q18)+('702'!Q18)+('802'!Q18)+('1002'!Q18)</f>
        <v>1</v>
      </c>
      <c r="R23" s="14">
        <f>Q23/$Q$5</f>
        <v>0.25</v>
      </c>
      <c r="T23" t="s">
        <v>0</v>
      </c>
      <c r="U23">
        <f>('1302'!Q18)+('1402'!Q18)+('1602'!Q18)</f>
        <v>1</v>
      </c>
      <c r="V23" s="14">
        <f>U23/$U$5</f>
        <v>0.33333333333333331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>
      <selection activeCell="J32" sqref="J32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26</v>
      </c>
      <c r="G4">
        <f>SUM(C4:C30)</f>
        <v>43</v>
      </c>
      <c r="H4">
        <f>SUM(D4:D30)</f>
        <v>11.5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74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75</v>
      </c>
      <c r="H7" s="11">
        <f>SUM(B8:B13)/(SUM(B8:B13)+SUM(C8:C13))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76</v>
      </c>
      <c r="H8" s="11"/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P8" s="5">
        <v>1</v>
      </c>
      <c r="Q8" s="5" t="s">
        <v>45</v>
      </c>
      <c r="R8" s="5" t="s">
        <v>45</v>
      </c>
      <c r="S8" s="5">
        <v>1</v>
      </c>
      <c r="T8" s="5">
        <v>1</v>
      </c>
      <c r="V8" s="5">
        <f>COUNTIF('1302'!$S$4:$S$30, "LG/WW")</f>
        <v>2</v>
      </c>
      <c r="W8" s="5">
        <f>COUNTIF('1302'!$T$4:$T$30, "WW/LG")</f>
        <v>2</v>
      </c>
      <c r="X8" s="5" t="s">
        <v>67</v>
      </c>
      <c r="Y8" s="5" t="s">
        <v>68</v>
      </c>
      <c r="AA8" s="5">
        <f>COUNTIF('1302'!$S$4:$S$30, "LG/5M")</f>
        <v>1</v>
      </c>
      <c r="AB8" s="5">
        <f>COUNTIF('1302'!$U$4:$U$30, "5M/LG")</f>
        <v>3</v>
      </c>
      <c r="AC8" s="5" t="s">
        <v>16</v>
      </c>
      <c r="AD8" s="5" t="s">
        <v>3</v>
      </c>
    </row>
    <row r="9" spans="1:30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77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P9" s="5">
        <v>1</v>
      </c>
      <c r="Q9" s="5">
        <v>2</v>
      </c>
      <c r="R9" s="5">
        <v>1</v>
      </c>
      <c r="S9" s="5" t="s">
        <v>45</v>
      </c>
      <c r="T9" s="5" t="s">
        <v>45</v>
      </c>
      <c r="V9" s="5">
        <f>COUNTIF('1402'!$S$4:$S$30, "LG/WW")</f>
        <v>3</v>
      </c>
      <c r="W9" s="5">
        <f>COUNTIF('1402'!$T$4:$T$30, "WW/LG")</f>
        <v>2</v>
      </c>
      <c r="X9" s="5" t="s">
        <v>18</v>
      </c>
      <c r="Y9" s="5" t="s">
        <v>68</v>
      </c>
      <c r="AA9" s="5">
        <f>COUNTIF('1402'!$S$4:$S$30, "LG/5M")</f>
        <v>3</v>
      </c>
      <c r="AB9" s="5">
        <f>COUNTIF('1402'!$U$4:$U$30, "5M/LG")</f>
        <v>2</v>
      </c>
      <c r="AC9" s="5" t="s">
        <v>72</v>
      </c>
      <c r="AD9" s="5" t="s">
        <v>65</v>
      </c>
    </row>
    <row r="10" spans="1:30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78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P10" s="5">
        <v>2</v>
      </c>
      <c r="Q10" s="5">
        <v>1</v>
      </c>
      <c r="R10" s="5" t="s">
        <v>45</v>
      </c>
      <c r="S10" s="5">
        <v>1</v>
      </c>
      <c r="T10" s="5" t="s">
        <v>45</v>
      </c>
      <c r="V10" s="5">
        <f>COUNTIF('1602'!$S$4:$S$30, "LG/WW")</f>
        <v>2</v>
      </c>
      <c r="W10" s="5">
        <f>COUNTIF('1602'!$T$4:$T$30, "WW/LG")</f>
        <v>3</v>
      </c>
      <c r="X10" s="5" t="s">
        <v>89</v>
      </c>
      <c r="Y10" s="5" t="s">
        <v>90</v>
      </c>
      <c r="AA10" s="5">
        <f>COUNTIF('1602'!$S$4:$S$30, "LG/5M")</f>
        <v>3</v>
      </c>
      <c r="AB10" s="5">
        <f>COUNTIF('1602'!$U$4:$U$30, "5M/LG")</f>
        <v>2</v>
      </c>
      <c r="AC10" s="5" t="s">
        <v>18</v>
      </c>
      <c r="AD10" s="5" t="s">
        <v>3</v>
      </c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0.39634146341463417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11</v>
      </c>
      <c r="W30" s="5">
        <f>SUM(W4:W29)</f>
        <v>27</v>
      </c>
      <c r="X30" s="5"/>
      <c r="Y30" s="5"/>
      <c r="AA30" s="5">
        <f>SUM(AA4:AA29)</f>
        <v>15</v>
      </c>
      <c r="AB30" s="5">
        <f>SUM(AB4:AB29)</f>
        <v>16</v>
      </c>
      <c r="AC30" s="5"/>
      <c r="AD30" s="5"/>
    </row>
    <row r="31" spans="9:30" x14ac:dyDescent="0.45">
      <c r="I31" t="s">
        <v>59</v>
      </c>
      <c r="J31">
        <f>SUM(J4:J30)</f>
        <v>12</v>
      </c>
      <c r="K31">
        <f t="shared" ref="K31:N31" si="0">SUM(K4:K30)</f>
        <v>4</v>
      </c>
      <c r="L31">
        <f t="shared" si="0"/>
        <v>5</v>
      </c>
      <c r="M31">
        <f t="shared" si="0"/>
        <v>3</v>
      </c>
      <c r="N31">
        <f t="shared" si="0"/>
        <v>1</v>
      </c>
      <c r="V31" s="10">
        <f>V30/(W30+V30)</f>
        <v>0.28947368421052633</v>
      </c>
      <c r="AA31" s="10">
        <f>AA30/(AB30+AA30)</f>
        <v>0.4838709677419355</v>
      </c>
    </row>
    <row r="32" spans="9:30" x14ac:dyDescent="0.45">
      <c r="I32" t="s">
        <v>60</v>
      </c>
      <c r="J32">
        <f>AVERAGE(J4:J30)</f>
        <v>1.7142857142857142</v>
      </c>
      <c r="K32">
        <f>AVERAGE(K7:K30)</f>
        <v>1</v>
      </c>
      <c r="L32">
        <f>AVERAGE(L7:L30)</f>
        <v>0.5</v>
      </c>
      <c r="M32">
        <f t="shared" ref="M32:N32" si="1">AVERAGE(M4:M30)</f>
        <v>0.42857142857142855</v>
      </c>
      <c r="N32">
        <f t="shared" si="1"/>
        <v>0.14285714285714285</v>
      </c>
      <c r="V32" s="10"/>
    </row>
  </sheetData>
  <conditionalFormatting sqref="H7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/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48</v>
      </c>
      <c r="G4">
        <f>SUM(C4:C30)</f>
        <v>31</v>
      </c>
      <c r="H4">
        <f>SUM(D4:D30)</f>
        <v>17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74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75</v>
      </c>
      <c r="H7" s="11">
        <f>SUM(B8:B13)/(SUM(B8:B13)+SUM(C8:C13))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76</v>
      </c>
      <c r="H8" s="11"/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77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73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78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90</v>
      </c>
      <c r="AA10" s="5" t="s">
        <v>89</v>
      </c>
      <c r="AC10" s="5">
        <f>COUNTIF('1602'!$T$4:$T$30, "WW/5M")</f>
        <v>2</v>
      </c>
      <c r="AD10" s="5">
        <f>COUNTIF('1602'!$U$4:$U$30, "5M/WW")</f>
        <v>3</v>
      </c>
      <c r="AE10" s="5" t="s">
        <v>91</v>
      </c>
      <c r="AF10" s="5" t="s">
        <v>4</v>
      </c>
    </row>
    <row r="11" spans="1:32" x14ac:dyDescent="0.45">
      <c r="G11" t="s">
        <v>79</v>
      </c>
      <c r="H11" s="11"/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0.56837606837606836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27</v>
      </c>
      <c r="Y30" s="5">
        <f>SUM(Y4:Y29)</f>
        <v>11</v>
      </c>
      <c r="Z30" s="5"/>
      <c r="AA30" s="5"/>
      <c r="AC30" s="5">
        <f>SUM(AC4:AC29)</f>
        <v>21</v>
      </c>
      <c r="AD30" s="5">
        <f>SUM(AD4:AD29)</f>
        <v>20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O31" si="0">SUM(K4:K30)</f>
        <v>18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3</v>
      </c>
      <c r="X31" s="10">
        <f>X30/(Y30+X30)</f>
        <v>0.71052631578947367</v>
      </c>
      <c r="AC31" s="10">
        <f>AC30/(AD30+AC30)</f>
        <v>0.51219512195121952</v>
      </c>
    </row>
    <row r="32" spans="9:32" x14ac:dyDescent="0.45">
      <c r="I32" t="s">
        <v>60</v>
      </c>
      <c r="J32">
        <f>AVERAGE(J4:J30)</f>
        <v>2</v>
      </c>
      <c r="K32">
        <f t="shared" ref="K32:O32" si="1">AVERAGE(K4:K30)</f>
        <v>2.5714285714285716</v>
      </c>
      <c r="L32">
        <f t="shared" si="1"/>
        <v>1.1428571428571428</v>
      </c>
      <c r="M32">
        <f t="shared" si="1"/>
        <v>0.2857142857142857</v>
      </c>
      <c r="N32">
        <f t="shared" si="1"/>
        <v>0.42857142857142855</v>
      </c>
      <c r="O32">
        <f t="shared" si="1"/>
        <v>0.42857142857142855</v>
      </c>
    </row>
  </sheetData>
  <conditionalFormatting sqref="H7">
    <cfRule type="cellIs" dxfId="5" priority="1" operator="equal">
      <formula>$H$6</formula>
    </cfRule>
    <cfRule type="cellIs" dxfId="4" priority="2" operator="lessThan">
      <formula>$H$6</formula>
    </cfRule>
    <cfRule type="cellIs" dxfId="3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L16" sqref="AL16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36</v>
      </c>
      <c r="G4">
        <f>SUM(C4:C30)</f>
        <v>36</v>
      </c>
      <c r="H4">
        <f>SUM(D4:D30)</f>
        <v>13.5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74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75</v>
      </c>
      <c r="H7" s="11">
        <f>SUM(B8:B13)/(SUM(B8:B13)+SUM(C8:C13))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76</v>
      </c>
      <c r="H8" s="11"/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77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73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72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78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91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0.51111111111111107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20</v>
      </c>
      <c r="W30" s="5">
        <f>SUM(W4:W29)</f>
        <v>21</v>
      </c>
      <c r="X30" s="5"/>
      <c r="Y30" s="5"/>
      <c r="AA30" s="5">
        <f>SUM(AA4:AA29)</f>
        <v>16</v>
      </c>
      <c r="AB30" s="5">
        <f>SUM(AB4:AB29)</f>
        <v>15</v>
      </c>
      <c r="AC30" s="5"/>
      <c r="AD30" s="5"/>
    </row>
    <row r="31" spans="9:30" x14ac:dyDescent="0.45">
      <c r="I31" t="s">
        <v>59</v>
      </c>
      <c r="J31">
        <f>SUM(J4:J30)</f>
        <v>8</v>
      </c>
      <c r="K31">
        <f t="shared" ref="K31:M31" si="0">SUM(K4:K30)</f>
        <v>12</v>
      </c>
      <c r="L31">
        <f>SUM(L7:L30)</f>
        <v>6</v>
      </c>
      <c r="M31">
        <f t="shared" si="0"/>
        <v>1</v>
      </c>
      <c r="N31">
        <f>SUM(N7:N30)</f>
        <v>1</v>
      </c>
      <c r="V31" s="10">
        <f>V30/(W30+V30)</f>
        <v>0.48780487804878048</v>
      </c>
      <c r="AA31" s="10">
        <f>AA30/(AB30+AA30)</f>
        <v>0.5161290322580645</v>
      </c>
    </row>
    <row r="32" spans="9:30" x14ac:dyDescent="0.45">
      <c r="I32" t="s">
        <v>60</v>
      </c>
      <c r="J32">
        <f>AVERAGE(J4:J30)</f>
        <v>1.1428571428571428</v>
      </c>
      <c r="K32">
        <f t="shared" ref="K32:M32" si="1">AVERAGE(K4:K30)</f>
        <v>1.7142857142857142</v>
      </c>
      <c r="L32">
        <f>AVERAGE(L7:L30)</f>
        <v>1.5</v>
      </c>
      <c r="M32">
        <f t="shared" si="1"/>
        <v>0.14285714285714285</v>
      </c>
      <c r="N32">
        <f>AVERAGE(N7:N30)</f>
        <v>0.25</v>
      </c>
    </row>
  </sheetData>
  <conditionalFormatting sqref="H7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topLeftCell="G1"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2023-02-16T05:15:36Z</dcterms:modified>
</cp:coreProperties>
</file>