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0CE17A2F-B970-410D-827D-07A46F80895D}" xr6:coauthVersionLast="47" xr6:coauthVersionMax="47" xr10:uidLastSave="{00000000-0000-0000-0000-000000000000}"/>
  <bookViews>
    <workbookView xWindow="-98" yWindow="-98" windowWidth="22695" windowHeight="14595" xr2:uid="{33B33380-60D3-4BA7-B9BE-D748948BBE9F}"/>
  </bookViews>
  <sheets>
    <sheet name="READ ME" sheetId="1" r:id="rId1"/>
    <sheet name="402" sheetId="2" r:id="rId2"/>
    <sheet name="Statistics LG" sheetId="3" r:id="rId3"/>
    <sheet name="Statistics WW" sheetId="4" r:id="rId4"/>
    <sheet name="Statistics 5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M4" i="5"/>
  <c r="L4" i="5"/>
  <c r="K4" i="5"/>
  <c r="J4" i="5"/>
  <c r="F4" i="5"/>
  <c r="D4" i="5"/>
  <c r="H4" i="5" s="1"/>
  <c r="C4" i="5"/>
  <c r="G4" i="5" s="1"/>
  <c r="B4" i="5"/>
  <c r="A4" i="5"/>
  <c r="O4" i="4"/>
  <c r="N4" i="4"/>
  <c r="M4" i="4"/>
  <c r="L4" i="4"/>
  <c r="K4" i="4"/>
  <c r="J4" i="4"/>
  <c r="H4" i="4"/>
  <c r="G4" i="4"/>
  <c r="D4" i="4"/>
  <c r="C4" i="4"/>
  <c r="B4" i="4"/>
  <c r="F4" i="4" s="1"/>
  <c r="A4" i="4"/>
  <c r="N4" i="3"/>
  <c r="M4" i="3"/>
  <c r="L4" i="3"/>
  <c r="K4" i="3"/>
  <c r="J4" i="3"/>
  <c r="F4" i="3"/>
  <c r="D4" i="3"/>
  <c r="H4" i="3" s="1"/>
  <c r="C4" i="3"/>
  <c r="G4" i="3" s="1"/>
  <c r="B4" i="3"/>
  <c r="A4" i="3"/>
  <c r="K3" i="2" l="1"/>
  <c r="M3" i="2" s="1"/>
  <c r="L3" i="2"/>
  <c r="Q3" i="2"/>
  <c r="H4" i="2"/>
  <c r="K4" i="2"/>
  <c r="M4" i="2" s="1"/>
  <c r="L4" i="2"/>
  <c r="Q4" i="2"/>
  <c r="H5" i="2"/>
  <c r="K5" i="2"/>
  <c r="M5" i="2" s="1"/>
  <c r="N5" i="2" s="1"/>
  <c r="L5" i="2"/>
  <c r="Q5" i="2"/>
  <c r="H6" i="2"/>
  <c r="Q6" i="2"/>
  <c r="H7" i="2"/>
  <c r="Q7" i="2"/>
  <c r="H8" i="2"/>
  <c r="Q8" i="2"/>
  <c r="H9" i="2"/>
  <c r="Q9" i="2"/>
  <c r="Q10" i="2"/>
  <c r="Q11" i="2"/>
  <c r="Q12" i="2"/>
  <c r="Q13" i="2"/>
  <c r="Q14" i="2"/>
  <c r="Q15" i="2"/>
  <c r="Q16" i="2"/>
  <c r="Q17" i="2"/>
  <c r="Q18" i="2"/>
  <c r="N3" i="2" l="1"/>
  <c r="N4" i="2"/>
</calcChain>
</file>

<file path=xl/sharedStrings.xml><?xml version="1.0" encoding="utf-8"?>
<sst xmlns="http://schemas.openxmlformats.org/spreadsheetml/2006/main" count="162" uniqueCount="57">
  <si>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</si>
  <si>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</si>
  <si>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</si>
  <si>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</si>
  <si>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</si>
  <si>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</si>
  <si>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</si>
  <si>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</si>
  <si>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</si>
  <si>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</si>
  <si>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</si>
  <si>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</si>
  <si>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</si>
  <si>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</si>
  <si>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</si>
  <si>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</si>
  <si>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</si>
  <si>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</si>
  <si>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</si>
  <si>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</si>
  <si>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</si>
  <si>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</si>
  <si>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S-Streak</t>
  </si>
  <si>
    <t>L-Streak</t>
  </si>
  <si>
    <t>W-Streak</t>
  </si>
  <si>
    <t>Scorer</t>
  </si>
  <si>
    <t>Loser</t>
  </si>
  <si>
    <t>Winner</t>
  </si>
  <si>
    <t>GN</t>
  </si>
  <si>
    <t>Points</t>
  </si>
  <si>
    <t>Scoring</t>
  </si>
  <si>
    <t>%</t>
  </si>
  <si>
    <t>Losses</t>
  </si>
  <si>
    <t>Wins</t>
  </si>
  <si>
    <t>Stats</t>
  </si>
  <si>
    <t>2023-02-04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</si>
  <si>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</si>
  <si>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</si>
  <si>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</si>
  <si>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</si>
  <si>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</si>
  <si>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</si>
  <si>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</si>
  <si>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</si>
  <si>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</si>
  <si>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</si>
  <si>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</si>
  <si>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</si>
  <si>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A/C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</si>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</sst>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8"/>
  <sheetViews>
    <sheetView tabSelected="1" workbookViewId="0">
      <selection activeCell="E14" sqref="E14"/>
    </sheetView>
  </sheetViews>
  <sheetFormatPr defaultRowHeight="14.25" x14ac:dyDescent="0.45"/>
  <sheetData>
    <row r="2" spans="2:2" x14ac:dyDescent="0.45">
      <c r="B2" t="s">
        <v>37</v>
      </c>
    </row>
    <row r="4" spans="2:2" x14ac:dyDescent="0.45">
      <c r="B4" t="s">
        <v>56</v>
      </c>
    </row>
    <row r="6" spans="2:2" ht="18" x14ac:dyDescent="0.55000000000000004">
      <c r="B6" s="6" t="s">
        <v>53</v>
      </c>
    </row>
    <row r="7" spans="2:2" x14ac:dyDescent="0.45">
      <c r="B7" t="s">
        <v>54</v>
      </c>
    </row>
    <row r="8" spans="2:2" x14ac:dyDescent="0.45">
      <c r="B8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>
      <selection activeCell="L9" sqref="L9"/>
    </sheetView>
  </sheetViews>
  <sheetFormatPr defaultRowHeight="14.25" x14ac:dyDescent="0.45"/>
  <cols>
    <col min="2" max="2" width="13.19921875" customWidth="1"/>
  </cols>
  <sheetData>
    <row r="2" spans="2:17" x14ac:dyDescent="0.45">
      <c r="B2" t="s">
        <v>36</v>
      </c>
      <c r="C2" t="s">
        <v>35</v>
      </c>
      <c r="J2" s="2" t="s">
        <v>34</v>
      </c>
      <c r="K2" s="2" t="s">
        <v>33</v>
      </c>
      <c r="L2" s="2" t="s">
        <v>32</v>
      </c>
      <c r="M2" s="2" t="s">
        <v>31</v>
      </c>
      <c r="N2" s="2" t="s">
        <v>29</v>
      </c>
      <c r="P2" s="2" t="s">
        <v>30</v>
      </c>
      <c r="Q2" t="s">
        <v>29</v>
      </c>
    </row>
    <row r="3" spans="2:17" x14ac:dyDescent="0.45">
      <c r="B3" t="s">
        <v>28</v>
      </c>
      <c r="C3" t="s">
        <v>27</v>
      </c>
      <c r="D3" t="s">
        <v>26</v>
      </c>
      <c r="E3" t="s">
        <v>25</v>
      </c>
      <c r="F3" t="s">
        <v>24</v>
      </c>
      <c r="G3" t="s">
        <v>23</v>
      </c>
      <c r="H3" t="s">
        <v>22</v>
      </c>
      <c r="J3" t="s">
        <v>21</v>
      </c>
      <c r="K3">
        <f>COUNTIF(C4:C15, "Loose Gooses")</f>
        <v>3</v>
      </c>
      <c r="L3">
        <f>COUNTIF(D4:D27, "Loose Gooses")</f>
        <v>2</v>
      </c>
      <c r="M3" s="1">
        <f>K3/(K3+L3)</f>
        <v>0.6</v>
      </c>
      <c r="N3">
        <f>IF(AND(M3&gt;M4, M3&gt;M5), 3, IF(OR(M3&gt;M4, M3&gt;M5), 2, 1))</f>
        <v>3</v>
      </c>
      <c r="P3" t="s">
        <v>18</v>
      </c>
      <c r="Q3">
        <f t="shared" ref="Q3:Q18" si="0">COUNTIF($E$4:$E$27, P3)</f>
        <v>2</v>
      </c>
    </row>
    <row r="4" spans="2:17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H4">
        <f>1</f>
        <v>1</v>
      </c>
      <c r="J4" t="s">
        <v>20</v>
      </c>
      <c r="K4">
        <f>COUNTIF(C4:C15, "5 Musketeers")</f>
        <v>1</v>
      </c>
      <c r="L4">
        <f>COUNTIF(D4:D27, "5 Musketeers")</f>
        <v>2</v>
      </c>
      <c r="M4" s="1">
        <f>K4/(K4+L4)</f>
        <v>0.33333333333333331</v>
      </c>
      <c r="N4">
        <f>IF(AND(M4&gt;M3, M4&gt;M5), 3, IF(OR(M4&gt;M3, M4&gt;M5), 2, 1))</f>
        <v>1</v>
      </c>
      <c r="P4" t="s">
        <v>19</v>
      </c>
      <c r="Q4">
        <f t="shared" si="0"/>
        <v>0</v>
      </c>
    </row>
    <row r="5" spans="2:17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H5">
        <f>IF(E4=E5, H4+1, 1)</f>
        <v>2</v>
      </c>
      <c r="J5" t="s">
        <v>17</v>
      </c>
      <c r="K5">
        <f>COUNTIF(C4:C15, "Wet Willies")</f>
        <v>2</v>
      </c>
      <c r="L5">
        <f>COUNTIF(D4:D27, "Wet Willies")</f>
        <v>2</v>
      </c>
      <c r="M5" s="1">
        <f>K5/(K5+L5)</f>
        <v>0.5</v>
      </c>
      <c r="N5">
        <f>IF(AND(M5&gt;M4, M5&gt;M3), 3, IF(OR(M5&gt;M4, M5&gt;M3), 2, 1))</f>
        <v>2</v>
      </c>
      <c r="P5" t="s">
        <v>13</v>
      </c>
      <c r="Q5">
        <f t="shared" si="0"/>
        <v>1</v>
      </c>
    </row>
    <row r="6" spans="2:17" x14ac:dyDescent="0.45">
      <c r="B6">
        <v>3</v>
      </c>
      <c r="C6" t="s">
        <v>14</v>
      </c>
      <c r="D6" t="s">
        <v>10</v>
      </c>
      <c r="E6" t="s">
        <v>9</v>
      </c>
      <c r="F6">
        <v>1</v>
      </c>
      <c r="G6">
        <v>0</v>
      </c>
      <c r="H6">
        <f>IF(E5=E6, H5+1, 1)</f>
        <v>1</v>
      </c>
      <c r="P6" t="s">
        <v>16</v>
      </c>
      <c r="Q6">
        <f t="shared" si="0"/>
        <v>0</v>
      </c>
    </row>
    <row r="7" spans="2:17" x14ac:dyDescent="0.45">
      <c r="B7">
        <v>4</v>
      </c>
      <c r="C7" t="s">
        <v>14</v>
      </c>
      <c r="D7" t="s">
        <v>11</v>
      </c>
      <c r="E7" t="s">
        <v>12</v>
      </c>
      <c r="F7">
        <v>2</v>
      </c>
      <c r="G7">
        <v>2</v>
      </c>
      <c r="H7">
        <f>IF(E6=E7, H6+1, 1)</f>
        <v>1</v>
      </c>
      <c r="P7" t="s">
        <v>15</v>
      </c>
      <c r="Q7">
        <f t="shared" si="0"/>
        <v>0</v>
      </c>
    </row>
    <row r="8" spans="2:17" x14ac:dyDescent="0.45">
      <c r="B8">
        <v>5</v>
      </c>
      <c r="C8" t="s">
        <v>10</v>
      </c>
      <c r="D8" t="s">
        <v>14</v>
      </c>
      <c r="E8" t="s">
        <v>13</v>
      </c>
      <c r="F8">
        <v>1</v>
      </c>
      <c r="G8">
        <v>0</v>
      </c>
      <c r="H8">
        <f>IF(E7=E8, H7+1, 1)</f>
        <v>1</v>
      </c>
      <c r="P8" t="s">
        <v>12</v>
      </c>
      <c r="Q8">
        <f t="shared" si="0"/>
        <v>1</v>
      </c>
    </row>
    <row r="9" spans="2:17" x14ac:dyDescent="0.45">
      <c r="B9">
        <v>6</v>
      </c>
      <c r="C9" t="s">
        <v>11</v>
      </c>
      <c r="D9" t="s">
        <v>10</v>
      </c>
      <c r="E9" t="s">
        <v>2</v>
      </c>
      <c r="F9">
        <v>1</v>
      </c>
      <c r="G9">
        <v>0</v>
      </c>
      <c r="H9">
        <f>IF(E8=E9, H8+1, 1)</f>
        <v>1</v>
      </c>
      <c r="P9" t="s">
        <v>9</v>
      </c>
      <c r="Q9">
        <f t="shared" si="0"/>
        <v>1</v>
      </c>
    </row>
    <row r="10" spans="2:17" x14ac:dyDescent="0.45">
      <c r="P10" t="s">
        <v>8</v>
      </c>
      <c r="Q10">
        <f t="shared" si="0"/>
        <v>0</v>
      </c>
    </row>
    <row r="11" spans="2:17" x14ac:dyDescent="0.45">
      <c r="P11" t="s">
        <v>7</v>
      </c>
      <c r="Q11">
        <f t="shared" si="0"/>
        <v>0</v>
      </c>
    </row>
    <row r="12" spans="2:17" x14ac:dyDescent="0.45">
      <c r="P12" t="s">
        <v>6</v>
      </c>
      <c r="Q12">
        <f t="shared" si="0"/>
        <v>0</v>
      </c>
    </row>
    <row r="13" spans="2:17" x14ac:dyDescent="0.45">
      <c r="P13" t="s">
        <v>5</v>
      </c>
      <c r="Q13">
        <f t="shared" si="0"/>
        <v>0</v>
      </c>
    </row>
    <row r="14" spans="2:17" x14ac:dyDescent="0.45">
      <c r="P14" t="s">
        <v>4</v>
      </c>
      <c r="Q14">
        <f t="shared" si="0"/>
        <v>0</v>
      </c>
    </row>
    <row r="15" spans="2:17" x14ac:dyDescent="0.45">
      <c r="P15" t="s">
        <v>3</v>
      </c>
      <c r="Q15">
        <f t="shared" si="0"/>
        <v>0</v>
      </c>
    </row>
    <row r="16" spans="2:17" x14ac:dyDescent="0.45">
      <c r="P16" t="s">
        <v>2</v>
      </c>
      <c r="Q16">
        <f t="shared" si="0"/>
        <v>1</v>
      </c>
    </row>
    <row r="17" spans="16:17" x14ac:dyDescent="0.45">
      <c r="P17" t="s">
        <v>1</v>
      </c>
      <c r="Q17">
        <f t="shared" si="0"/>
        <v>0</v>
      </c>
    </row>
    <row r="18" spans="16:17" x14ac:dyDescent="0.45">
      <c r="P18" t="s">
        <v>0</v>
      </c>
      <c r="Q1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0"/>
  <sheetViews>
    <sheetView workbookViewId="0">
      <selection activeCell="F16" sqref="F16"/>
    </sheetView>
  </sheetViews>
  <sheetFormatPr defaultRowHeight="14.25" x14ac:dyDescent="0.45"/>
  <sheetData>
    <row r="2" spans="1:30" x14ac:dyDescent="0.45">
      <c r="B2" s="2" t="s">
        <v>38</v>
      </c>
      <c r="L2" t="s">
        <v>29</v>
      </c>
      <c r="R2" t="s">
        <v>39</v>
      </c>
      <c r="V2" t="s">
        <v>40</v>
      </c>
      <c r="AA2" t="s">
        <v>41</v>
      </c>
    </row>
    <row r="3" spans="1:30" x14ac:dyDescent="0.45">
      <c r="A3" t="s">
        <v>42</v>
      </c>
      <c r="B3" t="s">
        <v>33</v>
      </c>
      <c r="C3" t="s">
        <v>32</v>
      </c>
      <c r="D3" t="s">
        <v>29</v>
      </c>
      <c r="F3" t="s">
        <v>43</v>
      </c>
      <c r="G3" t="s">
        <v>44</v>
      </c>
      <c r="H3" t="s">
        <v>45</v>
      </c>
      <c r="J3" t="s">
        <v>18</v>
      </c>
      <c r="K3" t="s">
        <v>13</v>
      </c>
      <c r="L3" t="s">
        <v>19</v>
      </c>
      <c r="M3" t="s">
        <v>16</v>
      </c>
      <c r="N3" t="s">
        <v>15</v>
      </c>
      <c r="P3" t="s">
        <v>18</v>
      </c>
      <c r="Q3" t="s">
        <v>13</v>
      </c>
      <c r="R3" t="s">
        <v>19</v>
      </c>
      <c r="S3" t="s">
        <v>16</v>
      </c>
      <c r="T3" t="s">
        <v>15</v>
      </c>
      <c r="V3" t="s">
        <v>33</v>
      </c>
      <c r="W3" t="s">
        <v>32</v>
      </c>
      <c r="X3" t="s">
        <v>46</v>
      </c>
      <c r="Y3" t="s">
        <v>47</v>
      </c>
      <c r="AA3" t="s">
        <v>33</v>
      </c>
      <c r="AB3" t="s">
        <v>32</v>
      </c>
      <c r="AC3" t="s">
        <v>46</v>
      </c>
      <c r="AD3" t="s">
        <v>47</v>
      </c>
    </row>
    <row r="4" spans="1:30" x14ac:dyDescent="0.45">
      <c r="A4" s="3" t="str">
        <f>'402'!C2</f>
        <v>2023-02-04</v>
      </c>
      <c r="B4" s="4">
        <f>'402'!K3</f>
        <v>3</v>
      </c>
      <c r="C4" s="4">
        <f>'402'!L3</f>
        <v>2</v>
      </c>
      <c r="D4" s="4">
        <f>'402'!N3</f>
        <v>3</v>
      </c>
      <c r="F4">
        <f>SUM(B4:B30)</f>
        <v>3</v>
      </c>
      <c r="G4">
        <f>SUM(C4:C30)</f>
        <v>2</v>
      </c>
      <c r="H4">
        <f>SUM(D4:D30)</f>
        <v>3</v>
      </c>
      <c r="J4">
        <f>'402'!Q3</f>
        <v>2</v>
      </c>
      <c r="K4">
        <f>'402'!Q5</f>
        <v>1</v>
      </c>
      <c r="L4">
        <f>'402'!Q4</f>
        <v>0</v>
      </c>
      <c r="M4">
        <f>'402'!Q6</f>
        <v>0</v>
      </c>
      <c r="N4">
        <f>'402'!Q7</f>
        <v>0</v>
      </c>
      <c r="P4" s="5">
        <v>2</v>
      </c>
      <c r="Q4" s="5">
        <v>1</v>
      </c>
      <c r="R4" s="5"/>
      <c r="S4" s="5"/>
      <c r="T4" s="5"/>
      <c r="V4" s="5">
        <v>2</v>
      </c>
      <c r="W4" s="5">
        <v>0</v>
      </c>
      <c r="X4" s="5" t="s">
        <v>48</v>
      </c>
      <c r="Y4" s="5" t="s">
        <v>49</v>
      </c>
      <c r="AA4" s="5">
        <v>1</v>
      </c>
      <c r="AB4" s="5">
        <v>1</v>
      </c>
      <c r="AC4" s="5" t="s">
        <v>18</v>
      </c>
      <c r="AD4" s="5" t="s">
        <v>2</v>
      </c>
    </row>
    <row r="5" spans="1:30" x14ac:dyDescent="0.45">
      <c r="P5" s="5"/>
      <c r="Q5" s="5"/>
      <c r="R5" s="5"/>
      <c r="S5" s="5"/>
      <c r="T5" s="5"/>
      <c r="V5" s="5"/>
      <c r="W5" s="5"/>
      <c r="X5" s="5"/>
      <c r="Y5" s="5"/>
      <c r="AA5" s="5"/>
      <c r="AB5" s="5"/>
      <c r="AC5" s="5"/>
      <c r="AD5" s="5"/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16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16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16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16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16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6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6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6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6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6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6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6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6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6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0"/>
  <sheetViews>
    <sheetView workbookViewId="0">
      <selection sqref="A1:XFD1048576"/>
    </sheetView>
  </sheetViews>
  <sheetFormatPr defaultRowHeight="14.25" x14ac:dyDescent="0.45"/>
  <sheetData>
    <row r="2" spans="1:32" x14ac:dyDescent="0.45">
      <c r="B2" s="2" t="s">
        <v>50</v>
      </c>
      <c r="L2" t="s">
        <v>29</v>
      </c>
      <c r="S2" t="s">
        <v>39</v>
      </c>
      <c r="X2" t="s">
        <v>51</v>
      </c>
      <c r="AC2" t="s">
        <v>41</v>
      </c>
    </row>
    <row r="3" spans="1:32" x14ac:dyDescent="0.45">
      <c r="A3" t="s">
        <v>42</v>
      </c>
      <c r="B3" t="s">
        <v>33</v>
      </c>
      <c r="C3" t="s">
        <v>32</v>
      </c>
      <c r="D3" t="s">
        <v>29</v>
      </c>
      <c r="F3" t="s">
        <v>43</v>
      </c>
      <c r="G3" t="s">
        <v>44</v>
      </c>
      <c r="H3" t="s">
        <v>45</v>
      </c>
      <c r="J3" t="s">
        <v>12</v>
      </c>
      <c r="K3" t="s">
        <v>9</v>
      </c>
      <c r="L3" t="s">
        <v>8</v>
      </c>
      <c r="M3" t="s">
        <v>6</v>
      </c>
      <c r="N3" t="s">
        <v>5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5</v>
      </c>
      <c r="V3" t="s">
        <v>7</v>
      </c>
      <c r="X3" t="s">
        <v>33</v>
      </c>
      <c r="Y3" t="s">
        <v>32</v>
      </c>
      <c r="Z3" t="s">
        <v>46</v>
      </c>
      <c r="AA3" t="s">
        <v>47</v>
      </c>
      <c r="AC3" t="s">
        <v>33</v>
      </c>
      <c r="AD3" t="s">
        <v>32</v>
      </c>
      <c r="AE3" t="s">
        <v>46</v>
      </c>
      <c r="AF3" t="s">
        <v>47</v>
      </c>
    </row>
    <row r="4" spans="1:32" x14ac:dyDescent="0.45">
      <c r="A4" s="3" t="str">
        <f>'402'!C2</f>
        <v>2023-02-04</v>
      </c>
      <c r="B4" s="4">
        <f>'402'!K5</f>
        <v>2</v>
      </c>
      <c r="C4" s="4">
        <f>'402'!L5</f>
        <v>2</v>
      </c>
      <c r="D4" s="4">
        <f>'402'!N5</f>
        <v>2</v>
      </c>
      <c r="F4">
        <f>SUM(B4:B30)</f>
        <v>2</v>
      </c>
      <c r="G4">
        <f>SUM(C4:C30)</f>
        <v>2</v>
      </c>
      <c r="H4">
        <f>SUM(D4:D30)</f>
        <v>2</v>
      </c>
      <c r="J4">
        <f>'402'!Q8</f>
        <v>1</v>
      </c>
      <c r="K4">
        <f>'402'!Q9</f>
        <v>1</v>
      </c>
      <c r="L4">
        <f>'402'!Q410</f>
        <v>0</v>
      </c>
      <c r="M4">
        <f>'402'!Q12</f>
        <v>0</v>
      </c>
      <c r="N4">
        <f>'402'!Q13</f>
        <v>0</v>
      </c>
      <c r="O4">
        <f>'402'!Q11</f>
        <v>0</v>
      </c>
      <c r="Q4" s="5">
        <v>2</v>
      </c>
      <c r="R4" s="5">
        <v>1</v>
      </c>
      <c r="S4" s="5"/>
      <c r="T4" s="5"/>
      <c r="U4" s="5"/>
      <c r="V4" s="5"/>
      <c r="X4" s="5">
        <v>1</v>
      </c>
      <c r="Y4" s="5">
        <v>1</v>
      </c>
      <c r="Z4" s="5" t="s">
        <v>9</v>
      </c>
      <c r="AA4" s="5" t="s">
        <v>13</v>
      </c>
      <c r="AC4" s="5">
        <v>1</v>
      </c>
      <c r="AD4" s="5">
        <v>0</v>
      </c>
      <c r="AE4" s="5" t="s">
        <v>12</v>
      </c>
      <c r="AF4" s="5" t="s">
        <v>49</v>
      </c>
    </row>
    <row r="5" spans="1:32" x14ac:dyDescent="0.45">
      <c r="Q5" s="5"/>
      <c r="R5" s="5"/>
      <c r="S5" s="5"/>
      <c r="T5" s="5"/>
      <c r="U5" s="5"/>
      <c r="V5" s="5"/>
      <c r="X5" s="5"/>
      <c r="Y5" s="5"/>
      <c r="Z5" s="5"/>
      <c r="AA5" s="5"/>
      <c r="AC5" s="5"/>
      <c r="AD5" s="5"/>
      <c r="AE5" s="5"/>
      <c r="AF5" s="5"/>
    </row>
    <row r="6" spans="1:32" x14ac:dyDescent="0.45">
      <c r="Q6" s="5"/>
      <c r="R6" s="5"/>
      <c r="S6" s="5"/>
      <c r="T6" s="5"/>
      <c r="U6" s="5"/>
      <c r="V6" s="5"/>
      <c r="X6" s="5"/>
      <c r="Y6" s="5"/>
      <c r="Z6" s="5"/>
      <c r="AA6" s="5"/>
      <c r="AC6" s="5"/>
      <c r="AD6" s="5"/>
      <c r="AE6" s="5"/>
      <c r="AF6" s="5"/>
    </row>
    <row r="7" spans="1:32" x14ac:dyDescent="0.45">
      <c r="Q7" s="5"/>
      <c r="R7" s="5"/>
      <c r="S7" s="5"/>
      <c r="T7" s="5"/>
      <c r="U7" s="5"/>
      <c r="V7" s="5"/>
      <c r="X7" s="5"/>
      <c r="Y7" s="5"/>
      <c r="Z7" s="5"/>
      <c r="AA7" s="5"/>
      <c r="AC7" s="5"/>
      <c r="AD7" s="5"/>
      <c r="AE7" s="5"/>
      <c r="AF7" s="5"/>
    </row>
    <row r="8" spans="1:32" x14ac:dyDescent="0.45">
      <c r="Q8" s="5"/>
      <c r="R8" s="5"/>
      <c r="S8" s="5"/>
      <c r="T8" s="5"/>
      <c r="U8" s="5"/>
      <c r="V8" s="5"/>
      <c r="X8" s="5"/>
      <c r="Y8" s="5"/>
      <c r="Z8" s="5"/>
      <c r="AA8" s="5"/>
      <c r="AC8" s="5"/>
      <c r="AD8" s="5"/>
      <c r="AE8" s="5"/>
      <c r="AF8" s="5"/>
    </row>
    <row r="9" spans="1:32" x14ac:dyDescent="0.45">
      <c r="Q9" s="5"/>
      <c r="R9" s="5"/>
      <c r="S9" s="5"/>
      <c r="T9" s="5"/>
      <c r="U9" s="5"/>
      <c r="V9" s="5"/>
      <c r="X9" s="5"/>
      <c r="Y9" s="5"/>
      <c r="Z9" s="5"/>
      <c r="AA9" s="5"/>
      <c r="AC9" s="5"/>
      <c r="AD9" s="5"/>
      <c r="AE9" s="5"/>
      <c r="AF9" s="5"/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17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17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17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17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7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7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7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7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7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7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7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7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7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7:32" x14ac:dyDescent="0.45">
      <c r="Q30" s="5"/>
      <c r="R30" s="5"/>
      <c r="S30" s="5"/>
      <c r="T30" s="5"/>
      <c r="U30" s="5"/>
      <c r="V30" s="5"/>
      <c r="X30" s="5"/>
      <c r="Y30" s="5"/>
      <c r="Z30" s="5"/>
      <c r="AA30" s="5"/>
      <c r="AC30" s="5"/>
      <c r="AD30" s="5"/>
      <c r="AE30" s="5"/>
      <c r="AF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0"/>
  <sheetViews>
    <sheetView workbookViewId="0">
      <selection activeCell="C31" sqref="C31"/>
    </sheetView>
  </sheetViews>
  <sheetFormatPr defaultRowHeight="14.25" x14ac:dyDescent="0.45"/>
  <sheetData>
    <row r="2" spans="1:30" x14ac:dyDescent="0.45">
      <c r="B2" s="2" t="s">
        <v>52</v>
      </c>
      <c r="L2" t="s">
        <v>29</v>
      </c>
      <c r="R2" t="s">
        <v>39</v>
      </c>
      <c r="V2" t="s">
        <v>40</v>
      </c>
      <c r="AA2" t="s">
        <v>51</v>
      </c>
    </row>
    <row r="3" spans="1:30" x14ac:dyDescent="0.45">
      <c r="A3" t="s">
        <v>42</v>
      </c>
      <c r="B3" t="s">
        <v>33</v>
      </c>
      <c r="C3" t="s">
        <v>32</v>
      </c>
      <c r="D3" t="s">
        <v>29</v>
      </c>
      <c r="F3" t="s">
        <v>43</v>
      </c>
      <c r="G3" t="s">
        <v>44</v>
      </c>
      <c r="H3" t="s">
        <v>45</v>
      </c>
      <c r="J3" t="s">
        <v>4</v>
      </c>
      <c r="K3" t="s">
        <v>3</v>
      </c>
      <c r="L3" t="s">
        <v>2</v>
      </c>
      <c r="M3" t="s">
        <v>1</v>
      </c>
      <c r="N3" t="s">
        <v>0</v>
      </c>
      <c r="P3" t="s">
        <v>4</v>
      </c>
      <c r="Q3" t="s">
        <v>3</v>
      </c>
      <c r="R3" t="s">
        <v>2</v>
      </c>
      <c r="S3" t="s">
        <v>1</v>
      </c>
      <c r="T3" t="s">
        <v>0</v>
      </c>
      <c r="V3" t="s">
        <v>33</v>
      </c>
      <c r="W3" t="s">
        <v>32</v>
      </c>
      <c r="X3" t="s">
        <v>46</v>
      </c>
      <c r="Y3" t="s">
        <v>47</v>
      </c>
      <c r="AA3" t="s">
        <v>33</v>
      </c>
      <c r="AB3" t="s">
        <v>32</v>
      </c>
      <c r="AC3" t="s">
        <v>46</v>
      </c>
      <c r="AD3" t="s">
        <v>47</v>
      </c>
    </row>
    <row r="4" spans="1:30" x14ac:dyDescent="0.45">
      <c r="A4" s="3" t="str">
        <f>'402'!C2</f>
        <v>2023-02-04</v>
      </c>
      <c r="B4" s="4">
        <f>'402'!K4</f>
        <v>1</v>
      </c>
      <c r="C4" s="4">
        <f>'402'!L4</f>
        <v>2</v>
      </c>
      <c r="D4" s="4">
        <f>'402'!N4</f>
        <v>1</v>
      </c>
      <c r="F4">
        <f>SUM(B4:B30)</f>
        <v>1</v>
      </c>
      <c r="G4">
        <f>SUM(C4:C30)</f>
        <v>2</v>
      </c>
      <c r="H4">
        <f>SUM(D4:D30)</f>
        <v>1</v>
      </c>
      <c r="J4">
        <f>'402'!Q14</f>
        <v>0</v>
      </c>
      <c r="K4">
        <f>'402'!Q15</f>
        <v>0</v>
      </c>
      <c r="L4">
        <f>'402'!Q16</f>
        <v>1</v>
      </c>
      <c r="M4">
        <f>'402'!Q17</f>
        <v>0</v>
      </c>
      <c r="N4">
        <f>'402'!Q18</f>
        <v>0</v>
      </c>
      <c r="P4" s="5">
        <v>2</v>
      </c>
      <c r="Q4" s="5">
        <v>1</v>
      </c>
      <c r="R4" s="5"/>
      <c r="S4" s="5"/>
      <c r="T4" s="5"/>
      <c r="V4" s="5">
        <v>0</v>
      </c>
      <c r="W4" s="5">
        <v>1</v>
      </c>
      <c r="X4" s="5" t="s">
        <v>49</v>
      </c>
      <c r="Y4" s="5" t="s">
        <v>12</v>
      </c>
      <c r="AA4" s="5">
        <v>1</v>
      </c>
      <c r="AB4" s="5">
        <v>1</v>
      </c>
      <c r="AC4" s="5" t="s">
        <v>2</v>
      </c>
      <c r="AD4" s="5" t="s">
        <v>18</v>
      </c>
    </row>
    <row r="5" spans="1:30" x14ac:dyDescent="0.45">
      <c r="P5" s="5"/>
      <c r="Q5" s="5"/>
      <c r="R5" s="5"/>
      <c r="S5" s="5"/>
      <c r="T5" s="5"/>
      <c r="V5" s="5"/>
      <c r="W5" s="5"/>
      <c r="X5" s="5"/>
      <c r="Y5" s="5"/>
      <c r="AA5" s="5"/>
      <c r="AB5" s="5"/>
      <c r="AC5" s="5"/>
      <c r="AD5" s="5"/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16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16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16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16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16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6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6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6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6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6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6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6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6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6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402</vt:lpstr>
      <vt:lpstr>Statistics LG</vt:lpstr>
      <vt:lpstr>Statistics WW</vt:lpstr>
      <vt:lpstr>Statistics 5M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2023-02-05T09:42:37Z</dcterms:modified>
</cp:coreProperties>
</file>