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5715"/>
  </bookViews>
  <sheets>
    <sheet name="Tanker Tracker" sheetId="5" r:id="rId1"/>
    <sheet name="Tankers" sheetId="1" r:id="rId2"/>
    <sheet name="Ideal" sheetId="3" r:id="rId3"/>
    <sheet name="Overhead Tank" sheetId="2" r:id="rId4"/>
    <sheet name="Misc Exp" sheetId="4" r:id="rId5"/>
  </sheet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H6" i="3" l="1"/>
  <c r="H7" i="3"/>
  <c r="H11" i="3"/>
  <c r="L4" i="3"/>
  <c r="L5" i="3"/>
  <c r="L6" i="3"/>
  <c r="L7" i="3"/>
  <c r="L8" i="3"/>
  <c r="L9" i="3"/>
  <c r="L10" i="3"/>
  <c r="L11" i="3"/>
  <c r="L3" i="3"/>
  <c r="G11" i="3"/>
  <c r="I11" i="3" s="1"/>
  <c r="F11" i="3"/>
  <c r="G10" i="3"/>
  <c r="I10" i="3" s="1"/>
  <c r="F10" i="3"/>
  <c r="H10" i="3" s="1"/>
  <c r="K10" i="3" s="1"/>
  <c r="M10" i="3" s="1"/>
  <c r="G9" i="3"/>
  <c r="I9" i="3" s="1"/>
  <c r="F9" i="3"/>
  <c r="H9" i="3" s="1"/>
  <c r="K9" i="3" s="1"/>
  <c r="M9" i="3" s="1"/>
  <c r="G8" i="3"/>
  <c r="I8" i="3" s="1"/>
  <c r="F8" i="3"/>
  <c r="H8" i="3" s="1"/>
  <c r="K8" i="3" s="1"/>
  <c r="M8" i="3" s="1"/>
  <c r="G7" i="3"/>
  <c r="I7" i="3" s="1"/>
  <c r="F7" i="3"/>
  <c r="G6" i="3"/>
  <c r="F6" i="3"/>
  <c r="K6" i="3" s="1"/>
  <c r="M6" i="3" s="1"/>
  <c r="I5" i="3"/>
  <c r="I6" i="3"/>
  <c r="F5" i="3"/>
  <c r="I4" i="3"/>
  <c r="G4" i="3"/>
  <c r="F4" i="3"/>
  <c r="H4" i="3" s="1"/>
  <c r="K4" i="3" s="1"/>
  <c r="M4" i="3" s="1"/>
  <c r="G3" i="3"/>
  <c r="F3" i="3"/>
  <c r="H3" i="3" s="1"/>
  <c r="E4" i="3"/>
  <c r="E5" i="3"/>
  <c r="E6" i="3"/>
  <c r="E7" i="3"/>
  <c r="E8" i="3"/>
  <c r="E9" i="3"/>
  <c r="E10" i="3"/>
  <c r="E11" i="3"/>
  <c r="E3" i="3"/>
  <c r="E12" i="3" s="1"/>
  <c r="C12" i="3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X24" i="1"/>
  <c r="Y24" i="1"/>
  <c r="Z24" i="1"/>
  <c r="AA24" i="1"/>
  <c r="AB24" i="1"/>
  <c r="AC24" i="1"/>
  <c r="AD2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U4" i="1"/>
  <c r="U24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L4" i="1"/>
  <c r="L2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I4" i="1"/>
  <c r="I2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4" i="1"/>
  <c r="F2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B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3" i="1"/>
  <c r="H5" i="3" l="1"/>
  <c r="K5" i="3" s="1"/>
  <c r="M5" i="3" s="1"/>
  <c r="C4" i="1"/>
  <c r="J4" i="3"/>
  <c r="F12" i="3"/>
  <c r="K3" i="3"/>
  <c r="M3" i="3" s="1"/>
  <c r="K11" i="3"/>
  <c r="M11" i="3" s="1"/>
  <c r="J11" i="3"/>
  <c r="J6" i="3"/>
  <c r="K7" i="3"/>
  <c r="M7" i="3" s="1"/>
  <c r="B24" i="1"/>
  <c r="J5" i="3"/>
  <c r="J10" i="3"/>
  <c r="J9" i="3"/>
  <c r="J8" i="3"/>
  <c r="J7" i="3"/>
  <c r="J3" i="3"/>
  <c r="I3" i="3"/>
  <c r="AD3" i="1"/>
  <c r="AA3" i="1"/>
  <c r="X3" i="1"/>
  <c r="U3" i="1"/>
  <c r="R3" i="1"/>
  <c r="R24" i="1" s="1"/>
  <c r="O3" i="1"/>
  <c r="L3" i="1"/>
  <c r="I3" i="1"/>
  <c r="F3" i="1"/>
  <c r="H12" i="3" l="1"/>
  <c r="M12" i="3"/>
  <c r="K12" i="3"/>
  <c r="J12" i="3"/>
  <c r="C3" i="1"/>
  <c r="C24" i="1" s="1"/>
  <c r="O24" i="1"/>
</calcChain>
</file>

<file path=xl/sharedStrings.xml><?xml version="1.0" encoding="utf-8"?>
<sst xmlns="http://schemas.openxmlformats.org/spreadsheetml/2006/main" count="107" uniqueCount="47">
  <si>
    <t>A  Block</t>
  </si>
  <si>
    <t>Total</t>
  </si>
  <si>
    <t>Date</t>
  </si>
  <si>
    <t>D&amp;E  Block</t>
  </si>
  <si>
    <t>B&amp;C  Block</t>
  </si>
  <si>
    <t>F  Block</t>
  </si>
  <si>
    <t>G  Block</t>
  </si>
  <si>
    <t>H  Block</t>
  </si>
  <si>
    <t>J  Block</t>
  </si>
  <si>
    <t>K  Block</t>
  </si>
  <si>
    <t>L  Block</t>
  </si>
  <si>
    <t>Loads</t>
  </si>
  <si>
    <t>Tanker</t>
  </si>
  <si>
    <t>Total Water(1000s) liters</t>
  </si>
  <si>
    <t>A Block</t>
  </si>
  <si>
    <t>Time</t>
  </si>
  <si>
    <t>B&amp;C Block</t>
  </si>
  <si>
    <t>D&amp;E Block</t>
  </si>
  <si>
    <t>F Block</t>
  </si>
  <si>
    <t>G Block</t>
  </si>
  <si>
    <t>H Block</t>
  </si>
  <si>
    <t>J Block</t>
  </si>
  <si>
    <t>K Block</t>
  </si>
  <si>
    <t>L Block</t>
  </si>
  <si>
    <t>Ideal</t>
  </si>
  <si>
    <t>As Of Now</t>
  </si>
  <si>
    <t>Breakfast</t>
  </si>
  <si>
    <t>Size</t>
  </si>
  <si>
    <t>Block</t>
  </si>
  <si>
    <t>D</t>
  </si>
  <si>
    <t>F</t>
  </si>
  <si>
    <t>C</t>
  </si>
  <si>
    <t>A</t>
  </si>
  <si>
    <t>K</t>
  </si>
  <si>
    <t>Yet To Order</t>
  </si>
  <si>
    <t>G</t>
  </si>
  <si>
    <t>L</t>
  </si>
  <si>
    <t>Load 12K</t>
  </si>
  <si>
    <t>12K Tanker</t>
  </si>
  <si>
    <t>H</t>
  </si>
  <si>
    <t>J</t>
  </si>
  <si>
    <t>Row Labels</t>
  </si>
  <si>
    <t>Grand Total</t>
  </si>
  <si>
    <t>Count</t>
  </si>
  <si>
    <t>Count of Count</t>
  </si>
  <si>
    <t>Column Labels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</si>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</sst>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2" borderId="0" xfId="0" applyFont="1" applyFill="1"/>
    <xf numFmtId="0" fontId="0" fillId="3" borderId="0" xfId="0" applyFont="1" applyFill="1"/>
    <xf numFmtId="0" fontId="0" fillId="0" borderId="0" xfId="0" applyFont="1" applyFill="1"/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15" fontId="1" fillId="4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1" fillId="4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" refreshedDate="43447.741808101855" createdVersion="4" refreshedVersion="4" minRefreshableVersion="3" recordCount="20">
  <cacheSource type="worksheet">
    <worksheetSource ref="A1:E1048576" sheet="Tanker Tracker"/>
  </cacheSource>
  <cacheFields count="5">
    <cacheField name="Date" numFmtId="0">
      <sharedItems containsNonDate="0" containsDate="1" containsString="0" containsBlank="1" minDate="2018-12-13T00:00:00" maxDate="2018-12-15T00:00:00" count="3">
        <d v="2018-12-13T00:00:00"/>
        <d v="2018-12-14T00:00:00"/>
        <m/>
      </sharedItems>
    </cacheField>
    <cacheField name="Time" numFmtId="0">
      <sharedItems containsDate="1" containsString="0" containsBlank="1" containsMixedTypes="1" minDate="1899-12-30T00:00:00" maxDate="1899-12-30T17:45:00"/>
    </cacheField>
    <cacheField name="Count" numFmtId="0">
      <sharedItems containsString="0" containsBlank="1" containsNumber="1" containsInteger="1" minValue="1" maxValue="1"/>
    </cacheField>
    <cacheField name="Size" numFmtId="0">
      <sharedItems containsString="0" containsBlank="1" containsNumber="1" containsInteger="1" minValue="12000" maxValue="24000" count="3">
        <n v="12000"/>
        <n v="24000"/>
        <m/>
      </sharedItems>
    </cacheField>
    <cacheField name="Block" numFmtId="0">
      <sharedItems containsBlank="1" count="10">
        <s v="F"/>
        <s v="D"/>
        <s v="C"/>
        <s v="A"/>
        <s v="K"/>
        <s v="G"/>
        <s v="L"/>
        <s v="H"/>
        <s v="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d v="1899-12-31T00:00:00"/>
    <n v="1"/>
    <x v="0"/>
    <x v="0"/>
  </r>
  <r>
    <x v="0"/>
    <n v="1"/>
    <n v="1"/>
    <x v="0"/>
    <x v="1"/>
  </r>
  <r>
    <x v="0"/>
    <n v="1"/>
    <n v="1"/>
    <x v="0"/>
    <x v="2"/>
  </r>
  <r>
    <x v="0"/>
    <n v="1"/>
    <n v="1"/>
    <x v="0"/>
    <x v="3"/>
  </r>
  <r>
    <x v="0"/>
    <n v="1"/>
    <n v="1"/>
    <x v="1"/>
    <x v="4"/>
  </r>
  <r>
    <x v="0"/>
    <d v="1899-12-30T11:00:00"/>
    <n v="1"/>
    <x v="0"/>
    <x v="1"/>
  </r>
  <r>
    <x v="0"/>
    <d v="1899-12-30T12:00:00"/>
    <n v="1"/>
    <x v="1"/>
    <x v="5"/>
  </r>
  <r>
    <x v="0"/>
    <d v="1899-12-30T12:15:00"/>
    <n v="1"/>
    <x v="0"/>
    <x v="0"/>
  </r>
  <r>
    <x v="0"/>
    <d v="1899-12-30T13:00:00"/>
    <n v="1"/>
    <x v="1"/>
    <x v="6"/>
  </r>
  <r>
    <x v="0"/>
    <d v="1899-12-30T13:15:00"/>
    <n v="1"/>
    <x v="0"/>
    <x v="0"/>
  </r>
  <r>
    <x v="0"/>
    <d v="1899-12-30T14:00:00"/>
    <n v="1"/>
    <x v="0"/>
    <x v="3"/>
  </r>
  <r>
    <x v="0"/>
    <d v="1899-12-30T14:00:00"/>
    <n v="1"/>
    <x v="1"/>
    <x v="7"/>
  </r>
  <r>
    <x v="0"/>
    <d v="1899-12-30T15:00:00"/>
    <n v="1"/>
    <x v="0"/>
    <x v="2"/>
  </r>
  <r>
    <x v="0"/>
    <d v="1899-12-30T15:30:00"/>
    <n v="1"/>
    <x v="0"/>
    <x v="3"/>
  </r>
  <r>
    <x v="0"/>
    <d v="1899-12-30T15:30:00"/>
    <n v="1"/>
    <x v="1"/>
    <x v="8"/>
  </r>
  <r>
    <x v="0"/>
    <m/>
    <n v="1"/>
    <x v="1"/>
    <x v="1"/>
  </r>
  <r>
    <x v="0"/>
    <d v="1899-12-30T17:00:00"/>
    <n v="1"/>
    <x v="2"/>
    <x v="3"/>
  </r>
  <r>
    <x v="0"/>
    <d v="1899-12-30T17:45:00"/>
    <n v="1"/>
    <x v="1"/>
    <x v="4"/>
  </r>
  <r>
    <x v="1"/>
    <d v="1899-12-30T00:00:00"/>
    <n v="1"/>
    <x v="0"/>
    <x v="0"/>
  </r>
  <r>
    <x v="2"/>
    <m/>
    <m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N6" firstHeaderRow="1" firstDataRow="2" firstDataCol="1" rowPageCount="1" colPageCount="1"/>
  <pivotFields count="5">
    <pivotField axis="axisPage" multipleItemSelectionAllowed="1" showAll="0">
      <items count="4">
        <item h="1" x="0"/>
        <item h="1" x="2"/>
        <item x="1"/>
        <item t="default"/>
      </items>
    </pivotField>
    <pivotField showAll="0"/>
    <pivotField dataField="1" showAll="0" defaultSubtotal="0"/>
    <pivotField axis="axisRow" showAll="0">
      <items count="4">
        <item x="0"/>
        <item x="1"/>
        <item x="2"/>
        <item t="default"/>
      </items>
    </pivotField>
    <pivotField axis="axisCol" showAll="0">
      <items count="11">
        <item x="3"/>
        <item x="2"/>
        <item x="1"/>
        <item x="0"/>
        <item x="5"/>
        <item x="7"/>
        <item x="8"/>
        <item x="4"/>
        <item x="6"/>
        <item h="1" x="9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4"/>
  </colFields>
  <colItems count="2">
    <i>
      <x v="3"/>
    </i>
    <i t="grand">
      <x/>
    </i>
  </colItems>
  <pageFields count="1">
    <pageField fld="0" hier="-1"/>
  </pageFields>
  <dataFields count="1">
    <dataField name="Count of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J14" sqref="J14"/>
    </sheetView>
  </sheetViews>
  <sheetFormatPr defaultRowHeight="15" x14ac:dyDescent="0.25"/>
  <cols>
    <col min="1" max="1" width="9.7109375" bestFit="1" customWidth="1"/>
    <col min="12" max="12" width="14.42578125" bestFit="1" customWidth="1"/>
    <col min="13" max="13" width="16.28515625" bestFit="1" customWidth="1"/>
    <col min="14" max="14" width="11.28515625" customWidth="1"/>
    <col min="15" max="15" width="2.28515625" customWidth="1"/>
    <col min="16" max="16" width="2" customWidth="1"/>
    <col min="17" max="17" width="2.42578125" customWidth="1"/>
    <col min="18" max="18" width="2.28515625" customWidth="1"/>
    <col min="19" max="19" width="2" customWidth="1"/>
    <col min="20" max="20" width="2.140625" customWidth="1"/>
    <col min="21" max="21" width="2" customWidth="1"/>
    <col min="22" max="22" width="11.28515625" customWidth="1"/>
    <col min="23" max="23" width="7.7109375" customWidth="1"/>
  </cols>
  <sheetData>
    <row r="1" spans="1:14" x14ac:dyDescent="0.25">
      <c r="A1" t="s">
        <v>2</v>
      </c>
      <c r="B1" t="s">
        <v>15</v>
      </c>
      <c r="C1" t="s">
        <v>43</v>
      </c>
      <c r="D1" t="s">
        <v>27</v>
      </c>
      <c r="E1" t="s">
        <v>28</v>
      </c>
      <c r="L1" s="20" t="s">
        <v>2</v>
      </c>
      <c r="M1" s="21">
        <v>43448</v>
      </c>
    </row>
    <row r="2" spans="1:14" x14ac:dyDescent="0.25">
      <c r="A2" s="1">
        <v>43447</v>
      </c>
      <c r="B2" s="4">
        <v>1</v>
      </c>
      <c r="C2">
        <v>1</v>
      </c>
      <c r="D2">
        <v>12000</v>
      </c>
      <c r="E2" t="s">
        <v>30</v>
      </c>
    </row>
    <row r="3" spans="1:14" x14ac:dyDescent="0.25">
      <c r="A3" s="1">
        <v>43447</v>
      </c>
      <c r="B3">
        <v>1</v>
      </c>
      <c r="C3">
        <v>1</v>
      </c>
      <c r="D3">
        <v>12000</v>
      </c>
      <c r="E3" t="s">
        <v>29</v>
      </c>
      <c r="L3" s="20" t="s">
        <v>44</v>
      </c>
      <c r="M3" s="20" t="s">
        <v>45</v>
      </c>
    </row>
    <row r="4" spans="1:14" x14ac:dyDescent="0.25">
      <c r="A4" s="1">
        <v>43447</v>
      </c>
      <c r="B4">
        <v>1</v>
      </c>
      <c r="C4">
        <v>1</v>
      </c>
      <c r="D4">
        <v>12000</v>
      </c>
      <c r="E4" t="s">
        <v>31</v>
      </c>
      <c r="L4" s="20" t="s">
        <v>41</v>
      </c>
      <c r="M4" t="s">
        <v>30</v>
      </c>
      <c r="N4" t="s">
        <v>42</v>
      </c>
    </row>
    <row r="5" spans="1:14" x14ac:dyDescent="0.25">
      <c r="A5" s="1">
        <v>43447</v>
      </c>
      <c r="B5">
        <v>1</v>
      </c>
      <c r="C5">
        <v>1</v>
      </c>
      <c r="D5">
        <v>12000</v>
      </c>
      <c r="E5" t="s">
        <v>32</v>
      </c>
      <c r="L5" s="22">
        <v>12000</v>
      </c>
      <c r="M5" s="23">
        <v>1</v>
      </c>
      <c r="N5" s="23">
        <v>1</v>
      </c>
    </row>
    <row r="6" spans="1:14" x14ac:dyDescent="0.25">
      <c r="A6" s="1">
        <v>43447</v>
      </c>
      <c r="B6">
        <v>1</v>
      </c>
      <c r="C6">
        <v>1</v>
      </c>
      <c r="D6">
        <v>24000</v>
      </c>
      <c r="E6" t="s">
        <v>33</v>
      </c>
      <c r="L6" s="22" t="s">
        <v>42</v>
      </c>
      <c r="M6" s="23">
        <v>1</v>
      </c>
      <c r="N6" s="23">
        <v>1</v>
      </c>
    </row>
    <row r="7" spans="1:14" x14ac:dyDescent="0.25">
      <c r="A7" s="1">
        <v>43447</v>
      </c>
      <c r="B7" s="4">
        <v>0.45833333333333331</v>
      </c>
      <c r="C7">
        <v>1</v>
      </c>
      <c r="D7">
        <v>12000</v>
      </c>
      <c r="E7" t="s">
        <v>29</v>
      </c>
    </row>
    <row r="8" spans="1:14" x14ac:dyDescent="0.25">
      <c r="A8" s="1">
        <v>43447</v>
      </c>
      <c r="B8" s="4">
        <v>0.5</v>
      </c>
      <c r="C8">
        <v>1</v>
      </c>
      <c r="D8">
        <v>24000</v>
      </c>
      <c r="E8" t="s">
        <v>35</v>
      </c>
    </row>
    <row r="9" spans="1:14" x14ac:dyDescent="0.25">
      <c r="A9" s="1">
        <v>43447</v>
      </c>
      <c r="B9" s="4">
        <v>0.51041666666666663</v>
      </c>
      <c r="C9">
        <v>1</v>
      </c>
      <c r="D9">
        <v>12000</v>
      </c>
      <c r="E9" t="s">
        <v>30</v>
      </c>
    </row>
    <row r="10" spans="1:14" x14ac:dyDescent="0.25">
      <c r="A10" s="1">
        <v>43447</v>
      </c>
      <c r="B10" s="4">
        <v>0.54166666666666663</v>
      </c>
      <c r="C10">
        <v>1</v>
      </c>
      <c r="D10">
        <v>24000</v>
      </c>
      <c r="E10" t="s">
        <v>36</v>
      </c>
    </row>
    <row r="11" spans="1:14" x14ac:dyDescent="0.25">
      <c r="A11" s="1">
        <v>43447</v>
      </c>
      <c r="B11" s="4">
        <v>0.55208333333333337</v>
      </c>
      <c r="C11">
        <v>1</v>
      </c>
      <c r="D11">
        <v>12000</v>
      </c>
      <c r="E11" t="s">
        <v>30</v>
      </c>
    </row>
    <row r="12" spans="1:14" x14ac:dyDescent="0.25">
      <c r="A12" s="1">
        <v>43447</v>
      </c>
      <c r="B12" s="4">
        <v>0.58333333333333337</v>
      </c>
      <c r="C12">
        <v>1</v>
      </c>
      <c r="D12">
        <v>12000</v>
      </c>
      <c r="E12" t="s">
        <v>32</v>
      </c>
    </row>
    <row r="13" spans="1:14" x14ac:dyDescent="0.25">
      <c r="A13" s="1">
        <v>43447</v>
      </c>
      <c r="B13" s="4">
        <v>0.58333333333333337</v>
      </c>
      <c r="C13">
        <v>1</v>
      </c>
      <c r="D13">
        <v>24000</v>
      </c>
      <c r="E13" t="s">
        <v>39</v>
      </c>
      <c r="J13" t="s">
        <v>46</v>
      </c>
    </row>
    <row r="14" spans="1:14" x14ac:dyDescent="0.25">
      <c r="A14" s="1">
        <v>43447</v>
      </c>
      <c r="B14" s="4">
        <v>0.625</v>
      </c>
      <c r="C14">
        <v>1</v>
      </c>
      <c r="D14">
        <v>12000</v>
      </c>
      <c r="E14" t="s">
        <v>31</v>
      </c>
    </row>
    <row r="15" spans="1:14" x14ac:dyDescent="0.25">
      <c r="A15" s="1">
        <v>43447</v>
      </c>
      <c r="B15" s="4">
        <v>0.64583333333333337</v>
      </c>
      <c r="C15">
        <v>1</v>
      </c>
      <c r="D15">
        <v>12000</v>
      </c>
      <c r="E15" t="s">
        <v>32</v>
      </c>
    </row>
    <row r="16" spans="1:14" x14ac:dyDescent="0.25">
      <c r="A16" s="1">
        <v>43447</v>
      </c>
      <c r="B16" s="4">
        <v>0.64583333333333337</v>
      </c>
      <c r="C16">
        <v>1</v>
      </c>
      <c r="D16">
        <v>24000</v>
      </c>
      <c r="E16" t="s">
        <v>40</v>
      </c>
    </row>
    <row r="17" spans="1:5" x14ac:dyDescent="0.25">
      <c r="A17" s="1">
        <v>43447</v>
      </c>
      <c r="C17">
        <v>1</v>
      </c>
      <c r="D17">
        <v>24000</v>
      </c>
      <c r="E17" t="s">
        <v>29</v>
      </c>
    </row>
    <row r="18" spans="1:5" x14ac:dyDescent="0.25">
      <c r="A18" s="1">
        <v>43447</v>
      </c>
      <c r="B18" s="4">
        <v>0.70833333333333337</v>
      </c>
      <c r="C18">
        <v>1</v>
      </c>
      <c r="E18" t="s">
        <v>32</v>
      </c>
    </row>
    <row r="19" spans="1:5" x14ac:dyDescent="0.25">
      <c r="A19" s="1">
        <v>43447</v>
      </c>
      <c r="B19" s="4">
        <v>0.73958333333333337</v>
      </c>
      <c r="C19">
        <v>1</v>
      </c>
      <c r="D19">
        <v>24000</v>
      </c>
      <c r="E19" t="s">
        <v>33</v>
      </c>
    </row>
    <row r="20" spans="1:5" x14ac:dyDescent="0.25">
      <c r="A20" s="1"/>
      <c r="B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zoomScaleNormal="100" workbookViewId="0">
      <pane ySplit="2" topLeftCell="A3" activePane="bottomLeft" state="frozen"/>
      <selection pane="bottomLeft" activeCell="Z4" sqref="Z4"/>
    </sheetView>
  </sheetViews>
  <sheetFormatPr defaultColWidth="8.28515625" defaultRowHeight="15" x14ac:dyDescent="0.25"/>
  <cols>
    <col min="1" max="1" width="9.7109375" style="2" bestFit="1" customWidth="1"/>
    <col min="2" max="2" width="8.5703125" style="2" customWidth="1"/>
    <col min="3" max="3" width="23" style="2" bestFit="1" customWidth="1"/>
    <col min="4" max="16384" width="8.28515625" style="2"/>
  </cols>
  <sheetData>
    <row r="1" spans="1:30" x14ac:dyDescent="0.25">
      <c r="A1" s="10"/>
      <c r="B1" s="24" t="s">
        <v>1</v>
      </c>
      <c r="C1" s="24"/>
      <c r="D1" s="24" t="s">
        <v>0</v>
      </c>
      <c r="E1" s="24"/>
      <c r="F1" s="24"/>
      <c r="G1" s="24" t="s">
        <v>4</v>
      </c>
      <c r="H1" s="24"/>
      <c r="I1" s="24"/>
      <c r="J1" s="24" t="s">
        <v>3</v>
      </c>
      <c r="K1" s="24"/>
      <c r="L1" s="24"/>
      <c r="M1" s="24" t="s">
        <v>5</v>
      </c>
      <c r="N1" s="24"/>
      <c r="O1" s="24"/>
      <c r="P1" s="24" t="s">
        <v>6</v>
      </c>
      <c r="Q1" s="24"/>
      <c r="R1" s="24"/>
      <c r="S1" s="24" t="s">
        <v>7</v>
      </c>
      <c r="T1" s="24"/>
      <c r="U1" s="24"/>
      <c r="V1" s="24" t="s">
        <v>8</v>
      </c>
      <c r="W1" s="24"/>
      <c r="X1" s="24"/>
      <c r="Y1" s="24" t="s">
        <v>9</v>
      </c>
      <c r="Z1" s="24"/>
      <c r="AA1" s="24"/>
      <c r="AB1" s="24" t="s">
        <v>10</v>
      </c>
      <c r="AC1" s="24"/>
      <c r="AD1" s="24"/>
    </row>
    <row r="2" spans="1:30" s="3" customFormat="1" x14ac:dyDescent="0.25">
      <c r="A2" s="9" t="s">
        <v>2</v>
      </c>
      <c r="B2" s="8" t="s">
        <v>11</v>
      </c>
      <c r="C2" s="9" t="s">
        <v>13</v>
      </c>
      <c r="D2" s="8" t="s">
        <v>11</v>
      </c>
      <c r="E2" s="9" t="s">
        <v>12</v>
      </c>
      <c r="F2" s="9" t="s">
        <v>1</v>
      </c>
      <c r="G2" s="8" t="s">
        <v>11</v>
      </c>
      <c r="H2" s="9" t="s">
        <v>12</v>
      </c>
      <c r="I2" s="9" t="s">
        <v>1</v>
      </c>
      <c r="J2" s="8" t="s">
        <v>11</v>
      </c>
      <c r="K2" s="9" t="s">
        <v>12</v>
      </c>
      <c r="L2" s="9" t="s">
        <v>1</v>
      </c>
      <c r="M2" s="8" t="s">
        <v>11</v>
      </c>
      <c r="N2" s="9" t="s">
        <v>12</v>
      </c>
      <c r="O2" s="9" t="s">
        <v>1</v>
      </c>
      <c r="P2" s="8" t="s">
        <v>11</v>
      </c>
      <c r="Q2" s="9" t="s">
        <v>12</v>
      </c>
      <c r="R2" s="9" t="s">
        <v>1</v>
      </c>
      <c r="S2" s="8" t="s">
        <v>11</v>
      </c>
      <c r="T2" s="9" t="s">
        <v>12</v>
      </c>
      <c r="U2" s="9" t="s">
        <v>1</v>
      </c>
      <c r="V2" s="8" t="s">
        <v>11</v>
      </c>
      <c r="W2" s="9" t="s">
        <v>12</v>
      </c>
      <c r="X2" s="9" t="s">
        <v>1</v>
      </c>
      <c r="Y2" s="8" t="s">
        <v>11</v>
      </c>
      <c r="Z2" s="9" t="s">
        <v>12</v>
      </c>
      <c r="AA2" s="9" t="s">
        <v>1</v>
      </c>
      <c r="AB2" s="8" t="s">
        <v>11</v>
      </c>
      <c r="AC2" s="9" t="s">
        <v>12</v>
      </c>
      <c r="AD2" s="9" t="s">
        <v>1</v>
      </c>
    </row>
    <row r="3" spans="1:30" x14ac:dyDescent="0.25">
      <c r="A3" s="11">
        <v>43446</v>
      </c>
      <c r="B3" s="5">
        <f>SUM(D3,G3,J3,M3,P3,S3,V3,Y3,AB3)</f>
        <v>14</v>
      </c>
      <c r="C3" s="5">
        <f>SUM(F3,I3,L3,O3,R3,U3,X3,AA3,AD3)/1000</f>
        <v>300</v>
      </c>
      <c r="D3" s="7">
        <v>2</v>
      </c>
      <c r="E3" s="7">
        <v>24000</v>
      </c>
      <c r="F3" s="7">
        <f>E3*D3</f>
        <v>48000</v>
      </c>
      <c r="G3" s="6">
        <v>1</v>
      </c>
      <c r="H3" s="6">
        <v>24000</v>
      </c>
      <c r="I3" s="6">
        <f>H3*G3</f>
        <v>24000</v>
      </c>
      <c r="J3" s="7">
        <v>2</v>
      </c>
      <c r="K3" s="7">
        <v>24000</v>
      </c>
      <c r="L3" s="7">
        <f>K3*J3</f>
        <v>48000</v>
      </c>
      <c r="M3" s="6">
        <v>3</v>
      </c>
      <c r="N3" s="6">
        <v>12000</v>
      </c>
      <c r="O3" s="6">
        <f>N3*M3</f>
        <v>36000</v>
      </c>
      <c r="P3" s="2">
        <v>1</v>
      </c>
      <c r="Q3" s="2">
        <v>24000</v>
      </c>
      <c r="R3" s="2">
        <f>Q3*P3</f>
        <v>24000</v>
      </c>
      <c r="S3" s="6">
        <v>1</v>
      </c>
      <c r="T3" s="6">
        <v>24000</v>
      </c>
      <c r="U3" s="6">
        <f>T3*S3</f>
        <v>24000</v>
      </c>
      <c r="V3" s="2">
        <v>1</v>
      </c>
      <c r="W3" s="2">
        <v>24000</v>
      </c>
      <c r="X3" s="2">
        <f>W3*V3</f>
        <v>24000</v>
      </c>
      <c r="Y3" s="6">
        <v>2</v>
      </c>
      <c r="Z3" s="6">
        <v>24000</v>
      </c>
      <c r="AA3" s="6">
        <f>Z3*Y3</f>
        <v>48000</v>
      </c>
      <c r="AB3" s="2">
        <v>1</v>
      </c>
      <c r="AC3" s="2">
        <v>24000</v>
      </c>
      <c r="AD3" s="2">
        <f>AC3*AB3</f>
        <v>24000</v>
      </c>
    </row>
    <row r="4" spans="1:30" x14ac:dyDescent="0.25">
      <c r="A4" s="11">
        <v>43447</v>
      </c>
      <c r="B4" s="5">
        <f t="shared" ref="B4:B17" si="0">SUM(D4,G4,J4,M4,P4,S4,V4,Y4,AB4)</f>
        <v>19</v>
      </c>
      <c r="C4" s="5">
        <f t="shared" ref="C4:C17" si="1">SUM(F4,I4,L4,O4,R4,U4,X4,AA4,AD4)/1000</f>
        <v>300</v>
      </c>
      <c r="D4" s="7">
        <v>4</v>
      </c>
      <c r="E4" s="7">
        <v>12000</v>
      </c>
      <c r="F4" s="7">
        <f t="shared" ref="F4:F17" si="2">E4*D4</f>
        <v>48000</v>
      </c>
      <c r="G4" s="6">
        <v>2</v>
      </c>
      <c r="H4" s="6">
        <v>12000</v>
      </c>
      <c r="I4" s="6">
        <f t="shared" ref="I4:I17" si="3">H4*G4</f>
        <v>24000</v>
      </c>
      <c r="J4" s="7">
        <v>4</v>
      </c>
      <c r="K4" s="7">
        <v>12000</v>
      </c>
      <c r="L4" s="7">
        <f t="shared" ref="L4:L17" si="4">K4*J4</f>
        <v>48000</v>
      </c>
      <c r="M4" s="6">
        <v>3</v>
      </c>
      <c r="N4" s="6">
        <v>12000</v>
      </c>
      <c r="O4" s="6">
        <f t="shared" ref="O4:O17" si="5">N4*M4</f>
        <v>36000</v>
      </c>
      <c r="P4" s="6">
        <v>1</v>
      </c>
      <c r="Q4" s="6">
        <v>24000</v>
      </c>
      <c r="R4" s="2">
        <f t="shared" ref="R4:R17" si="6">Q4*P4</f>
        <v>24000</v>
      </c>
      <c r="S4" s="6">
        <v>1</v>
      </c>
      <c r="T4" s="6">
        <v>24000</v>
      </c>
      <c r="U4" s="6">
        <f t="shared" ref="U4:U17" si="7">T4*S4</f>
        <v>24000</v>
      </c>
      <c r="V4" s="2">
        <v>1</v>
      </c>
      <c r="W4" s="2">
        <v>24000</v>
      </c>
      <c r="X4" s="2">
        <f t="shared" ref="X4:X17" si="8">W4*V4</f>
        <v>24000</v>
      </c>
      <c r="Y4" s="6">
        <v>2</v>
      </c>
      <c r="Z4" s="6">
        <v>24000</v>
      </c>
      <c r="AA4" s="6">
        <f t="shared" ref="AA4:AA17" si="9">Z4*Y4</f>
        <v>48000</v>
      </c>
      <c r="AB4" s="2">
        <v>1</v>
      </c>
      <c r="AC4" s="6">
        <v>24000</v>
      </c>
      <c r="AD4" s="2">
        <f t="shared" ref="AD4:AD17" si="10">AC4*AB4</f>
        <v>24000</v>
      </c>
    </row>
    <row r="5" spans="1:30" x14ac:dyDescent="0.25">
      <c r="A5" s="10"/>
      <c r="B5" s="5">
        <f t="shared" si="0"/>
        <v>0</v>
      </c>
      <c r="C5" s="5">
        <f t="shared" si="1"/>
        <v>0</v>
      </c>
      <c r="D5" s="7"/>
      <c r="E5" s="7"/>
      <c r="F5" s="7">
        <f t="shared" si="2"/>
        <v>0</v>
      </c>
      <c r="G5" s="6"/>
      <c r="H5" s="6"/>
      <c r="I5" s="6">
        <f t="shared" si="3"/>
        <v>0</v>
      </c>
      <c r="J5" s="7"/>
      <c r="K5" s="7"/>
      <c r="L5" s="7">
        <f t="shared" si="4"/>
        <v>0</v>
      </c>
      <c r="M5" s="6"/>
      <c r="N5" s="6"/>
      <c r="O5" s="6">
        <f t="shared" si="5"/>
        <v>0</v>
      </c>
      <c r="R5" s="2">
        <f t="shared" si="6"/>
        <v>0</v>
      </c>
      <c r="S5" s="6"/>
      <c r="T5" s="6"/>
      <c r="U5" s="6">
        <f t="shared" si="7"/>
        <v>0</v>
      </c>
      <c r="X5" s="2">
        <f t="shared" si="8"/>
        <v>0</v>
      </c>
      <c r="Y5" s="6"/>
      <c r="Z5" s="6"/>
      <c r="AA5" s="6">
        <f t="shared" si="9"/>
        <v>0</v>
      </c>
      <c r="AD5" s="2">
        <f t="shared" si="10"/>
        <v>0</v>
      </c>
    </row>
    <row r="6" spans="1:30" x14ac:dyDescent="0.25">
      <c r="A6" s="10"/>
      <c r="B6" s="5">
        <f t="shared" si="0"/>
        <v>0</v>
      </c>
      <c r="C6" s="5">
        <f t="shared" si="1"/>
        <v>0</v>
      </c>
      <c r="D6" s="7"/>
      <c r="E6" s="7"/>
      <c r="F6" s="7">
        <f t="shared" si="2"/>
        <v>0</v>
      </c>
      <c r="G6" s="6"/>
      <c r="H6" s="6"/>
      <c r="I6" s="6">
        <f t="shared" si="3"/>
        <v>0</v>
      </c>
      <c r="J6" s="7"/>
      <c r="K6" s="7"/>
      <c r="L6" s="7">
        <f t="shared" si="4"/>
        <v>0</v>
      </c>
      <c r="M6" s="6"/>
      <c r="N6" s="6"/>
      <c r="O6" s="6">
        <f t="shared" si="5"/>
        <v>0</v>
      </c>
      <c r="R6" s="2">
        <f t="shared" si="6"/>
        <v>0</v>
      </c>
      <c r="S6" s="6"/>
      <c r="T6" s="6"/>
      <c r="U6" s="6">
        <f t="shared" si="7"/>
        <v>0</v>
      </c>
      <c r="X6" s="2">
        <f t="shared" si="8"/>
        <v>0</v>
      </c>
      <c r="Y6" s="6"/>
      <c r="Z6" s="6"/>
      <c r="AA6" s="6">
        <f t="shared" si="9"/>
        <v>0</v>
      </c>
      <c r="AD6" s="2">
        <f t="shared" si="10"/>
        <v>0</v>
      </c>
    </row>
    <row r="7" spans="1:30" x14ac:dyDescent="0.25">
      <c r="A7" s="10"/>
      <c r="B7" s="5">
        <f t="shared" si="0"/>
        <v>0</v>
      </c>
      <c r="C7" s="5">
        <f t="shared" si="1"/>
        <v>0</v>
      </c>
      <c r="D7" s="7"/>
      <c r="E7" s="7"/>
      <c r="F7" s="7">
        <f t="shared" si="2"/>
        <v>0</v>
      </c>
      <c r="G7" s="6"/>
      <c r="H7" s="6"/>
      <c r="I7" s="6">
        <f t="shared" si="3"/>
        <v>0</v>
      </c>
      <c r="J7" s="7"/>
      <c r="K7" s="7"/>
      <c r="L7" s="7">
        <f t="shared" si="4"/>
        <v>0</v>
      </c>
      <c r="M7" s="6"/>
      <c r="N7" s="6"/>
      <c r="O7" s="6">
        <f t="shared" si="5"/>
        <v>0</v>
      </c>
      <c r="R7" s="2">
        <f t="shared" si="6"/>
        <v>0</v>
      </c>
      <c r="S7" s="6"/>
      <c r="T7" s="6"/>
      <c r="U7" s="6">
        <f t="shared" si="7"/>
        <v>0</v>
      </c>
      <c r="X7" s="2">
        <f t="shared" si="8"/>
        <v>0</v>
      </c>
      <c r="Y7" s="6"/>
      <c r="Z7" s="6"/>
      <c r="AA7" s="6">
        <f t="shared" si="9"/>
        <v>0</v>
      </c>
      <c r="AD7" s="2">
        <f t="shared" si="10"/>
        <v>0</v>
      </c>
    </row>
    <row r="8" spans="1:30" x14ac:dyDescent="0.25">
      <c r="A8" s="10"/>
      <c r="B8" s="5">
        <f t="shared" si="0"/>
        <v>0</v>
      </c>
      <c r="C8" s="5">
        <f t="shared" si="1"/>
        <v>0</v>
      </c>
      <c r="D8" s="7"/>
      <c r="E8" s="7"/>
      <c r="F8" s="7">
        <f t="shared" si="2"/>
        <v>0</v>
      </c>
      <c r="G8" s="6"/>
      <c r="H8" s="6"/>
      <c r="I8" s="6">
        <f t="shared" si="3"/>
        <v>0</v>
      </c>
      <c r="J8" s="7"/>
      <c r="K8" s="7"/>
      <c r="L8" s="7">
        <f t="shared" si="4"/>
        <v>0</v>
      </c>
      <c r="M8" s="6"/>
      <c r="N8" s="6"/>
      <c r="O8" s="6">
        <f t="shared" si="5"/>
        <v>0</v>
      </c>
      <c r="R8" s="2">
        <f t="shared" si="6"/>
        <v>0</v>
      </c>
      <c r="S8" s="6"/>
      <c r="T8" s="6"/>
      <c r="U8" s="6">
        <f t="shared" si="7"/>
        <v>0</v>
      </c>
      <c r="X8" s="2">
        <f t="shared" si="8"/>
        <v>0</v>
      </c>
      <c r="Y8" s="6"/>
      <c r="Z8" s="6"/>
      <c r="AA8" s="6">
        <f t="shared" si="9"/>
        <v>0</v>
      </c>
      <c r="AD8" s="2">
        <f t="shared" si="10"/>
        <v>0</v>
      </c>
    </row>
    <row r="9" spans="1:30" x14ac:dyDescent="0.25">
      <c r="A9" s="10"/>
      <c r="B9" s="5">
        <f t="shared" si="0"/>
        <v>0</v>
      </c>
      <c r="C9" s="5">
        <f t="shared" si="1"/>
        <v>0</v>
      </c>
      <c r="D9" s="7"/>
      <c r="E9" s="7"/>
      <c r="F9" s="7">
        <f t="shared" si="2"/>
        <v>0</v>
      </c>
      <c r="G9" s="6"/>
      <c r="H9" s="6"/>
      <c r="I9" s="6">
        <f t="shared" si="3"/>
        <v>0</v>
      </c>
      <c r="J9" s="7"/>
      <c r="K9" s="7"/>
      <c r="L9" s="7">
        <f t="shared" si="4"/>
        <v>0</v>
      </c>
      <c r="M9" s="6"/>
      <c r="N9" s="6"/>
      <c r="O9" s="6">
        <f t="shared" si="5"/>
        <v>0</v>
      </c>
      <c r="R9" s="2">
        <f t="shared" si="6"/>
        <v>0</v>
      </c>
      <c r="S9" s="6"/>
      <c r="T9" s="6"/>
      <c r="U9" s="6">
        <f t="shared" si="7"/>
        <v>0</v>
      </c>
      <c r="X9" s="2">
        <f t="shared" si="8"/>
        <v>0</v>
      </c>
      <c r="Y9" s="6"/>
      <c r="Z9" s="6"/>
      <c r="AA9" s="6">
        <f t="shared" si="9"/>
        <v>0</v>
      </c>
      <c r="AD9" s="2">
        <f t="shared" si="10"/>
        <v>0</v>
      </c>
    </row>
    <row r="10" spans="1:30" x14ac:dyDescent="0.25">
      <c r="A10" s="10"/>
      <c r="B10" s="5">
        <f t="shared" si="0"/>
        <v>0</v>
      </c>
      <c r="C10" s="5">
        <f t="shared" si="1"/>
        <v>0</v>
      </c>
      <c r="D10" s="7"/>
      <c r="E10" s="7"/>
      <c r="F10" s="7">
        <f t="shared" si="2"/>
        <v>0</v>
      </c>
      <c r="G10" s="6"/>
      <c r="H10" s="6"/>
      <c r="I10" s="6">
        <f t="shared" si="3"/>
        <v>0</v>
      </c>
      <c r="J10" s="7"/>
      <c r="K10" s="7"/>
      <c r="L10" s="7">
        <f t="shared" si="4"/>
        <v>0</v>
      </c>
      <c r="M10" s="6"/>
      <c r="N10" s="6"/>
      <c r="O10" s="6">
        <f t="shared" si="5"/>
        <v>0</v>
      </c>
      <c r="R10" s="2">
        <f t="shared" si="6"/>
        <v>0</v>
      </c>
      <c r="S10" s="6"/>
      <c r="T10" s="6"/>
      <c r="U10" s="6">
        <f t="shared" si="7"/>
        <v>0</v>
      </c>
      <c r="X10" s="2">
        <f t="shared" si="8"/>
        <v>0</v>
      </c>
      <c r="Y10" s="6"/>
      <c r="Z10" s="6"/>
      <c r="AA10" s="6">
        <f t="shared" si="9"/>
        <v>0</v>
      </c>
      <c r="AD10" s="2">
        <f t="shared" si="10"/>
        <v>0</v>
      </c>
    </row>
    <row r="11" spans="1:30" x14ac:dyDescent="0.25">
      <c r="A11" s="10"/>
      <c r="B11" s="5">
        <f t="shared" si="0"/>
        <v>0</v>
      </c>
      <c r="C11" s="5">
        <f t="shared" si="1"/>
        <v>0</v>
      </c>
      <c r="D11" s="7"/>
      <c r="E11" s="7"/>
      <c r="F11" s="7">
        <f t="shared" si="2"/>
        <v>0</v>
      </c>
      <c r="G11" s="6"/>
      <c r="H11" s="6"/>
      <c r="I11" s="6">
        <f t="shared" si="3"/>
        <v>0</v>
      </c>
      <c r="J11" s="7"/>
      <c r="K11" s="7"/>
      <c r="L11" s="7">
        <f t="shared" si="4"/>
        <v>0</v>
      </c>
      <c r="M11" s="6"/>
      <c r="N11" s="6"/>
      <c r="O11" s="6">
        <f t="shared" si="5"/>
        <v>0</v>
      </c>
      <c r="R11" s="2">
        <f t="shared" si="6"/>
        <v>0</v>
      </c>
      <c r="S11" s="6"/>
      <c r="T11" s="6"/>
      <c r="U11" s="6">
        <f t="shared" si="7"/>
        <v>0</v>
      </c>
      <c r="X11" s="2">
        <f t="shared" si="8"/>
        <v>0</v>
      </c>
      <c r="Y11" s="6"/>
      <c r="Z11" s="6"/>
      <c r="AA11" s="6">
        <f t="shared" si="9"/>
        <v>0</v>
      </c>
      <c r="AD11" s="2">
        <f t="shared" si="10"/>
        <v>0</v>
      </c>
    </row>
    <row r="12" spans="1:30" x14ac:dyDescent="0.25">
      <c r="A12" s="10"/>
      <c r="B12" s="5">
        <f t="shared" si="0"/>
        <v>0</v>
      </c>
      <c r="C12" s="5">
        <f t="shared" si="1"/>
        <v>0</v>
      </c>
      <c r="D12" s="7"/>
      <c r="E12" s="7"/>
      <c r="F12" s="7">
        <f t="shared" si="2"/>
        <v>0</v>
      </c>
      <c r="G12" s="6"/>
      <c r="H12" s="6"/>
      <c r="I12" s="6">
        <f t="shared" si="3"/>
        <v>0</v>
      </c>
      <c r="J12" s="7"/>
      <c r="K12" s="7"/>
      <c r="L12" s="7">
        <f t="shared" si="4"/>
        <v>0</v>
      </c>
      <c r="M12" s="6"/>
      <c r="N12" s="6"/>
      <c r="O12" s="6">
        <f t="shared" si="5"/>
        <v>0</v>
      </c>
      <c r="R12" s="2">
        <f t="shared" si="6"/>
        <v>0</v>
      </c>
      <c r="S12" s="6"/>
      <c r="T12" s="6"/>
      <c r="U12" s="6">
        <f t="shared" si="7"/>
        <v>0</v>
      </c>
      <c r="X12" s="2">
        <f t="shared" si="8"/>
        <v>0</v>
      </c>
      <c r="Y12" s="6"/>
      <c r="Z12" s="6"/>
      <c r="AA12" s="6">
        <f t="shared" si="9"/>
        <v>0</v>
      </c>
      <c r="AD12" s="2">
        <f t="shared" si="10"/>
        <v>0</v>
      </c>
    </row>
    <row r="13" spans="1:30" x14ac:dyDescent="0.25">
      <c r="A13" s="10"/>
      <c r="B13" s="5">
        <f t="shared" si="0"/>
        <v>0</v>
      </c>
      <c r="C13" s="5">
        <f t="shared" si="1"/>
        <v>0</v>
      </c>
      <c r="D13" s="7"/>
      <c r="E13" s="7"/>
      <c r="F13" s="7">
        <f t="shared" si="2"/>
        <v>0</v>
      </c>
      <c r="G13" s="6"/>
      <c r="H13" s="6"/>
      <c r="I13" s="6">
        <f t="shared" si="3"/>
        <v>0</v>
      </c>
      <c r="J13" s="7"/>
      <c r="K13" s="7"/>
      <c r="L13" s="7">
        <f t="shared" si="4"/>
        <v>0</v>
      </c>
      <c r="M13" s="6"/>
      <c r="N13" s="6"/>
      <c r="O13" s="6">
        <f t="shared" si="5"/>
        <v>0</v>
      </c>
      <c r="R13" s="2">
        <f t="shared" si="6"/>
        <v>0</v>
      </c>
      <c r="S13" s="6"/>
      <c r="T13" s="6"/>
      <c r="U13" s="6">
        <f t="shared" si="7"/>
        <v>0</v>
      </c>
      <c r="X13" s="2">
        <f t="shared" si="8"/>
        <v>0</v>
      </c>
      <c r="Y13" s="6"/>
      <c r="Z13" s="6"/>
      <c r="AA13" s="6">
        <f t="shared" si="9"/>
        <v>0</v>
      </c>
      <c r="AD13" s="2">
        <f t="shared" si="10"/>
        <v>0</v>
      </c>
    </row>
    <row r="14" spans="1:30" x14ac:dyDescent="0.25">
      <c r="A14" s="10"/>
      <c r="B14" s="5">
        <f t="shared" si="0"/>
        <v>0</v>
      </c>
      <c r="C14" s="5">
        <f t="shared" si="1"/>
        <v>0</v>
      </c>
      <c r="D14" s="7"/>
      <c r="E14" s="7"/>
      <c r="F14" s="7">
        <f t="shared" si="2"/>
        <v>0</v>
      </c>
      <c r="G14" s="6"/>
      <c r="H14" s="6"/>
      <c r="I14" s="6">
        <f t="shared" si="3"/>
        <v>0</v>
      </c>
      <c r="J14" s="7"/>
      <c r="K14" s="7"/>
      <c r="L14" s="7">
        <f t="shared" si="4"/>
        <v>0</v>
      </c>
      <c r="M14" s="6"/>
      <c r="N14" s="6"/>
      <c r="O14" s="6">
        <f t="shared" si="5"/>
        <v>0</v>
      </c>
      <c r="R14" s="2">
        <f t="shared" si="6"/>
        <v>0</v>
      </c>
      <c r="S14" s="6"/>
      <c r="T14" s="6"/>
      <c r="U14" s="6">
        <f t="shared" si="7"/>
        <v>0</v>
      </c>
      <c r="X14" s="2">
        <f t="shared" si="8"/>
        <v>0</v>
      </c>
      <c r="Y14" s="6"/>
      <c r="Z14" s="6"/>
      <c r="AA14" s="6">
        <f t="shared" si="9"/>
        <v>0</v>
      </c>
      <c r="AD14" s="2">
        <f t="shared" si="10"/>
        <v>0</v>
      </c>
    </row>
    <row r="15" spans="1:30" x14ac:dyDescent="0.25">
      <c r="A15" s="10"/>
      <c r="B15" s="5">
        <f t="shared" si="0"/>
        <v>0</v>
      </c>
      <c r="C15" s="5">
        <f t="shared" si="1"/>
        <v>0</v>
      </c>
      <c r="D15" s="7"/>
      <c r="E15" s="7"/>
      <c r="F15" s="7">
        <f t="shared" si="2"/>
        <v>0</v>
      </c>
      <c r="G15" s="6"/>
      <c r="H15" s="6"/>
      <c r="I15" s="6">
        <f t="shared" si="3"/>
        <v>0</v>
      </c>
      <c r="J15" s="7"/>
      <c r="K15" s="7"/>
      <c r="L15" s="7">
        <f t="shared" si="4"/>
        <v>0</v>
      </c>
      <c r="M15" s="6"/>
      <c r="N15" s="6"/>
      <c r="O15" s="6">
        <f t="shared" si="5"/>
        <v>0</v>
      </c>
      <c r="R15" s="2">
        <f t="shared" si="6"/>
        <v>0</v>
      </c>
      <c r="S15" s="6"/>
      <c r="T15" s="6"/>
      <c r="U15" s="6">
        <f t="shared" si="7"/>
        <v>0</v>
      </c>
      <c r="X15" s="2">
        <f t="shared" si="8"/>
        <v>0</v>
      </c>
      <c r="Y15" s="6"/>
      <c r="Z15" s="6"/>
      <c r="AA15" s="6">
        <f t="shared" si="9"/>
        <v>0</v>
      </c>
      <c r="AD15" s="2">
        <f t="shared" si="10"/>
        <v>0</v>
      </c>
    </row>
    <row r="16" spans="1:30" x14ac:dyDescent="0.25">
      <c r="A16" s="10"/>
      <c r="B16" s="5">
        <f t="shared" si="0"/>
        <v>0</v>
      </c>
      <c r="C16" s="5">
        <f t="shared" si="1"/>
        <v>0</v>
      </c>
      <c r="D16" s="7"/>
      <c r="E16" s="7"/>
      <c r="F16" s="7">
        <f t="shared" si="2"/>
        <v>0</v>
      </c>
      <c r="G16" s="6"/>
      <c r="H16" s="6"/>
      <c r="I16" s="6">
        <f t="shared" si="3"/>
        <v>0</v>
      </c>
      <c r="J16" s="7"/>
      <c r="K16" s="7"/>
      <c r="L16" s="7">
        <f t="shared" si="4"/>
        <v>0</v>
      </c>
      <c r="M16" s="6"/>
      <c r="N16" s="6"/>
      <c r="O16" s="6">
        <f t="shared" si="5"/>
        <v>0</v>
      </c>
      <c r="R16" s="2">
        <f t="shared" si="6"/>
        <v>0</v>
      </c>
      <c r="S16" s="6"/>
      <c r="T16" s="6"/>
      <c r="U16" s="6">
        <f t="shared" si="7"/>
        <v>0</v>
      </c>
      <c r="X16" s="2">
        <f t="shared" si="8"/>
        <v>0</v>
      </c>
      <c r="Y16" s="6"/>
      <c r="Z16" s="6"/>
      <c r="AA16" s="6">
        <f t="shared" si="9"/>
        <v>0</v>
      </c>
      <c r="AD16" s="2">
        <f t="shared" si="10"/>
        <v>0</v>
      </c>
    </row>
    <row r="17" spans="1:30" x14ac:dyDescent="0.25">
      <c r="A17" s="10"/>
      <c r="B17" s="5">
        <f t="shared" si="0"/>
        <v>0</v>
      </c>
      <c r="C17" s="5">
        <f t="shared" si="1"/>
        <v>0</v>
      </c>
      <c r="D17" s="7"/>
      <c r="E17" s="7"/>
      <c r="F17" s="7">
        <f t="shared" si="2"/>
        <v>0</v>
      </c>
      <c r="G17" s="6"/>
      <c r="H17" s="6"/>
      <c r="I17" s="6">
        <f t="shared" si="3"/>
        <v>0</v>
      </c>
      <c r="J17" s="7"/>
      <c r="K17" s="7"/>
      <c r="L17" s="7">
        <f t="shared" si="4"/>
        <v>0</v>
      </c>
      <c r="M17" s="6"/>
      <c r="N17" s="6"/>
      <c r="O17" s="6">
        <f t="shared" si="5"/>
        <v>0</v>
      </c>
      <c r="R17" s="2">
        <f t="shared" si="6"/>
        <v>0</v>
      </c>
      <c r="S17" s="6"/>
      <c r="T17" s="6"/>
      <c r="U17" s="6">
        <f t="shared" si="7"/>
        <v>0</v>
      </c>
      <c r="X17" s="2">
        <f t="shared" si="8"/>
        <v>0</v>
      </c>
      <c r="Y17" s="6"/>
      <c r="Z17" s="6"/>
      <c r="AA17" s="6">
        <f t="shared" si="9"/>
        <v>0</v>
      </c>
      <c r="AD17" s="2">
        <f t="shared" si="10"/>
        <v>0</v>
      </c>
    </row>
    <row r="18" spans="1:30" x14ac:dyDescent="0.25">
      <c r="A18" s="10"/>
      <c r="B18" s="5"/>
      <c r="C18" s="5"/>
      <c r="D18" s="7"/>
      <c r="E18" s="7"/>
      <c r="F18" s="7"/>
      <c r="G18" s="6"/>
      <c r="H18" s="6"/>
      <c r="I18" s="6"/>
      <c r="J18" s="7"/>
      <c r="K18" s="7"/>
      <c r="L18" s="7"/>
      <c r="M18" s="6"/>
      <c r="N18" s="6"/>
      <c r="O18" s="6"/>
      <c r="S18" s="6"/>
      <c r="T18" s="6"/>
      <c r="U18" s="6"/>
      <c r="Y18" s="6"/>
      <c r="Z18" s="6"/>
      <c r="AA18" s="6"/>
    </row>
    <row r="19" spans="1:30" x14ac:dyDescent="0.25">
      <c r="A19" s="10"/>
      <c r="B19" s="5"/>
      <c r="C19" s="5"/>
      <c r="D19" s="7"/>
      <c r="E19" s="7"/>
      <c r="F19" s="7"/>
      <c r="G19" s="6"/>
      <c r="H19" s="6"/>
      <c r="I19" s="6"/>
      <c r="J19" s="7"/>
      <c r="K19" s="7"/>
      <c r="L19" s="7"/>
      <c r="M19" s="6"/>
      <c r="N19" s="6"/>
      <c r="O19" s="6"/>
      <c r="S19" s="6"/>
      <c r="T19" s="6"/>
      <c r="U19" s="6"/>
      <c r="Y19" s="6"/>
      <c r="Z19" s="6"/>
      <c r="AA19" s="6"/>
    </row>
    <row r="20" spans="1:30" x14ac:dyDescent="0.25">
      <c r="A20" s="10"/>
      <c r="B20" s="5"/>
      <c r="C20" s="5"/>
      <c r="D20" s="7"/>
      <c r="E20" s="7"/>
      <c r="F20" s="7"/>
      <c r="G20" s="6"/>
      <c r="H20" s="6"/>
      <c r="I20" s="6"/>
      <c r="J20" s="7"/>
      <c r="K20" s="7"/>
      <c r="L20" s="7"/>
      <c r="M20" s="6"/>
      <c r="N20" s="6"/>
      <c r="O20" s="6"/>
      <c r="S20" s="6"/>
      <c r="T20" s="6"/>
      <c r="U20" s="6"/>
      <c r="Y20" s="6"/>
      <c r="Z20" s="6"/>
      <c r="AA20" s="6"/>
    </row>
    <row r="21" spans="1:30" x14ac:dyDescent="0.25">
      <c r="A21" s="10"/>
      <c r="B21" s="5"/>
      <c r="C21" s="5"/>
      <c r="D21" s="7"/>
      <c r="E21" s="7"/>
      <c r="F21" s="7"/>
      <c r="G21" s="6"/>
      <c r="H21" s="6"/>
      <c r="I21" s="6"/>
      <c r="J21" s="7"/>
      <c r="K21" s="7"/>
      <c r="L21" s="7"/>
      <c r="M21" s="6"/>
      <c r="N21" s="6"/>
      <c r="O21" s="6"/>
      <c r="S21" s="6"/>
      <c r="T21" s="6"/>
      <c r="U21" s="6"/>
      <c r="Y21" s="6"/>
      <c r="Z21" s="6"/>
      <c r="AA21" s="6"/>
    </row>
    <row r="22" spans="1:30" x14ac:dyDescent="0.25">
      <c r="A22" s="10"/>
      <c r="B22" s="5"/>
      <c r="C22" s="5"/>
      <c r="D22" s="7"/>
      <c r="E22" s="7"/>
      <c r="F22" s="7"/>
      <c r="G22" s="6"/>
      <c r="H22" s="6"/>
      <c r="I22" s="6"/>
      <c r="J22" s="7"/>
      <c r="K22" s="7"/>
      <c r="L22" s="7"/>
      <c r="M22" s="6"/>
      <c r="N22" s="6"/>
      <c r="O22" s="6"/>
      <c r="S22" s="6"/>
      <c r="T22" s="6"/>
      <c r="U22" s="6"/>
      <c r="Y22" s="6"/>
      <c r="Z22" s="6"/>
      <c r="AA22" s="6"/>
    </row>
    <row r="23" spans="1:30" x14ac:dyDescent="0.25">
      <c r="A23" s="10"/>
      <c r="B23" s="5"/>
      <c r="C23" s="5"/>
      <c r="D23" s="7"/>
      <c r="E23" s="7"/>
      <c r="F23" s="7"/>
      <c r="G23" s="6"/>
      <c r="H23" s="6"/>
      <c r="I23" s="6"/>
      <c r="J23" s="7"/>
      <c r="K23" s="7"/>
      <c r="L23" s="7"/>
      <c r="M23" s="6"/>
      <c r="N23" s="6"/>
      <c r="O23" s="6"/>
      <c r="S23" s="6"/>
      <c r="T23" s="6"/>
      <c r="U23" s="6"/>
      <c r="Y23" s="6"/>
      <c r="Z23" s="6"/>
      <c r="AA23" s="6"/>
    </row>
    <row r="24" spans="1:30" x14ac:dyDescent="0.25">
      <c r="A24" s="10" t="s">
        <v>1</v>
      </c>
      <c r="B24" s="5">
        <f>SUM(B3:B23)</f>
        <v>33</v>
      </c>
      <c r="C24" s="5">
        <f t="shared" ref="C24:AD24" si="11">SUM(C3:C23)</f>
        <v>600</v>
      </c>
      <c r="D24" s="7">
        <f t="shared" si="11"/>
        <v>6</v>
      </c>
      <c r="E24" s="7">
        <f t="shared" si="11"/>
        <v>36000</v>
      </c>
      <c r="F24" s="7">
        <f t="shared" si="11"/>
        <v>96000</v>
      </c>
      <c r="G24" s="6">
        <f t="shared" si="11"/>
        <v>3</v>
      </c>
      <c r="H24" s="6">
        <f t="shared" si="11"/>
        <v>36000</v>
      </c>
      <c r="I24" s="6">
        <f t="shared" si="11"/>
        <v>48000</v>
      </c>
      <c r="J24" s="7">
        <f t="shared" si="11"/>
        <v>6</v>
      </c>
      <c r="K24" s="7">
        <f t="shared" si="11"/>
        <v>36000</v>
      </c>
      <c r="L24" s="7">
        <f t="shared" si="11"/>
        <v>96000</v>
      </c>
      <c r="M24" s="6">
        <f t="shared" si="11"/>
        <v>6</v>
      </c>
      <c r="N24" s="6">
        <f t="shared" si="11"/>
        <v>24000</v>
      </c>
      <c r="O24" s="6">
        <f t="shared" si="11"/>
        <v>72000</v>
      </c>
      <c r="P24" s="2">
        <f t="shared" si="11"/>
        <v>2</v>
      </c>
      <c r="Q24" s="2">
        <f t="shared" si="11"/>
        <v>48000</v>
      </c>
      <c r="R24" s="2">
        <f t="shared" si="11"/>
        <v>48000</v>
      </c>
      <c r="S24" s="6">
        <f t="shared" si="11"/>
        <v>2</v>
      </c>
      <c r="T24" s="6">
        <f t="shared" si="11"/>
        <v>48000</v>
      </c>
      <c r="U24" s="6">
        <f t="shared" si="11"/>
        <v>48000</v>
      </c>
      <c r="V24" s="2">
        <f t="shared" si="11"/>
        <v>2</v>
      </c>
      <c r="W24" s="2">
        <f t="shared" si="11"/>
        <v>48000</v>
      </c>
      <c r="X24" s="2">
        <f t="shared" si="11"/>
        <v>48000</v>
      </c>
      <c r="Y24" s="6">
        <f t="shared" si="11"/>
        <v>4</v>
      </c>
      <c r="Z24" s="6">
        <f t="shared" si="11"/>
        <v>48000</v>
      </c>
      <c r="AA24" s="6">
        <f t="shared" si="11"/>
        <v>96000</v>
      </c>
      <c r="AB24" s="2">
        <f t="shared" si="11"/>
        <v>2</v>
      </c>
      <c r="AC24" s="2">
        <f t="shared" si="11"/>
        <v>48000</v>
      </c>
      <c r="AD24" s="2">
        <f t="shared" si="11"/>
        <v>48000</v>
      </c>
    </row>
  </sheetData>
  <mergeCells count="10">
    <mergeCell ref="B1:C1"/>
    <mergeCell ref="V1:X1"/>
    <mergeCell ref="Y1:AA1"/>
    <mergeCell ref="AB1:AD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K10" sqref="K10"/>
    </sheetView>
  </sheetViews>
  <sheetFormatPr defaultRowHeight="15" x14ac:dyDescent="0.25"/>
  <cols>
    <col min="2" max="2" width="10.7109375" customWidth="1"/>
    <col min="8" max="8" width="8.7109375" bestFit="1" customWidth="1"/>
    <col min="9" max="9" width="10.5703125" bestFit="1" customWidth="1"/>
  </cols>
  <sheetData>
    <row r="1" spans="2:13" x14ac:dyDescent="0.25">
      <c r="B1" s="12"/>
      <c r="C1" s="25" t="s">
        <v>24</v>
      </c>
      <c r="D1" s="25"/>
      <c r="E1" s="25"/>
      <c r="F1" s="26" t="s">
        <v>25</v>
      </c>
      <c r="G1" s="26"/>
      <c r="H1" s="26"/>
      <c r="I1" s="26"/>
      <c r="J1" s="26"/>
      <c r="K1" s="27" t="s">
        <v>34</v>
      </c>
      <c r="L1" s="27"/>
      <c r="M1" s="27"/>
    </row>
    <row r="2" spans="2:13" x14ac:dyDescent="0.25">
      <c r="B2" s="12"/>
      <c r="C2" s="13" t="s">
        <v>11</v>
      </c>
      <c r="D2" s="13" t="s">
        <v>12</v>
      </c>
      <c r="E2" s="13" t="s">
        <v>1</v>
      </c>
      <c r="F2" s="14" t="s">
        <v>11</v>
      </c>
      <c r="G2" s="14" t="s">
        <v>12</v>
      </c>
      <c r="H2" s="14" t="s">
        <v>37</v>
      </c>
      <c r="I2" s="14" t="s">
        <v>38</v>
      </c>
      <c r="J2" s="14" t="s">
        <v>1</v>
      </c>
      <c r="K2" s="15" t="s">
        <v>11</v>
      </c>
      <c r="L2" s="15" t="s">
        <v>12</v>
      </c>
      <c r="M2" s="15" t="s">
        <v>1</v>
      </c>
    </row>
    <row r="3" spans="2:13" x14ac:dyDescent="0.25">
      <c r="B3" s="12" t="s">
        <v>14</v>
      </c>
      <c r="C3" s="16">
        <v>4</v>
      </c>
      <c r="D3" s="16">
        <v>12000</v>
      </c>
      <c r="E3" s="16">
        <f>C3*D3</f>
        <v>48000</v>
      </c>
      <c r="F3" s="17">
        <f>Tankers!D4</f>
        <v>4</v>
      </c>
      <c r="G3" s="17">
        <f>Tankers!E4</f>
        <v>12000</v>
      </c>
      <c r="H3" s="17">
        <f t="shared" ref="H3:H4" si="0">IF(F3=0,0,(G3/I3)*F3)</f>
        <v>4</v>
      </c>
      <c r="I3" s="17">
        <f>IF(G3=24000,G3/2,G3)</f>
        <v>12000</v>
      </c>
      <c r="J3" s="17">
        <f>F3*G3</f>
        <v>48000</v>
      </c>
      <c r="K3" s="18">
        <f>C3-H3</f>
        <v>0</v>
      </c>
      <c r="L3" s="18">
        <f>D3</f>
        <v>12000</v>
      </c>
      <c r="M3" s="18">
        <f>K3*L3</f>
        <v>0</v>
      </c>
    </row>
    <row r="4" spans="2:13" x14ac:dyDescent="0.25">
      <c r="B4" s="12" t="s">
        <v>16</v>
      </c>
      <c r="C4" s="16">
        <v>2</v>
      </c>
      <c r="D4" s="16">
        <v>12000</v>
      </c>
      <c r="E4" s="16">
        <f t="shared" ref="E4:E11" si="1">C4*D4</f>
        <v>24000</v>
      </c>
      <c r="F4" s="17">
        <f>Tankers!G4</f>
        <v>2</v>
      </c>
      <c r="G4" s="17">
        <f>Tankers!H4</f>
        <v>12000</v>
      </c>
      <c r="H4" s="17">
        <f t="shared" si="0"/>
        <v>2</v>
      </c>
      <c r="I4" s="17">
        <f>IF(G4=24000,G4/2,G4)</f>
        <v>12000</v>
      </c>
      <c r="J4" s="17">
        <f>F4*G4</f>
        <v>24000</v>
      </c>
      <c r="K4" s="18">
        <f t="shared" ref="K4:K11" si="2">C4-H4</f>
        <v>0</v>
      </c>
      <c r="L4" s="18">
        <f t="shared" ref="L4:L11" si="3">D4</f>
        <v>12000</v>
      </c>
      <c r="M4" s="18">
        <f t="shared" ref="M4:M11" si="4">K4*L4</f>
        <v>0</v>
      </c>
    </row>
    <row r="5" spans="2:13" x14ac:dyDescent="0.25">
      <c r="B5" s="12" t="s">
        <v>17</v>
      </c>
      <c r="C5" s="16">
        <v>4</v>
      </c>
      <c r="D5" s="16">
        <v>12000</v>
      </c>
      <c r="E5" s="16">
        <f t="shared" si="1"/>
        <v>48000</v>
      </c>
      <c r="F5" s="17">
        <f>Tankers!J4</f>
        <v>4</v>
      </c>
      <c r="G5" s="17">
        <v>12000</v>
      </c>
      <c r="H5" s="17">
        <f>IF(F5=0,0,(G5/I5)*F5)</f>
        <v>4</v>
      </c>
      <c r="I5" s="17">
        <f t="shared" ref="I5:I11" si="5">IF(G5=24000,G5/2,G5)</f>
        <v>12000</v>
      </c>
      <c r="J5" s="17">
        <f t="shared" ref="J5:J11" si="6">F5*G5</f>
        <v>48000</v>
      </c>
      <c r="K5" s="18">
        <f t="shared" si="2"/>
        <v>0</v>
      </c>
      <c r="L5" s="18">
        <f t="shared" si="3"/>
        <v>12000</v>
      </c>
      <c r="M5" s="18">
        <f t="shared" si="4"/>
        <v>0</v>
      </c>
    </row>
    <row r="6" spans="2:13" x14ac:dyDescent="0.25">
      <c r="B6" s="12" t="s">
        <v>18</v>
      </c>
      <c r="C6" s="16">
        <v>3</v>
      </c>
      <c r="D6" s="16">
        <v>12000</v>
      </c>
      <c r="E6" s="16">
        <f t="shared" si="1"/>
        <v>36000</v>
      </c>
      <c r="F6" s="17">
        <f>Tankers!M4</f>
        <v>3</v>
      </c>
      <c r="G6" s="17">
        <f>Tankers!N4</f>
        <v>12000</v>
      </c>
      <c r="H6" s="17">
        <f t="shared" ref="H6:H11" si="7">IF(F6=0,0,(G6/I6)*F6)</f>
        <v>3</v>
      </c>
      <c r="I6" s="17">
        <f t="shared" si="5"/>
        <v>12000</v>
      </c>
      <c r="J6" s="17">
        <f t="shared" si="6"/>
        <v>36000</v>
      </c>
      <c r="K6" s="18">
        <f t="shared" si="2"/>
        <v>0</v>
      </c>
      <c r="L6" s="18">
        <f t="shared" si="3"/>
        <v>12000</v>
      </c>
      <c r="M6" s="18">
        <f t="shared" si="4"/>
        <v>0</v>
      </c>
    </row>
    <row r="7" spans="2:13" x14ac:dyDescent="0.25">
      <c r="B7" s="12" t="s">
        <v>19</v>
      </c>
      <c r="C7" s="16">
        <v>2</v>
      </c>
      <c r="D7" s="16">
        <v>12000</v>
      </c>
      <c r="E7" s="16">
        <f t="shared" si="1"/>
        <v>24000</v>
      </c>
      <c r="F7" s="17">
        <f>Tankers!P4</f>
        <v>1</v>
      </c>
      <c r="G7" s="17">
        <f>Tankers!Q4</f>
        <v>24000</v>
      </c>
      <c r="H7" s="17">
        <f t="shared" si="7"/>
        <v>2</v>
      </c>
      <c r="I7" s="17">
        <f t="shared" si="5"/>
        <v>12000</v>
      </c>
      <c r="J7" s="17">
        <f t="shared" si="6"/>
        <v>24000</v>
      </c>
      <c r="K7" s="18">
        <f t="shared" si="2"/>
        <v>0</v>
      </c>
      <c r="L7" s="18">
        <f t="shared" si="3"/>
        <v>12000</v>
      </c>
      <c r="M7" s="18">
        <f t="shared" si="4"/>
        <v>0</v>
      </c>
    </row>
    <row r="8" spans="2:13" x14ac:dyDescent="0.25">
      <c r="B8" s="12" t="s">
        <v>20</v>
      </c>
      <c r="C8" s="16">
        <v>2</v>
      </c>
      <c r="D8" s="16">
        <v>12000</v>
      </c>
      <c r="E8" s="16">
        <f t="shared" si="1"/>
        <v>24000</v>
      </c>
      <c r="F8" s="17">
        <f>Tankers!S4</f>
        <v>1</v>
      </c>
      <c r="G8" s="17">
        <f>Tankers!T4</f>
        <v>24000</v>
      </c>
      <c r="H8" s="17">
        <f t="shared" si="7"/>
        <v>2</v>
      </c>
      <c r="I8" s="17">
        <f t="shared" si="5"/>
        <v>12000</v>
      </c>
      <c r="J8" s="17">
        <f t="shared" si="6"/>
        <v>24000</v>
      </c>
      <c r="K8" s="18">
        <f t="shared" si="2"/>
        <v>0</v>
      </c>
      <c r="L8" s="18">
        <f t="shared" si="3"/>
        <v>12000</v>
      </c>
      <c r="M8" s="18">
        <f t="shared" si="4"/>
        <v>0</v>
      </c>
    </row>
    <row r="9" spans="2:13" x14ac:dyDescent="0.25">
      <c r="B9" s="12" t="s">
        <v>21</v>
      </c>
      <c r="C9" s="16">
        <v>2</v>
      </c>
      <c r="D9" s="16">
        <v>12000</v>
      </c>
      <c r="E9" s="16">
        <f t="shared" si="1"/>
        <v>24000</v>
      </c>
      <c r="F9" s="17">
        <f>Tankers!V4</f>
        <v>1</v>
      </c>
      <c r="G9" s="17">
        <f>Tankers!W4</f>
        <v>24000</v>
      </c>
      <c r="H9" s="17">
        <f t="shared" si="7"/>
        <v>2</v>
      </c>
      <c r="I9" s="17">
        <f t="shared" si="5"/>
        <v>12000</v>
      </c>
      <c r="J9" s="17">
        <f t="shared" si="6"/>
        <v>24000</v>
      </c>
      <c r="K9" s="18">
        <f t="shared" si="2"/>
        <v>0</v>
      </c>
      <c r="L9" s="18">
        <f t="shared" si="3"/>
        <v>12000</v>
      </c>
      <c r="M9" s="18">
        <f t="shared" si="4"/>
        <v>0</v>
      </c>
    </row>
    <row r="10" spans="2:13" x14ac:dyDescent="0.25">
      <c r="B10" s="12" t="s">
        <v>22</v>
      </c>
      <c r="C10" s="16">
        <v>4</v>
      </c>
      <c r="D10" s="16">
        <v>12000</v>
      </c>
      <c r="E10" s="16">
        <f t="shared" si="1"/>
        <v>48000</v>
      </c>
      <c r="F10" s="17">
        <f>Tankers!Y4</f>
        <v>2</v>
      </c>
      <c r="G10" s="17">
        <f>Tankers!Z4</f>
        <v>24000</v>
      </c>
      <c r="H10" s="17">
        <f t="shared" si="7"/>
        <v>4</v>
      </c>
      <c r="I10" s="17">
        <f t="shared" si="5"/>
        <v>12000</v>
      </c>
      <c r="J10" s="17">
        <f t="shared" si="6"/>
        <v>48000</v>
      </c>
      <c r="K10" s="18">
        <f t="shared" si="2"/>
        <v>0</v>
      </c>
      <c r="L10" s="18">
        <f t="shared" si="3"/>
        <v>12000</v>
      </c>
      <c r="M10" s="18">
        <f t="shared" si="4"/>
        <v>0</v>
      </c>
    </row>
    <row r="11" spans="2:13" x14ac:dyDescent="0.25">
      <c r="B11" s="12" t="s">
        <v>23</v>
      </c>
      <c r="C11" s="16">
        <v>2</v>
      </c>
      <c r="D11" s="16">
        <v>12000</v>
      </c>
      <c r="E11" s="16">
        <f t="shared" si="1"/>
        <v>24000</v>
      </c>
      <c r="F11" s="17">
        <f>Tankers!AB4</f>
        <v>1</v>
      </c>
      <c r="G11" s="17">
        <f>Tankers!AC4</f>
        <v>24000</v>
      </c>
      <c r="H11" s="17">
        <f t="shared" si="7"/>
        <v>2</v>
      </c>
      <c r="I11" s="17">
        <f t="shared" si="5"/>
        <v>12000</v>
      </c>
      <c r="J11" s="17">
        <f t="shared" si="6"/>
        <v>24000</v>
      </c>
      <c r="K11" s="18">
        <f t="shared" si="2"/>
        <v>0</v>
      </c>
      <c r="L11" s="18">
        <f t="shared" si="3"/>
        <v>12000</v>
      </c>
      <c r="M11" s="18">
        <f t="shared" si="4"/>
        <v>0</v>
      </c>
    </row>
    <row r="12" spans="2:13" x14ac:dyDescent="0.25">
      <c r="B12" s="19" t="s">
        <v>1</v>
      </c>
      <c r="C12" s="13">
        <f>SUM(C3:C11)</f>
        <v>25</v>
      </c>
      <c r="D12" s="13"/>
      <c r="E12" s="13">
        <f>SUM(E3:E11)</f>
        <v>300000</v>
      </c>
      <c r="F12" s="14">
        <f>SUM(F3:F11)</f>
        <v>19</v>
      </c>
      <c r="G12" s="14"/>
      <c r="H12" s="14">
        <f>SUM(H3:H11)</f>
        <v>25</v>
      </c>
      <c r="I12" s="14"/>
      <c r="J12" s="14">
        <f>SUM(J3:J11)</f>
        <v>300000</v>
      </c>
      <c r="K12" s="15">
        <f>SUM(K3:K11)</f>
        <v>0</v>
      </c>
      <c r="L12" s="15"/>
      <c r="M12" s="15">
        <f>SUM(M3:M11)</f>
        <v>0</v>
      </c>
    </row>
  </sheetData>
  <mergeCells count="3">
    <mergeCell ref="C1:E1"/>
    <mergeCell ref="F1:J1"/>
    <mergeCell ref="K1:M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2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s="1">
        <v>43447</v>
      </c>
      <c r="B2" s="4">
        <v>0.3125</v>
      </c>
      <c r="G2" s="4">
        <v>0.41666666666666669</v>
      </c>
      <c r="J2" s="4">
        <v>0.41666666666666669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" sqref="E1"/>
    </sheetView>
  </sheetViews>
  <sheetFormatPr defaultRowHeight="15" x14ac:dyDescent="0.25"/>
  <cols>
    <col min="1" max="1" width="9.7109375" bestFit="1" customWidth="1"/>
  </cols>
  <sheetData>
    <row r="1" spans="1:2" x14ac:dyDescent="0.25">
      <c r="B1" t="s">
        <v>26</v>
      </c>
    </row>
    <row r="2" spans="1:2" x14ac:dyDescent="0.25">
      <c r="A2" s="1">
        <v>43447</v>
      </c>
      <c r="B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Tanker Tracker</vt:lpstr>
      <vt:lpstr>Tankers</vt:lpstr>
      <vt:lpstr>Ideal</vt:lpstr>
      <vt:lpstr>Overhead Tank</vt:lpstr>
      <vt:lpstr>Misc 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2018-12-13T04:02:15Z</dcterms:created>
  <dcterms:modified xsi:type="dcterms:W3CDTF">2018-12-14T04:45:07Z</dcterms:modified>
</cp:coreProperties>
</file>