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\Projects\Dew\Etc\"/>
    </mc:Choice>
  </mc:AlternateContent>
  <bookViews>
    <workbookView xWindow="0" yWindow="0" windowWidth="28665" windowHeight="14055" activeTab="8"/>
  </bookViews>
  <sheets>
    <sheet name="Raw" sheetId="1" r:id="rId1"/>
    <sheet name="Values" sheetId="2" r:id="rId2"/>
    <sheet name="ReservedWords" sheetId="3" r:id="rId3"/>
    <sheet name="Punctuators" sheetId="7" r:id="rId4"/>
    <sheet name="HTMLEventHandlers" sheetId="4" r:id="rId5"/>
    <sheet name="PunctuatorsWork" sheetId="5" r:id="rId6"/>
    <sheet name="Sheet2" sheetId="6" r:id="rId7"/>
    <sheet name="PrecedenceWork" sheetId="8" r:id="rId8"/>
    <sheet name="Precedence" sheetId="9" r:id="rId9"/>
  </sheets>
  <externalReferences>
    <externalReference r:id="rId10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6" i="9" l="1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E67" i="9"/>
  <c r="D67" i="9"/>
  <c r="C67" i="9"/>
  <c r="B67" i="9"/>
  <c r="E66" i="9"/>
  <c r="D66" i="9"/>
  <c r="C66" i="9"/>
  <c r="B66" i="9"/>
  <c r="E65" i="9"/>
  <c r="D65" i="9"/>
  <c r="C65" i="9"/>
  <c r="B65" i="9"/>
  <c r="E64" i="9"/>
  <c r="D64" i="9"/>
  <c r="C64" i="9"/>
  <c r="B64" i="9"/>
  <c r="E63" i="9"/>
  <c r="D63" i="9"/>
  <c r="C63" i="9"/>
  <c r="B63" i="9"/>
  <c r="E62" i="9"/>
  <c r="D62" i="9"/>
  <c r="C62" i="9"/>
  <c r="B62" i="9"/>
  <c r="E61" i="9"/>
  <c r="D61" i="9"/>
  <c r="C61" i="9"/>
  <c r="B61" i="9"/>
  <c r="E60" i="9"/>
  <c r="D60" i="9"/>
  <c r="C60" i="9"/>
  <c r="B60" i="9"/>
  <c r="E59" i="9"/>
  <c r="D59" i="9"/>
  <c r="C59" i="9"/>
  <c r="B59" i="9"/>
  <c r="E58" i="9"/>
  <c r="D58" i="9"/>
  <c r="C58" i="9"/>
  <c r="B58" i="9"/>
  <c r="E57" i="9"/>
  <c r="D57" i="9"/>
  <c r="C57" i="9"/>
  <c r="B57" i="9"/>
  <c r="E56" i="9"/>
  <c r="D56" i="9"/>
  <c r="C56" i="9"/>
  <c r="B56" i="9"/>
  <c r="E55" i="9"/>
  <c r="D55" i="9"/>
  <c r="C55" i="9"/>
  <c r="B55" i="9"/>
  <c r="E54" i="9"/>
  <c r="D54" i="9"/>
  <c r="C54" i="9"/>
  <c r="B54" i="9"/>
  <c r="E53" i="9"/>
  <c r="D53" i="9"/>
  <c r="C53" i="9"/>
  <c r="B53" i="9"/>
  <c r="E52" i="9"/>
  <c r="D52" i="9"/>
  <c r="C52" i="9"/>
  <c r="B52" i="9"/>
  <c r="E51" i="9"/>
  <c r="D51" i="9"/>
  <c r="C51" i="9"/>
  <c r="B51" i="9"/>
  <c r="E50" i="9"/>
  <c r="D50" i="9"/>
  <c r="C50" i="9"/>
  <c r="B50" i="9"/>
  <c r="E49" i="9"/>
  <c r="D49" i="9"/>
  <c r="C49" i="9"/>
  <c r="B49" i="9"/>
  <c r="E48" i="9"/>
  <c r="D48" i="9"/>
  <c r="C48" i="9"/>
  <c r="B48" i="9"/>
  <c r="E47" i="9"/>
  <c r="D47" i="9"/>
  <c r="C47" i="9"/>
  <c r="B47" i="9"/>
  <c r="E46" i="9"/>
  <c r="D46" i="9"/>
  <c r="C46" i="9"/>
  <c r="B46" i="9"/>
  <c r="E45" i="9"/>
  <c r="D45" i="9"/>
  <c r="C45" i="9"/>
  <c r="B45" i="9"/>
  <c r="E44" i="9"/>
  <c r="D44" i="9"/>
  <c r="C44" i="9"/>
  <c r="B44" i="9"/>
  <c r="E43" i="9"/>
  <c r="D43" i="9"/>
  <c r="C43" i="9"/>
  <c r="B43" i="9"/>
  <c r="E42" i="9"/>
  <c r="D42" i="9"/>
  <c r="C42" i="9"/>
  <c r="B42" i="9"/>
  <c r="E41" i="9"/>
  <c r="D41" i="9"/>
  <c r="C41" i="9"/>
  <c r="B41" i="9"/>
  <c r="E40" i="9"/>
  <c r="D40" i="9"/>
  <c r="C40" i="9"/>
  <c r="B40" i="9"/>
  <c r="E39" i="9"/>
  <c r="D39" i="9"/>
  <c r="C39" i="9"/>
  <c r="B39" i="9"/>
  <c r="E38" i="9"/>
  <c r="D38" i="9"/>
  <c r="C38" i="9"/>
  <c r="B38" i="9"/>
  <c r="E37" i="9"/>
  <c r="D37" i="9"/>
  <c r="C37" i="9"/>
  <c r="B37" i="9"/>
  <c r="E36" i="9"/>
  <c r="D36" i="9"/>
  <c r="C36" i="9"/>
  <c r="B36" i="9"/>
  <c r="E35" i="9"/>
  <c r="D35" i="9"/>
  <c r="C35" i="9"/>
  <c r="B35" i="9"/>
  <c r="E34" i="9"/>
  <c r="D34" i="9"/>
  <c r="C34" i="9"/>
  <c r="B34" i="9"/>
  <c r="E33" i="9"/>
  <c r="D33" i="9"/>
  <c r="C33" i="9"/>
  <c r="B33" i="9"/>
  <c r="E32" i="9"/>
  <c r="D32" i="9"/>
  <c r="C32" i="9"/>
  <c r="B32" i="9"/>
  <c r="E31" i="9"/>
  <c r="D31" i="9"/>
  <c r="C31" i="9"/>
  <c r="B31" i="9"/>
  <c r="E30" i="9"/>
  <c r="D30" i="9"/>
  <c r="C30" i="9"/>
  <c r="B30" i="9"/>
  <c r="E29" i="9"/>
  <c r="D29" i="9"/>
  <c r="C29" i="9"/>
  <c r="B29" i="9"/>
  <c r="E28" i="9"/>
  <c r="D28" i="9"/>
  <c r="C28" i="9"/>
  <c r="B28" i="9"/>
  <c r="E27" i="9"/>
  <c r="D27" i="9"/>
  <c r="C27" i="9"/>
  <c r="B27" i="9"/>
  <c r="E26" i="9"/>
  <c r="D26" i="9"/>
  <c r="C26" i="9"/>
  <c r="B26" i="9"/>
  <c r="E25" i="9"/>
  <c r="D25" i="9"/>
  <c r="C25" i="9"/>
  <c r="B25" i="9"/>
  <c r="E24" i="9"/>
  <c r="D24" i="9"/>
  <c r="C24" i="9"/>
  <c r="B24" i="9"/>
  <c r="E23" i="9"/>
  <c r="D23" i="9"/>
  <c r="C23" i="9"/>
  <c r="B23" i="9"/>
  <c r="E22" i="9"/>
  <c r="D22" i="9"/>
  <c r="C22" i="9"/>
  <c r="B22" i="9"/>
  <c r="E21" i="9"/>
  <c r="D21" i="9"/>
  <c r="C21" i="9"/>
  <c r="B21" i="9"/>
  <c r="E20" i="9"/>
  <c r="D20" i="9"/>
  <c r="C20" i="9"/>
  <c r="B20" i="9"/>
  <c r="E19" i="9"/>
  <c r="D19" i="9"/>
  <c r="C19" i="9"/>
  <c r="B19" i="9"/>
  <c r="E18" i="9"/>
  <c r="D18" i="9"/>
  <c r="C18" i="9"/>
  <c r="B18" i="9"/>
  <c r="E17" i="9"/>
  <c r="D17" i="9"/>
  <c r="C17" i="9"/>
  <c r="B17" i="9"/>
  <c r="E16" i="9"/>
  <c r="D16" i="9"/>
  <c r="C16" i="9"/>
  <c r="B16" i="9"/>
  <c r="E15" i="9"/>
  <c r="D15" i="9"/>
  <c r="C15" i="9"/>
  <c r="B15" i="9"/>
  <c r="E14" i="9"/>
  <c r="D14" i="9"/>
  <c r="C14" i="9"/>
  <c r="B14" i="9"/>
  <c r="E13" i="9"/>
  <c r="D13" i="9"/>
  <c r="C13" i="9"/>
  <c r="B13" i="9"/>
  <c r="E12" i="9"/>
  <c r="D12" i="9"/>
  <c r="C12" i="9"/>
  <c r="B12" i="9"/>
  <c r="E11" i="9"/>
  <c r="D11" i="9"/>
  <c r="C11" i="9"/>
  <c r="B11" i="9"/>
  <c r="E10" i="9"/>
  <c r="D10" i="9"/>
  <c r="C10" i="9"/>
  <c r="B10" i="9"/>
  <c r="E9" i="9"/>
  <c r="D9" i="9"/>
  <c r="C9" i="9"/>
  <c r="B9" i="9"/>
  <c r="E8" i="9"/>
  <c r="D8" i="9"/>
  <c r="C8" i="9"/>
  <c r="B8" i="9"/>
  <c r="E7" i="9"/>
  <c r="D7" i="9"/>
  <c r="C7" i="9"/>
  <c r="B7" i="9"/>
  <c r="E6" i="9"/>
  <c r="D6" i="9"/>
  <c r="C6" i="9"/>
  <c r="B6" i="9"/>
  <c r="E5" i="9"/>
  <c r="D5" i="9"/>
  <c r="C5" i="9"/>
  <c r="B5" i="9"/>
  <c r="E4" i="9"/>
  <c r="D4" i="9"/>
  <c r="C4" i="9"/>
  <c r="B4" i="9"/>
  <c r="E3" i="9"/>
  <c r="D3" i="9"/>
  <c r="C3" i="9"/>
  <c r="B3" i="9"/>
  <c r="E2" i="9"/>
  <c r="D2" i="9"/>
  <c r="C2" i="9"/>
  <c r="B2" i="9"/>
  <c r="J22" i="8"/>
  <c r="B2" i="8"/>
  <c r="G2" i="8" s="1"/>
  <c r="C2" i="8"/>
  <c r="D2" i="8"/>
  <c r="E2" i="8"/>
  <c r="B3" i="8"/>
  <c r="C3" i="8"/>
  <c r="G3" i="8" s="1"/>
  <c r="D3" i="8"/>
  <c r="E3" i="8"/>
  <c r="B4" i="8"/>
  <c r="C4" i="8"/>
  <c r="D4" i="8"/>
  <c r="E4" i="8"/>
  <c r="G4" i="8"/>
  <c r="B5" i="8"/>
  <c r="G5" i="8" s="1"/>
  <c r="C5" i="8"/>
  <c r="D5" i="8"/>
  <c r="E5" i="8"/>
  <c r="B6" i="8"/>
  <c r="C6" i="8"/>
  <c r="G6" i="8" s="1"/>
  <c r="D6" i="8"/>
  <c r="E6" i="8"/>
  <c r="B7" i="8"/>
  <c r="C7" i="8"/>
  <c r="D7" i="8"/>
  <c r="E7" i="8"/>
  <c r="B8" i="8"/>
  <c r="C8" i="8"/>
  <c r="D8" i="8"/>
  <c r="E8" i="8"/>
  <c r="B9" i="8"/>
  <c r="C9" i="8"/>
  <c r="D9" i="8"/>
  <c r="E9" i="8"/>
  <c r="B10" i="8"/>
  <c r="C10" i="8"/>
  <c r="D10" i="8"/>
  <c r="E10" i="8"/>
  <c r="B11" i="8"/>
  <c r="C11" i="8"/>
  <c r="D11" i="8"/>
  <c r="E11" i="8"/>
  <c r="B12" i="8"/>
  <c r="C12" i="8"/>
  <c r="D12" i="8"/>
  <c r="E12" i="8"/>
  <c r="B13" i="8"/>
  <c r="C13" i="8"/>
  <c r="D13" i="8"/>
  <c r="E13" i="8"/>
  <c r="B14" i="8"/>
  <c r="C14" i="8"/>
  <c r="D14" i="8"/>
  <c r="E14" i="8"/>
  <c r="B15" i="8"/>
  <c r="C15" i="8"/>
  <c r="D15" i="8"/>
  <c r="E15" i="8"/>
  <c r="B16" i="8"/>
  <c r="C16" i="8"/>
  <c r="D16" i="8"/>
  <c r="E16" i="8"/>
  <c r="B17" i="8"/>
  <c r="C17" i="8"/>
  <c r="D17" i="8"/>
  <c r="E17" i="8"/>
  <c r="B18" i="8"/>
  <c r="C18" i="8"/>
  <c r="D18" i="8"/>
  <c r="E18" i="8"/>
  <c r="B19" i="8"/>
  <c r="C19" i="8"/>
  <c r="D19" i="8"/>
  <c r="E19" i="8"/>
  <c r="B20" i="8"/>
  <c r="C20" i="8"/>
  <c r="D20" i="8"/>
  <c r="E20" i="8"/>
  <c r="B21" i="8"/>
  <c r="C21" i="8"/>
  <c r="D21" i="8"/>
  <c r="E21" i="8"/>
  <c r="B22" i="8"/>
  <c r="C22" i="8"/>
  <c r="D22" i="8"/>
  <c r="E22" i="8"/>
  <c r="B23" i="8"/>
  <c r="C23" i="8"/>
  <c r="D23" i="8"/>
  <c r="E23" i="8"/>
  <c r="B24" i="8"/>
  <c r="C24" i="8"/>
  <c r="D24" i="8"/>
  <c r="E24" i="8"/>
  <c r="B25" i="8"/>
  <c r="C25" i="8"/>
  <c r="D25" i="8"/>
  <c r="E25" i="8"/>
  <c r="B26" i="8"/>
  <c r="C26" i="8"/>
  <c r="D26" i="8"/>
  <c r="E26" i="8"/>
  <c r="B27" i="8"/>
  <c r="C27" i="8"/>
  <c r="D27" i="8"/>
  <c r="E27" i="8"/>
  <c r="B28" i="8"/>
  <c r="C28" i="8"/>
  <c r="D28" i="8"/>
  <c r="E28" i="8"/>
  <c r="B29" i="8"/>
  <c r="C29" i="8"/>
  <c r="D29" i="8"/>
  <c r="E29" i="8"/>
  <c r="B30" i="8"/>
  <c r="C30" i="8"/>
  <c r="D30" i="8"/>
  <c r="E30" i="8"/>
  <c r="B31" i="8"/>
  <c r="C31" i="8"/>
  <c r="D31" i="8"/>
  <c r="E31" i="8"/>
  <c r="B32" i="8"/>
  <c r="C32" i="8"/>
  <c r="D32" i="8"/>
  <c r="E32" i="8"/>
  <c r="B33" i="8"/>
  <c r="C33" i="8"/>
  <c r="D33" i="8"/>
  <c r="E33" i="8"/>
  <c r="B34" i="8"/>
  <c r="C34" i="8"/>
  <c r="D34" i="8"/>
  <c r="E34" i="8"/>
  <c r="B35" i="8"/>
  <c r="C35" i="8"/>
  <c r="D35" i="8"/>
  <c r="E35" i="8"/>
  <c r="B36" i="8"/>
  <c r="C36" i="8"/>
  <c r="D36" i="8"/>
  <c r="E36" i="8"/>
  <c r="B37" i="8"/>
  <c r="C37" i="8"/>
  <c r="D37" i="8"/>
  <c r="E37" i="8"/>
  <c r="B38" i="8"/>
  <c r="C38" i="8"/>
  <c r="D38" i="8"/>
  <c r="E38" i="8"/>
  <c r="B39" i="8"/>
  <c r="C39" i="8"/>
  <c r="D39" i="8"/>
  <c r="E39" i="8"/>
  <c r="B40" i="8"/>
  <c r="C40" i="8"/>
  <c r="D40" i="8"/>
  <c r="E40" i="8"/>
  <c r="B41" i="8"/>
  <c r="C41" i="8"/>
  <c r="D41" i="8"/>
  <c r="E41" i="8"/>
  <c r="B42" i="8"/>
  <c r="C42" i="8"/>
  <c r="D42" i="8"/>
  <c r="E42" i="8"/>
  <c r="B43" i="8"/>
  <c r="C43" i="8"/>
  <c r="D43" i="8"/>
  <c r="E43" i="8"/>
  <c r="B44" i="8"/>
  <c r="C44" i="8"/>
  <c r="D44" i="8"/>
  <c r="E44" i="8"/>
  <c r="B45" i="8"/>
  <c r="C45" i="8"/>
  <c r="D45" i="8"/>
  <c r="E45" i="8"/>
  <c r="B46" i="8"/>
  <c r="C46" i="8"/>
  <c r="D46" i="8"/>
  <c r="E46" i="8"/>
  <c r="B47" i="8"/>
  <c r="C47" i="8"/>
  <c r="D47" i="8"/>
  <c r="E47" i="8"/>
  <c r="B48" i="8"/>
  <c r="C48" i="8"/>
  <c r="D48" i="8"/>
  <c r="E48" i="8"/>
  <c r="B49" i="8"/>
  <c r="C49" i="8"/>
  <c r="D49" i="8"/>
  <c r="E49" i="8"/>
  <c r="B50" i="8"/>
  <c r="C50" i="8"/>
  <c r="D50" i="8"/>
  <c r="E50" i="8"/>
  <c r="B51" i="8"/>
  <c r="C51" i="8"/>
  <c r="D51" i="8"/>
  <c r="E51" i="8"/>
  <c r="B52" i="8"/>
  <c r="C52" i="8"/>
  <c r="D52" i="8"/>
  <c r="E52" i="8"/>
  <c r="B53" i="8"/>
  <c r="C53" i="8"/>
  <c r="D53" i="8"/>
  <c r="E53" i="8"/>
  <c r="B54" i="8"/>
  <c r="C54" i="8"/>
  <c r="D54" i="8"/>
  <c r="E54" i="8"/>
  <c r="B55" i="8"/>
  <c r="C55" i="8"/>
  <c r="D55" i="8"/>
  <c r="E55" i="8"/>
  <c r="B56" i="8"/>
  <c r="C56" i="8"/>
  <c r="D56" i="8"/>
  <c r="E56" i="8"/>
  <c r="B57" i="8"/>
  <c r="C57" i="8"/>
  <c r="D57" i="8"/>
  <c r="E57" i="8"/>
  <c r="B58" i="8"/>
  <c r="C58" i="8"/>
  <c r="D58" i="8"/>
  <c r="E58" i="8"/>
  <c r="B59" i="8"/>
  <c r="C59" i="8"/>
  <c r="D59" i="8"/>
  <c r="E59" i="8"/>
  <c r="B60" i="8"/>
  <c r="C60" i="8"/>
  <c r="D60" i="8"/>
  <c r="E60" i="8"/>
  <c r="B61" i="8"/>
  <c r="C61" i="8"/>
  <c r="D61" i="8"/>
  <c r="E61" i="8"/>
  <c r="B62" i="8"/>
  <c r="C62" i="8"/>
  <c r="D62" i="8"/>
  <c r="E62" i="8"/>
  <c r="B63" i="8"/>
  <c r="C63" i="8"/>
  <c r="D63" i="8"/>
  <c r="E63" i="8"/>
  <c r="B64" i="8"/>
  <c r="C64" i="8"/>
  <c r="D64" i="8"/>
  <c r="E64" i="8"/>
  <c r="B65" i="8"/>
  <c r="C65" i="8"/>
  <c r="D65" i="8"/>
  <c r="E65" i="8"/>
  <c r="B66" i="8"/>
  <c r="C66" i="8"/>
  <c r="D66" i="8"/>
  <c r="E66" i="8"/>
  <c r="H4" i="7" l="1"/>
  <c r="H3" i="7"/>
  <c r="H72" i="3" l="1"/>
  <c r="H1" i="3" l="1"/>
  <c r="H7" i="3"/>
  <c r="H6" i="3" l="1"/>
  <c r="H5" i="3"/>
  <c r="H4" i="3"/>
  <c r="H3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B55" i="7" l="1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3" i="7"/>
  <c r="B2" i="7"/>
  <c r="B4" i="7"/>
  <c r="H5" i="7"/>
  <c r="H1" i="7"/>
  <c r="H61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H73" i="3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E55" i="6"/>
  <c r="D55" i="6"/>
  <c r="E54" i="6"/>
  <c r="D54" i="6"/>
  <c r="E53" i="6"/>
  <c r="D53" i="6"/>
  <c r="E52" i="6"/>
  <c r="D52" i="6"/>
  <c r="E51" i="6"/>
  <c r="D51" i="6"/>
  <c r="E50" i="6"/>
  <c r="D50" i="6"/>
  <c r="E49" i="6"/>
  <c r="D49" i="6"/>
  <c r="E48" i="6"/>
  <c r="D48" i="6"/>
  <c r="E47" i="6"/>
  <c r="D47" i="6"/>
  <c r="E46" i="6"/>
  <c r="D46" i="6"/>
  <c r="E45" i="6"/>
  <c r="D45" i="6"/>
  <c r="E44" i="6"/>
  <c r="D44" i="6"/>
  <c r="E43" i="6"/>
  <c r="D43" i="6"/>
  <c r="E42" i="6"/>
  <c r="D42" i="6"/>
  <c r="E41" i="6"/>
  <c r="D41" i="6"/>
  <c r="E40" i="6"/>
  <c r="D40" i="6"/>
  <c r="E39" i="6"/>
  <c r="D39" i="6"/>
  <c r="E38" i="6"/>
  <c r="D38" i="6"/>
  <c r="E37" i="6"/>
  <c r="D37" i="6"/>
  <c r="E36" i="6"/>
  <c r="D36" i="6"/>
  <c r="E35" i="6"/>
  <c r="D35" i="6"/>
  <c r="E34" i="6"/>
  <c r="D34" i="6"/>
  <c r="E33" i="6"/>
  <c r="D33" i="6"/>
  <c r="E32" i="6"/>
  <c r="D32" i="6"/>
  <c r="E31" i="6"/>
  <c r="D31" i="6"/>
  <c r="E30" i="6"/>
  <c r="D30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E11" i="6"/>
  <c r="D11" i="6"/>
  <c r="E10" i="6"/>
  <c r="D10" i="6"/>
  <c r="E9" i="6"/>
  <c r="D9" i="6"/>
  <c r="E8" i="6"/>
  <c r="D8" i="6"/>
  <c r="E7" i="6"/>
  <c r="D7" i="6"/>
  <c r="E6" i="6"/>
  <c r="D6" i="6"/>
  <c r="E5" i="6"/>
  <c r="D5" i="6"/>
  <c r="E4" i="6"/>
  <c r="D4" i="6"/>
  <c r="E3" i="6"/>
  <c r="D3" i="6"/>
  <c r="E2" i="6"/>
  <c r="D2" i="6"/>
  <c r="F1" i="7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2" i="3" l="1"/>
  <c r="F1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J25" i="1"/>
  <c r="I25" i="1"/>
  <c r="H25" i="1"/>
  <c r="G25" i="1"/>
  <c r="J24" i="1"/>
  <c r="I24" i="1"/>
  <c r="H24" i="1"/>
  <c r="G24" i="1"/>
  <c r="J23" i="1"/>
  <c r="I23" i="1"/>
  <c r="H23" i="1"/>
  <c r="G23" i="1"/>
  <c r="J22" i="1"/>
  <c r="I22" i="1"/>
  <c r="H22" i="1"/>
  <c r="G22" i="1"/>
  <c r="J21" i="1"/>
  <c r="I21" i="1"/>
  <c r="H21" i="1"/>
  <c r="G21" i="1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J16" i="1"/>
  <c r="I16" i="1"/>
  <c r="H16" i="1"/>
  <c r="G16" i="1"/>
  <c r="J15" i="1"/>
  <c r="I15" i="1"/>
  <c r="H15" i="1"/>
  <c r="G15" i="1"/>
  <c r="J14" i="1"/>
  <c r="I14" i="1"/>
  <c r="H14" i="1"/>
  <c r="G14" i="1"/>
  <c r="J13" i="1"/>
  <c r="I13" i="1"/>
  <c r="H13" i="1"/>
  <c r="G13" i="1"/>
  <c r="J12" i="1"/>
  <c r="I12" i="1"/>
  <c r="H12" i="1"/>
  <c r="G12" i="1"/>
  <c r="J11" i="1"/>
  <c r="I11" i="1"/>
  <c r="H11" i="1"/>
  <c r="G11" i="1"/>
  <c r="J10" i="1"/>
  <c r="I10" i="1"/>
  <c r="H10" i="1"/>
  <c r="G10" i="1"/>
  <c r="J9" i="1"/>
  <c r="I9" i="1"/>
  <c r="H9" i="1"/>
  <c r="G9" i="1"/>
  <c r="J8" i="1"/>
  <c r="I8" i="1"/>
  <c r="H8" i="1"/>
  <c r="G8" i="1"/>
  <c r="J7" i="1"/>
  <c r="I7" i="1"/>
  <c r="H7" i="1"/>
  <c r="G7" i="1"/>
  <c r="J6" i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  <c r="J1" i="1"/>
  <c r="I1" i="1"/>
  <c r="H1" i="1"/>
  <c r="G1" i="1"/>
  <c r="F31" i="3" l="1"/>
  <c r="F64" i="3"/>
  <c r="F39" i="3"/>
  <c r="F9" i="3"/>
  <c r="F17" i="3"/>
  <c r="F25" i="3"/>
  <c r="F33" i="3"/>
  <c r="F41" i="3"/>
  <c r="F49" i="3"/>
  <c r="F57" i="3"/>
  <c r="F65" i="3"/>
  <c r="F47" i="3"/>
  <c r="F24" i="3"/>
  <c r="F10" i="3"/>
  <c r="F18" i="3"/>
  <c r="F26" i="3"/>
  <c r="F34" i="3"/>
  <c r="F42" i="3"/>
  <c r="F50" i="3"/>
  <c r="F58" i="3"/>
  <c r="F66" i="3"/>
  <c r="F55" i="3"/>
  <c r="F16" i="3"/>
  <c r="F32" i="3"/>
  <c r="F11" i="3"/>
  <c r="F19" i="3"/>
  <c r="F27" i="3"/>
  <c r="F35" i="3"/>
  <c r="F43" i="3"/>
  <c r="F51" i="3"/>
  <c r="F59" i="3"/>
  <c r="F63" i="3"/>
  <c r="F4" i="3"/>
  <c r="F12" i="3"/>
  <c r="F20" i="3"/>
  <c r="F28" i="3"/>
  <c r="F36" i="3"/>
  <c r="F44" i="3"/>
  <c r="F52" i="3"/>
  <c r="F60" i="3"/>
  <c r="F7" i="3"/>
  <c r="F15" i="3"/>
  <c r="F6" i="3"/>
  <c r="F14" i="3"/>
  <c r="F22" i="3"/>
  <c r="F30" i="3"/>
  <c r="F38" i="3"/>
  <c r="F46" i="3"/>
  <c r="F54" i="3"/>
  <c r="F62" i="3"/>
  <c r="F23" i="3"/>
  <c r="F3" i="3"/>
  <c r="F5" i="3"/>
  <c r="F13" i="3"/>
  <c r="F21" i="3"/>
  <c r="F29" i="3"/>
  <c r="F37" i="3"/>
  <c r="F45" i="3"/>
  <c r="F53" i="3"/>
  <c r="F61" i="3"/>
  <c r="F8" i="3"/>
  <c r="F40" i="3"/>
  <c r="F48" i="3"/>
  <c r="F56" i="3"/>
</calcChain>
</file>

<file path=xl/sharedStrings.xml><?xml version="1.0" encoding="utf-8"?>
<sst xmlns="http://schemas.openxmlformats.org/spreadsheetml/2006/main" count="773" uniqueCount="287">
  <si>
    <t>abstract</t>
  </si>
  <si>
    <t>arguments</t>
  </si>
  <si>
    <t>await*</t>
  </si>
  <si>
    <t>boolean</t>
  </si>
  <si>
    <t>break</t>
  </si>
  <si>
    <t>byte</t>
  </si>
  <si>
    <t>case</t>
  </si>
  <si>
    <t>catch</t>
  </si>
  <si>
    <t>char</t>
  </si>
  <si>
    <t>class*</t>
  </si>
  <si>
    <t>const</t>
  </si>
  <si>
    <t>continue</t>
  </si>
  <si>
    <t>debugger</t>
  </si>
  <si>
    <t>default</t>
  </si>
  <si>
    <t>delete</t>
  </si>
  <si>
    <t>do</t>
  </si>
  <si>
    <t>double</t>
  </si>
  <si>
    <t>else</t>
  </si>
  <si>
    <t>enum*</t>
  </si>
  <si>
    <t>eval</t>
  </si>
  <si>
    <t>export*</t>
  </si>
  <si>
    <t>extends*</t>
  </si>
  <si>
    <t>final</t>
  </si>
  <si>
    <t>finally</t>
  </si>
  <si>
    <t>float</t>
  </si>
  <si>
    <t>for</t>
  </si>
  <si>
    <t>function</t>
  </si>
  <si>
    <t>goto</t>
  </si>
  <si>
    <t>if</t>
  </si>
  <si>
    <t>implements</t>
  </si>
  <si>
    <t>import*</t>
  </si>
  <si>
    <t>in</t>
  </si>
  <si>
    <t>instanceof</t>
  </si>
  <si>
    <t>int</t>
  </si>
  <si>
    <t>interface</t>
  </si>
  <si>
    <t>let*</t>
  </si>
  <si>
    <t>long</t>
  </si>
  <si>
    <t>native</t>
  </si>
  <si>
    <t>new</t>
  </si>
  <si>
    <t>null</t>
  </si>
  <si>
    <t>package</t>
  </si>
  <si>
    <t>private</t>
  </si>
  <si>
    <t>protected</t>
  </si>
  <si>
    <t>public</t>
  </si>
  <si>
    <t>return</t>
  </si>
  <si>
    <t>short</t>
  </si>
  <si>
    <t>static</t>
  </si>
  <si>
    <t>super*</t>
  </si>
  <si>
    <t>switch</t>
  </si>
  <si>
    <t>synchronized</t>
  </si>
  <si>
    <t>this</t>
  </si>
  <si>
    <t>throw</t>
  </si>
  <si>
    <t>throws</t>
  </si>
  <si>
    <t>transient</t>
  </si>
  <si>
    <t>try</t>
  </si>
  <si>
    <t>typeof</t>
  </si>
  <si>
    <t>var</t>
  </si>
  <si>
    <t>void</t>
  </si>
  <si>
    <t>volatile</t>
  </si>
  <si>
    <t>while</t>
  </si>
  <si>
    <t>with</t>
  </si>
  <si>
    <t>yield</t>
  </si>
  <si>
    <t>export</t>
  </si>
  <si>
    <t>let</t>
  </si>
  <si>
    <t>super</t>
  </si>
  <si>
    <t>class</t>
  </si>
  <si>
    <t>extends</t>
  </si>
  <si>
    <t>await</t>
  </si>
  <si>
    <t>enum</t>
  </si>
  <si>
    <t>import</t>
  </si>
  <si>
    <t>Type</t>
  </si>
  <si>
    <t>Array</t>
  </si>
  <si>
    <t>Date</t>
  </si>
  <si>
    <t>hasOwnProperty</t>
  </si>
  <si>
    <t>Infinity</t>
  </si>
  <si>
    <t>isFinite</t>
  </si>
  <si>
    <t>isNaN</t>
  </si>
  <si>
    <t>isPrototypeOf</t>
  </si>
  <si>
    <t>length</t>
  </si>
  <si>
    <t>Math</t>
  </si>
  <si>
    <t>NaN</t>
  </si>
  <si>
    <t>name</t>
  </si>
  <si>
    <t>Number</t>
  </si>
  <si>
    <t>Object</t>
  </si>
  <si>
    <t>prototype</t>
  </si>
  <si>
    <t>String</t>
  </si>
  <si>
    <t>toString</t>
  </si>
  <si>
    <t>undefined</t>
  </si>
  <si>
    <t>valueOf</t>
  </si>
  <si>
    <t>onblur</t>
  </si>
  <si>
    <t>onclick</t>
  </si>
  <si>
    <t>onerror</t>
  </si>
  <si>
    <t>onfocus</t>
  </si>
  <si>
    <t>onkeydown</t>
  </si>
  <si>
    <t>onkeypress</t>
  </si>
  <si>
    <t>onkeyup</t>
  </si>
  <si>
    <t>onmouseover</t>
  </si>
  <si>
    <t>onload</t>
  </si>
  <si>
    <t>onmouseup</t>
  </si>
  <si>
    <t>onmousedown</t>
  </si>
  <si>
    <t>onsubmit</t>
  </si>
  <si>
    <t>HTMLEventHandler</t>
  </si>
  <si>
    <t>JSW_EH</t>
  </si>
  <si>
    <t>false</t>
  </si>
  <si>
    <t>true</t>
  </si>
  <si>
    <t xml:space="preserve">    char * jrw_name;</t>
  </si>
  <si>
    <t>type</t>
  </si>
  <si>
    <t xml:space="preserve">    JSKW_NONE = 0            ,</t>
  </si>
  <si>
    <t>rw</t>
  </si>
  <si>
    <t>JSW_KW</t>
  </si>
  <si>
    <t>Punctuators</t>
  </si>
  <si>
    <t>{</t>
  </si>
  <si>
    <t>}</t>
  </si>
  <si>
    <t>(</t>
  </si>
  <si>
    <t>)</t>
  </si>
  <si>
    <t>[</t>
  </si>
  <si>
    <t>]</t>
  </si>
  <si>
    <t>...</t>
  </si>
  <si>
    <t>.</t>
  </si>
  <si>
    <t>;</t>
  </si>
  <si>
    <t>,</t>
  </si>
  <si>
    <t>&lt;</t>
  </si>
  <si>
    <t>&gt;</t>
  </si>
  <si>
    <t>&lt;=</t>
  </si>
  <si>
    <t>&gt;=</t>
  </si>
  <si>
    <t>==</t>
  </si>
  <si>
    <t>!=</t>
  </si>
  <si>
    <t>===</t>
  </si>
  <si>
    <t>!==</t>
  </si>
  <si>
    <t>+</t>
  </si>
  <si>
    <t>-</t>
  </si>
  <si>
    <t>*</t>
  </si>
  <si>
    <t>%</t>
  </si>
  <si>
    <t>**</t>
  </si>
  <si>
    <t>++</t>
  </si>
  <si>
    <t>--</t>
  </si>
  <si>
    <t>&lt;&lt;</t>
  </si>
  <si>
    <t>&gt;&gt;</t>
  </si>
  <si>
    <t>&gt;&gt;&gt;</t>
  </si>
  <si>
    <t>&amp;</t>
  </si>
  <si>
    <t>|</t>
  </si>
  <si>
    <t>^</t>
  </si>
  <si>
    <t>!</t>
  </si>
  <si>
    <t>~</t>
  </si>
  <si>
    <t>&amp;&amp;</t>
  </si>
  <si>
    <t>||</t>
  </si>
  <si>
    <t>?</t>
  </si>
  <si>
    <t>??</t>
  </si>
  <si>
    <t>:</t>
  </si>
  <si>
    <t>=</t>
  </si>
  <si>
    <t>+=</t>
  </si>
  <si>
    <t>-=</t>
  </si>
  <si>
    <t>*=</t>
  </si>
  <si>
    <t>%=</t>
  </si>
  <si>
    <t>**=</t>
  </si>
  <si>
    <t>&lt;&lt;=</t>
  </si>
  <si>
    <t>&gt;&gt;=</t>
  </si>
  <si>
    <t>&gt;&gt;&gt;=</t>
  </si>
  <si>
    <t>&amp;=</t>
  </si>
  <si>
    <t>|=</t>
  </si>
  <si>
    <t>^=</t>
  </si>
  <si>
    <t>=&gt;</t>
  </si>
  <si>
    <t>/</t>
  </si>
  <si>
    <t>/=</t>
  </si>
  <si>
    <t>?.</t>
  </si>
  <si>
    <t>Code1</t>
  </si>
  <si>
    <t>Code2</t>
  </si>
  <si>
    <t>Code3</t>
  </si>
  <si>
    <t>Code4</t>
  </si>
  <si>
    <t>SortVal</t>
  </si>
  <si>
    <t>bang</t>
  </si>
  <si>
    <t>bang_eq</t>
  </si>
  <si>
    <t>bang_eq_eq</t>
  </si>
  <si>
    <t>pecent</t>
  </si>
  <si>
    <t>percent_eq</t>
  </si>
  <si>
    <t>amp</t>
  </si>
  <si>
    <t>amp_amp</t>
  </si>
  <si>
    <t>amp_eq</t>
  </si>
  <si>
    <t>open_paren</t>
  </si>
  <si>
    <t>close_paren</t>
  </si>
  <si>
    <t>star</t>
  </si>
  <si>
    <t>star_star</t>
  </si>
  <si>
    <t>star_star_eq</t>
  </si>
  <si>
    <t>star_eq</t>
  </si>
  <si>
    <t>plus</t>
  </si>
  <si>
    <t>plus_plus</t>
  </si>
  <si>
    <t>plus_eq</t>
  </si>
  <si>
    <t>comma</t>
  </si>
  <si>
    <t>minus</t>
  </si>
  <si>
    <t>minus_minus</t>
  </si>
  <si>
    <t>minus_eq</t>
  </si>
  <si>
    <t>dot</t>
  </si>
  <si>
    <t>dot_dot_dot</t>
  </si>
  <si>
    <t>slash</t>
  </si>
  <si>
    <t>slash_eq</t>
  </si>
  <si>
    <t>colon</t>
  </si>
  <si>
    <t>semicolon</t>
  </si>
  <si>
    <t>lt</t>
  </si>
  <si>
    <t>lt_lt</t>
  </si>
  <si>
    <t>lt_lt_eq</t>
  </si>
  <si>
    <t>lt_eq</t>
  </si>
  <si>
    <t>eq</t>
  </si>
  <si>
    <t>eq_eq</t>
  </si>
  <si>
    <t>eq_eq_eq</t>
  </si>
  <si>
    <t>eq_gt</t>
  </si>
  <si>
    <t>gt</t>
  </si>
  <si>
    <t>gt_eq</t>
  </si>
  <si>
    <t>gt_gt</t>
  </si>
  <si>
    <t>gt_gt_eq</t>
  </si>
  <si>
    <t>gt_gt_gt</t>
  </si>
  <si>
    <t>gt_gt_gt_eq</t>
  </si>
  <si>
    <t>question</t>
  </si>
  <si>
    <t>question_dot</t>
  </si>
  <si>
    <t>question_question</t>
  </si>
  <si>
    <t>open_bracket</t>
  </si>
  <si>
    <t>close_bracket</t>
  </si>
  <si>
    <t>up</t>
  </si>
  <si>
    <t>up_eq</t>
  </si>
  <si>
    <t>open_brace</t>
  </si>
  <si>
    <t>bar</t>
  </si>
  <si>
    <t>bar_eq</t>
  </si>
  <si>
    <t>bar_bar</t>
  </si>
  <si>
    <t>close_brace</t>
  </si>
  <si>
    <t>tilde</t>
  </si>
  <si>
    <t>JSW_PU</t>
  </si>
  <si>
    <t>JSPU_BANG</t>
  </si>
  <si>
    <t>JSPU_BANG_EQ</t>
  </si>
  <si>
    <t>JSPU_BANG_EQ_EQ</t>
  </si>
  <si>
    <t>JSPU_PECENT</t>
  </si>
  <si>
    <t>JSPU_PERCENT_EQ</t>
  </si>
  <si>
    <t>JSPU_AMP</t>
  </si>
  <si>
    <t>JSPU_AMP_AMP</t>
  </si>
  <si>
    <t>JSPU_AMP_EQ</t>
  </si>
  <si>
    <t>JSPU_OPEN_PAREN</t>
  </si>
  <si>
    <t>JSPU_CLOSE_PAREN</t>
  </si>
  <si>
    <t>JSPU_STAR</t>
  </si>
  <si>
    <t>JSPU_STAR_STAR</t>
  </si>
  <si>
    <t>JSPU_STAR_STAR_EQ</t>
  </si>
  <si>
    <t>JSPU_STAR_EQ</t>
  </si>
  <si>
    <t>JSPU_PLUS</t>
  </si>
  <si>
    <t>JSPU_PLUS_PLUS</t>
  </si>
  <si>
    <t>JSPU_PLUS_EQ</t>
  </si>
  <si>
    <t>JSPU_COMMA</t>
  </si>
  <si>
    <t>JSPU_MINUS</t>
  </si>
  <si>
    <t>JSPU_MINUS_MINUS</t>
  </si>
  <si>
    <t>JSPU_MINUS_EQ</t>
  </si>
  <si>
    <t>JSPU_DOT</t>
  </si>
  <si>
    <t>JSPU_DOT_DOT_DOT</t>
  </si>
  <si>
    <t>JSPU_SLASH</t>
  </si>
  <si>
    <t>JSPU_SLASH_EQ</t>
  </si>
  <si>
    <t>JSPU_COLON</t>
  </si>
  <si>
    <t>JSPU_SEMICOLON</t>
  </si>
  <si>
    <t>JSPU_LT</t>
  </si>
  <si>
    <t>JSPU_LT_LT</t>
  </si>
  <si>
    <t>JSPU_LT_LT_EQ</t>
  </si>
  <si>
    <t>JSPU_LT_EQ</t>
  </si>
  <si>
    <t>JSPU_EQ</t>
  </si>
  <si>
    <t>JSPU_EQ_EQ</t>
  </si>
  <si>
    <t>JSPU_EQ_EQ_EQ</t>
  </si>
  <si>
    <t>JSPU_EQ_GT</t>
  </si>
  <si>
    <t>JSPU_GT</t>
  </si>
  <si>
    <t>JSPU_GT_EQ</t>
  </si>
  <si>
    <t>JSPU_GT_GT</t>
  </si>
  <si>
    <t>JSPU_GT_GT_EQ</t>
  </si>
  <si>
    <t>JSPU_GT_GT_GT</t>
  </si>
  <si>
    <t>JSPU_GT_GT_GT_EQ</t>
  </si>
  <si>
    <t>JSPU_QUESTION</t>
  </si>
  <si>
    <t>JSPU_QUESTION_DOT</t>
  </si>
  <si>
    <t>JSPU_QUESTION_QUESTION</t>
  </si>
  <si>
    <t>JSPU_OPEN_BRACKET</t>
  </si>
  <si>
    <t>JSPU_CLOSE_BRACKET</t>
  </si>
  <si>
    <t>JSPU_UP</t>
  </si>
  <si>
    <t>JSPU_UP_EQ</t>
  </si>
  <si>
    <t>JSPU_OPEN_BRACE</t>
  </si>
  <si>
    <t>JSPU_BAR</t>
  </si>
  <si>
    <t>JSPU_BAR_EQ</t>
  </si>
  <si>
    <t>JSPU_BAR_BAR</t>
  </si>
  <si>
    <t>JSPU_CLOSE_BRACE</t>
  </si>
  <si>
    <t>JSPU_TILDE</t>
  </si>
  <si>
    <t xml:space="preserve">    char * jpu_name;</t>
  </si>
  <si>
    <t xml:space="preserve">    JSPU_NONE = 1000         ,</t>
  </si>
  <si>
    <t>js_punctuator</t>
  </si>
  <si>
    <t>pu</t>
  </si>
  <si>
    <t>kwinfo</t>
  </si>
  <si>
    <t>JSKWI_RW</t>
  </si>
  <si>
    <t>JSKWI_KEYWORD</t>
  </si>
  <si>
    <t>js_reserved_word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</si>
</sst>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\-0;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000000"/>
      <name val="Verdana"/>
      <family val="2"/>
    </font>
    <font>
      <sz val="11"/>
      <color theme="1"/>
      <name val="Courier New"/>
      <family val="3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0" xfId="0" quotePrefix="1"/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3" fillId="0" borderId="0" xfId="0" applyFont="1"/>
    <xf numFmtId="0" fontId="4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 refreshError="1"/>
      <sheetData sheetId="1" refreshError="1"/>
      <sheetData sheetId="2">
        <row r="1">
          <cell r="A1" t="str">
            <v>Precedence</v>
          </cell>
          <cell r="B1" t="str">
            <v>Operator type</v>
          </cell>
          <cell r="C1" t="str">
            <v>Associativity</v>
          </cell>
          <cell r="D1" t="str">
            <v>Individual operators</v>
          </cell>
        </row>
        <row r="2">
          <cell r="A2">
            <v>21</v>
          </cell>
          <cell r="B2" t="str">
            <v>Grouping</v>
          </cell>
          <cell r="C2" t="str">
            <v>n/a</v>
          </cell>
          <cell r="D2" t="str">
            <v>( … )</v>
          </cell>
        </row>
        <row r="3">
          <cell r="A3">
            <v>20</v>
          </cell>
          <cell r="B3" t="str">
            <v>Member Access</v>
          </cell>
          <cell r="C3" t="str">
            <v>left-to-right</v>
          </cell>
          <cell r="D3" t="str">
            <v>… . …</v>
          </cell>
        </row>
        <row r="4">
          <cell r="B4" t="str">
            <v>Computed Member Access</v>
          </cell>
          <cell r="C4" t="str">
            <v>left-to-right</v>
          </cell>
          <cell r="D4" t="str">
            <v>… [ … ]</v>
          </cell>
        </row>
        <row r="5">
          <cell r="B5" t="str">
            <v>new (with argument list)</v>
          </cell>
          <cell r="C5" t="str">
            <v>n/a</v>
          </cell>
          <cell r="D5" t="str">
            <v>new … ( … )</v>
          </cell>
        </row>
        <row r="6">
          <cell r="B6" t="str">
            <v>Function Call</v>
          </cell>
          <cell r="C6" t="str">
            <v>left-to-right</v>
          </cell>
          <cell r="D6" t="str">
            <v>… ( … )</v>
          </cell>
        </row>
        <row r="7">
          <cell r="B7" t="str">
            <v>Optional chaining</v>
          </cell>
          <cell r="C7" t="str">
            <v>left-to-right</v>
          </cell>
          <cell r="D7" t="str">
            <v>?.</v>
          </cell>
        </row>
        <row r="8">
          <cell r="A8">
            <v>19</v>
          </cell>
          <cell r="B8" t="str">
            <v>new (without argument list)</v>
          </cell>
          <cell r="C8" t="str">
            <v>right-to-left</v>
          </cell>
          <cell r="D8" t="str">
            <v>new …</v>
          </cell>
        </row>
        <row r="9">
          <cell r="A9">
            <v>18</v>
          </cell>
          <cell r="B9" t="str">
            <v>Postfix Increment</v>
          </cell>
          <cell r="C9" t="str">
            <v>n/a</v>
          </cell>
          <cell r="D9" t="str">
            <v>… ++</v>
          </cell>
        </row>
        <row r="10">
          <cell r="B10" t="str">
            <v>Postfix Decrement</v>
          </cell>
          <cell r="D10" t="str">
            <v>… --</v>
          </cell>
        </row>
        <row r="11">
          <cell r="A11">
            <v>17</v>
          </cell>
          <cell r="B11" t="str">
            <v>Logical NOT</v>
          </cell>
          <cell r="C11" t="str">
            <v>right-to-left</v>
          </cell>
          <cell r="D11" t="str">
            <v>! …</v>
          </cell>
        </row>
        <row r="12">
          <cell r="B12" t="str">
            <v>Bitwise NOT</v>
          </cell>
          <cell r="D12" t="str">
            <v>~ …</v>
          </cell>
        </row>
        <row r="13">
          <cell r="B13" t="str">
            <v>Unary Plus</v>
          </cell>
          <cell r="D13" t="str">
            <v>+ …</v>
          </cell>
        </row>
        <row r="14">
          <cell r="B14" t="str">
            <v>Unary Negation</v>
          </cell>
          <cell r="D14" t="str">
            <v>- …</v>
          </cell>
        </row>
        <row r="15">
          <cell r="B15" t="str">
            <v>Prefix Increment</v>
          </cell>
          <cell r="D15" t="str">
            <v>++ …</v>
          </cell>
        </row>
        <row r="16">
          <cell r="B16" t="str">
            <v>Prefix Decrement</v>
          </cell>
          <cell r="D16" t="str">
            <v>-- …</v>
          </cell>
        </row>
        <row r="17">
          <cell r="B17" t="str">
            <v>typeof</v>
          </cell>
          <cell r="D17" t="str">
            <v>typeof …</v>
          </cell>
        </row>
        <row r="18">
          <cell r="B18" t="str">
            <v>void</v>
          </cell>
          <cell r="D18" t="str">
            <v>void …</v>
          </cell>
        </row>
        <row r="19">
          <cell r="B19" t="str">
            <v>delete</v>
          </cell>
          <cell r="D19" t="str">
            <v>delete …</v>
          </cell>
        </row>
        <row r="20">
          <cell r="B20" t="str">
            <v>await</v>
          </cell>
          <cell r="D20" t="str">
            <v>await …</v>
          </cell>
        </row>
        <row r="21">
          <cell r="A21">
            <v>16</v>
          </cell>
          <cell r="B21" t="str">
            <v>Exponentiation</v>
          </cell>
          <cell r="C21" t="str">
            <v>right-to-left</v>
          </cell>
          <cell r="D21" t="str">
            <v>… ** …</v>
          </cell>
        </row>
        <row r="22">
          <cell r="A22">
            <v>15</v>
          </cell>
          <cell r="B22" t="str">
            <v>Multiplication</v>
          </cell>
          <cell r="C22" t="str">
            <v>left-to-right</v>
          </cell>
          <cell r="D22" t="str">
            <v>… * …</v>
          </cell>
        </row>
        <row r="23">
          <cell r="B23" t="str">
            <v>Division</v>
          </cell>
          <cell r="D23" t="str">
            <v>… / …</v>
          </cell>
        </row>
        <row r="24">
          <cell r="B24" t="str">
            <v>Remainder</v>
          </cell>
          <cell r="D24" t="str">
            <v>… % …</v>
          </cell>
        </row>
        <row r="25">
          <cell r="A25">
            <v>14</v>
          </cell>
          <cell r="B25" t="str">
            <v>Addition</v>
          </cell>
          <cell r="C25" t="str">
            <v>left-to-right</v>
          </cell>
          <cell r="D25" t="str">
            <v>… + …</v>
          </cell>
        </row>
        <row r="26">
          <cell r="B26" t="str">
            <v>Subtraction</v>
          </cell>
          <cell r="D26" t="str">
            <v>… - …</v>
          </cell>
        </row>
        <row r="27">
          <cell r="A27">
            <v>13</v>
          </cell>
          <cell r="B27" t="str">
            <v>Bitwise Left Shift</v>
          </cell>
          <cell r="C27" t="str">
            <v>left-to-right</v>
          </cell>
          <cell r="D27" t="str">
            <v>… &lt;&lt; …</v>
          </cell>
        </row>
        <row r="28">
          <cell r="B28" t="str">
            <v>Bitwise Right Shift</v>
          </cell>
          <cell r="D28" t="str">
            <v>… &gt;&gt; …</v>
          </cell>
        </row>
        <row r="29">
          <cell r="B29" t="str">
            <v>Bitwise Unsigned Right Shift</v>
          </cell>
          <cell r="D29" t="str">
            <v>… &gt;&gt;&gt; …</v>
          </cell>
        </row>
        <row r="30">
          <cell r="A30">
            <v>12</v>
          </cell>
          <cell r="B30" t="str">
            <v>Less Than</v>
          </cell>
          <cell r="C30" t="str">
            <v>left-to-right</v>
          </cell>
          <cell r="D30" t="str">
            <v>… &lt; …</v>
          </cell>
        </row>
        <row r="31">
          <cell r="B31" t="str">
            <v>Less Than Or Equal</v>
          </cell>
          <cell r="D31" t="str">
            <v>… &lt;= …</v>
          </cell>
        </row>
        <row r="32">
          <cell r="B32" t="str">
            <v>Greater Than</v>
          </cell>
          <cell r="D32" t="str">
            <v>… &gt; …</v>
          </cell>
        </row>
        <row r="33">
          <cell r="B33" t="str">
            <v>Greater Than Or Equal</v>
          </cell>
          <cell r="D33" t="str">
            <v>… &gt;= …</v>
          </cell>
        </row>
        <row r="34">
          <cell r="B34" t="str">
            <v>in</v>
          </cell>
          <cell r="D34" t="str">
            <v>… in …</v>
          </cell>
        </row>
        <row r="35">
          <cell r="B35" t="str">
            <v>instanceof</v>
          </cell>
          <cell r="D35" t="str">
            <v>… instanceof …</v>
          </cell>
        </row>
        <row r="36">
          <cell r="A36">
            <v>11</v>
          </cell>
          <cell r="B36" t="str">
            <v>Equality</v>
          </cell>
          <cell r="C36" t="str">
            <v>left-to-right</v>
          </cell>
          <cell r="D36" t="str">
            <v>… == …</v>
          </cell>
        </row>
        <row r="37">
          <cell r="B37" t="str">
            <v>Inequality</v>
          </cell>
          <cell r="D37" t="str">
            <v>… != …</v>
          </cell>
        </row>
        <row r="38">
          <cell r="B38" t="str">
            <v>Strict Equality</v>
          </cell>
          <cell r="D38" t="str">
            <v>… === …</v>
          </cell>
        </row>
        <row r="39">
          <cell r="B39" t="str">
            <v>Strict Inequality</v>
          </cell>
          <cell r="D39" t="str">
            <v>… !== …</v>
          </cell>
        </row>
        <row r="40">
          <cell r="A40">
            <v>10</v>
          </cell>
          <cell r="B40" t="str">
            <v>Bitwise AND</v>
          </cell>
          <cell r="C40" t="str">
            <v>left-to-right</v>
          </cell>
          <cell r="D40" t="str">
            <v>… &amp; …</v>
          </cell>
        </row>
        <row r="41">
          <cell r="A41">
            <v>9</v>
          </cell>
          <cell r="B41" t="str">
            <v>Bitwise XOR</v>
          </cell>
          <cell r="C41" t="str">
            <v>left-to-right</v>
          </cell>
          <cell r="D41" t="str">
            <v>… ^ …</v>
          </cell>
        </row>
        <row r="42">
          <cell r="A42">
            <v>8</v>
          </cell>
          <cell r="B42" t="str">
            <v>Bitwise OR</v>
          </cell>
          <cell r="C42" t="str">
            <v>left-to-right</v>
          </cell>
          <cell r="D42" t="str">
            <v>… | …</v>
          </cell>
        </row>
        <row r="43">
          <cell r="A43">
            <v>7</v>
          </cell>
          <cell r="B43" t="str">
            <v>Logical AND</v>
          </cell>
          <cell r="C43" t="str">
            <v>left-to-right</v>
          </cell>
          <cell r="D43" t="str">
            <v>… &amp;&amp; …</v>
          </cell>
        </row>
        <row r="44">
          <cell r="A44">
            <v>6</v>
          </cell>
          <cell r="B44" t="str">
            <v>Logical OR</v>
          </cell>
          <cell r="C44" t="str">
            <v>left-to-right</v>
          </cell>
          <cell r="D44" t="str">
            <v>… || …</v>
          </cell>
        </row>
        <row r="45">
          <cell r="A45">
            <v>5</v>
          </cell>
          <cell r="B45" t="str">
            <v>Nullish coalescing operator</v>
          </cell>
          <cell r="C45" t="str">
            <v>left-to-right</v>
          </cell>
          <cell r="D45" t="str">
            <v>… ?? …</v>
          </cell>
        </row>
        <row r="46">
          <cell r="A46">
            <v>4</v>
          </cell>
          <cell r="B46" t="str">
            <v>Conditional</v>
          </cell>
          <cell r="C46" t="str">
            <v>right-to-left</v>
          </cell>
          <cell r="D46" t="str">
            <v>… ? … : …</v>
          </cell>
        </row>
        <row r="47">
          <cell r="A47">
            <v>3</v>
          </cell>
          <cell r="B47" t="str">
            <v>Assignment</v>
          </cell>
          <cell r="C47" t="str">
            <v>right-to-left</v>
          </cell>
          <cell r="D47" t="str">
            <v>… = …</v>
          </cell>
        </row>
        <row r="48">
          <cell r="D48" t="str">
            <v>… += …</v>
          </cell>
        </row>
        <row r="49">
          <cell r="D49" t="str">
            <v>… -= …</v>
          </cell>
        </row>
        <row r="50">
          <cell r="D50" t="str">
            <v>… **= …</v>
          </cell>
        </row>
        <row r="51">
          <cell r="D51" t="str">
            <v>… *= …</v>
          </cell>
        </row>
        <row r="52">
          <cell r="D52" t="str">
            <v>… /= …</v>
          </cell>
        </row>
        <row r="53">
          <cell r="D53" t="str">
            <v>… %= …</v>
          </cell>
        </row>
        <row r="54">
          <cell r="D54" t="str">
            <v>… &lt;&lt;= …</v>
          </cell>
        </row>
        <row r="55">
          <cell r="D55" t="str">
            <v>… &gt;&gt;= …</v>
          </cell>
        </row>
        <row r="56">
          <cell r="D56" t="str">
            <v>… &gt;&gt;&gt;= …</v>
          </cell>
        </row>
        <row r="57">
          <cell r="D57" t="str">
            <v>… &amp;= …</v>
          </cell>
        </row>
        <row r="58">
          <cell r="D58" t="str">
            <v>… ^= …</v>
          </cell>
        </row>
        <row r="59">
          <cell r="D59" t="str">
            <v>… |= …</v>
          </cell>
        </row>
        <row r="60">
          <cell r="D60" t="str">
            <v>… &amp;&amp;= …</v>
          </cell>
        </row>
        <row r="61">
          <cell r="D61" t="str">
            <v>… ||= …</v>
          </cell>
        </row>
        <row r="62">
          <cell r="D62" t="str">
            <v>… ??= …</v>
          </cell>
        </row>
        <row r="63">
          <cell r="A63">
            <v>2</v>
          </cell>
          <cell r="B63" t="str">
            <v>yield</v>
          </cell>
          <cell r="C63" t="str">
            <v>right-to-left</v>
          </cell>
          <cell r="D63" t="str">
            <v>yield …</v>
          </cell>
        </row>
        <row r="64">
          <cell r="B64" t="str">
            <v>yield*</v>
          </cell>
          <cell r="D64" t="str">
            <v>yield* …</v>
          </cell>
        </row>
        <row r="65">
          <cell r="A65">
            <v>1</v>
          </cell>
          <cell r="B65" t="str">
            <v>Comma / Sequence</v>
          </cell>
          <cell r="C65" t="str">
            <v>left-to-right</v>
          </cell>
          <cell r="D65" t="str">
            <v>… , …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0" workbookViewId="0">
      <selection activeCell="A30" sqref="A30:D32"/>
    </sheetView>
  </sheetViews>
  <sheetFormatPr defaultRowHeight="15" x14ac:dyDescent="0.25"/>
  <sheetData>
    <row r="1" spans="1:10" ht="29.25" thickBot="1" x14ac:dyDescent="0.3">
      <c r="A1" s="2" t="s">
        <v>0</v>
      </c>
      <c r="B1" s="3" t="s">
        <v>1</v>
      </c>
      <c r="C1" s="3" t="s">
        <v>2</v>
      </c>
      <c r="D1" s="4" t="s">
        <v>3</v>
      </c>
      <c r="G1" t="str">
        <f>A1</f>
        <v>abstract</v>
      </c>
      <c r="H1" t="str">
        <f t="shared" ref="H1:H16" si="0">B1</f>
        <v>arguments</v>
      </c>
      <c r="I1" t="str">
        <f t="shared" ref="I1:I16" si="1">C1</f>
        <v>await*</v>
      </c>
      <c r="J1" t="str">
        <f t="shared" ref="J1:J16" si="2">D1</f>
        <v>boolean</v>
      </c>
    </row>
    <row r="2" spans="1:10" ht="15.75" thickBot="1" x14ac:dyDescent="0.3">
      <c r="A2" s="5" t="s">
        <v>4</v>
      </c>
      <c r="B2" s="1" t="s">
        <v>5</v>
      </c>
      <c r="C2" s="1" t="s">
        <v>6</v>
      </c>
      <c r="D2" s="6" t="s">
        <v>7</v>
      </c>
      <c r="G2" t="str">
        <f t="shared" ref="G2:G16" si="3">A2</f>
        <v>break</v>
      </c>
      <c r="H2" t="str">
        <f t="shared" si="0"/>
        <v>byte</v>
      </c>
      <c r="I2" t="str">
        <f t="shared" si="1"/>
        <v>case</v>
      </c>
      <c r="J2" t="str">
        <f t="shared" si="2"/>
        <v>catch</v>
      </c>
    </row>
    <row r="3" spans="1:10" ht="29.25" thickBot="1" x14ac:dyDescent="0.3">
      <c r="A3" s="5" t="s">
        <v>8</v>
      </c>
      <c r="B3" s="1" t="s">
        <v>9</v>
      </c>
      <c r="C3" s="1" t="s">
        <v>10</v>
      </c>
      <c r="D3" s="6" t="s">
        <v>11</v>
      </c>
      <c r="G3" t="str">
        <f t="shared" si="3"/>
        <v>char</v>
      </c>
      <c r="H3" t="str">
        <f t="shared" si="0"/>
        <v>class*</v>
      </c>
      <c r="I3" t="str">
        <f t="shared" si="1"/>
        <v>const</v>
      </c>
      <c r="J3" t="str">
        <f t="shared" si="2"/>
        <v>continue</v>
      </c>
    </row>
    <row r="4" spans="1:10" ht="29.25" thickBot="1" x14ac:dyDescent="0.3">
      <c r="A4" s="5" t="s">
        <v>12</v>
      </c>
      <c r="B4" s="1" t="s">
        <v>13</v>
      </c>
      <c r="C4" s="1" t="s">
        <v>14</v>
      </c>
      <c r="D4" s="6" t="s">
        <v>15</v>
      </c>
      <c r="G4" t="str">
        <f t="shared" si="3"/>
        <v>debugger</v>
      </c>
      <c r="H4" t="str">
        <f t="shared" si="0"/>
        <v>default</v>
      </c>
      <c r="I4" t="str">
        <f t="shared" si="1"/>
        <v>delete</v>
      </c>
      <c r="J4" t="str">
        <f t="shared" si="2"/>
        <v>do</v>
      </c>
    </row>
    <row r="5" spans="1:10" ht="15.75" thickBot="1" x14ac:dyDescent="0.3">
      <c r="A5" s="5" t="s">
        <v>16</v>
      </c>
      <c r="B5" s="1" t="s">
        <v>17</v>
      </c>
      <c r="C5" s="1" t="s">
        <v>18</v>
      </c>
      <c r="D5" s="6" t="s">
        <v>19</v>
      </c>
      <c r="G5" t="str">
        <f t="shared" si="3"/>
        <v>double</v>
      </c>
      <c r="H5" t="str">
        <f t="shared" si="0"/>
        <v>else</v>
      </c>
      <c r="I5" t="str">
        <f t="shared" si="1"/>
        <v>enum*</v>
      </c>
      <c r="J5" t="str">
        <f t="shared" si="2"/>
        <v>eval</v>
      </c>
    </row>
    <row r="6" spans="1:10" ht="29.25" thickBot="1" x14ac:dyDescent="0.3">
      <c r="A6" s="5" t="s">
        <v>20</v>
      </c>
      <c r="B6" s="1" t="s">
        <v>21</v>
      </c>
      <c r="C6" s="1" t="b">
        <v>0</v>
      </c>
      <c r="D6" s="6" t="s">
        <v>22</v>
      </c>
      <c r="G6" t="str">
        <f t="shared" si="3"/>
        <v>export*</v>
      </c>
      <c r="H6" t="str">
        <f t="shared" si="0"/>
        <v>extends*</v>
      </c>
      <c r="I6" t="b">
        <f t="shared" si="1"/>
        <v>0</v>
      </c>
      <c r="J6" t="str">
        <f t="shared" si="2"/>
        <v>final</v>
      </c>
    </row>
    <row r="7" spans="1:10" ht="29.25" thickBot="1" x14ac:dyDescent="0.3">
      <c r="A7" s="5" t="s">
        <v>23</v>
      </c>
      <c r="B7" s="1" t="s">
        <v>24</v>
      </c>
      <c r="C7" s="1" t="s">
        <v>25</v>
      </c>
      <c r="D7" s="6" t="s">
        <v>26</v>
      </c>
      <c r="G7" t="str">
        <f t="shared" si="3"/>
        <v>finally</v>
      </c>
      <c r="H7" t="str">
        <f t="shared" si="0"/>
        <v>float</v>
      </c>
      <c r="I7" t="str">
        <f t="shared" si="1"/>
        <v>for</v>
      </c>
      <c r="J7" t="str">
        <f t="shared" si="2"/>
        <v>function</v>
      </c>
    </row>
    <row r="8" spans="1:10" ht="29.25" thickBot="1" x14ac:dyDescent="0.3">
      <c r="A8" s="5" t="s">
        <v>27</v>
      </c>
      <c r="B8" s="1" t="s">
        <v>28</v>
      </c>
      <c r="C8" s="1" t="s">
        <v>29</v>
      </c>
      <c r="D8" s="6" t="s">
        <v>30</v>
      </c>
      <c r="G8" t="str">
        <f t="shared" si="3"/>
        <v>goto</v>
      </c>
      <c r="H8" t="str">
        <f t="shared" si="0"/>
        <v>if</v>
      </c>
      <c r="I8" t="str">
        <f t="shared" si="1"/>
        <v>implements</v>
      </c>
      <c r="J8" t="str">
        <f t="shared" si="2"/>
        <v>import*</v>
      </c>
    </row>
    <row r="9" spans="1:10" ht="29.25" thickBot="1" x14ac:dyDescent="0.3">
      <c r="A9" s="5" t="s">
        <v>31</v>
      </c>
      <c r="B9" s="1" t="s">
        <v>32</v>
      </c>
      <c r="C9" s="1" t="s">
        <v>33</v>
      </c>
      <c r="D9" s="6" t="s">
        <v>34</v>
      </c>
      <c r="G9" t="str">
        <f t="shared" si="3"/>
        <v>in</v>
      </c>
      <c r="H9" t="str">
        <f t="shared" si="0"/>
        <v>instanceof</v>
      </c>
      <c r="I9" t="str">
        <f t="shared" si="1"/>
        <v>int</v>
      </c>
      <c r="J9" t="str">
        <f t="shared" si="2"/>
        <v>interface</v>
      </c>
    </row>
    <row r="10" spans="1:10" ht="15.75" thickBot="1" x14ac:dyDescent="0.3">
      <c r="A10" s="5" t="s">
        <v>35</v>
      </c>
      <c r="B10" s="1" t="s">
        <v>36</v>
      </c>
      <c r="C10" s="1" t="s">
        <v>37</v>
      </c>
      <c r="D10" s="6" t="s">
        <v>38</v>
      </c>
      <c r="G10" t="str">
        <f t="shared" si="3"/>
        <v>let*</v>
      </c>
      <c r="H10" t="str">
        <f t="shared" si="0"/>
        <v>long</v>
      </c>
      <c r="I10" t="str">
        <f t="shared" si="1"/>
        <v>native</v>
      </c>
      <c r="J10" t="str">
        <f t="shared" si="2"/>
        <v>new</v>
      </c>
    </row>
    <row r="11" spans="1:10" ht="29.25" thickBot="1" x14ac:dyDescent="0.3">
      <c r="A11" s="5" t="s">
        <v>39</v>
      </c>
      <c r="B11" s="1" t="s">
        <v>40</v>
      </c>
      <c r="C11" s="1" t="s">
        <v>41</v>
      </c>
      <c r="D11" s="6" t="s">
        <v>42</v>
      </c>
      <c r="G11" t="str">
        <f t="shared" si="3"/>
        <v>null</v>
      </c>
      <c r="H11" t="str">
        <f t="shared" si="0"/>
        <v>package</v>
      </c>
      <c r="I11" t="str">
        <f t="shared" si="1"/>
        <v>private</v>
      </c>
      <c r="J11" t="str">
        <f t="shared" si="2"/>
        <v>protected</v>
      </c>
    </row>
    <row r="12" spans="1:10" ht="15.75" thickBot="1" x14ac:dyDescent="0.3">
      <c r="A12" s="5" t="s">
        <v>43</v>
      </c>
      <c r="B12" s="1" t="s">
        <v>44</v>
      </c>
      <c r="C12" s="1" t="s">
        <v>45</v>
      </c>
      <c r="D12" s="6" t="s">
        <v>46</v>
      </c>
      <c r="G12" t="str">
        <f t="shared" si="3"/>
        <v>public</v>
      </c>
      <c r="H12" t="str">
        <f t="shared" si="0"/>
        <v>return</v>
      </c>
      <c r="I12" t="str">
        <f t="shared" si="1"/>
        <v>short</v>
      </c>
      <c r="J12" t="str">
        <f t="shared" si="2"/>
        <v>static</v>
      </c>
    </row>
    <row r="13" spans="1:10" ht="29.25" thickBot="1" x14ac:dyDescent="0.3">
      <c r="A13" s="5" t="s">
        <v>47</v>
      </c>
      <c r="B13" s="1" t="s">
        <v>48</v>
      </c>
      <c r="C13" s="1" t="s">
        <v>49</v>
      </c>
      <c r="D13" s="6" t="s">
        <v>50</v>
      </c>
      <c r="G13" t="str">
        <f t="shared" si="3"/>
        <v>super*</v>
      </c>
      <c r="H13" t="str">
        <f t="shared" si="0"/>
        <v>switch</v>
      </c>
      <c r="I13" t="str">
        <f t="shared" si="1"/>
        <v>synchronized</v>
      </c>
      <c r="J13" t="str">
        <f t="shared" si="2"/>
        <v>this</v>
      </c>
    </row>
    <row r="14" spans="1:10" ht="29.25" thickBot="1" x14ac:dyDescent="0.3">
      <c r="A14" s="5" t="s">
        <v>51</v>
      </c>
      <c r="B14" s="1" t="s">
        <v>52</v>
      </c>
      <c r="C14" s="1" t="s">
        <v>53</v>
      </c>
      <c r="D14" s="6" t="b">
        <v>1</v>
      </c>
      <c r="G14" t="str">
        <f t="shared" si="3"/>
        <v>throw</v>
      </c>
      <c r="H14" t="str">
        <f t="shared" si="0"/>
        <v>throws</v>
      </c>
      <c r="I14" t="str">
        <f t="shared" si="1"/>
        <v>transient</v>
      </c>
      <c r="J14" t="b">
        <f t="shared" si="2"/>
        <v>1</v>
      </c>
    </row>
    <row r="15" spans="1:10" ht="15.75" thickBot="1" x14ac:dyDescent="0.3">
      <c r="A15" s="5" t="s">
        <v>54</v>
      </c>
      <c r="B15" s="1" t="s">
        <v>55</v>
      </c>
      <c r="C15" s="1" t="s">
        <v>56</v>
      </c>
      <c r="D15" s="6" t="s">
        <v>57</v>
      </c>
      <c r="G15" t="str">
        <f t="shared" si="3"/>
        <v>try</v>
      </c>
      <c r="H15" t="str">
        <f t="shared" si="0"/>
        <v>typeof</v>
      </c>
      <c r="I15" t="str">
        <f t="shared" si="1"/>
        <v>var</v>
      </c>
      <c r="J15" t="str">
        <f t="shared" si="2"/>
        <v>void</v>
      </c>
    </row>
    <row r="16" spans="1:10" ht="15.75" thickBot="1" x14ac:dyDescent="0.3">
      <c r="A16" s="7" t="s">
        <v>58</v>
      </c>
      <c r="B16" s="8" t="s">
        <v>59</v>
      </c>
      <c r="C16" s="8" t="s">
        <v>60</v>
      </c>
      <c r="D16" s="9" t="s">
        <v>61</v>
      </c>
      <c r="G16" t="str">
        <f t="shared" si="3"/>
        <v>volatile</v>
      </c>
      <c r="H16" t="str">
        <f t="shared" si="0"/>
        <v>while</v>
      </c>
      <c r="I16" t="str">
        <f t="shared" si="1"/>
        <v>with</v>
      </c>
      <c r="J16" t="str">
        <f t="shared" si="2"/>
        <v>yield</v>
      </c>
    </row>
    <row r="20" spans="1:10" ht="15.75" thickBot="1" x14ac:dyDescent="0.3"/>
    <row r="21" spans="1:10" ht="29.25" thickBot="1" x14ac:dyDescent="0.3">
      <c r="A21" s="13" t="s">
        <v>71</v>
      </c>
      <c r="B21" s="14" t="s">
        <v>72</v>
      </c>
      <c r="C21" s="14" t="s">
        <v>19</v>
      </c>
      <c r="D21" s="15" t="s">
        <v>26</v>
      </c>
      <c r="G21" t="str">
        <f t="shared" ref="G21:G25" si="4">A21</f>
        <v>Array</v>
      </c>
      <c r="H21" t="str">
        <f t="shared" ref="H21:H25" si="5">B21</f>
        <v>Date</v>
      </c>
      <c r="I21" t="str">
        <f t="shared" ref="I21:I25" si="6">C21</f>
        <v>eval</v>
      </c>
      <c r="J21" t="str">
        <f t="shared" ref="J21:J25" si="7">D21</f>
        <v>function</v>
      </c>
    </row>
    <row r="22" spans="1:10" ht="57.75" thickBot="1" x14ac:dyDescent="0.3">
      <c r="A22" s="16" t="s">
        <v>73</v>
      </c>
      <c r="B22" s="12" t="s">
        <v>74</v>
      </c>
      <c r="C22" s="12" t="s">
        <v>75</v>
      </c>
      <c r="D22" s="17" t="s">
        <v>76</v>
      </c>
      <c r="G22" t="str">
        <f t="shared" si="4"/>
        <v>hasOwnProperty</v>
      </c>
      <c r="H22" t="str">
        <f t="shared" si="5"/>
        <v>Infinity</v>
      </c>
      <c r="I22" t="str">
        <f t="shared" si="6"/>
        <v>isFinite</v>
      </c>
      <c r="J22" t="str">
        <f t="shared" si="7"/>
        <v>isNaN</v>
      </c>
    </row>
    <row r="23" spans="1:10" ht="43.5" thickBot="1" x14ac:dyDescent="0.3">
      <c r="A23" s="18" t="s">
        <v>77</v>
      </c>
      <c r="B23" s="11" t="s">
        <v>78</v>
      </c>
      <c r="C23" s="11" t="s">
        <v>79</v>
      </c>
      <c r="D23" s="19" t="s">
        <v>80</v>
      </c>
      <c r="G23" t="str">
        <f t="shared" si="4"/>
        <v>isPrototypeOf</v>
      </c>
      <c r="H23" t="str">
        <f t="shared" si="5"/>
        <v>length</v>
      </c>
      <c r="I23" t="str">
        <f t="shared" si="6"/>
        <v>Math</v>
      </c>
      <c r="J23" t="str">
        <f t="shared" si="7"/>
        <v>NaN</v>
      </c>
    </row>
    <row r="24" spans="1:10" ht="29.25" thickBot="1" x14ac:dyDescent="0.3">
      <c r="A24" s="16" t="s">
        <v>81</v>
      </c>
      <c r="B24" s="12" t="s">
        <v>82</v>
      </c>
      <c r="C24" s="12" t="s">
        <v>83</v>
      </c>
      <c r="D24" s="17" t="s">
        <v>84</v>
      </c>
      <c r="G24" t="str">
        <f t="shared" si="4"/>
        <v>name</v>
      </c>
      <c r="H24" t="str">
        <f t="shared" si="5"/>
        <v>Number</v>
      </c>
      <c r="I24" t="str">
        <f t="shared" si="6"/>
        <v>Object</v>
      </c>
      <c r="J24" t="str">
        <f t="shared" si="7"/>
        <v>prototype</v>
      </c>
    </row>
    <row r="25" spans="1:10" ht="29.25" thickBot="1" x14ac:dyDescent="0.3">
      <c r="A25" s="20" t="s">
        <v>85</v>
      </c>
      <c r="B25" s="21" t="s">
        <v>86</v>
      </c>
      <c r="C25" s="21" t="s">
        <v>87</v>
      </c>
      <c r="D25" s="22" t="s">
        <v>88</v>
      </c>
      <c r="G25" t="str">
        <f t="shared" si="4"/>
        <v>String</v>
      </c>
      <c r="H25" t="str">
        <f t="shared" si="5"/>
        <v>toString</v>
      </c>
      <c r="I25" t="str">
        <f t="shared" si="6"/>
        <v>undefined</v>
      </c>
      <c r="J25" t="str">
        <f t="shared" si="7"/>
        <v>valueOf</v>
      </c>
    </row>
    <row r="29" spans="1:10" ht="15.75" thickBot="1" x14ac:dyDescent="0.3"/>
    <row r="30" spans="1:10" ht="29.25" thickBot="1" x14ac:dyDescent="0.3">
      <c r="A30" s="13" t="s">
        <v>89</v>
      </c>
      <c r="B30" s="14" t="s">
        <v>90</v>
      </c>
      <c r="C30" s="14" t="s">
        <v>91</v>
      </c>
      <c r="D30" s="15" t="s">
        <v>92</v>
      </c>
    </row>
    <row r="31" spans="1:10" ht="29.25" thickBot="1" x14ac:dyDescent="0.3">
      <c r="A31" s="16" t="s">
        <v>93</v>
      </c>
      <c r="B31" s="12" t="s">
        <v>94</v>
      </c>
      <c r="C31" s="12" t="s">
        <v>95</v>
      </c>
      <c r="D31" s="17" t="s">
        <v>96</v>
      </c>
    </row>
    <row r="32" spans="1:10" ht="43.5" thickBot="1" x14ac:dyDescent="0.3">
      <c r="A32" s="20" t="s">
        <v>97</v>
      </c>
      <c r="B32" s="21" t="s">
        <v>98</v>
      </c>
      <c r="C32" s="21" t="s">
        <v>99</v>
      </c>
      <c r="D32" s="22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10" workbookViewId="0">
      <selection activeCell="B38" sqref="B38"/>
    </sheetView>
  </sheetViews>
  <sheetFormatPr defaultRowHeight="15" x14ac:dyDescent="0.25"/>
  <sheetData>
    <row r="1" spans="1:2" x14ac:dyDescent="0.25">
      <c r="A1" t="s">
        <v>0</v>
      </c>
      <c r="B1" t="str">
        <f>IF(RIGHT(A1,1)="*",LEFT(A1,LEN(A1)-1),T(A1))</f>
        <v>abstract</v>
      </c>
    </row>
    <row r="2" spans="1:2" x14ac:dyDescent="0.25">
      <c r="A2" t="s">
        <v>4</v>
      </c>
      <c r="B2" t="str">
        <f t="shared" ref="B2:B64" si="0">IF(RIGHT(A2,1)="*",LEFT(A2,LEN(A2)-1),T(A2))</f>
        <v>break</v>
      </c>
    </row>
    <row r="3" spans="1:2" x14ac:dyDescent="0.25">
      <c r="A3" t="s">
        <v>8</v>
      </c>
      <c r="B3" t="str">
        <f t="shared" si="0"/>
        <v>char</v>
      </c>
    </row>
    <row r="4" spans="1:2" x14ac:dyDescent="0.25">
      <c r="A4" t="s">
        <v>12</v>
      </c>
      <c r="B4" t="str">
        <f t="shared" si="0"/>
        <v>debugger</v>
      </c>
    </row>
    <row r="5" spans="1:2" x14ac:dyDescent="0.25">
      <c r="A5" t="s">
        <v>16</v>
      </c>
      <c r="B5" t="str">
        <f t="shared" si="0"/>
        <v>double</v>
      </c>
    </row>
    <row r="6" spans="1:2" x14ac:dyDescent="0.25">
      <c r="A6" t="s">
        <v>20</v>
      </c>
      <c r="B6" t="str">
        <f t="shared" si="0"/>
        <v>export</v>
      </c>
    </row>
    <row r="7" spans="1:2" x14ac:dyDescent="0.25">
      <c r="A7" t="s">
        <v>23</v>
      </c>
      <c r="B7" t="str">
        <f t="shared" si="0"/>
        <v>finally</v>
      </c>
    </row>
    <row r="8" spans="1:2" x14ac:dyDescent="0.25">
      <c r="A8" t="s">
        <v>27</v>
      </c>
      <c r="B8" t="str">
        <f t="shared" si="0"/>
        <v>goto</v>
      </c>
    </row>
    <row r="9" spans="1:2" x14ac:dyDescent="0.25">
      <c r="A9" t="s">
        <v>31</v>
      </c>
      <c r="B9" t="str">
        <f t="shared" si="0"/>
        <v>in</v>
      </c>
    </row>
    <row r="10" spans="1:2" x14ac:dyDescent="0.25">
      <c r="A10" t="s">
        <v>35</v>
      </c>
      <c r="B10" t="str">
        <f t="shared" si="0"/>
        <v>let</v>
      </c>
    </row>
    <row r="11" spans="1:2" x14ac:dyDescent="0.25">
      <c r="A11" t="s">
        <v>39</v>
      </c>
      <c r="B11" t="str">
        <f t="shared" si="0"/>
        <v>null</v>
      </c>
    </row>
    <row r="12" spans="1:2" x14ac:dyDescent="0.25">
      <c r="A12" t="s">
        <v>43</v>
      </c>
      <c r="B12" t="str">
        <f t="shared" si="0"/>
        <v>public</v>
      </c>
    </row>
    <row r="13" spans="1:2" x14ac:dyDescent="0.25">
      <c r="A13" t="s">
        <v>47</v>
      </c>
      <c r="B13" t="str">
        <f t="shared" si="0"/>
        <v>super</v>
      </c>
    </row>
    <row r="14" spans="1:2" x14ac:dyDescent="0.25">
      <c r="A14" t="s">
        <v>51</v>
      </c>
      <c r="B14" t="str">
        <f t="shared" si="0"/>
        <v>throw</v>
      </c>
    </row>
    <row r="15" spans="1:2" x14ac:dyDescent="0.25">
      <c r="A15" t="s">
        <v>54</v>
      </c>
      <c r="B15" t="str">
        <f t="shared" si="0"/>
        <v>try</v>
      </c>
    </row>
    <row r="16" spans="1:2" x14ac:dyDescent="0.25">
      <c r="A16" t="s">
        <v>58</v>
      </c>
      <c r="B16" t="str">
        <f t="shared" si="0"/>
        <v>volatile</v>
      </c>
    </row>
    <row r="17" spans="1:2" x14ac:dyDescent="0.25">
      <c r="A17" t="s">
        <v>1</v>
      </c>
      <c r="B17" t="str">
        <f t="shared" si="0"/>
        <v>arguments</v>
      </c>
    </row>
    <row r="18" spans="1:2" x14ac:dyDescent="0.25">
      <c r="A18" t="s">
        <v>5</v>
      </c>
      <c r="B18" t="str">
        <f t="shared" si="0"/>
        <v>byte</v>
      </c>
    </row>
    <row r="19" spans="1:2" x14ac:dyDescent="0.25">
      <c r="A19" t="s">
        <v>9</v>
      </c>
      <c r="B19" t="str">
        <f t="shared" si="0"/>
        <v>class</v>
      </c>
    </row>
    <row r="20" spans="1:2" x14ac:dyDescent="0.25">
      <c r="A20" t="s">
        <v>13</v>
      </c>
      <c r="B20" t="str">
        <f t="shared" si="0"/>
        <v>default</v>
      </c>
    </row>
    <row r="21" spans="1:2" x14ac:dyDescent="0.25">
      <c r="A21" t="s">
        <v>17</v>
      </c>
      <c r="B21" t="str">
        <f t="shared" si="0"/>
        <v>else</v>
      </c>
    </row>
    <row r="22" spans="1:2" x14ac:dyDescent="0.25">
      <c r="A22" t="s">
        <v>21</v>
      </c>
      <c r="B22" t="str">
        <f t="shared" si="0"/>
        <v>extends</v>
      </c>
    </row>
    <row r="23" spans="1:2" x14ac:dyDescent="0.25">
      <c r="A23" t="s">
        <v>24</v>
      </c>
      <c r="B23" t="str">
        <f t="shared" si="0"/>
        <v>float</v>
      </c>
    </row>
    <row r="24" spans="1:2" x14ac:dyDescent="0.25">
      <c r="A24" t="s">
        <v>28</v>
      </c>
      <c r="B24" t="str">
        <f t="shared" si="0"/>
        <v>if</v>
      </c>
    </row>
    <row r="25" spans="1:2" x14ac:dyDescent="0.25">
      <c r="A25" t="s">
        <v>32</v>
      </c>
      <c r="B25" t="str">
        <f t="shared" si="0"/>
        <v>instanceof</v>
      </c>
    </row>
    <row r="26" spans="1:2" x14ac:dyDescent="0.25">
      <c r="A26" t="s">
        <v>36</v>
      </c>
      <c r="B26" t="str">
        <f t="shared" si="0"/>
        <v>long</v>
      </c>
    </row>
    <row r="27" spans="1:2" x14ac:dyDescent="0.25">
      <c r="A27" t="s">
        <v>40</v>
      </c>
      <c r="B27" t="str">
        <f t="shared" si="0"/>
        <v>package</v>
      </c>
    </row>
    <row r="28" spans="1:2" x14ac:dyDescent="0.25">
      <c r="A28" t="s">
        <v>44</v>
      </c>
      <c r="B28" t="str">
        <f t="shared" si="0"/>
        <v>return</v>
      </c>
    </row>
    <row r="29" spans="1:2" x14ac:dyDescent="0.25">
      <c r="A29" t="s">
        <v>48</v>
      </c>
      <c r="B29" t="str">
        <f t="shared" si="0"/>
        <v>switch</v>
      </c>
    </row>
    <row r="30" spans="1:2" x14ac:dyDescent="0.25">
      <c r="A30" t="s">
        <v>52</v>
      </c>
      <c r="B30" t="str">
        <f t="shared" si="0"/>
        <v>throws</v>
      </c>
    </row>
    <row r="31" spans="1:2" x14ac:dyDescent="0.25">
      <c r="A31" t="s">
        <v>55</v>
      </c>
      <c r="B31" t="str">
        <f t="shared" si="0"/>
        <v>typeof</v>
      </c>
    </row>
    <row r="32" spans="1:2" x14ac:dyDescent="0.25">
      <c r="A32" t="s">
        <v>59</v>
      </c>
      <c r="B32" t="str">
        <f t="shared" si="0"/>
        <v>while</v>
      </c>
    </row>
    <row r="33" spans="1:2" x14ac:dyDescent="0.25">
      <c r="A33" t="s">
        <v>2</v>
      </c>
      <c r="B33" t="str">
        <f t="shared" si="0"/>
        <v>await</v>
      </c>
    </row>
    <row r="34" spans="1:2" x14ac:dyDescent="0.25">
      <c r="A34" t="s">
        <v>6</v>
      </c>
      <c r="B34" t="str">
        <f t="shared" si="0"/>
        <v>case</v>
      </c>
    </row>
    <row r="35" spans="1:2" x14ac:dyDescent="0.25">
      <c r="A35" t="s">
        <v>10</v>
      </c>
      <c r="B35" t="str">
        <f t="shared" si="0"/>
        <v>const</v>
      </c>
    </row>
    <row r="36" spans="1:2" x14ac:dyDescent="0.25">
      <c r="A36" t="s">
        <v>14</v>
      </c>
      <c r="B36" t="str">
        <f t="shared" si="0"/>
        <v>delete</v>
      </c>
    </row>
    <row r="37" spans="1:2" x14ac:dyDescent="0.25">
      <c r="A37" t="s">
        <v>18</v>
      </c>
      <c r="B37" t="str">
        <f t="shared" si="0"/>
        <v>enum</v>
      </c>
    </row>
    <row r="38" spans="1:2" x14ac:dyDescent="0.25">
      <c r="A38" s="10" t="s">
        <v>103</v>
      </c>
      <c r="B38" t="str">
        <f t="shared" si="0"/>
        <v>false</v>
      </c>
    </row>
    <row r="39" spans="1:2" x14ac:dyDescent="0.25">
      <c r="A39" t="s">
        <v>25</v>
      </c>
      <c r="B39" t="str">
        <f t="shared" si="0"/>
        <v>for</v>
      </c>
    </row>
    <row r="40" spans="1:2" x14ac:dyDescent="0.25">
      <c r="A40" t="s">
        <v>29</v>
      </c>
      <c r="B40" t="str">
        <f t="shared" si="0"/>
        <v>implements</v>
      </c>
    </row>
    <row r="41" spans="1:2" x14ac:dyDescent="0.25">
      <c r="A41" t="s">
        <v>33</v>
      </c>
      <c r="B41" t="str">
        <f t="shared" si="0"/>
        <v>int</v>
      </c>
    </row>
    <row r="42" spans="1:2" x14ac:dyDescent="0.25">
      <c r="A42" t="s">
        <v>37</v>
      </c>
      <c r="B42" t="str">
        <f t="shared" si="0"/>
        <v>native</v>
      </c>
    </row>
    <row r="43" spans="1:2" x14ac:dyDescent="0.25">
      <c r="A43" t="s">
        <v>41</v>
      </c>
      <c r="B43" t="str">
        <f t="shared" si="0"/>
        <v>private</v>
      </c>
    </row>
    <row r="44" spans="1:2" x14ac:dyDescent="0.25">
      <c r="A44" t="s">
        <v>45</v>
      </c>
      <c r="B44" t="str">
        <f t="shared" si="0"/>
        <v>short</v>
      </c>
    </row>
    <row r="45" spans="1:2" x14ac:dyDescent="0.25">
      <c r="A45" t="s">
        <v>49</v>
      </c>
      <c r="B45" t="str">
        <f t="shared" si="0"/>
        <v>synchronized</v>
      </c>
    </row>
    <row r="46" spans="1:2" x14ac:dyDescent="0.25">
      <c r="A46" t="s">
        <v>53</v>
      </c>
      <c r="B46" t="str">
        <f t="shared" si="0"/>
        <v>transient</v>
      </c>
    </row>
    <row r="47" spans="1:2" x14ac:dyDescent="0.25">
      <c r="A47" t="s">
        <v>56</v>
      </c>
      <c r="B47" t="str">
        <f t="shared" si="0"/>
        <v>var</v>
      </c>
    </row>
    <row r="48" spans="1:2" x14ac:dyDescent="0.25">
      <c r="A48" t="s">
        <v>60</v>
      </c>
      <c r="B48" t="str">
        <f t="shared" si="0"/>
        <v>with</v>
      </c>
    </row>
    <row r="49" spans="1:2" x14ac:dyDescent="0.25">
      <c r="A49" t="s">
        <v>3</v>
      </c>
      <c r="B49" t="str">
        <f t="shared" si="0"/>
        <v>boolean</v>
      </c>
    </row>
    <row r="50" spans="1:2" x14ac:dyDescent="0.25">
      <c r="A50" t="s">
        <v>7</v>
      </c>
      <c r="B50" t="str">
        <f t="shared" si="0"/>
        <v>catch</v>
      </c>
    </row>
    <row r="51" spans="1:2" x14ac:dyDescent="0.25">
      <c r="A51" t="s">
        <v>11</v>
      </c>
      <c r="B51" t="str">
        <f t="shared" si="0"/>
        <v>continue</v>
      </c>
    </row>
    <row r="52" spans="1:2" x14ac:dyDescent="0.25">
      <c r="A52" t="s">
        <v>15</v>
      </c>
      <c r="B52" t="str">
        <f t="shared" si="0"/>
        <v>do</v>
      </c>
    </row>
    <row r="53" spans="1:2" x14ac:dyDescent="0.25">
      <c r="A53" t="s">
        <v>19</v>
      </c>
      <c r="B53" t="str">
        <f t="shared" si="0"/>
        <v>eval</v>
      </c>
    </row>
    <row r="54" spans="1:2" x14ac:dyDescent="0.25">
      <c r="A54" t="s">
        <v>22</v>
      </c>
      <c r="B54" t="str">
        <f t="shared" si="0"/>
        <v>final</v>
      </c>
    </row>
    <row r="55" spans="1:2" x14ac:dyDescent="0.25">
      <c r="A55" t="s">
        <v>26</v>
      </c>
      <c r="B55" t="str">
        <f t="shared" si="0"/>
        <v>function</v>
      </c>
    </row>
    <row r="56" spans="1:2" x14ac:dyDescent="0.25">
      <c r="A56" t="s">
        <v>30</v>
      </c>
      <c r="B56" t="str">
        <f t="shared" si="0"/>
        <v>import</v>
      </c>
    </row>
    <row r="57" spans="1:2" x14ac:dyDescent="0.25">
      <c r="A57" t="s">
        <v>34</v>
      </c>
      <c r="B57" t="str">
        <f t="shared" si="0"/>
        <v>interface</v>
      </c>
    </row>
    <row r="58" spans="1:2" x14ac:dyDescent="0.25">
      <c r="A58" t="s">
        <v>38</v>
      </c>
      <c r="B58" t="str">
        <f t="shared" si="0"/>
        <v>new</v>
      </c>
    </row>
    <row r="59" spans="1:2" x14ac:dyDescent="0.25">
      <c r="A59" t="s">
        <v>42</v>
      </c>
      <c r="B59" t="str">
        <f t="shared" si="0"/>
        <v>protected</v>
      </c>
    </row>
    <row r="60" spans="1:2" x14ac:dyDescent="0.25">
      <c r="A60" t="s">
        <v>46</v>
      </c>
      <c r="B60" t="str">
        <f t="shared" si="0"/>
        <v>static</v>
      </c>
    </row>
    <row r="61" spans="1:2" x14ac:dyDescent="0.25">
      <c r="A61" t="s">
        <v>50</v>
      </c>
      <c r="B61" t="str">
        <f t="shared" si="0"/>
        <v>this</v>
      </c>
    </row>
    <row r="62" spans="1:2" x14ac:dyDescent="0.25">
      <c r="A62" s="10" t="s">
        <v>104</v>
      </c>
      <c r="B62" t="str">
        <f t="shared" si="0"/>
        <v>true</v>
      </c>
    </row>
    <row r="63" spans="1:2" x14ac:dyDescent="0.25">
      <c r="A63" t="s">
        <v>57</v>
      </c>
      <c r="B63" t="str">
        <f t="shared" si="0"/>
        <v>void</v>
      </c>
    </row>
    <row r="64" spans="1:2" x14ac:dyDescent="0.25">
      <c r="A64" t="s">
        <v>61</v>
      </c>
      <c r="B64" t="str">
        <f t="shared" si="0"/>
        <v>yield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61" zoomScale="120" zoomScaleNormal="120" workbookViewId="0">
      <selection activeCell="H73" sqref="H73"/>
    </sheetView>
  </sheetViews>
  <sheetFormatPr defaultRowHeight="15" x14ac:dyDescent="0.25"/>
  <cols>
    <col min="1" max="1" width="14.28515625" bestFit="1" customWidth="1"/>
    <col min="2" max="2" width="16.28515625" bestFit="1" customWidth="1"/>
    <col min="4" max="4" width="16.5703125" bestFit="1" customWidth="1"/>
    <col min="5" max="5" width="3.5703125" customWidth="1"/>
    <col min="6" max="6" width="43.5703125" bestFit="1" customWidth="1"/>
    <col min="7" max="7" width="4.42578125" customWidth="1"/>
    <col min="8" max="8" width="62.140625" customWidth="1"/>
  </cols>
  <sheetData>
    <row r="1" spans="1:8" x14ac:dyDescent="0.25">
      <c r="A1" t="s">
        <v>286</v>
      </c>
      <c r="B1" t="s">
        <v>108</v>
      </c>
      <c r="C1" t="s">
        <v>106</v>
      </c>
      <c r="D1" t="s">
        <v>283</v>
      </c>
      <c r="F1" s="23" t="str">
        <f>"enum e_"&amp;A1&amp;" {"</f>
        <v>enum e_js_reserved_word {</v>
      </c>
      <c r="H1" s="23" t="str">
        <f>"struct "&amp;A1&amp;"s {"</f>
        <v>struct js_reserved_words {</v>
      </c>
    </row>
    <row r="2" spans="1:8" x14ac:dyDescent="0.25">
      <c r="A2" t="s">
        <v>0</v>
      </c>
      <c r="B2" t="str">
        <f>"JSRW_"&amp;UPPER(A2)</f>
        <v>JSRW_ABSTRACT</v>
      </c>
      <c r="C2" t="s">
        <v>109</v>
      </c>
      <c r="D2" t="s">
        <v>285</v>
      </c>
      <c r="F2" s="23" t="s">
        <v>107</v>
      </c>
      <c r="H2" s="23" t="s">
        <v>105</v>
      </c>
    </row>
    <row r="3" spans="1:8" x14ac:dyDescent="0.25">
      <c r="A3" t="s">
        <v>1</v>
      </c>
      <c r="B3" t="str">
        <f t="shared" ref="B3:B65" si="0">"JSKW_"&amp;UPPER(A3)</f>
        <v>JSKW_ARGUMENTS</v>
      </c>
      <c r="C3" t="s">
        <v>109</v>
      </c>
      <c r="D3" t="s">
        <v>285</v>
      </c>
      <c r="F3" s="23" t="str">
        <f>"    "&amp;B2&amp;REPT(" ",20-LEN(A2))&amp;IF(A3&lt;&gt;"",","," };")</f>
        <v xml:space="preserve">    JSRW_ABSTRACT            ,</v>
      </c>
      <c r="H3" s="23" t="str">
        <f>"    short  jrw_"&amp;B1&amp;";"</f>
        <v xml:space="preserve">    short  jrw_rw;</v>
      </c>
    </row>
    <row r="4" spans="1:8" x14ac:dyDescent="0.25">
      <c r="A4" t="s">
        <v>67</v>
      </c>
      <c r="B4" t="str">
        <f t="shared" si="0"/>
        <v>JSKW_AWAIT</v>
      </c>
      <c r="C4" t="s">
        <v>109</v>
      </c>
      <c r="D4" t="s">
        <v>284</v>
      </c>
      <c r="F4" s="23" t="str">
        <f t="shared" ref="F4:F66" si="1">"    "&amp;B3&amp;REPT(" ",20-LEN(A3))&amp;IF(A4&lt;&gt;"",","," };")</f>
        <v xml:space="preserve">    JSKW_ARGUMENTS           ,</v>
      </c>
      <c r="H4" s="23" t="str">
        <f>"    short  jrw_"&amp;C1&amp;";"</f>
        <v xml:space="preserve">    short  jrw_type;</v>
      </c>
    </row>
    <row r="5" spans="1:8" x14ac:dyDescent="0.25">
      <c r="A5" t="s">
        <v>3</v>
      </c>
      <c r="B5" t="str">
        <f t="shared" si="0"/>
        <v>JSKW_BOOLEAN</v>
      </c>
      <c r="C5" t="s">
        <v>109</v>
      </c>
      <c r="D5" t="s">
        <v>285</v>
      </c>
      <c r="F5" s="23" t="str">
        <f t="shared" si="1"/>
        <v xml:space="preserve">    JSKW_AWAIT               ,</v>
      </c>
      <c r="H5" s="23" t="str">
        <f>"    short  jrw_"&amp;D1&amp;";"</f>
        <v xml:space="preserve">    short  jrw_kwinfo;</v>
      </c>
    </row>
    <row r="6" spans="1:8" x14ac:dyDescent="0.25">
      <c r="A6" t="s">
        <v>4</v>
      </c>
      <c r="B6" t="str">
        <f t="shared" si="0"/>
        <v>JSKW_BREAK</v>
      </c>
      <c r="C6" t="s">
        <v>109</v>
      </c>
      <c r="D6" t="s">
        <v>284</v>
      </c>
      <c r="F6" s="23" t="str">
        <f t="shared" si="1"/>
        <v xml:space="preserve">    JSKW_BOOLEAN             ,</v>
      </c>
      <c r="H6" s="23" t="str">
        <f>"    short  jrw__filler1;"</f>
        <v xml:space="preserve">    short  jrw__filler1;</v>
      </c>
    </row>
    <row r="7" spans="1:8" x14ac:dyDescent="0.25">
      <c r="A7" t="s">
        <v>5</v>
      </c>
      <c r="B7" t="str">
        <f t="shared" si="0"/>
        <v>JSKW_BYTE</v>
      </c>
      <c r="C7" t="s">
        <v>109</v>
      </c>
      <c r="D7" t="s">
        <v>285</v>
      </c>
      <c r="F7" s="23" t="str">
        <f t="shared" si="1"/>
        <v xml:space="preserve">    JSKW_BREAK               ,</v>
      </c>
      <c r="H7" s="23" t="str">
        <f>"} "&amp;A1&amp;"_list[] = {"</f>
        <v>} js_reserved_word_list[] = {</v>
      </c>
    </row>
    <row r="8" spans="1:8" x14ac:dyDescent="0.25">
      <c r="A8" t="s">
        <v>6</v>
      </c>
      <c r="B8" t="str">
        <f t="shared" si="0"/>
        <v>JSKW_CASE</v>
      </c>
      <c r="C8" t="s">
        <v>109</v>
      </c>
      <c r="D8" t="s">
        <v>284</v>
      </c>
      <c r="F8" s="23" t="str">
        <f t="shared" si="1"/>
        <v xml:space="preserve">    JSKW_BYTE                ,</v>
      </c>
      <c r="H8" s="23" t="str">
        <f>"    { """&amp;A2&amp;""""&amp;REPT(" ",14-LEN(A2))&amp;", "&amp;B2&amp;REPT(" ",16-LEN(A2))&amp;", "&amp;C2&amp;REPT(" ",8-LEN(C2))&amp;", "&amp;D2&amp;REPT(" ",16-LEN(D2))&amp;"}"&amp;","</f>
        <v xml:space="preserve">    { "abstract"      , JSRW_ABSTRACT        , JSW_KW  , JSKWI_KEYWORD   },</v>
      </c>
    </row>
    <row r="9" spans="1:8" x14ac:dyDescent="0.25">
      <c r="A9" t="s">
        <v>7</v>
      </c>
      <c r="B9" t="str">
        <f t="shared" si="0"/>
        <v>JSKW_CATCH</v>
      </c>
      <c r="C9" t="s">
        <v>109</v>
      </c>
      <c r="D9" t="s">
        <v>284</v>
      </c>
      <c r="F9" s="23" t="str">
        <f t="shared" si="1"/>
        <v xml:space="preserve">    JSKW_CASE                ,</v>
      </c>
      <c r="H9" s="23" t="str">
        <f t="shared" ref="H9:H71" si="2">"    { """&amp;A3&amp;""""&amp;REPT(" ",14-LEN(A3))&amp;", "&amp;B3&amp;REPT(" ",16-LEN(A3))&amp;", "&amp;C3&amp;REPT(" ",8-LEN(C3))&amp;", "&amp;D3&amp;REPT(" ",16-LEN(D3))&amp;"}"&amp;","</f>
        <v xml:space="preserve">    { "arguments"     , JSKW_ARGUMENTS       , JSW_KW  , JSKWI_KEYWORD   },</v>
      </c>
    </row>
    <row r="10" spans="1:8" x14ac:dyDescent="0.25">
      <c r="A10" t="s">
        <v>8</v>
      </c>
      <c r="B10" t="str">
        <f t="shared" si="0"/>
        <v>JSKW_CHAR</v>
      </c>
      <c r="C10" t="s">
        <v>109</v>
      </c>
      <c r="D10" t="s">
        <v>285</v>
      </c>
      <c r="F10" s="23" t="str">
        <f t="shared" si="1"/>
        <v xml:space="preserve">    JSKW_CATCH               ,</v>
      </c>
      <c r="H10" s="23" t="str">
        <f t="shared" si="2"/>
        <v xml:space="preserve">    { "await"         , JSKW_AWAIT           , JSW_KW  , JSKWI_RW        },</v>
      </c>
    </row>
    <row r="11" spans="1:8" x14ac:dyDescent="0.25">
      <c r="A11" t="s">
        <v>65</v>
      </c>
      <c r="B11" t="str">
        <f t="shared" si="0"/>
        <v>JSKW_CLASS</v>
      </c>
      <c r="C11" t="s">
        <v>109</v>
      </c>
      <c r="D11" t="s">
        <v>284</v>
      </c>
      <c r="F11" s="23" t="str">
        <f t="shared" si="1"/>
        <v xml:space="preserve">    JSKW_CHAR                ,</v>
      </c>
      <c r="H11" s="23" t="str">
        <f t="shared" si="2"/>
        <v xml:space="preserve">    { "boolean"       , JSKW_BOOLEAN         , JSW_KW  , JSKWI_KEYWORD   },</v>
      </c>
    </row>
    <row r="12" spans="1:8" x14ac:dyDescent="0.25">
      <c r="A12" t="s">
        <v>10</v>
      </c>
      <c r="B12" t="str">
        <f t="shared" si="0"/>
        <v>JSKW_CONST</v>
      </c>
      <c r="C12" t="s">
        <v>109</v>
      </c>
      <c r="D12" t="s">
        <v>284</v>
      </c>
      <c r="F12" s="23" t="str">
        <f t="shared" si="1"/>
        <v xml:space="preserve">    JSKW_CLASS               ,</v>
      </c>
      <c r="H12" s="23" t="str">
        <f t="shared" si="2"/>
        <v xml:space="preserve">    { "break"         , JSKW_BREAK           , JSW_KW  , JSKWI_RW        },</v>
      </c>
    </row>
    <row r="13" spans="1:8" x14ac:dyDescent="0.25">
      <c r="A13" t="s">
        <v>11</v>
      </c>
      <c r="B13" t="str">
        <f t="shared" si="0"/>
        <v>JSKW_CONTINUE</v>
      </c>
      <c r="C13" t="s">
        <v>109</v>
      </c>
      <c r="D13" t="s">
        <v>284</v>
      </c>
      <c r="F13" s="23" t="str">
        <f t="shared" si="1"/>
        <v xml:space="preserve">    JSKW_CONST               ,</v>
      </c>
      <c r="H13" s="23" t="str">
        <f t="shared" si="2"/>
        <v xml:space="preserve">    { "byte"          , JSKW_BYTE            , JSW_KW  , JSKWI_KEYWORD   },</v>
      </c>
    </row>
    <row r="14" spans="1:8" x14ac:dyDescent="0.25">
      <c r="A14" t="s">
        <v>12</v>
      </c>
      <c r="B14" t="str">
        <f t="shared" si="0"/>
        <v>JSKW_DEBUGGER</v>
      </c>
      <c r="C14" t="s">
        <v>109</v>
      </c>
      <c r="D14" t="s">
        <v>284</v>
      </c>
      <c r="F14" s="23" t="str">
        <f t="shared" si="1"/>
        <v xml:space="preserve">    JSKW_CONTINUE            ,</v>
      </c>
      <c r="H14" s="23" t="str">
        <f t="shared" si="2"/>
        <v xml:space="preserve">    { "case"          , JSKW_CASE            , JSW_KW  , JSKWI_RW        },</v>
      </c>
    </row>
    <row r="15" spans="1:8" x14ac:dyDescent="0.25">
      <c r="A15" t="s">
        <v>13</v>
      </c>
      <c r="B15" t="str">
        <f t="shared" si="0"/>
        <v>JSKW_DEFAULT</v>
      </c>
      <c r="C15" t="s">
        <v>109</v>
      </c>
      <c r="D15" t="s">
        <v>284</v>
      </c>
      <c r="F15" s="23" t="str">
        <f t="shared" si="1"/>
        <v xml:space="preserve">    JSKW_DEBUGGER            ,</v>
      </c>
      <c r="H15" s="23" t="str">
        <f t="shared" si="2"/>
        <v xml:space="preserve">    { "catch"         , JSKW_CATCH           , JSW_KW  , JSKWI_RW        },</v>
      </c>
    </row>
    <row r="16" spans="1:8" x14ac:dyDescent="0.25">
      <c r="A16" t="s">
        <v>14</v>
      </c>
      <c r="B16" t="str">
        <f t="shared" si="0"/>
        <v>JSKW_DELETE</v>
      </c>
      <c r="C16" t="s">
        <v>109</v>
      </c>
      <c r="D16" t="s">
        <v>285</v>
      </c>
      <c r="F16" s="23" t="str">
        <f t="shared" si="1"/>
        <v xml:space="preserve">    JSKW_DEFAULT             ,</v>
      </c>
      <c r="H16" s="23" t="str">
        <f t="shared" si="2"/>
        <v xml:space="preserve">    { "char"          , JSKW_CHAR            , JSW_KW  , JSKWI_KEYWORD   },</v>
      </c>
    </row>
    <row r="17" spans="1:8" x14ac:dyDescent="0.25">
      <c r="A17" t="s">
        <v>15</v>
      </c>
      <c r="B17" t="str">
        <f t="shared" si="0"/>
        <v>JSKW_DO</v>
      </c>
      <c r="C17" t="s">
        <v>109</v>
      </c>
      <c r="D17" t="s">
        <v>284</v>
      </c>
      <c r="F17" s="23" t="str">
        <f t="shared" si="1"/>
        <v xml:space="preserve">    JSKW_DELETE              ,</v>
      </c>
      <c r="H17" s="23" t="str">
        <f t="shared" si="2"/>
        <v xml:space="preserve">    { "class"         , JSKW_CLASS           , JSW_KW  , JSKWI_RW        },</v>
      </c>
    </row>
    <row r="18" spans="1:8" x14ac:dyDescent="0.25">
      <c r="A18" t="s">
        <v>16</v>
      </c>
      <c r="B18" t="str">
        <f t="shared" si="0"/>
        <v>JSKW_DOUBLE</v>
      </c>
      <c r="C18" t="s">
        <v>109</v>
      </c>
      <c r="D18" t="s">
        <v>285</v>
      </c>
      <c r="F18" s="23" t="str">
        <f t="shared" si="1"/>
        <v xml:space="preserve">    JSKW_DO                  ,</v>
      </c>
      <c r="H18" s="23" t="str">
        <f t="shared" si="2"/>
        <v xml:space="preserve">    { "const"         , JSKW_CONST           , JSW_KW  , JSKWI_RW        },</v>
      </c>
    </row>
    <row r="19" spans="1:8" x14ac:dyDescent="0.25">
      <c r="A19" t="s">
        <v>17</v>
      </c>
      <c r="B19" t="str">
        <f t="shared" si="0"/>
        <v>JSKW_ELSE</v>
      </c>
      <c r="C19" t="s">
        <v>109</v>
      </c>
      <c r="D19" t="s">
        <v>284</v>
      </c>
      <c r="F19" s="23" t="str">
        <f t="shared" si="1"/>
        <v xml:space="preserve">    JSKW_DOUBLE              ,</v>
      </c>
      <c r="H19" s="23" t="str">
        <f t="shared" si="2"/>
        <v xml:space="preserve">    { "continue"      , JSKW_CONTINUE        , JSW_KW  , JSKWI_RW        },</v>
      </c>
    </row>
    <row r="20" spans="1:8" x14ac:dyDescent="0.25">
      <c r="A20" t="s">
        <v>68</v>
      </c>
      <c r="B20" t="str">
        <f t="shared" si="0"/>
        <v>JSKW_ENUM</v>
      </c>
      <c r="C20" t="s">
        <v>109</v>
      </c>
      <c r="D20" t="s">
        <v>284</v>
      </c>
      <c r="F20" s="23" t="str">
        <f t="shared" si="1"/>
        <v xml:space="preserve">    JSKW_ELSE                ,</v>
      </c>
      <c r="H20" s="23" t="str">
        <f t="shared" si="2"/>
        <v xml:space="preserve">    { "debugger"      , JSKW_DEBUGGER        , JSW_KW  , JSKWI_RW        },</v>
      </c>
    </row>
    <row r="21" spans="1:8" x14ac:dyDescent="0.25">
      <c r="A21" t="s">
        <v>19</v>
      </c>
      <c r="B21" t="str">
        <f t="shared" si="0"/>
        <v>JSKW_EVAL</v>
      </c>
      <c r="C21" t="s">
        <v>109</v>
      </c>
      <c r="D21" t="s">
        <v>285</v>
      </c>
      <c r="F21" s="23" t="str">
        <f t="shared" si="1"/>
        <v xml:space="preserve">    JSKW_ENUM                ,</v>
      </c>
      <c r="H21" s="23" t="str">
        <f t="shared" si="2"/>
        <v xml:space="preserve">    { "default"       , JSKW_DEFAULT         , JSW_KW  , JSKWI_RW        },</v>
      </c>
    </row>
    <row r="22" spans="1:8" x14ac:dyDescent="0.25">
      <c r="A22" t="s">
        <v>62</v>
      </c>
      <c r="B22" t="str">
        <f t="shared" si="0"/>
        <v>JSKW_EXPORT</v>
      </c>
      <c r="C22" t="s">
        <v>109</v>
      </c>
      <c r="D22" t="s">
        <v>284</v>
      </c>
      <c r="F22" s="23" t="str">
        <f t="shared" si="1"/>
        <v xml:space="preserve">    JSKW_EVAL                ,</v>
      </c>
      <c r="H22" s="23" t="str">
        <f t="shared" si="2"/>
        <v xml:space="preserve">    { "delete"        , JSKW_DELETE          , JSW_KW  , JSKWI_KEYWORD   },</v>
      </c>
    </row>
    <row r="23" spans="1:8" x14ac:dyDescent="0.25">
      <c r="A23" t="s">
        <v>66</v>
      </c>
      <c r="B23" t="str">
        <f t="shared" si="0"/>
        <v>JSKW_EXTENDS</v>
      </c>
      <c r="C23" t="s">
        <v>109</v>
      </c>
      <c r="D23" t="s">
        <v>284</v>
      </c>
      <c r="F23" s="23" t="str">
        <f t="shared" si="1"/>
        <v xml:space="preserve">    JSKW_EXPORT              ,</v>
      </c>
      <c r="H23" s="23" t="str">
        <f t="shared" si="2"/>
        <v xml:space="preserve">    { "do"            , JSKW_DO              , JSW_KW  , JSKWI_RW        },</v>
      </c>
    </row>
    <row r="24" spans="1:8" x14ac:dyDescent="0.25">
      <c r="A24" t="s">
        <v>103</v>
      </c>
      <c r="B24" t="str">
        <f t="shared" si="0"/>
        <v>JSKW_FALSE</v>
      </c>
      <c r="C24" t="s">
        <v>109</v>
      </c>
      <c r="D24" t="s">
        <v>284</v>
      </c>
      <c r="F24" s="23" t="str">
        <f t="shared" si="1"/>
        <v xml:space="preserve">    JSKW_EXTENDS             ,</v>
      </c>
      <c r="H24" s="23" t="str">
        <f t="shared" si="2"/>
        <v xml:space="preserve">    { "double"        , JSKW_DOUBLE          , JSW_KW  , JSKWI_KEYWORD   },</v>
      </c>
    </row>
    <row r="25" spans="1:8" x14ac:dyDescent="0.25">
      <c r="A25" t="s">
        <v>22</v>
      </c>
      <c r="B25" t="str">
        <f t="shared" si="0"/>
        <v>JSKW_FINAL</v>
      </c>
      <c r="C25" t="s">
        <v>109</v>
      </c>
      <c r="D25" t="s">
        <v>285</v>
      </c>
      <c r="F25" s="23" t="str">
        <f t="shared" si="1"/>
        <v xml:space="preserve">    JSKW_FALSE               ,</v>
      </c>
      <c r="H25" s="23" t="str">
        <f t="shared" si="2"/>
        <v xml:space="preserve">    { "else"          , JSKW_ELSE            , JSW_KW  , JSKWI_RW        },</v>
      </c>
    </row>
    <row r="26" spans="1:8" x14ac:dyDescent="0.25">
      <c r="A26" t="s">
        <v>23</v>
      </c>
      <c r="B26" t="str">
        <f t="shared" si="0"/>
        <v>JSKW_FINALLY</v>
      </c>
      <c r="C26" t="s">
        <v>109</v>
      </c>
      <c r="D26" t="s">
        <v>284</v>
      </c>
      <c r="F26" s="23" t="str">
        <f t="shared" si="1"/>
        <v xml:space="preserve">    JSKW_FINAL               ,</v>
      </c>
      <c r="H26" s="23" t="str">
        <f t="shared" si="2"/>
        <v xml:space="preserve">    { "enum"          , JSKW_ENUM            , JSW_KW  , JSKWI_RW        },</v>
      </c>
    </row>
    <row r="27" spans="1:8" x14ac:dyDescent="0.25">
      <c r="A27" t="s">
        <v>24</v>
      </c>
      <c r="B27" t="str">
        <f t="shared" si="0"/>
        <v>JSKW_FLOAT</v>
      </c>
      <c r="C27" t="s">
        <v>109</v>
      </c>
      <c r="D27" t="s">
        <v>285</v>
      </c>
      <c r="F27" s="23" t="str">
        <f t="shared" si="1"/>
        <v xml:space="preserve">    JSKW_FINALLY             ,</v>
      </c>
      <c r="H27" s="23" t="str">
        <f t="shared" si="2"/>
        <v xml:space="preserve">    { "eval"          , JSKW_EVAL            , JSW_KW  , JSKWI_KEYWORD   },</v>
      </c>
    </row>
    <row r="28" spans="1:8" x14ac:dyDescent="0.25">
      <c r="A28" t="s">
        <v>25</v>
      </c>
      <c r="B28" t="str">
        <f t="shared" si="0"/>
        <v>JSKW_FOR</v>
      </c>
      <c r="C28" t="s">
        <v>109</v>
      </c>
      <c r="D28" t="s">
        <v>284</v>
      </c>
      <c r="F28" s="23" t="str">
        <f t="shared" si="1"/>
        <v xml:space="preserve">    JSKW_FLOAT               ,</v>
      </c>
      <c r="H28" s="23" t="str">
        <f t="shared" si="2"/>
        <v xml:space="preserve">    { "export"        , JSKW_EXPORT          , JSW_KW  , JSKWI_RW        },</v>
      </c>
    </row>
    <row r="29" spans="1:8" x14ac:dyDescent="0.25">
      <c r="A29" t="s">
        <v>26</v>
      </c>
      <c r="B29" t="str">
        <f t="shared" si="0"/>
        <v>JSKW_FUNCTION</v>
      </c>
      <c r="C29" t="s">
        <v>109</v>
      </c>
      <c r="D29" t="s">
        <v>284</v>
      </c>
      <c r="F29" s="23" t="str">
        <f t="shared" si="1"/>
        <v xml:space="preserve">    JSKW_FOR                 ,</v>
      </c>
      <c r="H29" s="23" t="str">
        <f t="shared" si="2"/>
        <v xml:space="preserve">    { "extends"       , JSKW_EXTENDS         , JSW_KW  , JSKWI_RW        },</v>
      </c>
    </row>
    <row r="30" spans="1:8" x14ac:dyDescent="0.25">
      <c r="A30" t="s">
        <v>27</v>
      </c>
      <c r="B30" t="str">
        <f t="shared" si="0"/>
        <v>JSKW_GOTO</v>
      </c>
      <c r="C30" t="s">
        <v>109</v>
      </c>
      <c r="D30" t="s">
        <v>285</v>
      </c>
      <c r="F30" s="23" t="str">
        <f t="shared" si="1"/>
        <v xml:space="preserve">    JSKW_FUNCTION            ,</v>
      </c>
      <c r="H30" s="23" t="str">
        <f t="shared" si="2"/>
        <v xml:space="preserve">    { "false"         , JSKW_FALSE           , JSW_KW  , JSKWI_RW        },</v>
      </c>
    </row>
    <row r="31" spans="1:8" x14ac:dyDescent="0.25">
      <c r="A31" t="s">
        <v>28</v>
      </c>
      <c r="B31" t="str">
        <f t="shared" si="0"/>
        <v>JSKW_IF</v>
      </c>
      <c r="C31" t="s">
        <v>109</v>
      </c>
      <c r="D31" t="s">
        <v>284</v>
      </c>
      <c r="F31" s="23" t="str">
        <f t="shared" si="1"/>
        <v xml:space="preserve">    JSKW_GOTO                ,</v>
      </c>
      <c r="H31" s="23" t="str">
        <f t="shared" si="2"/>
        <v xml:space="preserve">    { "final"         , JSKW_FINAL           , JSW_KW  , JSKWI_KEYWORD   },</v>
      </c>
    </row>
    <row r="32" spans="1:8" x14ac:dyDescent="0.25">
      <c r="A32" t="s">
        <v>29</v>
      </c>
      <c r="B32" t="str">
        <f t="shared" si="0"/>
        <v>JSKW_IMPLEMENTS</v>
      </c>
      <c r="C32" t="s">
        <v>109</v>
      </c>
      <c r="D32" t="s">
        <v>285</v>
      </c>
      <c r="F32" s="23" t="str">
        <f t="shared" si="1"/>
        <v xml:space="preserve">    JSKW_IF                  ,</v>
      </c>
      <c r="H32" s="23" t="str">
        <f t="shared" si="2"/>
        <v xml:space="preserve">    { "finally"       , JSKW_FINALLY         , JSW_KW  , JSKWI_RW        },</v>
      </c>
    </row>
    <row r="33" spans="1:8" x14ac:dyDescent="0.25">
      <c r="A33" t="s">
        <v>69</v>
      </c>
      <c r="B33" t="str">
        <f t="shared" si="0"/>
        <v>JSKW_IMPORT</v>
      </c>
      <c r="C33" t="s">
        <v>109</v>
      </c>
      <c r="D33" t="s">
        <v>284</v>
      </c>
      <c r="F33" s="23" t="str">
        <f t="shared" si="1"/>
        <v xml:space="preserve">    JSKW_IMPLEMENTS          ,</v>
      </c>
      <c r="H33" s="23" t="str">
        <f t="shared" si="2"/>
        <v xml:space="preserve">    { "float"         , JSKW_FLOAT           , JSW_KW  , JSKWI_KEYWORD   },</v>
      </c>
    </row>
    <row r="34" spans="1:8" x14ac:dyDescent="0.25">
      <c r="A34" t="s">
        <v>31</v>
      </c>
      <c r="B34" t="str">
        <f t="shared" si="0"/>
        <v>JSKW_IN</v>
      </c>
      <c r="C34" t="s">
        <v>109</v>
      </c>
      <c r="D34" t="s">
        <v>284</v>
      </c>
      <c r="F34" s="23" t="str">
        <f t="shared" si="1"/>
        <v xml:space="preserve">    JSKW_IMPORT              ,</v>
      </c>
      <c r="H34" s="23" t="str">
        <f t="shared" si="2"/>
        <v xml:space="preserve">    { "for"           , JSKW_FOR             , JSW_KW  , JSKWI_RW        },</v>
      </c>
    </row>
    <row r="35" spans="1:8" x14ac:dyDescent="0.25">
      <c r="A35" t="s">
        <v>32</v>
      </c>
      <c r="B35" t="str">
        <f t="shared" si="0"/>
        <v>JSKW_INSTANCEOF</v>
      </c>
      <c r="C35" t="s">
        <v>109</v>
      </c>
      <c r="D35" t="s">
        <v>284</v>
      </c>
      <c r="F35" s="23" t="str">
        <f t="shared" si="1"/>
        <v xml:space="preserve">    JSKW_IN                  ,</v>
      </c>
      <c r="H35" s="23" t="str">
        <f t="shared" si="2"/>
        <v xml:space="preserve">    { "function"      , JSKW_FUNCTION        , JSW_KW  , JSKWI_RW        },</v>
      </c>
    </row>
    <row r="36" spans="1:8" x14ac:dyDescent="0.25">
      <c r="A36" t="s">
        <v>33</v>
      </c>
      <c r="B36" t="str">
        <f t="shared" si="0"/>
        <v>JSKW_INT</v>
      </c>
      <c r="C36" t="s">
        <v>109</v>
      </c>
      <c r="D36" t="s">
        <v>285</v>
      </c>
      <c r="F36" s="23" t="str">
        <f t="shared" si="1"/>
        <v xml:space="preserve">    JSKW_INSTANCEOF          ,</v>
      </c>
      <c r="H36" s="23" t="str">
        <f t="shared" si="2"/>
        <v xml:space="preserve">    { "goto"          , JSKW_GOTO            , JSW_KW  , JSKWI_KEYWORD   },</v>
      </c>
    </row>
    <row r="37" spans="1:8" x14ac:dyDescent="0.25">
      <c r="A37" t="s">
        <v>34</v>
      </c>
      <c r="B37" t="str">
        <f t="shared" si="0"/>
        <v>JSKW_INTERFACE</v>
      </c>
      <c r="C37" t="s">
        <v>109</v>
      </c>
      <c r="D37" t="s">
        <v>285</v>
      </c>
      <c r="F37" s="23" t="str">
        <f t="shared" si="1"/>
        <v xml:space="preserve">    JSKW_INT                 ,</v>
      </c>
      <c r="H37" s="23" t="str">
        <f t="shared" si="2"/>
        <v xml:space="preserve">    { "if"            , JSKW_IF              , JSW_KW  , JSKWI_RW        },</v>
      </c>
    </row>
    <row r="38" spans="1:8" x14ac:dyDescent="0.25">
      <c r="A38" t="s">
        <v>63</v>
      </c>
      <c r="B38" t="str">
        <f t="shared" si="0"/>
        <v>JSKW_LET</v>
      </c>
      <c r="C38" t="s">
        <v>109</v>
      </c>
      <c r="D38" t="s">
        <v>285</v>
      </c>
      <c r="F38" s="23" t="str">
        <f t="shared" si="1"/>
        <v xml:space="preserve">    JSKW_INTERFACE           ,</v>
      </c>
      <c r="H38" s="23" t="str">
        <f t="shared" si="2"/>
        <v xml:space="preserve">    { "implements"    , JSKW_IMPLEMENTS      , JSW_KW  , JSKWI_KEYWORD   },</v>
      </c>
    </row>
    <row r="39" spans="1:8" x14ac:dyDescent="0.25">
      <c r="A39" t="s">
        <v>36</v>
      </c>
      <c r="B39" t="str">
        <f t="shared" si="0"/>
        <v>JSKW_LONG</v>
      </c>
      <c r="C39" t="s">
        <v>109</v>
      </c>
      <c r="D39" t="s">
        <v>285</v>
      </c>
      <c r="F39" s="23" t="str">
        <f t="shared" si="1"/>
        <v xml:space="preserve">    JSKW_LET                 ,</v>
      </c>
      <c r="H39" s="23" t="str">
        <f t="shared" si="2"/>
        <v xml:space="preserve">    { "import"        , JSKW_IMPORT          , JSW_KW  , JSKWI_RW        },</v>
      </c>
    </row>
    <row r="40" spans="1:8" x14ac:dyDescent="0.25">
      <c r="A40" t="s">
        <v>37</v>
      </c>
      <c r="B40" t="str">
        <f t="shared" si="0"/>
        <v>JSKW_NATIVE</v>
      </c>
      <c r="C40" t="s">
        <v>109</v>
      </c>
      <c r="D40" t="s">
        <v>285</v>
      </c>
      <c r="F40" s="23" t="str">
        <f t="shared" si="1"/>
        <v xml:space="preserve">    JSKW_LONG                ,</v>
      </c>
      <c r="H40" s="23" t="str">
        <f t="shared" si="2"/>
        <v xml:space="preserve">    { "in"            , JSKW_IN              , JSW_KW  , JSKWI_RW        },</v>
      </c>
    </row>
    <row r="41" spans="1:8" x14ac:dyDescent="0.25">
      <c r="A41" t="s">
        <v>38</v>
      </c>
      <c r="B41" t="str">
        <f t="shared" si="0"/>
        <v>JSKW_NEW</v>
      </c>
      <c r="C41" t="s">
        <v>109</v>
      </c>
      <c r="D41" t="s">
        <v>284</v>
      </c>
      <c r="F41" s="23" t="str">
        <f t="shared" si="1"/>
        <v xml:space="preserve">    JSKW_NATIVE              ,</v>
      </c>
      <c r="H41" s="23" t="str">
        <f t="shared" si="2"/>
        <v xml:space="preserve">    { "instanceof"    , JSKW_INSTANCEOF      , JSW_KW  , JSKWI_RW        },</v>
      </c>
    </row>
    <row r="42" spans="1:8" x14ac:dyDescent="0.25">
      <c r="A42" t="s">
        <v>39</v>
      </c>
      <c r="B42" t="str">
        <f t="shared" si="0"/>
        <v>JSKW_NULL</v>
      </c>
      <c r="C42" t="s">
        <v>109</v>
      </c>
      <c r="D42" t="s">
        <v>284</v>
      </c>
      <c r="F42" s="23" t="str">
        <f t="shared" si="1"/>
        <v xml:space="preserve">    JSKW_NEW                 ,</v>
      </c>
      <c r="H42" s="23" t="str">
        <f t="shared" si="2"/>
        <v xml:space="preserve">    { "int"           , JSKW_INT             , JSW_KW  , JSKWI_KEYWORD   },</v>
      </c>
    </row>
    <row r="43" spans="1:8" x14ac:dyDescent="0.25">
      <c r="A43" t="s">
        <v>40</v>
      </c>
      <c r="B43" t="str">
        <f t="shared" si="0"/>
        <v>JSKW_PACKAGE</v>
      </c>
      <c r="C43" t="s">
        <v>109</v>
      </c>
      <c r="D43" t="s">
        <v>285</v>
      </c>
      <c r="F43" s="23" t="str">
        <f t="shared" si="1"/>
        <v xml:space="preserve">    JSKW_NULL                ,</v>
      </c>
      <c r="H43" s="23" t="str">
        <f t="shared" si="2"/>
        <v xml:space="preserve">    { "interface"     , JSKW_INTERFACE       , JSW_KW  , JSKWI_KEYWORD   },</v>
      </c>
    </row>
    <row r="44" spans="1:8" x14ac:dyDescent="0.25">
      <c r="A44" t="s">
        <v>41</v>
      </c>
      <c r="B44" t="str">
        <f t="shared" si="0"/>
        <v>JSKW_PRIVATE</v>
      </c>
      <c r="C44" t="s">
        <v>109</v>
      </c>
      <c r="D44" t="s">
        <v>285</v>
      </c>
      <c r="F44" s="23" t="str">
        <f t="shared" si="1"/>
        <v xml:space="preserve">    JSKW_PACKAGE             ,</v>
      </c>
      <c r="H44" s="23" t="str">
        <f t="shared" si="2"/>
        <v xml:space="preserve">    { "let"           , JSKW_LET             , JSW_KW  , JSKWI_KEYWORD   },</v>
      </c>
    </row>
    <row r="45" spans="1:8" x14ac:dyDescent="0.25">
      <c r="A45" t="s">
        <v>42</v>
      </c>
      <c r="B45" t="str">
        <f t="shared" si="0"/>
        <v>JSKW_PROTECTED</v>
      </c>
      <c r="C45" t="s">
        <v>109</v>
      </c>
      <c r="D45" t="s">
        <v>285</v>
      </c>
      <c r="F45" s="23" t="str">
        <f t="shared" si="1"/>
        <v xml:space="preserve">    JSKW_PRIVATE             ,</v>
      </c>
      <c r="H45" s="23" t="str">
        <f t="shared" si="2"/>
        <v xml:space="preserve">    { "long"          , JSKW_LONG            , JSW_KW  , JSKWI_KEYWORD   },</v>
      </c>
    </row>
    <row r="46" spans="1:8" x14ac:dyDescent="0.25">
      <c r="A46" t="s">
        <v>43</v>
      </c>
      <c r="B46" t="str">
        <f t="shared" si="0"/>
        <v>JSKW_PUBLIC</v>
      </c>
      <c r="C46" t="s">
        <v>109</v>
      </c>
      <c r="D46" t="s">
        <v>285</v>
      </c>
      <c r="F46" s="23" t="str">
        <f t="shared" si="1"/>
        <v xml:space="preserve">    JSKW_PROTECTED           ,</v>
      </c>
      <c r="H46" s="23" t="str">
        <f t="shared" si="2"/>
        <v xml:space="preserve">    { "native"        , JSKW_NATIVE          , JSW_KW  , JSKWI_KEYWORD   },</v>
      </c>
    </row>
    <row r="47" spans="1:8" x14ac:dyDescent="0.25">
      <c r="A47" t="s">
        <v>44</v>
      </c>
      <c r="B47" t="str">
        <f t="shared" si="0"/>
        <v>JSKW_RETURN</v>
      </c>
      <c r="C47" t="s">
        <v>109</v>
      </c>
      <c r="D47" t="s">
        <v>284</v>
      </c>
      <c r="F47" s="23" t="str">
        <f t="shared" si="1"/>
        <v xml:space="preserve">    JSKW_PUBLIC              ,</v>
      </c>
      <c r="H47" s="23" t="str">
        <f t="shared" si="2"/>
        <v xml:space="preserve">    { "new"           , JSKW_NEW             , JSW_KW  , JSKWI_RW        },</v>
      </c>
    </row>
    <row r="48" spans="1:8" x14ac:dyDescent="0.25">
      <c r="A48" t="s">
        <v>45</v>
      </c>
      <c r="B48" t="str">
        <f t="shared" si="0"/>
        <v>JSKW_SHORT</v>
      </c>
      <c r="C48" t="s">
        <v>109</v>
      </c>
      <c r="D48" t="s">
        <v>285</v>
      </c>
      <c r="F48" s="23" t="str">
        <f t="shared" si="1"/>
        <v xml:space="preserve">    JSKW_RETURN              ,</v>
      </c>
      <c r="H48" s="23" t="str">
        <f t="shared" si="2"/>
        <v xml:space="preserve">    { "null"          , JSKW_NULL            , JSW_KW  , JSKWI_RW        },</v>
      </c>
    </row>
    <row r="49" spans="1:8" x14ac:dyDescent="0.25">
      <c r="A49" t="s">
        <v>46</v>
      </c>
      <c r="B49" t="str">
        <f t="shared" si="0"/>
        <v>JSKW_STATIC</v>
      </c>
      <c r="C49" t="s">
        <v>109</v>
      </c>
      <c r="D49" t="s">
        <v>285</v>
      </c>
      <c r="F49" s="23" t="str">
        <f t="shared" si="1"/>
        <v xml:space="preserve">    JSKW_SHORT               ,</v>
      </c>
      <c r="H49" s="23" t="str">
        <f t="shared" si="2"/>
        <v xml:space="preserve">    { "package"       , JSKW_PACKAGE         , JSW_KW  , JSKWI_KEYWORD   },</v>
      </c>
    </row>
    <row r="50" spans="1:8" x14ac:dyDescent="0.25">
      <c r="A50" t="s">
        <v>64</v>
      </c>
      <c r="B50" t="str">
        <f t="shared" si="0"/>
        <v>JSKW_SUPER</v>
      </c>
      <c r="C50" t="s">
        <v>109</v>
      </c>
      <c r="D50" t="s">
        <v>284</v>
      </c>
      <c r="F50" s="23" t="str">
        <f t="shared" si="1"/>
        <v xml:space="preserve">    JSKW_STATIC              ,</v>
      </c>
      <c r="H50" s="23" t="str">
        <f t="shared" si="2"/>
        <v xml:space="preserve">    { "private"       , JSKW_PRIVATE         , JSW_KW  , JSKWI_KEYWORD   },</v>
      </c>
    </row>
    <row r="51" spans="1:8" x14ac:dyDescent="0.25">
      <c r="A51" t="s">
        <v>48</v>
      </c>
      <c r="B51" t="str">
        <f t="shared" si="0"/>
        <v>JSKW_SWITCH</v>
      </c>
      <c r="C51" t="s">
        <v>109</v>
      </c>
      <c r="D51" t="s">
        <v>284</v>
      </c>
      <c r="F51" s="23" t="str">
        <f t="shared" si="1"/>
        <v xml:space="preserve">    JSKW_SUPER               ,</v>
      </c>
      <c r="H51" s="23" t="str">
        <f t="shared" si="2"/>
        <v xml:space="preserve">    { "protected"     , JSKW_PROTECTED       , JSW_KW  , JSKWI_KEYWORD   },</v>
      </c>
    </row>
    <row r="52" spans="1:8" x14ac:dyDescent="0.25">
      <c r="A52" t="s">
        <v>49</v>
      </c>
      <c r="B52" t="str">
        <f t="shared" si="0"/>
        <v>JSKW_SYNCHRONIZED</v>
      </c>
      <c r="C52" t="s">
        <v>109</v>
      </c>
      <c r="D52" t="s">
        <v>285</v>
      </c>
      <c r="F52" s="23" t="str">
        <f t="shared" si="1"/>
        <v xml:space="preserve">    JSKW_SWITCH              ,</v>
      </c>
      <c r="H52" s="23" t="str">
        <f t="shared" si="2"/>
        <v xml:space="preserve">    { "public"        , JSKW_PUBLIC          , JSW_KW  , JSKWI_KEYWORD   },</v>
      </c>
    </row>
    <row r="53" spans="1:8" x14ac:dyDescent="0.25">
      <c r="A53" t="s">
        <v>50</v>
      </c>
      <c r="B53" t="str">
        <f t="shared" si="0"/>
        <v>JSKW_THIS</v>
      </c>
      <c r="C53" t="s">
        <v>109</v>
      </c>
      <c r="D53" t="s">
        <v>284</v>
      </c>
      <c r="F53" s="23" t="str">
        <f t="shared" si="1"/>
        <v xml:space="preserve">    JSKW_SYNCHRONIZED        ,</v>
      </c>
      <c r="H53" s="23" t="str">
        <f t="shared" si="2"/>
        <v xml:space="preserve">    { "return"        , JSKW_RETURN          , JSW_KW  , JSKWI_RW        },</v>
      </c>
    </row>
    <row r="54" spans="1:8" x14ac:dyDescent="0.25">
      <c r="A54" t="s">
        <v>51</v>
      </c>
      <c r="B54" t="str">
        <f t="shared" si="0"/>
        <v>JSKW_THROW</v>
      </c>
      <c r="C54" t="s">
        <v>109</v>
      </c>
      <c r="D54" t="s">
        <v>284</v>
      </c>
      <c r="F54" s="23" t="str">
        <f t="shared" si="1"/>
        <v xml:space="preserve">    JSKW_THIS                ,</v>
      </c>
      <c r="H54" s="23" t="str">
        <f t="shared" si="2"/>
        <v xml:space="preserve">    { "short"         , JSKW_SHORT           , JSW_KW  , JSKWI_KEYWORD   },</v>
      </c>
    </row>
    <row r="55" spans="1:8" x14ac:dyDescent="0.25">
      <c r="A55" t="s">
        <v>52</v>
      </c>
      <c r="B55" t="str">
        <f t="shared" si="0"/>
        <v>JSKW_THROWS</v>
      </c>
      <c r="C55" t="s">
        <v>109</v>
      </c>
      <c r="D55" t="s">
        <v>285</v>
      </c>
      <c r="F55" s="23" t="str">
        <f t="shared" si="1"/>
        <v xml:space="preserve">    JSKW_THROW               ,</v>
      </c>
      <c r="H55" s="23" t="str">
        <f t="shared" si="2"/>
        <v xml:space="preserve">    { "static"        , JSKW_STATIC          , JSW_KW  , JSKWI_KEYWORD   },</v>
      </c>
    </row>
    <row r="56" spans="1:8" x14ac:dyDescent="0.25">
      <c r="A56" t="s">
        <v>53</v>
      </c>
      <c r="B56" t="str">
        <f t="shared" si="0"/>
        <v>JSKW_TRANSIENT</v>
      </c>
      <c r="C56" t="s">
        <v>109</v>
      </c>
      <c r="D56" t="s">
        <v>285</v>
      </c>
      <c r="F56" s="23" t="str">
        <f t="shared" si="1"/>
        <v xml:space="preserve">    JSKW_THROWS              ,</v>
      </c>
      <c r="H56" s="23" t="str">
        <f t="shared" si="2"/>
        <v xml:space="preserve">    { "super"         , JSKW_SUPER           , JSW_KW  , JSKWI_RW        },</v>
      </c>
    </row>
    <row r="57" spans="1:8" x14ac:dyDescent="0.25">
      <c r="A57" t="s">
        <v>104</v>
      </c>
      <c r="B57" t="str">
        <f t="shared" si="0"/>
        <v>JSKW_TRUE</v>
      </c>
      <c r="C57" t="s">
        <v>109</v>
      </c>
      <c r="D57" t="s">
        <v>284</v>
      </c>
      <c r="F57" s="23" t="str">
        <f t="shared" si="1"/>
        <v xml:space="preserve">    JSKW_TRANSIENT           ,</v>
      </c>
      <c r="H57" s="23" t="str">
        <f t="shared" si="2"/>
        <v xml:space="preserve">    { "switch"        , JSKW_SWITCH          , JSW_KW  , JSKWI_RW        },</v>
      </c>
    </row>
    <row r="58" spans="1:8" x14ac:dyDescent="0.25">
      <c r="A58" t="s">
        <v>54</v>
      </c>
      <c r="B58" t="str">
        <f t="shared" si="0"/>
        <v>JSKW_TRY</v>
      </c>
      <c r="C58" t="s">
        <v>109</v>
      </c>
      <c r="D58" t="s">
        <v>284</v>
      </c>
      <c r="F58" s="23" t="str">
        <f t="shared" si="1"/>
        <v xml:space="preserve">    JSKW_TRUE                ,</v>
      </c>
      <c r="H58" s="23" t="str">
        <f t="shared" si="2"/>
        <v xml:space="preserve">    { "synchronized"  , JSKW_SYNCHRONIZED    , JSW_KW  , JSKWI_KEYWORD   },</v>
      </c>
    </row>
    <row r="59" spans="1:8" x14ac:dyDescent="0.25">
      <c r="A59" t="s">
        <v>55</v>
      </c>
      <c r="B59" t="str">
        <f t="shared" si="0"/>
        <v>JSKW_TYPEOF</v>
      </c>
      <c r="C59" t="s">
        <v>109</v>
      </c>
      <c r="D59" t="s">
        <v>284</v>
      </c>
      <c r="F59" s="23" t="str">
        <f t="shared" si="1"/>
        <v xml:space="preserve">    JSKW_TRY                 ,</v>
      </c>
      <c r="H59" s="23" t="str">
        <f t="shared" si="2"/>
        <v xml:space="preserve">    { "this"          , JSKW_THIS            , JSW_KW  , JSKWI_RW        },</v>
      </c>
    </row>
    <row r="60" spans="1:8" x14ac:dyDescent="0.25">
      <c r="A60" t="s">
        <v>56</v>
      </c>
      <c r="B60" t="str">
        <f t="shared" si="0"/>
        <v>JSKW_VAR</v>
      </c>
      <c r="C60" t="s">
        <v>109</v>
      </c>
      <c r="D60" t="s">
        <v>284</v>
      </c>
      <c r="F60" s="23" t="str">
        <f t="shared" si="1"/>
        <v xml:space="preserve">    JSKW_TYPEOF              ,</v>
      </c>
      <c r="H60" s="23" t="str">
        <f t="shared" si="2"/>
        <v xml:space="preserve">    { "throw"         , JSKW_THROW           , JSW_KW  , JSKWI_RW        },</v>
      </c>
    </row>
    <row r="61" spans="1:8" x14ac:dyDescent="0.25">
      <c r="A61" t="s">
        <v>57</v>
      </c>
      <c r="B61" t="str">
        <f t="shared" si="0"/>
        <v>JSKW_VOID</v>
      </c>
      <c r="C61" t="s">
        <v>109</v>
      </c>
      <c r="D61" t="s">
        <v>284</v>
      </c>
      <c r="F61" s="23" t="str">
        <f t="shared" si="1"/>
        <v xml:space="preserve">    JSKW_VAR                 ,</v>
      </c>
      <c r="H61" s="23" t="str">
        <f t="shared" si="2"/>
        <v xml:space="preserve">    { "throws"        , JSKW_THROWS          , JSW_KW  , JSKWI_KEYWORD   },</v>
      </c>
    </row>
    <row r="62" spans="1:8" x14ac:dyDescent="0.25">
      <c r="A62" t="s">
        <v>58</v>
      </c>
      <c r="B62" t="str">
        <f t="shared" si="0"/>
        <v>JSKW_VOLATILE</v>
      </c>
      <c r="C62" t="s">
        <v>109</v>
      </c>
      <c r="D62" t="s">
        <v>285</v>
      </c>
      <c r="F62" s="23" t="str">
        <f t="shared" si="1"/>
        <v xml:space="preserve">    JSKW_VOID                ,</v>
      </c>
      <c r="H62" s="23" t="str">
        <f t="shared" si="2"/>
        <v xml:space="preserve">    { "transient"     , JSKW_TRANSIENT       , JSW_KW  , JSKWI_KEYWORD   },</v>
      </c>
    </row>
    <row r="63" spans="1:8" x14ac:dyDescent="0.25">
      <c r="A63" t="s">
        <v>59</v>
      </c>
      <c r="B63" t="str">
        <f t="shared" si="0"/>
        <v>JSKW_WHILE</v>
      </c>
      <c r="C63" t="s">
        <v>109</v>
      </c>
      <c r="D63" t="s">
        <v>284</v>
      </c>
      <c r="F63" s="23" t="str">
        <f t="shared" si="1"/>
        <v xml:space="preserve">    JSKW_VOLATILE            ,</v>
      </c>
      <c r="H63" s="23" t="str">
        <f t="shared" si="2"/>
        <v xml:space="preserve">    { "true"          , JSKW_TRUE            , JSW_KW  , JSKWI_RW        },</v>
      </c>
    </row>
    <row r="64" spans="1:8" x14ac:dyDescent="0.25">
      <c r="A64" t="s">
        <v>60</v>
      </c>
      <c r="B64" t="str">
        <f t="shared" si="0"/>
        <v>JSKW_WITH</v>
      </c>
      <c r="C64" t="s">
        <v>109</v>
      </c>
      <c r="D64" t="s">
        <v>284</v>
      </c>
      <c r="F64" s="23" t="str">
        <f t="shared" si="1"/>
        <v xml:space="preserve">    JSKW_WHILE               ,</v>
      </c>
      <c r="H64" s="23" t="str">
        <f t="shared" si="2"/>
        <v xml:space="preserve">    { "try"           , JSKW_TRY             , JSW_KW  , JSKWI_RW        },</v>
      </c>
    </row>
    <row r="65" spans="1:8" x14ac:dyDescent="0.25">
      <c r="A65" t="s">
        <v>61</v>
      </c>
      <c r="B65" t="str">
        <f t="shared" si="0"/>
        <v>JSKW_YIELD</v>
      </c>
      <c r="C65" t="s">
        <v>109</v>
      </c>
      <c r="D65" t="s">
        <v>284</v>
      </c>
      <c r="F65" s="23" t="str">
        <f t="shared" si="1"/>
        <v xml:space="preserve">    JSKW_WITH                ,</v>
      </c>
      <c r="H65" s="23" t="str">
        <f t="shared" si="2"/>
        <v xml:space="preserve">    { "typeof"        , JSKW_TYPEOF          , JSW_KW  , JSKWI_RW        },</v>
      </c>
    </row>
    <row r="66" spans="1:8" x14ac:dyDescent="0.25">
      <c r="F66" s="23" t="str">
        <f t="shared" si="1"/>
        <v xml:space="preserve">    JSKW_YIELD                };</v>
      </c>
      <c r="H66" s="23" t="str">
        <f t="shared" si="2"/>
        <v xml:space="preserve">    { "var"           , JSKW_VAR             , JSW_KW  , JSKWI_RW        },</v>
      </c>
    </row>
    <row r="67" spans="1:8" x14ac:dyDescent="0.25">
      <c r="H67" s="23" t="str">
        <f t="shared" si="2"/>
        <v xml:space="preserve">    { "void"          , JSKW_VOID            , JSW_KW  , JSKWI_RW        },</v>
      </c>
    </row>
    <row r="68" spans="1:8" x14ac:dyDescent="0.25">
      <c r="H68" s="23" t="str">
        <f t="shared" si="2"/>
        <v xml:space="preserve">    { "volatile"      , JSKW_VOLATILE        , JSW_KW  , JSKWI_KEYWORD   },</v>
      </c>
    </row>
    <row r="69" spans="1:8" x14ac:dyDescent="0.25">
      <c r="H69" s="23" t="str">
        <f t="shared" si="2"/>
        <v xml:space="preserve">    { "while"         , JSKW_WHILE           , JSW_KW  , JSKWI_RW        },</v>
      </c>
    </row>
    <row r="70" spans="1:8" x14ac:dyDescent="0.25">
      <c r="H70" s="23" t="str">
        <f t="shared" si="2"/>
        <v xml:space="preserve">    { "with"          , JSKW_WITH            , JSW_KW  , JSKWI_RW        },</v>
      </c>
    </row>
    <row r="71" spans="1:8" x14ac:dyDescent="0.25">
      <c r="H71" s="23" t="str">
        <f t="shared" si="2"/>
        <v xml:space="preserve">    { "yield"         , JSKW_YIELD           , JSW_KW  , JSKWI_RW        },</v>
      </c>
    </row>
    <row r="72" spans="1:8" x14ac:dyDescent="0.25">
      <c r="H72" s="24" t="str">
        <f>"    { ""#""               , 0                        , 0                   } };"</f>
        <v xml:space="preserve">    { "#"               , 0                        , 0                   } };</v>
      </c>
    </row>
    <row r="73" spans="1:8" x14ac:dyDescent="0.25">
      <c r="H73" s="24" t="str">
        <f>"static int nb_"&amp;RIGHT($A$1,LEN($A$1)-3)&amp;" = 0;"</f>
        <v>static int nb_reserved_word = 0;</v>
      </c>
    </row>
  </sheetData>
  <sortState ref="A2:B65">
    <sortCondition ref="A2:A6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120" zoomScaleNormal="120" workbookViewId="0"/>
  </sheetViews>
  <sheetFormatPr defaultRowHeight="15" x14ac:dyDescent="0.25"/>
  <cols>
    <col min="1" max="1" width="14.28515625" bestFit="1" customWidth="1"/>
    <col min="2" max="2" width="14.28515625" customWidth="1"/>
    <col min="3" max="3" width="26" bestFit="1" customWidth="1"/>
    <col min="5" max="5" width="3.5703125" customWidth="1"/>
    <col min="6" max="6" width="59.7109375" customWidth="1"/>
    <col min="7" max="7" width="4.42578125" customWidth="1"/>
    <col min="8" max="8" width="62.140625" customWidth="1"/>
  </cols>
  <sheetData>
    <row r="1" spans="1:8" x14ac:dyDescent="0.25">
      <c r="A1" t="s">
        <v>281</v>
      </c>
      <c r="C1" t="s">
        <v>282</v>
      </c>
      <c r="D1" t="s">
        <v>106</v>
      </c>
      <c r="F1" s="23" t="str">
        <f>"enum e_"&amp;A1&amp;" {"</f>
        <v>enum e_js_punctuator {</v>
      </c>
      <c r="H1" s="23" t="str">
        <f>"struct "&amp;A1&amp;"s {"</f>
        <v>struct js_punctuators {</v>
      </c>
    </row>
    <row r="2" spans="1:8" x14ac:dyDescent="0.25">
      <c r="A2" t="s">
        <v>142</v>
      </c>
      <c r="B2" t="str">
        <f t="shared" ref="B2:B3" si="0">IF(LEN(A2)&lt;&gt;3,"",A2)</f>
        <v/>
      </c>
      <c r="C2" t="s">
        <v>225</v>
      </c>
      <c r="D2" t="s">
        <v>224</v>
      </c>
      <c r="F2" s="23" t="s">
        <v>280</v>
      </c>
      <c r="H2" s="23" t="s">
        <v>279</v>
      </c>
    </row>
    <row r="3" spans="1:8" x14ac:dyDescent="0.25">
      <c r="A3" t="s">
        <v>126</v>
      </c>
      <c r="B3" t="str">
        <f t="shared" si="0"/>
        <v/>
      </c>
      <c r="C3" t="s">
        <v>226</v>
      </c>
      <c r="D3" t="s">
        <v>224</v>
      </c>
      <c r="F3" s="23" t="str">
        <f>"    "&amp;C2&amp;REPT(" ",24-LEN(C2))&amp;IF(A3&lt;&gt;"","  ,"," };")&amp;"    /* """&amp;A2&amp;""""&amp;REPT(" ",5-LEN(A2))&amp;"*/"</f>
        <v xml:space="preserve">    JSPU_BANG                 ,    /* "!"    */</v>
      </c>
      <c r="H3" s="23" t="str">
        <f>"    short  jpu_"&amp;C1&amp;";"</f>
        <v xml:space="preserve">    short  jpu_pu;</v>
      </c>
    </row>
    <row r="4" spans="1:8" x14ac:dyDescent="0.25">
      <c r="A4" t="s">
        <v>128</v>
      </c>
      <c r="B4" t="str">
        <f>IF(LEN(A4)&lt;&gt;3,"",A4)</f>
        <v>!==</v>
      </c>
      <c r="C4" t="s">
        <v>227</v>
      </c>
      <c r="D4" t="s">
        <v>224</v>
      </c>
      <c r="F4" s="23" t="str">
        <f t="shared" ref="F4:F56" si="1">"    "&amp;C3&amp;REPT(" ",24-LEN(C3))&amp;IF(A4&lt;&gt;"","  ,"," };")&amp;"    /* """&amp;A3&amp;""""&amp;REPT(" ",5-LEN(A3))&amp;"*/"</f>
        <v xml:space="preserve">    JSPU_BANG_EQ              ,    /* "!="   */</v>
      </c>
      <c r="H4" s="23" t="str">
        <f>"    short  jpu_"&amp;D1&amp;";"</f>
        <v xml:space="preserve">    short  jpu_type;</v>
      </c>
    </row>
    <row r="5" spans="1:8" x14ac:dyDescent="0.25">
      <c r="A5" t="s">
        <v>132</v>
      </c>
      <c r="B5" t="str">
        <f t="shared" ref="B5:B55" si="2">IF(LEN(A5)&lt;&gt;3,"",A5)</f>
        <v/>
      </c>
      <c r="C5" t="s">
        <v>228</v>
      </c>
      <c r="D5" t="s">
        <v>224</v>
      </c>
      <c r="F5" s="23" t="str">
        <f t="shared" si="1"/>
        <v xml:space="preserve">    JSPU_BANG_EQ_EQ           ,    /* "!=="  */</v>
      </c>
      <c r="H5" s="23" t="str">
        <f>"} "&amp;A1&amp;"_list[] = {"</f>
        <v>} js_punctuator_list[] = {</v>
      </c>
    </row>
    <row r="6" spans="1:8" x14ac:dyDescent="0.25">
      <c r="A6" t="s">
        <v>153</v>
      </c>
      <c r="B6" t="str">
        <f t="shared" si="2"/>
        <v/>
      </c>
      <c r="C6" t="s">
        <v>229</v>
      </c>
      <c r="D6" t="s">
        <v>224</v>
      </c>
      <c r="F6" s="23" t="str">
        <f t="shared" si="1"/>
        <v xml:space="preserve">    JSPU_PECENT               ,    /* "%"    */</v>
      </c>
      <c r="H6" s="23" t="str">
        <f>"    { """&amp;A2&amp;""""&amp;REPT(" ",6-LEN(A2))&amp;", "&amp;C2&amp;REPT(" ",24-LEN(C2))&amp;", "&amp;D2&amp;REPT(" ",LEN(D2))&amp;"}"&amp;","</f>
        <v xml:space="preserve">    { "!"     , JSPU_BANG               , JSW_PU      },</v>
      </c>
    </row>
    <row r="7" spans="1:8" x14ac:dyDescent="0.25">
      <c r="A7" t="s">
        <v>139</v>
      </c>
      <c r="B7" t="str">
        <f t="shared" si="2"/>
        <v/>
      </c>
      <c r="C7" t="s">
        <v>230</v>
      </c>
      <c r="D7" t="s">
        <v>224</v>
      </c>
      <c r="F7" s="23" t="str">
        <f t="shared" si="1"/>
        <v xml:space="preserve">    JSPU_PERCENT_EQ           ,    /* "%="   */</v>
      </c>
      <c r="H7" s="23" t="str">
        <f t="shared" ref="H7:H59" si="3">"    { """&amp;A3&amp;""""&amp;REPT(" ",6-LEN(A3))&amp;", "&amp;C3&amp;REPT(" ",24-LEN(C3))&amp;", "&amp;D3&amp;REPT(" ",LEN(D3))&amp;"}"&amp;","</f>
        <v xml:space="preserve">    { "!="    , JSPU_BANG_EQ            , JSW_PU      },</v>
      </c>
    </row>
    <row r="8" spans="1:8" x14ac:dyDescent="0.25">
      <c r="A8" t="s">
        <v>144</v>
      </c>
      <c r="B8" t="str">
        <f t="shared" si="2"/>
        <v/>
      </c>
      <c r="C8" t="s">
        <v>231</v>
      </c>
      <c r="D8" t="s">
        <v>224</v>
      </c>
      <c r="F8" s="23" t="str">
        <f t="shared" si="1"/>
        <v xml:space="preserve">    JSPU_AMP                  ,    /* "&amp;"    */</v>
      </c>
      <c r="H8" s="23" t="str">
        <f t="shared" si="3"/>
        <v xml:space="preserve">    { "!=="   , JSPU_BANG_EQ_EQ         , JSW_PU      },</v>
      </c>
    </row>
    <row r="9" spans="1:8" x14ac:dyDescent="0.25">
      <c r="A9" t="s">
        <v>158</v>
      </c>
      <c r="B9" t="str">
        <f t="shared" si="2"/>
        <v/>
      </c>
      <c r="C9" t="s">
        <v>232</v>
      </c>
      <c r="D9" t="s">
        <v>224</v>
      </c>
      <c r="F9" s="23" t="str">
        <f t="shared" si="1"/>
        <v xml:space="preserve">    JSPU_AMP_AMP              ,    /* "&amp;&amp;"   */</v>
      </c>
      <c r="H9" s="23" t="str">
        <f t="shared" si="3"/>
        <v xml:space="preserve">    { "%"     , JSPU_PECENT             , JSW_PU      },</v>
      </c>
    </row>
    <row r="10" spans="1:8" x14ac:dyDescent="0.25">
      <c r="A10" t="s">
        <v>113</v>
      </c>
      <c r="B10" t="str">
        <f t="shared" si="2"/>
        <v/>
      </c>
      <c r="C10" t="s">
        <v>233</v>
      </c>
      <c r="D10" t="s">
        <v>224</v>
      </c>
      <c r="F10" s="23" t="str">
        <f t="shared" si="1"/>
        <v xml:space="preserve">    JSPU_AMP_EQ               ,    /* "&amp;="   */</v>
      </c>
      <c r="H10" s="23" t="str">
        <f t="shared" si="3"/>
        <v xml:space="preserve">    { "%="    , JSPU_PERCENT_EQ         , JSW_PU      },</v>
      </c>
    </row>
    <row r="11" spans="1:8" x14ac:dyDescent="0.25">
      <c r="A11" t="s">
        <v>114</v>
      </c>
      <c r="B11" t="str">
        <f t="shared" si="2"/>
        <v/>
      </c>
      <c r="C11" t="s">
        <v>234</v>
      </c>
      <c r="D11" t="s">
        <v>224</v>
      </c>
      <c r="F11" s="23" t="str">
        <f t="shared" si="1"/>
        <v xml:space="preserve">    JSPU_OPEN_PAREN           ,    /* "("    */</v>
      </c>
      <c r="H11" s="23" t="str">
        <f t="shared" si="3"/>
        <v xml:space="preserve">    { "&amp;"     , JSPU_AMP                , JSW_PU      },</v>
      </c>
    </row>
    <row r="12" spans="1:8" x14ac:dyDescent="0.25">
      <c r="A12" t="s">
        <v>131</v>
      </c>
      <c r="B12" t="str">
        <f t="shared" si="2"/>
        <v/>
      </c>
      <c r="C12" t="s">
        <v>235</v>
      </c>
      <c r="D12" t="s">
        <v>224</v>
      </c>
      <c r="F12" s="23" t="str">
        <f t="shared" si="1"/>
        <v xml:space="preserve">    JSPU_CLOSE_PAREN          ,    /* ")"    */</v>
      </c>
      <c r="H12" s="23" t="str">
        <f t="shared" si="3"/>
        <v xml:space="preserve">    { "&amp;&amp;"    , JSPU_AMP_AMP            , JSW_PU      },</v>
      </c>
    </row>
    <row r="13" spans="1:8" x14ac:dyDescent="0.25">
      <c r="A13" t="s">
        <v>133</v>
      </c>
      <c r="B13" t="str">
        <f t="shared" si="2"/>
        <v/>
      </c>
      <c r="C13" t="s">
        <v>236</v>
      </c>
      <c r="D13" t="s">
        <v>224</v>
      </c>
      <c r="F13" s="23" t="str">
        <f t="shared" si="1"/>
        <v xml:space="preserve">    JSPU_STAR                 ,    /* "*"    */</v>
      </c>
      <c r="H13" s="23" t="str">
        <f t="shared" si="3"/>
        <v xml:space="preserve">    { "&amp;="    , JSPU_AMP_EQ             , JSW_PU      },</v>
      </c>
    </row>
    <row r="14" spans="1:8" x14ac:dyDescent="0.25">
      <c r="A14" t="s">
        <v>154</v>
      </c>
      <c r="B14" t="str">
        <f t="shared" si="2"/>
        <v>**=</v>
      </c>
      <c r="C14" t="s">
        <v>237</v>
      </c>
      <c r="D14" t="s">
        <v>224</v>
      </c>
      <c r="F14" s="23" t="str">
        <f t="shared" si="1"/>
        <v xml:space="preserve">    JSPU_STAR_STAR            ,    /* "**"   */</v>
      </c>
      <c r="H14" s="23" t="str">
        <f t="shared" si="3"/>
        <v xml:space="preserve">    { "("     , JSPU_OPEN_PAREN         , JSW_PU      },</v>
      </c>
    </row>
    <row r="15" spans="1:8" x14ac:dyDescent="0.25">
      <c r="A15" t="s">
        <v>152</v>
      </c>
      <c r="B15" t="str">
        <f t="shared" si="2"/>
        <v/>
      </c>
      <c r="C15" t="s">
        <v>238</v>
      </c>
      <c r="D15" t="s">
        <v>224</v>
      </c>
      <c r="F15" s="23" t="str">
        <f t="shared" si="1"/>
        <v xml:space="preserve">    JSPU_STAR_STAR_EQ         ,    /* "**="  */</v>
      </c>
      <c r="H15" s="23" t="str">
        <f t="shared" si="3"/>
        <v xml:space="preserve">    { ")"     , JSPU_CLOSE_PAREN        , JSW_PU      },</v>
      </c>
    </row>
    <row r="16" spans="1:8" x14ac:dyDescent="0.25">
      <c r="A16" t="s">
        <v>129</v>
      </c>
      <c r="B16" t="str">
        <f t="shared" si="2"/>
        <v/>
      </c>
      <c r="C16" t="s">
        <v>239</v>
      </c>
      <c r="D16" t="s">
        <v>224</v>
      </c>
      <c r="F16" s="23" t="str">
        <f t="shared" si="1"/>
        <v xml:space="preserve">    JSPU_STAR_EQ              ,    /* "*="   */</v>
      </c>
      <c r="H16" s="23" t="str">
        <f t="shared" si="3"/>
        <v xml:space="preserve">    { "*"     , JSPU_STAR               , JSW_PU      },</v>
      </c>
    </row>
    <row r="17" spans="1:8" x14ac:dyDescent="0.25">
      <c r="A17" t="s">
        <v>134</v>
      </c>
      <c r="B17" t="str">
        <f t="shared" si="2"/>
        <v/>
      </c>
      <c r="C17" t="s">
        <v>240</v>
      </c>
      <c r="D17" t="s">
        <v>224</v>
      </c>
      <c r="F17" s="23" t="str">
        <f t="shared" si="1"/>
        <v xml:space="preserve">    JSPU_PLUS                 ,    /* "+"    */</v>
      </c>
      <c r="H17" s="23" t="str">
        <f t="shared" si="3"/>
        <v xml:space="preserve">    { "**"    , JSPU_STAR_STAR          , JSW_PU      },</v>
      </c>
    </row>
    <row r="18" spans="1:8" x14ac:dyDescent="0.25">
      <c r="A18" t="s">
        <v>150</v>
      </c>
      <c r="B18" t="str">
        <f t="shared" si="2"/>
        <v/>
      </c>
      <c r="C18" t="s">
        <v>241</v>
      </c>
      <c r="D18" t="s">
        <v>224</v>
      </c>
      <c r="F18" s="23" t="str">
        <f t="shared" si="1"/>
        <v xml:space="preserve">    JSPU_PLUS_PLUS            ,    /* "++"   */</v>
      </c>
      <c r="H18" s="23" t="str">
        <f t="shared" si="3"/>
        <v xml:space="preserve">    { "**="   , JSPU_STAR_STAR_EQ       , JSW_PU      },</v>
      </c>
    </row>
    <row r="19" spans="1:8" x14ac:dyDescent="0.25">
      <c r="A19" t="s">
        <v>120</v>
      </c>
      <c r="B19" t="str">
        <f t="shared" si="2"/>
        <v/>
      </c>
      <c r="C19" t="s">
        <v>242</v>
      </c>
      <c r="D19" t="s">
        <v>224</v>
      </c>
      <c r="F19" s="23" t="str">
        <f t="shared" si="1"/>
        <v xml:space="preserve">    JSPU_PLUS_EQ              ,    /* "+="   */</v>
      </c>
      <c r="H19" s="23" t="str">
        <f t="shared" si="3"/>
        <v xml:space="preserve">    { "*="    , JSPU_STAR_EQ            , JSW_PU      },</v>
      </c>
    </row>
    <row r="20" spans="1:8" x14ac:dyDescent="0.25">
      <c r="A20" t="s">
        <v>130</v>
      </c>
      <c r="B20" t="str">
        <f t="shared" si="2"/>
        <v/>
      </c>
      <c r="C20" t="s">
        <v>243</v>
      </c>
      <c r="D20" t="s">
        <v>224</v>
      </c>
      <c r="F20" s="23" t="str">
        <f t="shared" si="1"/>
        <v xml:space="preserve">    JSPU_COMMA                ,    /* ","    */</v>
      </c>
      <c r="H20" s="23" t="str">
        <f t="shared" si="3"/>
        <v xml:space="preserve">    { "+"     , JSPU_PLUS               , JSW_PU      },</v>
      </c>
    </row>
    <row r="21" spans="1:8" x14ac:dyDescent="0.25">
      <c r="A21" t="s">
        <v>135</v>
      </c>
      <c r="B21" t="str">
        <f t="shared" si="2"/>
        <v/>
      </c>
      <c r="C21" t="s">
        <v>244</v>
      </c>
      <c r="D21" t="s">
        <v>224</v>
      </c>
      <c r="F21" s="23" t="str">
        <f t="shared" si="1"/>
        <v xml:space="preserve">    JSPU_MINUS                ,    /* "-"    */</v>
      </c>
      <c r="H21" s="23" t="str">
        <f t="shared" si="3"/>
        <v xml:space="preserve">    { "++"    , JSPU_PLUS_PLUS          , JSW_PU      },</v>
      </c>
    </row>
    <row r="22" spans="1:8" x14ac:dyDescent="0.25">
      <c r="A22" t="s">
        <v>151</v>
      </c>
      <c r="B22" t="str">
        <f t="shared" si="2"/>
        <v/>
      </c>
      <c r="C22" t="s">
        <v>245</v>
      </c>
      <c r="D22" t="s">
        <v>224</v>
      </c>
      <c r="F22" s="23" t="str">
        <f t="shared" si="1"/>
        <v xml:space="preserve">    JSPU_MINUS_MINUS          ,    /* "--"   */</v>
      </c>
      <c r="H22" s="23" t="str">
        <f t="shared" si="3"/>
        <v xml:space="preserve">    { "+="    , JSPU_PLUS_EQ            , JSW_PU      },</v>
      </c>
    </row>
    <row r="23" spans="1:8" x14ac:dyDescent="0.25">
      <c r="A23" t="s">
        <v>118</v>
      </c>
      <c r="B23" t="str">
        <f t="shared" si="2"/>
        <v/>
      </c>
      <c r="C23" t="s">
        <v>246</v>
      </c>
      <c r="D23" t="s">
        <v>224</v>
      </c>
      <c r="F23" s="23" t="str">
        <f t="shared" si="1"/>
        <v xml:space="preserve">    JSPU_MINUS_EQ             ,    /* "-="   */</v>
      </c>
      <c r="H23" s="23" t="str">
        <f t="shared" si="3"/>
        <v xml:space="preserve">    { ","     , JSPU_COMMA              , JSW_PU      },</v>
      </c>
    </row>
    <row r="24" spans="1:8" x14ac:dyDescent="0.25">
      <c r="A24" t="s">
        <v>117</v>
      </c>
      <c r="B24" t="str">
        <f t="shared" si="2"/>
        <v>...</v>
      </c>
      <c r="C24" t="s">
        <v>247</v>
      </c>
      <c r="D24" t="s">
        <v>224</v>
      </c>
      <c r="F24" s="23" t="str">
        <f t="shared" si="1"/>
        <v xml:space="preserve">    JSPU_DOT                  ,    /* "."    */</v>
      </c>
      <c r="H24" s="23" t="str">
        <f t="shared" si="3"/>
        <v xml:space="preserve">    { "-"     , JSPU_MINUS              , JSW_PU      },</v>
      </c>
    </row>
    <row r="25" spans="1:8" x14ac:dyDescent="0.25">
      <c r="A25" t="s">
        <v>162</v>
      </c>
      <c r="B25" t="str">
        <f t="shared" si="2"/>
        <v/>
      </c>
      <c r="C25" t="s">
        <v>248</v>
      </c>
      <c r="D25" t="s">
        <v>224</v>
      </c>
      <c r="F25" s="23" t="str">
        <f t="shared" si="1"/>
        <v xml:space="preserve">    JSPU_DOT_DOT_DOT          ,    /* "..."  */</v>
      </c>
      <c r="H25" s="23" t="str">
        <f t="shared" si="3"/>
        <v xml:space="preserve">    { "--"    , JSPU_MINUS_MINUS        , JSW_PU      },</v>
      </c>
    </row>
    <row r="26" spans="1:8" x14ac:dyDescent="0.25">
      <c r="A26" t="s">
        <v>163</v>
      </c>
      <c r="B26" t="str">
        <f t="shared" si="2"/>
        <v/>
      </c>
      <c r="C26" t="s">
        <v>249</v>
      </c>
      <c r="D26" t="s">
        <v>224</v>
      </c>
      <c r="F26" s="23" t="str">
        <f t="shared" si="1"/>
        <v xml:space="preserve">    JSPU_SLASH                ,    /* "/"    */</v>
      </c>
      <c r="H26" s="23" t="str">
        <f t="shared" si="3"/>
        <v xml:space="preserve">    { "-="    , JSPU_MINUS_EQ           , JSW_PU      },</v>
      </c>
    </row>
    <row r="27" spans="1:8" x14ac:dyDescent="0.25">
      <c r="A27" t="s">
        <v>148</v>
      </c>
      <c r="B27" t="str">
        <f t="shared" si="2"/>
        <v/>
      </c>
      <c r="C27" t="s">
        <v>250</v>
      </c>
      <c r="D27" t="s">
        <v>224</v>
      </c>
      <c r="F27" s="23" t="str">
        <f t="shared" si="1"/>
        <v xml:space="preserve">    JSPU_SLASH_EQ             ,    /* "/="   */</v>
      </c>
      <c r="H27" s="23" t="str">
        <f t="shared" si="3"/>
        <v xml:space="preserve">    { "."     , JSPU_DOT                , JSW_PU      },</v>
      </c>
    </row>
    <row r="28" spans="1:8" x14ac:dyDescent="0.25">
      <c r="A28" t="s">
        <v>119</v>
      </c>
      <c r="B28" t="str">
        <f t="shared" si="2"/>
        <v/>
      </c>
      <c r="C28" t="s">
        <v>251</v>
      </c>
      <c r="D28" t="s">
        <v>224</v>
      </c>
      <c r="F28" s="23" t="str">
        <f t="shared" si="1"/>
        <v xml:space="preserve">    JSPU_COLON                ,    /* ":"    */</v>
      </c>
      <c r="H28" s="23" t="str">
        <f t="shared" si="3"/>
        <v xml:space="preserve">    { "..."   , JSPU_DOT_DOT_DOT        , JSW_PU      },</v>
      </c>
    </row>
    <row r="29" spans="1:8" x14ac:dyDescent="0.25">
      <c r="A29" t="s">
        <v>121</v>
      </c>
      <c r="B29" t="str">
        <f t="shared" si="2"/>
        <v/>
      </c>
      <c r="C29" t="s">
        <v>252</v>
      </c>
      <c r="D29" t="s">
        <v>224</v>
      </c>
      <c r="F29" s="23" t="str">
        <f t="shared" si="1"/>
        <v xml:space="preserve">    JSPU_SEMICOLON            ,    /* ";"    */</v>
      </c>
      <c r="H29" s="23" t="str">
        <f t="shared" si="3"/>
        <v xml:space="preserve">    { "/"     , JSPU_SLASH              , JSW_PU      },</v>
      </c>
    </row>
    <row r="30" spans="1:8" x14ac:dyDescent="0.25">
      <c r="A30" t="s">
        <v>136</v>
      </c>
      <c r="B30" t="str">
        <f t="shared" si="2"/>
        <v/>
      </c>
      <c r="C30" t="s">
        <v>253</v>
      </c>
      <c r="D30" t="s">
        <v>224</v>
      </c>
      <c r="F30" s="23" t="str">
        <f t="shared" si="1"/>
        <v xml:space="preserve">    JSPU_LT                   ,    /* "&lt;"    */</v>
      </c>
      <c r="H30" s="23" t="str">
        <f t="shared" si="3"/>
        <v xml:space="preserve">    { "/="    , JSPU_SLASH_EQ           , JSW_PU      },</v>
      </c>
    </row>
    <row r="31" spans="1:8" x14ac:dyDescent="0.25">
      <c r="A31" t="s">
        <v>155</v>
      </c>
      <c r="B31" t="str">
        <f t="shared" si="2"/>
        <v>&lt;&lt;=</v>
      </c>
      <c r="C31" t="s">
        <v>254</v>
      </c>
      <c r="D31" t="s">
        <v>224</v>
      </c>
      <c r="F31" s="23" t="str">
        <f t="shared" si="1"/>
        <v xml:space="preserve">    JSPU_LT_LT                ,    /* "&lt;&lt;"   */</v>
      </c>
      <c r="H31" s="23" t="str">
        <f t="shared" si="3"/>
        <v xml:space="preserve">    { ":"     , JSPU_COLON              , JSW_PU      },</v>
      </c>
    </row>
    <row r="32" spans="1:8" x14ac:dyDescent="0.25">
      <c r="A32" t="s">
        <v>123</v>
      </c>
      <c r="B32" t="str">
        <f t="shared" si="2"/>
        <v/>
      </c>
      <c r="C32" t="s">
        <v>255</v>
      </c>
      <c r="D32" t="s">
        <v>224</v>
      </c>
      <c r="F32" s="23" t="str">
        <f t="shared" si="1"/>
        <v xml:space="preserve">    JSPU_LT_LT_EQ             ,    /* "&lt;&lt;="  */</v>
      </c>
      <c r="H32" s="23" t="str">
        <f t="shared" si="3"/>
        <v xml:space="preserve">    { ";"     , JSPU_SEMICOLON          , JSW_PU      },</v>
      </c>
    </row>
    <row r="33" spans="1:8" x14ac:dyDescent="0.25">
      <c r="A33" t="s">
        <v>149</v>
      </c>
      <c r="B33" t="str">
        <f t="shared" si="2"/>
        <v/>
      </c>
      <c r="C33" t="s">
        <v>256</v>
      </c>
      <c r="D33" t="s">
        <v>224</v>
      </c>
      <c r="F33" s="23" t="str">
        <f t="shared" si="1"/>
        <v xml:space="preserve">    JSPU_LT_EQ                ,    /* "&lt;="   */</v>
      </c>
      <c r="H33" s="23" t="str">
        <f t="shared" si="3"/>
        <v xml:space="preserve">    { "&lt;"     , JSPU_LT                 , JSW_PU      },</v>
      </c>
    </row>
    <row r="34" spans="1:8" x14ac:dyDescent="0.25">
      <c r="A34" t="s">
        <v>125</v>
      </c>
      <c r="B34" t="str">
        <f t="shared" si="2"/>
        <v/>
      </c>
      <c r="C34" t="s">
        <v>257</v>
      </c>
      <c r="D34" t="s">
        <v>224</v>
      </c>
      <c r="F34" s="23" t="str">
        <f t="shared" si="1"/>
        <v xml:space="preserve">    JSPU_EQ                   ,    /* "="    */</v>
      </c>
      <c r="H34" s="23" t="str">
        <f t="shared" si="3"/>
        <v xml:space="preserve">    { "&lt;&lt;"    , JSPU_LT_LT              , JSW_PU      },</v>
      </c>
    </row>
    <row r="35" spans="1:8" x14ac:dyDescent="0.25">
      <c r="A35" t="s">
        <v>127</v>
      </c>
      <c r="B35" t="str">
        <f t="shared" si="2"/>
        <v>===</v>
      </c>
      <c r="C35" t="s">
        <v>258</v>
      </c>
      <c r="D35" t="s">
        <v>224</v>
      </c>
      <c r="F35" s="23" t="str">
        <f t="shared" si="1"/>
        <v xml:space="preserve">    JSPU_EQ_EQ                ,    /* "=="   */</v>
      </c>
      <c r="H35" s="23" t="str">
        <f t="shared" si="3"/>
        <v xml:space="preserve">    { "&lt;&lt;="   , JSPU_LT_LT_EQ           , JSW_PU      },</v>
      </c>
    </row>
    <row r="36" spans="1:8" x14ac:dyDescent="0.25">
      <c r="A36" t="s">
        <v>161</v>
      </c>
      <c r="B36" t="str">
        <f t="shared" si="2"/>
        <v/>
      </c>
      <c r="C36" t="s">
        <v>259</v>
      </c>
      <c r="D36" t="s">
        <v>224</v>
      </c>
      <c r="F36" s="23" t="str">
        <f t="shared" si="1"/>
        <v xml:space="preserve">    JSPU_EQ_EQ_EQ             ,    /* "==="  */</v>
      </c>
      <c r="H36" s="23" t="str">
        <f t="shared" si="3"/>
        <v xml:space="preserve">    { "&lt;="    , JSPU_LT_EQ              , JSW_PU      },</v>
      </c>
    </row>
    <row r="37" spans="1:8" x14ac:dyDescent="0.25">
      <c r="A37" t="s">
        <v>122</v>
      </c>
      <c r="B37" t="str">
        <f t="shared" si="2"/>
        <v/>
      </c>
      <c r="C37" t="s">
        <v>260</v>
      </c>
      <c r="D37" t="s">
        <v>224</v>
      </c>
      <c r="F37" s="23" t="str">
        <f t="shared" si="1"/>
        <v xml:space="preserve">    JSPU_EQ_GT                ,    /* "=&gt;"   */</v>
      </c>
      <c r="H37" s="23" t="str">
        <f t="shared" si="3"/>
        <v xml:space="preserve">    { "="     , JSPU_EQ                 , JSW_PU      },</v>
      </c>
    </row>
    <row r="38" spans="1:8" x14ac:dyDescent="0.25">
      <c r="A38" t="s">
        <v>124</v>
      </c>
      <c r="B38" t="str">
        <f t="shared" si="2"/>
        <v/>
      </c>
      <c r="C38" t="s">
        <v>261</v>
      </c>
      <c r="D38" t="s">
        <v>224</v>
      </c>
      <c r="F38" s="23" t="str">
        <f t="shared" si="1"/>
        <v xml:space="preserve">    JSPU_GT                   ,    /* "&gt;"    */</v>
      </c>
      <c r="H38" s="23" t="str">
        <f t="shared" si="3"/>
        <v xml:space="preserve">    { "=="    , JSPU_EQ_EQ              , JSW_PU      },</v>
      </c>
    </row>
    <row r="39" spans="1:8" x14ac:dyDescent="0.25">
      <c r="A39" t="s">
        <v>137</v>
      </c>
      <c r="B39" t="str">
        <f t="shared" si="2"/>
        <v/>
      </c>
      <c r="C39" t="s">
        <v>262</v>
      </c>
      <c r="D39" t="s">
        <v>224</v>
      </c>
      <c r="F39" s="23" t="str">
        <f t="shared" si="1"/>
        <v xml:space="preserve">    JSPU_GT_EQ                ,    /* "&gt;="   */</v>
      </c>
      <c r="H39" s="23" t="str">
        <f t="shared" si="3"/>
        <v xml:space="preserve">    { "==="   , JSPU_EQ_EQ_EQ           , JSW_PU      },</v>
      </c>
    </row>
    <row r="40" spans="1:8" x14ac:dyDescent="0.25">
      <c r="A40" t="s">
        <v>156</v>
      </c>
      <c r="B40" t="str">
        <f t="shared" si="2"/>
        <v>&gt;&gt;=</v>
      </c>
      <c r="C40" t="s">
        <v>263</v>
      </c>
      <c r="D40" t="s">
        <v>224</v>
      </c>
      <c r="F40" s="23" t="str">
        <f t="shared" si="1"/>
        <v xml:space="preserve">    JSPU_GT_GT                ,    /* "&gt;&gt;"   */</v>
      </c>
      <c r="H40" s="23" t="str">
        <f t="shared" si="3"/>
        <v xml:space="preserve">    { "=&gt;"    , JSPU_EQ_GT              , JSW_PU      },</v>
      </c>
    </row>
    <row r="41" spans="1:8" x14ac:dyDescent="0.25">
      <c r="A41" t="s">
        <v>138</v>
      </c>
      <c r="B41" t="str">
        <f t="shared" si="2"/>
        <v>&gt;&gt;&gt;</v>
      </c>
      <c r="C41" t="s">
        <v>264</v>
      </c>
      <c r="D41" t="s">
        <v>224</v>
      </c>
      <c r="F41" s="23" t="str">
        <f t="shared" si="1"/>
        <v xml:space="preserve">    JSPU_GT_GT_EQ             ,    /* "&gt;&gt;="  */</v>
      </c>
      <c r="H41" s="23" t="str">
        <f t="shared" si="3"/>
        <v xml:space="preserve">    { "&gt;"     , JSPU_GT                 , JSW_PU      },</v>
      </c>
    </row>
    <row r="42" spans="1:8" x14ac:dyDescent="0.25">
      <c r="A42" t="s">
        <v>157</v>
      </c>
      <c r="B42" t="str">
        <f t="shared" si="2"/>
        <v/>
      </c>
      <c r="C42" t="s">
        <v>265</v>
      </c>
      <c r="D42" t="s">
        <v>224</v>
      </c>
      <c r="F42" s="23" t="str">
        <f t="shared" si="1"/>
        <v xml:space="preserve">    JSPU_GT_GT_GT             ,    /* "&gt;&gt;&gt;"  */</v>
      </c>
      <c r="H42" s="23" t="str">
        <f t="shared" si="3"/>
        <v xml:space="preserve">    { "&gt;="    , JSPU_GT_EQ              , JSW_PU      },</v>
      </c>
    </row>
    <row r="43" spans="1:8" x14ac:dyDescent="0.25">
      <c r="A43" t="s">
        <v>146</v>
      </c>
      <c r="B43" t="str">
        <f t="shared" si="2"/>
        <v/>
      </c>
      <c r="C43" t="s">
        <v>266</v>
      </c>
      <c r="D43" t="s">
        <v>224</v>
      </c>
      <c r="F43" s="23" t="str">
        <f t="shared" si="1"/>
        <v xml:space="preserve">    JSPU_GT_GT_GT_EQ          ,    /* "&gt;&gt;&gt;=" */</v>
      </c>
      <c r="H43" s="23" t="str">
        <f t="shared" si="3"/>
        <v xml:space="preserve">    { "&gt;&gt;"    , JSPU_GT_GT              , JSW_PU      },</v>
      </c>
    </row>
    <row r="44" spans="1:8" x14ac:dyDescent="0.25">
      <c r="A44" t="s">
        <v>164</v>
      </c>
      <c r="B44" t="str">
        <f t="shared" si="2"/>
        <v/>
      </c>
      <c r="C44" t="s">
        <v>267</v>
      </c>
      <c r="D44" t="s">
        <v>224</v>
      </c>
      <c r="F44" s="23" t="str">
        <f t="shared" si="1"/>
        <v xml:space="preserve">    JSPU_QUESTION             ,    /* "?"    */</v>
      </c>
      <c r="H44" s="23" t="str">
        <f t="shared" si="3"/>
        <v xml:space="preserve">    { "&gt;&gt;="   , JSPU_GT_GT_EQ           , JSW_PU      },</v>
      </c>
    </row>
    <row r="45" spans="1:8" x14ac:dyDescent="0.25">
      <c r="A45" t="s">
        <v>147</v>
      </c>
      <c r="B45" t="str">
        <f t="shared" si="2"/>
        <v/>
      </c>
      <c r="C45" t="s">
        <v>268</v>
      </c>
      <c r="D45" t="s">
        <v>224</v>
      </c>
      <c r="F45" s="23" t="str">
        <f t="shared" si="1"/>
        <v xml:space="preserve">    JSPU_QUESTION_DOT         ,    /* "?."   */</v>
      </c>
      <c r="H45" s="23" t="str">
        <f t="shared" si="3"/>
        <v xml:space="preserve">    { "&gt;&gt;&gt;"   , JSPU_GT_GT_GT           , JSW_PU      },</v>
      </c>
    </row>
    <row r="46" spans="1:8" x14ac:dyDescent="0.25">
      <c r="A46" t="s">
        <v>115</v>
      </c>
      <c r="B46" t="str">
        <f t="shared" si="2"/>
        <v/>
      </c>
      <c r="C46" t="s">
        <v>269</v>
      </c>
      <c r="D46" t="s">
        <v>224</v>
      </c>
      <c r="F46" s="23" t="str">
        <f t="shared" si="1"/>
        <v xml:space="preserve">    JSPU_QUESTION_QUESTION    ,    /* "??"   */</v>
      </c>
      <c r="H46" s="23" t="str">
        <f t="shared" si="3"/>
        <v xml:space="preserve">    { "&gt;&gt;&gt;="  , JSPU_GT_GT_GT_EQ        , JSW_PU      },</v>
      </c>
    </row>
    <row r="47" spans="1:8" x14ac:dyDescent="0.25">
      <c r="A47" t="s">
        <v>116</v>
      </c>
      <c r="B47" t="str">
        <f t="shared" si="2"/>
        <v/>
      </c>
      <c r="C47" t="s">
        <v>270</v>
      </c>
      <c r="D47" t="s">
        <v>224</v>
      </c>
      <c r="F47" s="23" t="str">
        <f t="shared" si="1"/>
        <v xml:space="preserve">    JSPU_OPEN_BRACKET         ,    /* "["    */</v>
      </c>
      <c r="H47" s="23" t="str">
        <f t="shared" si="3"/>
        <v xml:space="preserve">    { "?"     , JSPU_QUESTION           , JSW_PU      },</v>
      </c>
    </row>
    <row r="48" spans="1:8" x14ac:dyDescent="0.25">
      <c r="A48" t="s">
        <v>141</v>
      </c>
      <c r="B48" t="str">
        <f t="shared" si="2"/>
        <v/>
      </c>
      <c r="C48" t="s">
        <v>271</v>
      </c>
      <c r="D48" t="s">
        <v>224</v>
      </c>
      <c r="F48" s="23" t="str">
        <f t="shared" si="1"/>
        <v xml:space="preserve">    JSPU_CLOSE_BRACKET        ,    /* "]"    */</v>
      </c>
      <c r="H48" s="23" t="str">
        <f t="shared" si="3"/>
        <v xml:space="preserve">    { "?."    , JSPU_QUESTION_DOT       , JSW_PU      },</v>
      </c>
    </row>
    <row r="49" spans="1:8" x14ac:dyDescent="0.25">
      <c r="A49" t="s">
        <v>160</v>
      </c>
      <c r="B49" t="str">
        <f t="shared" si="2"/>
        <v/>
      </c>
      <c r="C49" t="s">
        <v>272</v>
      </c>
      <c r="D49" t="s">
        <v>224</v>
      </c>
      <c r="F49" s="23" t="str">
        <f t="shared" si="1"/>
        <v xml:space="preserve">    JSPU_UP                   ,    /* "^"    */</v>
      </c>
      <c r="H49" s="23" t="str">
        <f t="shared" si="3"/>
        <v xml:space="preserve">    { "??"    , JSPU_QUESTION_QUESTION  , JSW_PU      },</v>
      </c>
    </row>
    <row r="50" spans="1:8" x14ac:dyDescent="0.25">
      <c r="A50" t="s">
        <v>111</v>
      </c>
      <c r="B50" t="str">
        <f t="shared" si="2"/>
        <v/>
      </c>
      <c r="C50" t="s">
        <v>273</v>
      </c>
      <c r="D50" t="s">
        <v>224</v>
      </c>
      <c r="F50" s="23" t="str">
        <f t="shared" si="1"/>
        <v xml:space="preserve">    JSPU_UP_EQ                ,    /* "^="   */</v>
      </c>
      <c r="H50" s="23" t="str">
        <f t="shared" si="3"/>
        <v xml:space="preserve">    { "["     , JSPU_OPEN_BRACKET       , JSW_PU      },</v>
      </c>
    </row>
    <row r="51" spans="1:8" x14ac:dyDescent="0.25">
      <c r="A51" t="s">
        <v>140</v>
      </c>
      <c r="B51" t="str">
        <f t="shared" si="2"/>
        <v/>
      </c>
      <c r="C51" t="s">
        <v>274</v>
      </c>
      <c r="D51" t="s">
        <v>224</v>
      </c>
      <c r="F51" s="23" t="str">
        <f t="shared" si="1"/>
        <v xml:space="preserve">    JSPU_OPEN_BRACE           ,    /* "{"    */</v>
      </c>
      <c r="H51" s="23" t="str">
        <f t="shared" si="3"/>
        <v xml:space="preserve">    { "]"     , JSPU_CLOSE_BRACKET      , JSW_PU      },</v>
      </c>
    </row>
    <row r="52" spans="1:8" x14ac:dyDescent="0.25">
      <c r="A52" t="s">
        <v>159</v>
      </c>
      <c r="B52" t="str">
        <f t="shared" si="2"/>
        <v/>
      </c>
      <c r="C52" t="s">
        <v>275</v>
      </c>
      <c r="D52" t="s">
        <v>224</v>
      </c>
      <c r="F52" s="23" t="str">
        <f t="shared" si="1"/>
        <v xml:space="preserve">    JSPU_BAR                  ,    /* "|"    */</v>
      </c>
      <c r="H52" s="23" t="str">
        <f t="shared" si="3"/>
        <v xml:space="preserve">    { "^"     , JSPU_UP                 , JSW_PU      },</v>
      </c>
    </row>
    <row r="53" spans="1:8" x14ac:dyDescent="0.25">
      <c r="A53" t="s">
        <v>145</v>
      </c>
      <c r="B53" t="str">
        <f t="shared" si="2"/>
        <v/>
      </c>
      <c r="C53" t="s">
        <v>276</v>
      </c>
      <c r="D53" t="s">
        <v>224</v>
      </c>
      <c r="F53" s="23" t="str">
        <f t="shared" si="1"/>
        <v xml:space="preserve">    JSPU_BAR_EQ               ,    /* "|="   */</v>
      </c>
      <c r="H53" s="23" t="str">
        <f t="shared" si="3"/>
        <v xml:space="preserve">    { "^="    , JSPU_UP_EQ              , JSW_PU      },</v>
      </c>
    </row>
    <row r="54" spans="1:8" x14ac:dyDescent="0.25">
      <c r="A54" t="s">
        <v>112</v>
      </c>
      <c r="B54" t="str">
        <f t="shared" si="2"/>
        <v/>
      </c>
      <c r="C54" t="s">
        <v>277</v>
      </c>
      <c r="D54" t="s">
        <v>224</v>
      </c>
      <c r="F54" s="23" t="str">
        <f t="shared" si="1"/>
        <v xml:space="preserve">    JSPU_BAR_BAR              ,    /* "||"   */</v>
      </c>
      <c r="H54" s="23" t="str">
        <f t="shared" si="3"/>
        <v xml:space="preserve">    { "{"     , JSPU_OPEN_BRACE         , JSW_PU      },</v>
      </c>
    </row>
    <row r="55" spans="1:8" x14ac:dyDescent="0.25">
      <c r="A55" t="s">
        <v>143</v>
      </c>
      <c r="B55" t="str">
        <f t="shared" si="2"/>
        <v/>
      </c>
      <c r="C55" t="s">
        <v>278</v>
      </c>
      <c r="D55" t="s">
        <v>224</v>
      </c>
      <c r="F55" s="23" t="str">
        <f t="shared" si="1"/>
        <v xml:space="preserve">    JSPU_CLOSE_BRACE          ,    /* "}"    */</v>
      </c>
      <c r="H55" s="23" t="str">
        <f t="shared" si="3"/>
        <v xml:space="preserve">    { "|"     , JSPU_BAR                , JSW_PU      },</v>
      </c>
    </row>
    <row r="56" spans="1:8" x14ac:dyDescent="0.25">
      <c r="F56" s="23" t="str">
        <f t="shared" si="1"/>
        <v xml:space="preserve">    JSPU_TILDE               };    /* "~"    */</v>
      </c>
      <c r="H56" s="23" t="str">
        <f t="shared" si="3"/>
        <v xml:space="preserve">    { "|="    , JSPU_BAR_EQ             , JSW_PU      },</v>
      </c>
    </row>
    <row r="57" spans="1:8" x14ac:dyDescent="0.25">
      <c r="H57" s="23" t="str">
        <f t="shared" si="3"/>
        <v xml:space="preserve">    { "||"    , JSPU_BAR_BAR            , JSW_PU      },</v>
      </c>
    </row>
    <row r="58" spans="1:8" x14ac:dyDescent="0.25">
      <c r="H58" s="23" t="str">
        <f t="shared" si="3"/>
        <v xml:space="preserve">    { "}"     , JSPU_CLOSE_BRACE        , JSW_PU      },</v>
      </c>
    </row>
    <row r="59" spans="1:8" x14ac:dyDescent="0.25">
      <c r="H59" s="23" t="str">
        <f t="shared" si="3"/>
        <v xml:space="preserve">    { "~"     , JSPU_TILDE              , JSW_PU      },</v>
      </c>
    </row>
    <row r="60" spans="1:8" x14ac:dyDescent="0.25">
      <c r="H60" s="24" t="str">
        <f>"    { ""#""     , 0                       , 0           } };"</f>
        <v xml:space="preserve">    { "#"     , 0                       , 0           } };</v>
      </c>
    </row>
    <row r="61" spans="1:8" x14ac:dyDescent="0.25">
      <c r="H61" s="24" t="str">
        <f>"static int nb_"&amp;RIGHT($A$1,LEN($A$1)-3)&amp;"s = 0;"</f>
        <v>static int nb_punctuators = 0;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60" zoomScaleNormal="160" workbookViewId="0"/>
  </sheetViews>
  <sheetFormatPr defaultRowHeight="15" x14ac:dyDescent="0.25"/>
  <cols>
    <col min="1" max="1" width="18.140625" bestFit="1" customWidth="1"/>
  </cols>
  <sheetData>
    <row r="1" spans="1:2" x14ac:dyDescent="0.25">
      <c r="A1" t="s">
        <v>101</v>
      </c>
      <c r="B1" t="s">
        <v>70</v>
      </c>
    </row>
    <row r="2" spans="1:2" x14ac:dyDescent="0.25">
      <c r="A2" t="s">
        <v>89</v>
      </c>
      <c r="B2" t="s">
        <v>102</v>
      </c>
    </row>
    <row r="3" spans="1:2" x14ac:dyDescent="0.25">
      <c r="A3" t="s">
        <v>90</v>
      </c>
      <c r="B3" t="s">
        <v>102</v>
      </c>
    </row>
    <row r="4" spans="1:2" x14ac:dyDescent="0.25">
      <c r="A4" t="s">
        <v>91</v>
      </c>
      <c r="B4" t="s">
        <v>102</v>
      </c>
    </row>
    <row r="5" spans="1:2" x14ac:dyDescent="0.25">
      <c r="A5" t="s">
        <v>92</v>
      </c>
      <c r="B5" t="s">
        <v>102</v>
      </c>
    </row>
    <row r="6" spans="1:2" x14ac:dyDescent="0.25">
      <c r="A6" t="s">
        <v>93</v>
      </c>
      <c r="B6" t="s">
        <v>102</v>
      </c>
    </row>
    <row r="7" spans="1:2" x14ac:dyDescent="0.25">
      <c r="A7" t="s">
        <v>94</v>
      </c>
      <c r="B7" t="s">
        <v>102</v>
      </c>
    </row>
    <row r="8" spans="1:2" x14ac:dyDescent="0.25">
      <c r="A8" t="s">
        <v>95</v>
      </c>
      <c r="B8" t="s">
        <v>102</v>
      </c>
    </row>
    <row r="9" spans="1:2" x14ac:dyDescent="0.25">
      <c r="A9" t="s">
        <v>97</v>
      </c>
      <c r="B9" t="s">
        <v>102</v>
      </c>
    </row>
    <row r="10" spans="1:2" x14ac:dyDescent="0.25">
      <c r="A10" t="s">
        <v>99</v>
      </c>
      <c r="B10" t="s">
        <v>102</v>
      </c>
    </row>
    <row r="11" spans="1:2" x14ac:dyDescent="0.25">
      <c r="A11" t="s">
        <v>96</v>
      </c>
      <c r="B11" t="s">
        <v>102</v>
      </c>
    </row>
    <row r="12" spans="1:2" x14ac:dyDescent="0.25">
      <c r="A12" t="s">
        <v>98</v>
      </c>
      <c r="B12" t="s">
        <v>102</v>
      </c>
    </row>
    <row r="13" spans="1:2" x14ac:dyDescent="0.25">
      <c r="A13" t="s">
        <v>100</v>
      </c>
      <c r="B13" t="s">
        <v>102</v>
      </c>
    </row>
  </sheetData>
  <sortState ref="A2:A13">
    <sortCondition ref="A2:A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zoomScale="150" zoomScaleNormal="150" workbookViewId="0">
      <selection activeCell="A20" sqref="A20"/>
    </sheetView>
  </sheetViews>
  <sheetFormatPr defaultRowHeight="15" x14ac:dyDescent="0.25"/>
  <cols>
    <col min="1" max="1" width="11.5703125" bestFit="1" customWidth="1"/>
    <col min="6" max="6" width="11.42578125" bestFit="1" customWidth="1"/>
  </cols>
  <sheetData>
    <row r="1" spans="1:6" x14ac:dyDescent="0.25">
      <c r="A1" t="s">
        <v>110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</row>
    <row r="2" spans="1:6" x14ac:dyDescent="0.25">
      <c r="A2" t="s">
        <v>111</v>
      </c>
      <c r="B2">
        <f>CODE(LEFT(A2,1))</f>
        <v>123</v>
      </c>
      <c r="C2">
        <f>IF(LEN(A2)&gt;1,CODE(MID(A2,2,1)),0)</f>
        <v>0</v>
      </c>
      <c r="D2">
        <f>IF(LEN(A2)&gt;2,CODE(MID(A2,3,1)),0)</f>
        <v>0</v>
      </c>
      <c r="E2">
        <f>IF(LEN(A2)&gt;3,CODE(MID(A2,4,1)),0)</f>
        <v>0</v>
      </c>
      <c r="F2">
        <f>B2*10000000+C2*10000+D2*10+MOD(E2,10)</f>
        <v>1230000000</v>
      </c>
    </row>
    <row r="3" spans="1:6" x14ac:dyDescent="0.25">
      <c r="A3" t="s">
        <v>112</v>
      </c>
      <c r="B3">
        <f t="shared" ref="B3:B55" si="0">CODE(LEFT(A3,1))</f>
        <v>125</v>
      </c>
      <c r="C3">
        <f t="shared" ref="C3:C55" si="1">IF(LEN(A3)&gt;1,CODE(MID(A3,2,1)),0)</f>
        <v>0</v>
      </c>
      <c r="D3">
        <f t="shared" ref="D3:D55" si="2">IF(LEN(A3)&gt;2,CODE(MID(A3,3,1)),0)</f>
        <v>0</v>
      </c>
      <c r="E3">
        <f t="shared" ref="E3:E55" si="3">IF(LEN(A3)&gt;3,CODE(MID(A3,4,1)),0)</f>
        <v>0</v>
      </c>
      <c r="F3">
        <f t="shared" ref="F3:F55" si="4">B3*10000000+C3*10000+D3*10+MOD(E3,10)</f>
        <v>1250000000</v>
      </c>
    </row>
    <row r="4" spans="1:6" x14ac:dyDescent="0.25">
      <c r="A4" t="s">
        <v>113</v>
      </c>
      <c r="B4">
        <f t="shared" si="0"/>
        <v>40</v>
      </c>
      <c r="C4">
        <f t="shared" si="1"/>
        <v>0</v>
      </c>
      <c r="D4">
        <f t="shared" si="2"/>
        <v>0</v>
      </c>
      <c r="E4">
        <f t="shared" si="3"/>
        <v>0</v>
      </c>
      <c r="F4">
        <f t="shared" si="4"/>
        <v>400000000</v>
      </c>
    </row>
    <row r="5" spans="1:6" x14ac:dyDescent="0.25">
      <c r="A5" t="s">
        <v>114</v>
      </c>
      <c r="B5">
        <f t="shared" si="0"/>
        <v>41</v>
      </c>
      <c r="C5">
        <f t="shared" si="1"/>
        <v>0</v>
      </c>
      <c r="D5">
        <f t="shared" si="2"/>
        <v>0</v>
      </c>
      <c r="E5">
        <f t="shared" si="3"/>
        <v>0</v>
      </c>
      <c r="F5">
        <f t="shared" si="4"/>
        <v>410000000</v>
      </c>
    </row>
    <row r="6" spans="1:6" x14ac:dyDescent="0.25">
      <c r="A6" t="s">
        <v>115</v>
      </c>
      <c r="B6">
        <f t="shared" si="0"/>
        <v>91</v>
      </c>
      <c r="C6">
        <f t="shared" si="1"/>
        <v>0</v>
      </c>
      <c r="D6">
        <f t="shared" si="2"/>
        <v>0</v>
      </c>
      <c r="E6">
        <f t="shared" si="3"/>
        <v>0</v>
      </c>
      <c r="F6">
        <f t="shared" si="4"/>
        <v>910000000</v>
      </c>
    </row>
    <row r="7" spans="1:6" x14ac:dyDescent="0.25">
      <c r="A7" t="s">
        <v>116</v>
      </c>
      <c r="B7">
        <f t="shared" si="0"/>
        <v>93</v>
      </c>
      <c r="C7">
        <f t="shared" si="1"/>
        <v>0</v>
      </c>
      <c r="D7">
        <f t="shared" si="2"/>
        <v>0</v>
      </c>
      <c r="E7">
        <f t="shared" si="3"/>
        <v>0</v>
      </c>
      <c r="F7">
        <f t="shared" si="4"/>
        <v>930000000</v>
      </c>
    </row>
    <row r="8" spans="1:6" x14ac:dyDescent="0.25">
      <c r="A8" t="s">
        <v>117</v>
      </c>
      <c r="B8">
        <f t="shared" si="0"/>
        <v>46</v>
      </c>
      <c r="C8">
        <f t="shared" si="1"/>
        <v>46</v>
      </c>
      <c r="D8">
        <f t="shared" si="2"/>
        <v>46</v>
      </c>
      <c r="E8">
        <f t="shared" si="3"/>
        <v>0</v>
      </c>
      <c r="F8">
        <f t="shared" si="4"/>
        <v>460460460</v>
      </c>
    </row>
    <row r="9" spans="1:6" x14ac:dyDescent="0.25">
      <c r="A9" t="s">
        <v>118</v>
      </c>
      <c r="B9">
        <f t="shared" si="0"/>
        <v>46</v>
      </c>
      <c r="C9">
        <f t="shared" si="1"/>
        <v>0</v>
      </c>
      <c r="D9">
        <f t="shared" si="2"/>
        <v>0</v>
      </c>
      <c r="E9">
        <f t="shared" si="3"/>
        <v>0</v>
      </c>
      <c r="F9">
        <f t="shared" si="4"/>
        <v>460000000</v>
      </c>
    </row>
    <row r="10" spans="1:6" x14ac:dyDescent="0.25">
      <c r="A10" t="s">
        <v>119</v>
      </c>
      <c r="B10">
        <f t="shared" si="0"/>
        <v>59</v>
      </c>
      <c r="C10">
        <f t="shared" si="1"/>
        <v>0</v>
      </c>
      <c r="D10">
        <f t="shared" si="2"/>
        <v>0</v>
      </c>
      <c r="E10">
        <f t="shared" si="3"/>
        <v>0</v>
      </c>
      <c r="F10">
        <f t="shared" si="4"/>
        <v>590000000</v>
      </c>
    </row>
    <row r="11" spans="1:6" x14ac:dyDescent="0.25">
      <c r="A11" t="s">
        <v>120</v>
      </c>
      <c r="B11">
        <f t="shared" si="0"/>
        <v>44</v>
      </c>
      <c r="C11">
        <f t="shared" si="1"/>
        <v>0</v>
      </c>
      <c r="D11">
        <f t="shared" si="2"/>
        <v>0</v>
      </c>
      <c r="E11">
        <f t="shared" si="3"/>
        <v>0</v>
      </c>
      <c r="F11">
        <f t="shared" si="4"/>
        <v>440000000</v>
      </c>
    </row>
    <row r="12" spans="1:6" x14ac:dyDescent="0.25">
      <c r="A12" t="s">
        <v>121</v>
      </c>
      <c r="B12">
        <f t="shared" si="0"/>
        <v>60</v>
      </c>
      <c r="C12">
        <f t="shared" si="1"/>
        <v>0</v>
      </c>
      <c r="D12">
        <f t="shared" si="2"/>
        <v>0</v>
      </c>
      <c r="E12">
        <f t="shared" si="3"/>
        <v>0</v>
      </c>
      <c r="F12">
        <f t="shared" si="4"/>
        <v>600000000</v>
      </c>
    </row>
    <row r="13" spans="1:6" x14ac:dyDescent="0.25">
      <c r="A13" t="s">
        <v>122</v>
      </c>
      <c r="B13">
        <f t="shared" si="0"/>
        <v>62</v>
      </c>
      <c r="C13">
        <f t="shared" si="1"/>
        <v>0</v>
      </c>
      <c r="D13">
        <f t="shared" si="2"/>
        <v>0</v>
      </c>
      <c r="E13">
        <f t="shared" si="3"/>
        <v>0</v>
      </c>
      <c r="F13">
        <f t="shared" si="4"/>
        <v>620000000</v>
      </c>
    </row>
    <row r="14" spans="1:6" x14ac:dyDescent="0.25">
      <c r="A14" t="s">
        <v>123</v>
      </c>
      <c r="B14">
        <f t="shared" si="0"/>
        <v>60</v>
      </c>
      <c r="C14">
        <f t="shared" si="1"/>
        <v>61</v>
      </c>
      <c r="D14">
        <f t="shared" si="2"/>
        <v>0</v>
      </c>
      <c r="E14">
        <f t="shared" si="3"/>
        <v>0</v>
      </c>
      <c r="F14">
        <f t="shared" si="4"/>
        <v>600610000</v>
      </c>
    </row>
    <row r="15" spans="1:6" x14ac:dyDescent="0.25">
      <c r="A15" t="s">
        <v>124</v>
      </c>
      <c r="B15">
        <f t="shared" si="0"/>
        <v>62</v>
      </c>
      <c r="C15">
        <f t="shared" si="1"/>
        <v>61</v>
      </c>
      <c r="D15">
        <f t="shared" si="2"/>
        <v>0</v>
      </c>
      <c r="E15">
        <f t="shared" si="3"/>
        <v>0</v>
      </c>
      <c r="F15">
        <f t="shared" si="4"/>
        <v>620610000</v>
      </c>
    </row>
    <row r="16" spans="1:6" x14ac:dyDescent="0.25">
      <c r="A16" t="s">
        <v>125</v>
      </c>
      <c r="B16">
        <f t="shared" si="0"/>
        <v>61</v>
      </c>
      <c r="C16">
        <f t="shared" si="1"/>
        <v>61</v>
      </c>
      <c r="D16">
        <f t="shared" si="2"/>
        <v>0</v>
      </c>
      <c r="E16">
        <f t="shared" si="3"/>
        <v>0</v>
      </c>
      <c r="F16">
        <f t="shared" si="4"/>
        <v>610610000</v>
      </c>
    </row>
    <row r="17" spans="1:6" x14ac:dyDescent="0.25">
      <c r="A17" t="s">
        <v>126</v>
      </c>
      <c r="B17">
        <f t="shared" si="0"/>
        <v>33</v>
      </c>
      <c r="C17">
        <f t="shared" si="1"/>
        <v>61</v>
      </c>
      <c r="D17">
        <f t="shared" si="2"/>
        <v>0</v>
      </c>
      <c r="E17">
        <f t="shared" si="3"/>
        <v>0</v>
      </c>
      <c r="F17">
        <f t="shared" si="4"/>
        <v>330610000</v>
      </c>
    </row>
    <row r="18" spans="1:6" x14ac:dyDescent="0.25">
      <c r="A18" t="s">
        <v>127</v>
      </c>
      <c r="B18">
        <f t="shared" si="0"/>
        <v>61</v>
      </c>
      <c r="C18">
        <f t="shared" si="1"/>
        <v>61</v>
      </c>
      <c r="D18">
        <f t="shared" si="2"/>
        <v>61</v>
      </c>
      <c r="E18">
        <f t="shared" si="3"/>
        <v>0</v>
      </c>
      <c r="F18">
        <f t="shared" si="4"/>
        <v>610610610</v>
      </c>
    </row>
    <row r="19" spans="1:6" x14ac:dyDescent="0.25">
      <c r="A19" t="s">
        <v>128</v>
      </c>
      <c r="B19">
        <f t="shared" si="0"/>
        <v>33</v>
      </c>
      <c r="C19">
        <f t="shared" si="1"/>
        <v>61</v>
      </c>
      <c r="D19">
        <f t="shared" si="2"/>
        <v>61</v>
      </c>
      <c r="E19">
        <f t="shared" si="3"/>
        <v>0</v>
      </c>
      <c r="F19">
        <f t="shared" si="4"/>
        <v>330610610</v>
      </c>
    </row>
    <row r="20" spans="1:6" x14ac:dyDescent="0.25">
      <c r="A20" t="s">
        <v>129</v>
      </c>
      <c r="B20">
        <f t="shared" si="0"/>
        <v>43</v>
      </c>
      <c r="C20">
        <f t="shared" si="1"/>
        <v>0</v>
      </c>
      <c r="D20">
        <f t="shared" si="2"/>
        <v>0</v>
      </c>
      <c r="E20">
        <f t="shared" si="3"/>
        <v>0</v>
      </c>
      <c r="F20">
        <f t="shared" si="4"/>
        <v>430000000</v>
      </c>
    </row>
    <row r="21" spans="1:6" x14ac:dyDescent="0.25">
      <c r="A21" t="s">
        <v>130</v>
      </c>
      <c r="B21">
        <f t="shared" si="0"/>
        <v>45</v>
      </c>
      <c r="C21">
        <f t="shared" si="1"/>
        <v>0</v>
      </c>
      <c r="D21">
        <f t="shared" si="2"/>
        <v>0</v>
      </c>
      <c r="E21">
        <f t="shared" si="3"/>
        <v>0</v>
      </c>
      <c r="F21">
        <f t="shared" si="4"/>
        <v>450000000</v>
      </c>
    </row>
    <row r="22" spans="1:6" x14ac:dyDescent="0.25">
      <c r="A22" t="s">
        <v>131</v>
      </c>
      <c r="B22">
        <f t="shared" si="0"/>
        <v>42</v>
      </c>
      <c r="C22">
        <f t="shared" si="1"/>
        <v>0</v>
      </c>
      <c r="D22">
        <f t="shared" si="2"/>
        <v>0</v>
      </c>
      <c r="E22">
        <f t="shared" si="3"/>
        <v>0</v>
      </c>
      <c r="F22">
        <f t="shared" si="4"/>
        <v>420000000</v>
      </c>
    </row>
    <row r="23" spans="1:6" x14ac:dyDescent="0.25">
      <c r="A23" t="s">
        <v>132</v>
      </c>
      <c r="B23">
        <f t="shared" si="0"/>
        <v>37</v>
      </c>
      <c r="C23">
        <f t="shared" si="1"/>
        <v>0</v>
      </c>
      <c r="D23">
        <f t="shared" si="2"/>
        <v>0</v>
      </c>
      <c r="E23">
        <f t="shared" si="3"/>
        <v>0</v>
      </c>
      <c r="F23">
        <f t="shared" si="4"/>
        <v>370000000</v>
      </c>
    </row>
    <row r="24" spans="1:6" x14ac:dyDescent="0.25">
      <c r="A24" t="s">
        <v>133</v>
      </c>
      <c r="B24">
        <f t="shared" si="0"/>
        <v>42</v>
      </c>
      <c r="C24">
        <f t="shared" si="1"/>
        <v>42</v>
      </c>
      <c r="D24">
        <f t="shared" si="2"/>
        <v>0</v>
      </c>
      <c r="E24">
        <f t="shared" si="3"/>
        <v>0</v>
      </c>
      <c r="F24">
        <f t="shared" si="4"/>
        <v>420420000</v>
      </c>
    </row>
    <row r="25" spans="1:6" x14ac:dyDescent="0.25">
      <c r="A25" t="s">
        <v>134</v>
      </c>
      <c r="B25">
        <f t="shared" si="0"/>
        <v>43</v>
      </c>
      <c r="C25">
        <f t="shared" si="1"/>
        <v>43</v>
      </c>
      <c r="D25">
        <f t="shared" si="2"/>
        <v>0</v>
      </c>
      <c r="E25">
        <f t="shared" si="3"/>
        <v>0</v>
      </c>
      <c r="F25">
        <f t="shared" si="4"/>
        <v>430430000</v>
      </c>
    </row>
    <row r="26" spans="1:6" x14ac:dyDescent="0.25">
      <c r="A26" t="s">
        <v>135</v>
      </c>
      <c r="B26">
        <f t="shared" si="0"/>
        <v>45</v>
      </c>
      <c r="C26">
        <f t="shared" si="1"/>
        <v>45</v>
      </c>
      <c r="D26">
        <f t="shared" si="2"/>
        <v>0</v>
      </c>
      <c r="E26">
        <f t="shared" si="3"/>
        <v>0</v>
      </c>
      <c r="F26">
        <f t="shared" si="4"/>
        <v>450450000</v>
      </c>
    </row>
    <row r="27" spans="1:6" x14ac:dyDescent="0.25">
      <c r="A27" t="s">
        <v>136</v>
      </c>
      <c r="B27">
        <f t="shared" si="0"/>
        <v>60</v>
      </c>
      <c r="C27">
        <f t="shared" si="1"/>
        <v>60</v>
      </c>
      <c r="D27">
        <f t="shared" si="2"/>
        <v>0</v>
      </c>
      <c r="E27">
        <f t="shared" si="3"/>
        <v>0</v>
      </c>
      <c r="F27">
        <f t="shared" si="4"/>
        <v>600600000</v>
      </c>
    </row>
    <row r="28" spans="1:6" x14ac:dyDescent="0.25">
      <c r="A28" t="s">
        <v>137</v>
      </c>
      <c r="B28">
        <f t="shared" si="0"/>
        <v>62</v>
      </c>
      <c r="C28">
        <f t="shared" si="1"/>
        <v>62</v>
      </c>
      <c r="D28">
        <f t="shared" si="2"/>
        <v>0</v>
      </c>
      <c r="E28">
        <f t="shared" si="3"/>
        <v>0</v>
      </c>
      <c r="F28">
        <f t="shared" si="4"/>
        <v>620620000</v>
      </c>
    </row>
    <row r="29" spans="1:6" x14ac:dyDescent="0.25">
      <c r="A29" t="s">
        <v>138</v>
      </c>
      <c r="B29">
        <f t="shared" si="0"/>
        <v>62</v>
      </c>
      <c r="C29">
        <f t="shared" si="1"/>
        <v>62</v>
      </c>
      <c r="D29">
        <f t="shared" si="2"/>
        <v>62</v>
      </c>
      <c r="E29">
        <f t="shared" si="3"/>
        <v>0</v>
      </c>
      <c r="F29">
        <f t="shared" si="4"/>
        <v>620620620</v>
      </c>
    </row>
    <row r="30" spans="1:6" x14ac:dyDescent="0.25">
      <c r="A30" t="s">
        <v>139</v>
      </c>
      <c r="B30">
        <f t="shared" si="0"/>
        <v>38</v>
      </c>
      <c r="C30">
        <f t="shared" si="1"/>
        <v>0</v>
      </c>
      <c r="D30">
        <f t="shared" si="2"/>
        <v>0</v>
      </c>
      <c r="E30">
        <f t="shared" si="3"/>
        <v>0</v>
      </c>
      <c r="F30">
        <f t="shared" si="4"/>
        <v>380000000</v>
      </c>
    </row>
    <row r="31" spans="1:6" x14ac:dyDescent="0.25">
      <c r="A31" t="s">
        <v>140</v>
      </c>
      <c r="B31">
        <f t="shared" si="0"/>
        <v>124</v>
      </c>
      <c r="C31">
        <f t="shared" si="1"/>
        <v>0</v>
      </c>
      <c r="D31">
        <f t="shared" si="2"/>
        <v>0</v>
      </c>
      <c r="E31">
        <f t="shared" si="3"/>
        <v>0</v>
      </c>
      <c r="F31">
        <f t="shared" si="4"/>
        <v>1240000000</v>
      </c>
    </row>
    <row r="32" spans="1:6" x14ac:dyDescent="0.25">
      <c r="A32" t="s">
        <v>141</v>
      </c>
      <c r="B32">
        <f t="shared" si="0"/>
        <v>94</v>
      </c>
      <c r="C32">
        <f t="shared" si="1"/>
        <v>0</v>
      </c>
      <c r="D32">
        <f t="shared" si="2"/>
        <v>0</v>
      </c>
      <c r="E32">
        <f t="shared" si="3"/>
        <v>0</v>
      </c>
      <c r="F32">
        <f t="shared" si="4"/>
        <v>940000000</v>
      </c>
    </row>
    <row r="33" spans="1:6" x14ac:dyDescent="0.25">
      <c r="A33" t="s">
        <v>142</v>
      </c>
      <c r="B33">
        <f t="shared" si="0"/>
        <v>33</v>
      </c>
      <c r="C33">
        <f t="shared" si="1"/>
        <v>0</v>
      </c>
      <c r="D33">
        <f t="shared" si="2"/>
        <v>0</v>
      </c>
      <c r="E33">
        <f t="shared" si="3"/>
        <v>0</v>
      </c>
      <c r="F33">
        <f t="shared" si="4"/>
        <v>330000000</v>
      </c>
    </row>
    <row r="34" spans="1:6" x14ac:dyDescent="0.25">
      <c r="A34" t="s">
        <v>143</v>
      </c>
      <c r="B34">
        <f t="shared" si="0"/>
        <v>126</v>
      </c>
      <c r="C34">
        <f t="shared" si="1"/>
        <v>0</v>
      </c>
      <c r="D34">
        <f t="shared" si="2"/>
        <v>0</v>
      </c>
      <c r="E34">
        <f t="shared" si="3"/>
        <v>0</v>
      </c>
      <c r="F34">
        <f t="shared" si="4"/>
        <v>1260000000</v>
      </c>
    </row>
    <row r="35" spans="1:6" x14ac:dyDescent="0.25">
      <c r="A35" t="s">
        <v>144</v>
      </c>
      <c r="B35">
        <f t="shared" si="0"/>
        <v>38</v>
      </c>
      <c r="C35">
        <f t="shared" si="1"/>
        <v>38</v>
      </c>
      <c r="D35">
        <f t="shared" si="2"/>
        <v>0</v>
      </c>
      <c r="E35">
        <f t="shared" si="3"/>
        <v>0</v>
      </c>
      <c r="F35">
        <f t="shared" si="4"/>
        <v>380380000</v>
      </c>
    </row>
    <row r="36" spans="1:6" x14ac:dyDescent="0.25">
      <c r="A36" t="s">
        <v>145</v>
      </c>
      <c r="B36">
        <f t="shared" si="0"/>
        <v>124</v>
      </c>
      <c r="C36">
        <f t="shared" si="1"/>
        <v>124</v>
      </c>
      <c r="D36">
        <f t="shared" si="2"/>
        <v>0</v>
      </c>
      <c r="E36">
        <f t="shared" si="3"/>
        <v>0</v>
      </c>
      <c r="F36">
        <f t="shared" si="4"/>
        <v>1241240000</v>
      </c>
    </row>
    <row r="37" spans="1:6" x14ac:dyDescent="0.25">
      <c r="A37" t="s">
        <v>146</v>
      </c>
      <c r="B37">
        <f t="shared" si="0"/>
        <v>63</v>
      </c>
      <c r="C37">
        <f t="shared" si="1"/>
        <v>0</v>
      </c>
      <c r="D37">
        <f t="shared" si="2"/>
        <v>0</v>
      </c>
      <c r="E37">
        <f t="shared" si="3"/>
        <v>0</v>
      </c>
      <c r="F37">
        <f t="shared" si="4"/>
        <v>630000000</v>
      </c>
    </row>
    <row r="38" spans="1:6" x14ac:dyDescent="0.25">
      <c r="A38" t="s">
        <v>147</v>
      </c>
      <c r="B38">
        <f t="shared" si="0"/>
        <v>63</v>
      </c>
      <c r="C38">
        <f t="shared" si="1"/>
        <v>63</v>
      </c>
      <c r="D38">
        <f t="shared" si="2"/>
        <v>0</v>
      </c>
      <c r="E38">
        <f t="shared" si="3"/>
        <v>0</v>
      </c>
      <c r="F38">
        <f t="shared" si="4"/>
        <v>630630000</v>
      </c>
    </row>
    <row r="39" spans="1:6" x14ac:dyDescent="0.25">
      <c r="A39" t="s">
        <v>148</v>
      </c>
      <c r="B39">
        <f t="shared" si="0"/>
        <v>58</v>
      </c>
      <c r="C39">
        <f t="shared" si="1"/>
        <v>0</v>
      </c>
      <c r="D39">
        <f t="shared" si="2"/>
        <v>0</v>
      </c>
      <c r="E39">
        <f t="shared" si="3"/>
        <v>0</v>
      </c>
      <c r="F39">
        <f t="shared" si="4"/>
        <v>580000000</v>
      </c>
    </row>
    <row r="40" spans="1:6" x14ac:dyDescent="0.25">
      <c r="A40" t="s">
        <v>149</v>
      </c>
      <c r="B40">
        <f t="shared" si="0"/>
        <v>61</v>
      </c>
      <c r="C40">
        <f t="shared" si="1"/>
        <v>0</v>
      </c>
      <c r="D40">
        <f t="shared" si="2"/>
        <v>0</v>
      </c>
      <c r="E40">
        <f t="shared" si="3"/>
        <v>0</v>
      </c>
      <c r="F40">
        <f t="shared" si="4"/>
        <v>610000000</v>
      </c>
    </row>
    <row r="41" spans="1:6" x14ac:dyDescent="0.25">
      <c r="A41" t="s">
        <v>150</v>
      </c>
      <c r="B41">
        <f t="shared" si="0"/>
        <v>43</v>
      </c>
      <c r="C41">
        <f t="shared" si="1"/>
        <v>61</v>
      </c>
      <c r="D41">
        <f t="shared" si="2"/>
        <v>0</v>
      </c>
      <c r="E41">
        <f t="shared" si="3"/>
        <v>0</v>
      </c>
      <c r="F41">
        <f t="shared" si="4"/>
        <v>430610000</v>
      </c>
    </row>
    <row r="42" spans="1:6" x14ac:dyDescent="0.25">
      <c r="A42" t="s">
        <v>151</v>
      </c>
      <c r="B42">
        <f t="shared" si="0"/>
        <v>45</v>
      </c>
      <c r="C42">
        <f t="shared" si="1"/>
        <v>61</v>
      </c>
      <c r="D42">
        <f t="shared" si="2"/>
        <v>0</v>
      </c>
      <c r="E42">
        <f t="shared" si="3"/>
        <v>0</v>
      </c>
      <c r="F42">
        <f t="shared" si="4"/>
        <v>450610000</v>
      </c>
    </row>
    <row r="43" spans="1:6" x14ac:dyDescent="0.25">
      <c r="A43" t="s">
        <v>152</v>
      </c>
      <c r="B43">
        <f t="shared" si="0"/>
        <v>42</v>
      </c>
      <c r="C43">
        <f t="shared" si="1"/>
        <v>61</v>
      </c>
      <c r="D43">
        <f t="shared" si="2"/>
        <v>0</v>
      </c>
      <c r="E43">
        <f t="shared" si="3"/>
        <v>0</v>
      </c>
      <c r="F43">
        <f t="shared" si="4"/>
        <v>420610000</v>
      </c>
    </row>
    <row r="44" spans="1:6" x14ac:dyDescent="0.25">
      <c r="A44" t="s">
        <v>153</v>
      </c>
      <c r="B44">
        <f t="shared" si="0"/>
        <v>37</v>
      </c>
      <c r="C44">
        <f t="shared" si="1"/>
        <v>61</v>
      </c>
      <c r="D44">
        <f t="shared" si="2"/>
        <v>0</v>
      </c>
      <c r="E44">
        <f t="shared" si="3"/>
        <v>0</v>
      </c>
      <c r="F44">
        <f t="shared" si="4"/>
        <v>370610000</v>
      </c>
    </row>
    <row r="45" spans="1:6" x14ac:dyDescent="0.25">
      <c r="A45" t="s">
        <v>154</v>
      </c>
      <c r="B45">
        <f t="shared" si="0"/>
        <v>42</v>
      </c>
      <c r="C45">
        <f t="shared" si="1"/>
        <v>42</v>
      </c>
      <c r="D45">
        <f t="shared" si="2"/>
        <v>61</v>
      </c>
      <c r="E45">
        <f t="shared" si="3"/>
        <v>0</v>
      </c>
      <c r="F45">
        <f t="shared" si="4"/>
        <v>420420610</v>
      </c>
    </row>
    <row r="46" spans="1:6" x14ac:dyDescent="0.25">
      <c r="A46" t="s">
        <v>155</v>
      </c>
      <c r="B46">
        <f t="shared" si="0"/>
        <v>60</v>
      </c>
      <c r="C46">
        <f t="shared" si="1"/>
        <v>60</v>
      </c>
      <c r="D46">
        <f t="shared" si="2"/>
        <v>61</v>
      </c>
      <c r="E46">
        <f t="shared" si="3"/>
        <v>0</v>
      </c>
      <c r="F46">
        <f t="shared" si="4"/>
        <v>600600610</v>
      </c>
    </row>
    <row r="47" spans="1:6" x14ac:dyDescent="0.25">
      <c r="A47" t="s">
        <v>156</v>
      </c>
      <c r="B47">
        <f t="shared" si="0"/>
        <v>62</v>
      </c>
      <c r="C47">
        <f t="shared" si="1"/>
        <v>62</v>
      </c>
      <c r="D47">
        <f t="shared" si="2"/>
        <v>61</v>
      </c>
      <c r="E47">
        <f t="shared" si="3"/>
        <v>0</v>
      </c>
      <c r="F47">
        <f t="shared" si="4"/>
        <v>620620610</v>
      </c>
    </row>
    <row r="48" spans="1:6" x14ac:dyDescent="0.25">
      <c r="A48" t="s">
        <v>157</v>
      </c>
      <c r="B48">
        <f t="shared" si="0"/>
        <v>62</v>
      </c>
      <c r="C48">
        <f t="shared" si="1"/>
        <v>62</v>
      </c>
      <c r="D48">
        <f t="shared" si="2"/>
        <v>62</v>
      </c>
      <c r="E48">
        <f t="shared" si="3"/>
        <v>61</v>
      </c>
      <c r="F48">
        <f t="shared" si="4"/>
        <v>620620621</v>
      </c>
    </row>
    <row r="49" spans="1:6" x14ac:dyDescent="0.25">
      <c r="A49" t="s">
        <v>158</v>
      </c>
      <c r="B49">
        <f t="shared" si="0"/>
        <v>38</v>
      </c>
      <c r="C49">
        <f t="shared" si="1"/>
        <v>61</v>
      </c>
      <c r="D49">
        <f t="shared" si="2"/>
        <v>0</v>
      </c>
      <c r="E49">
        <f t="shared" si="3"/>
        <v>0</v>
      </c>
      <c r="F49">
        <f t="shared" si="4"/>
        <v>380610000</v>
      </c>
    </row>
    <row r="50" spans="1:6" x14ac:dyDescent="0.25">
      <c r="A50" t="s">
        <v>159</v>
      </c>
      <c r="B50">
        <f t="shared" si="0"/>
        <v>124</v>
      </c>
      <c r="C50">
        <f t="shared" si="1"/>
        <v>61</v>
      </c>
      <c r="D50">
        <f t="shared" si="2"/>
        <v>0</v>
      </c>
      <c r="E50">
        <f t="shared" si="3"/>
        <v>0</v>
      </c>
      <c r="F50">
        <f t="shared" si="4"/>
        <v>1240610000</v>
      </c>
    </row>
    <row r="51" spans="1:6" x14ac:dyDescent="0.25">
      <c r="A51" t="s">
        <v>160</v>
      </c>
      <c r="B51">
        <f t="shared" si="0"/>
        <v>94</v>
      </c>
      <c r="C51">
        <f t="shared" si="1"/>
        <v>61</v>
      </c>
      <c r="D51">
        <f t="shared" si="2"/>
        <v>0</v>
      </c>
      <c r="E51">
        <f t="shared" si="3"/>
        <v>0</v>
      </c>
      <c r="F51">
        <f t="shared" si="4"/>
        <v>940610000</v>
      </c>
    </row>
    <row r="52" spans="1:6" x14ac:dyDescent="0.25">
      <c r="A52" t="s">
        <v>161</v>
      </c>
      <c r="B52">
        <f t="shared" si="0"/>
        <v>61</v>
      </c>
      <c r="C52">
        <f t="shared" si="1"/>
        <v>62</v>
      </c>
      <c r="D52">
        <f t="shared" si="2"/>
        <v>0</v>
      </c>
      <c r="E52">
        <f t="shared" si="3"/>
        <v>0</v>
      </c>
      <c r="F52">
        <f t="shared" si="4"/>
        <v>610620000</v>
      </c>
    </row>
    <row r="53" spans="1:6" x14ac:dyDescent="0.25">
      <c r="A53" t="s">
        <v>162</v>
      </c>
      <c r="B53">
        <f t="shared" si="0"/>
        <v>47</v>
      </c>
      <c r="C53">
        <f t="shared" si="1"/>
        <v>0</v>
      </c>
      <c r="D53">
        <f t="shared" si="2"/>
        <v>0</v>
      </c>
      <c r="E53">
        <f t="shared" si="3"/>
        <v>0</v>
      </c>
      <c r="F53">
        <f t="shared" si="4"/>
        <v>470000000</v>
      </c>
    </row>
    <row r="54" spans="1:6" x14ac:dyDescent="0.25">
      <c r="A54" t="s">
        <v>163</v>
      </c>
      <c r="B54">
        <f t="shared" si="0"/>
        <v>47</v>
      </c>
      <c r="C54">
        <f t="shared" si="1"/>
        <v>61</v>
      </c>
      <c r="D54">
        <f t="shared" si="2"/>
        <v>0</v>
      </c>
      <c r="E54">
        <f t="shared" si="3"/>
        <v>0</v>
      </c>
      <c r="F54">
        <f t="shared" si="4"/>
        <v>470610000</v>
      </c>
    </row>
    <row r="55" spans="1:6" x14ac:dyDescent="0.25">
      <c r="A55" t="s">
        <v>164</v>
      </c>
      <c r="B55">
        <f t="shared" si="0"/>
        <v>63</v>
      </c>
      <c r="C55">
        <f t="shared" si="1"/>
        <v>46</v>
      </c>
      <c r="D55">
        <f t="shared" si="2"/>
        <v>0</v>
      </c>
      <c r="E55">
        <f t="shared" si="3"/>
        <v>0</v>
      </c>
      <c r="F55">
        <f t="shared" si="4"/>
        <v>630460000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zoomScale="160" zoomScaleNormal="160" workbookViewId="0">
      <selection activeCell="D2" sqref="D2:F55"/>
    </sheetView>
  </sheetViews>
  <sheetFormatPr defaultRowHeight="15" x14ac:dyDescent="0.25"/>
  <cols>
    <col min="2" max="2" width="11.85546875" bestFit="1" customWidth="1"/>
    <col min="3" max="3" width="15.5703125" bestFit="1" customWidth="1"/>
    <col min="5" max="5" width="26" bestFit="1" customWidth="1"/>
  </cols>
  <sheetData>
    <row r="1" spans="1:6" x14ac:dyDescent="0.25">
      <c r="A1" t="s">
        <v>110</v>
      </c>
      <c r="B1" t="s">
        <v>169</v>
      </c>
    </row>
    <row r="2" spans="1:6" x14ac:dyDescent="0.25">
      <c r="A2" t="s">
        <v>142</v>
      </c>
      <c r="B2">
        <v>330000000</v>
      </c>
      <c r="C2" t="s">
        <v>170</v>
      </c>
      <c r="D2" t="str">
        <f>A2</f>
        <v>!</v>
      </c>
      <c r="E2" t="str">
        <f>"JSPU_"&amp;UPPER(C2)</f>
        <v>JSPU_BANG</v>
      </c>
      <c r="F2" t="s">
        <v>224</v>
      </c>
    </row>
    <row r="3" spans="1:6" x14ac:dyDescent="0.25">
      <c r="A3" t="s">
        <v>126</v>
      </c>
      <c r="B3">
        <v>330610000</v>
      </c>
      <c r="C3" t="s">
        <v>171</v>
      </c>
      <c r="D3" t="str">
        <f t="shared" ref="D3:D55" si="0">A3</f>
        <v>!=</v>
      </c>
      <c r="E3" t="str">
        <f t="shared" ref="E3:E55" si="1">"JSPU_"&amp;UPPER(C3)</f>
        <v>JSPU_BANG_EQ</v>
      </c>
      <c r="F3" t="s">
        <v>224</v>
      </c>
    </row>
    <row r="4" spans="1:6" x14ac:dyDescent="0.25">
      <c r="A4" t="s">
        <v>128</v>
      </c>
      <c r="B4">
        <v>330610610</v>
      </c>
      <c r="C4" t="s">
        <v>172</v>
      </c>
      <c r="D4" t="str">
        <f t="shared" si="0"/>
        <v>!==</v>
      </c>
      <c r="E4" t="str">
        <f t="shared" si="1"/>
        <v>JSPU_BANG_EQ_EQ</v>
      </c>
      <c r="F4" t="s">
        <v>224</v>
      </c>
    </row>
    <row r="5" spans="1:6" x14ac:dyDescent="0.25">
      <c r="A5" t="s">
        <v>132</v>
      </c>
      <c r="B5">
        <v>370000000</v>
      </c>
      <c r="C5" t="s">
        <v>173</v>
      </c>
      <c r="D5" t="str">
        <f t="shared" si="0"/>
        <v>%</v>
      </c>
      <c r="E5" t="str">
        <f t="shared" si="1"/>
        <v>JSPU_PECENT</v>
      </c>
      <c r="F5" t="s">
        <v>224</v>
      </c>
    </row>
    <row r="6" spans="1:6" x14ac:dyDescent="0.25">
      <c r="A6" t="s">
        <v>153</v>
      </c>
      <c r="B6">
        <v>370610000</v>
      </c>
      <c r="C6" t="s">
        <v>174</v>
      </c>
      <c r="D6" t="str">
        <f t="shared" si="0"/>
        <v>%=</v>
      </c>
      <c r="E6" t="str">
        <f t="shared" si="1"/>
        <v>JSPU_PERCENT_EQ</v>
      </c>
      <c r="F6" t="s">
        <v>224</v>
      </c>
    </row>
    <row r="7" spans="1:6" x14ac:dyDescent="0.25">
      <c r="A7" t="s">
        <v>139</v>
      </c>
      <c r="B7">
        <v>380000000</v>
      </c>
      <c r="C7" t="s">
        <v>175</v>
      </c>
      <c r="D7" t="str">
        <f t="shared" si="0"/>
        <v>&amp;</v>
      </c>
      <c r="E7" t="str">
        <f t="shared" si="1"/>
        <v>JSPU_AMP</v>
      </c>
      <c r="F7" t="s">
        <v>224</v>
      </c>
    </row>
    <row r="8" spans="1:6" x14ac:dyDescent="0.25">
      <c r="A8" t="s">
        <v>144</v>
      </c>
      <c r="B8">
        <v>380380000</v>
      </c>
      <c r="C8" t="s">
        <v>176</v>
      </c>
      <c r="D8" t="str">
        <f t="shared" si="0"/>
        <v>&amp;&amp;</v>
      </c>
      <c r="E8" t="str">
        <f t="shared" si="1"/>
        <v>JSPU_AMP_AMP</v>
      </c>
      <c r="F8" t="s">
        <v>224</v>
      </c>
    </row>
    <row r="9" spans="1:6" x14ac:dyDescent="0.25">
      <c r="A9" t="s">
        <v>158</v>
      </c>
      <c r="B9">
        <v>380610000</v>
      </c>
      <c r="C9" t="s">
        <v>177</v>
      </c>
      <c r="D9" t="str">
        <f t="shared" si="0"/>
        <v>&amp;=</v>
      </c>
      <c r="E9" t="str">
        <f t="shared" si="1"/>
        <v>JSPU_AMP_EQ</v>
      </c>
      <c r="F9" t="s">
        <v>224</v>
      </c>
    </row>
    <row r="10" spans="1:6" x14ac:dyDescent="0.25">
      <c r="A10" t="s">
        <v>113</v>
      </c>
      <c r="B10">
        <v>400000000</v>
      </c>
      <c r="C10" t="s">
        <v>178</v>
      </c>
      <c r="D10" t="str">
        <f t="shared" si="0"/>
        <v>(</v>
      </c>
      <c r="E10" t="str">
        <f t="shared" si="1"/>
        <v>JSPU_OPEN_PAREN</v>
      </c>
      <c r="F10" t="s">
        <v>224</v>
      </c>
    </row>
    <row r="11" spans="1:6" x14ac:dyDescent="0.25">
      <c r="A11" t="s">
        <v>114</v>
      </c>
      <c r="B11">
        <v>410000000</v>
      </c>
      <c r="C11" t="s">
        <v>179</v>
      </c>
      <c r="D11" t="str">
        <f t="shared" si="0"/>
        <v>)</v>
      </c>
      <c r="E11" t="str">
        <f t="shared" si="1"/>
        <v>JSPU_CLOSE_PAREN</v>
      </c>
      <c r="F11" t="s">
        <v>224</v>
      </c>
    </row>
    <row r="12" spans="1:6" x14ac:dyDescent="0.25">
      <c r="A12" t="s">
        <v>131</v>
      </c>
      <c r="B12">
        <v>420000000</v>
      </c>
      <c r="C12" t="s">
        <v>180</v>
      </c>
      <c r="D12" t="str">
        <f t="shared" si="0"/>
        <v>*</v>
      </c>
      <c r="E12" t="str">
        <f t="shared" si="1"/>
        <v>JSPU_STAR</v>
      </c>
      <c r="F12" t="s">
        <v>224</v>
      </c>
    </row>
    <row r="13" spans="1:6" x14ac:dyDescent="0.25">
      <c r="A13" t="s">
        <v>133</v>
      </c>
      <c r="B13">
        <v>420420000</v>
      </c>
      <c r="C13" t="s">
        <v>181</v>
      </c>
      <c r="D13" t="str">
        <f t="shared" si="0"/>
        <v>**</v>
      </c>
      <c r="E13" t="str">
        <f t="shared" si="1"/>
        <v>JSPU_STAR_STAR</v>
      </c>
      <c r="F13" t="s">
        <v>224</v>
      </c>
    </row>
    <row r="14" spans="1:6" x14ac:dyDescent="0.25">
      <c r="A14" t="s">
        <v>154</v>
      </c>
      <c r="B14">
        <v>420420610</v>
      </c>
      <c r="C14" t="s">
        <v>182</v>
      </c>
      <c r="D14" t="str">
        <f t="shared" si="0"/>
        <v>**=</v>
      </c>
      <c r="E14" t="str">
        <f t="shared" si="1"/>
        <v>JSPU_STAR_STAR_EQ</v>
      </c>
      <c r="F14" t="s">
        <v>224</v>
      </c>
    </row>
    <row r="15" spans="1:6" x14ac:dyDescent="0.25">
      <c r="A15" t="s">
        <v>152</v>
      </c>
      <c r="B15">
        <v>420610000</v>
      </c>
      <c r="C15" t="s">
        <v>183</v>
      </c>
      <c r="D15" t="str">
        <f t="shared" si="0"/>
        <v>*=</v>
      </c>
      <c r="E15" t="str">
        <f t="shared" si="1"/>
        <v>JSPU_STAR_EQ</v>
      </c>
      <c r="F15" t="s">
        <v>224</v>
      </c>
    </row>
    <row r="16" spans="1:6" x14ac:dyDescent="0.25">
      <c r="A16" t="s">
        <v>129</v>
      </c>
      <c r="B16">
        <v>430000000</v>
      </c>
      <c r="C16" t="s">
        <v>184</v>
      </c>
      <c r="D16" t="str">
        <f t="shared" si="0"/>
        <v>+</v>
      </c>
      <c r="E16" t="str">
        <f t="shared" si="1"/>
        <v>JSPU_PLUS</v>
      </c>
      <c r="F16" t="s">
        <v>224</v>
      </c>
    </row>
    <row r="17" spans="1:6" x14ac:dyDescent="0.25">
      <c r="A17" t="s">
        <v>134</v>
      </c>
      <c r="B17">
        <v>430430000</v>
      </c>
      <c r="C17" t="s">
        <v>185</v>
      </c>
      <c r="D17" t="str">
        <f t="shared" si="0"/>
        <v>++</v>
      </c>
      <c r="E17" t="str">
        <f t="shared" si="1"/>
        <v>JSPU_PLUS_PLUS</v>
      </c>
      <c r="F17" t="s">
        <v>224</v>
      </c>
    </row>
    <row r="18" spans="1:6" x14ac:dyDescent="0.25">
      <c r="A18" t="s">
        <v>150</v>
      </c>
      <c r="B18">
        <v>430610000</v>
      </c>
      <c r="C18" t="s">
        <v>186</v>
      </c>
      <c r="D18" t="str">
        <f t="shared" si="0"/>
        <v>+=</v>
      </c>
      <c r="E18" t="str">
        <f t="shared" si="1"/>
        <v>JSPU_PLUS_EQ</v>
      </c>
      <c r="F18" t="s">
        <v>224</v>
      </c>
    </row>
    <row r="19" spans="1:6" x14ac:dyDescent="0.25">
      <c r="A19" t="s">
        <v>120</v>
      </c>
      <c r="B19">
        <v>440000000</v>
      </c>
      <c r="C19" t="s">
        <v>187</v>
      </c>
      <c r="D19" t="str">
        <f t="shared" si="0"/>
        <v>,</v>
      </c>
      <c r="E19" t="str">
        <f t="shared" si="1"/>
        <v>JSPU_COMMA</v>
      </c>
      <c r="F19" t="s">
        <v>224</v>
      </c>
    </row>
    <row r="20" spans="1:6" x14ac:dyDescent="0.25">
      <c r="A20" t="s">
        <v>130</v>
      </c>
      <c r="B20">
        <v>450000000</v>
      </c>
      <c r="C20" t="s">
        <v>188</v>
      </c>
      <c r="D20" t="str">
        <f t="shared" si="0"/>
        <v>-</v>
      </c>
      <c r="E20" t="str">
        <f t="shared" si="1"/>
        <v>JSPU_MINUS</v>
      </c>
      <c r="F20" t="s">
        <v>224</v>
      </c>
    </row>
    <row r="21" spans="1:6" x14ac:dyDescent="0.25">
      <c r="A21" t="s">
        <v>135</v>
      </c>
      <c r="B21">
        <v>450450000</v>
      </c>
      <c r="C21" t="s">
        <v>189</v>
      </c>
      <c r="D21" t="str">
        <f t="shared" si="0"/>
        <v>--</v>
      </c>
      <c r="E21" t="str">
        <f t="shared" si="1"/>
        <v>JSPU_MINUS_MINUS</v>
      </c>
      <c r="F21" t="s">
        <v>224</v>
      </c>
    </row>
    <row r="22" spans="1:6" x14ac:dyDescent="0.25">
      <c r="A22" t="s">
        <v>151</v>
      </c>
      <c r="B22">
        <v>450610000</v>
      </c>
      <c r="C22" t="s">
        <v>190</v>
      </c>
      <c r="D22" t="str">
        <f t="shared" si="0"/>
        <v>-=</v>
      </c>
      <c r="E22" t="str">
        <f t="shared" si="1"/>
        <v>JSPU_MINUS_EQ</v>
      </c>
      <c r="F22" t="s">
        <v>224</v>
      </c>
    </row>
    <row r="23" spans="1:6" x14ac:dyDescent="0.25">
      <c r="A23" t="s">
        <v>118</v>
      </c>
      <c r="B23">
        <v>460000000</v>
      </c>
      <c r="C23" t="s">
        <v>191</v>
      </c>
      <c r="D23" t="str">
        <f t="shared" si="0"/>
        <v>.</v>
      </c>
      <c r="E23" t="str">
        <f t="shared" si="1"/>
        <v>JSPU_DOT</v>
      </c>
      <c r="F23" t="s">
        <v>224</v>
      </c>
    </row>
    <row r="24" spans="1:6" x14ac:dyDescent="0.25">
      <c r="A24" t="s">
        <v>117</v>
      </c>
      <c r="B24">
        <v>460460460</v>
      </c>
      <c r="C24" t="s">
        <v>192</v>
      </c>
      <c r="D24" t="str">
        <f t="shared" si="0"/>
        <v>...</v>
      </c>
      <c r="E24" t="str">
        <f t="shared" si="1"/>
        <v>JSPU_DOT_DOT_DOT</v>
      </c>
      <c r="F24" t="s">
        <v>224</v>
      </c>
    </row>
    <row r="25" spans="1:6" x14ac:dyDescent="0.25">
      <c r="A25" t="s">
        <v>162</v>
      </c>
      <c r="B25">
        <v>470000000</v>
      </c>
      <c r="C25" t="s">
        <v>193</v>
      </c>
      <c r="D25" t="str">
        <f t="shared" si="0"/>
        <v>/</v>
      </c>
      <c r="E25" t="str">
        <f t="shared" si="1"/>
        <v>JSPU_SLASH</v>
      </c>
      <c r="F25" t="s">
        <v>224</v>
      </c>
    </row>
    <row r="26" spans="1:6" x14ac:dyDescent="0.25">
      <c r="A26" t="s">
        <v>163</v>
      </c>
      <c r="B26">
        <v>470610000</v>
      </c>
      <c r="C26" t="s">
        <v>194</v>
      </c>
      <c r="D26" t="str">
        <f t="shared" si="0"/>
        <v>/=</v>
      </c>
      <c r="E26" t="str">
        <f t="shared" si="1"/>
        <v>JSPU_SLASH_EQ</v>
      </c>
      <c r="F26" t="s">
        <v>224</v>
      </c>
    </row>
    <row r="27" spans="1:6" x14ac:dyDescent="0.25">
      <c r="A27" t="s">
        <v>148</v>
      </c>
      <c r="B27">
        <v>580000000</v>
      </c>
      <c r="C27" t="s">
        <v>195</v>
      </c>
      <c r="D27" t="str">
        <f t="shared" si="0"/>
        <v>:</v>
      </c>
      <c r="E27" t="str">
        <f t="shared" si="1"/>
        <v>JSPU_COLON</v>
      </c>
      <c r="F27" t="s">
        <v>224</v>
      </c>
    </row>
    <row r="28" spans="1:6" x14ac:dyDescent="0.25">
      <c r="A28" t="s">
        <v>119</v>
      </c>
      <c r="B28">
        <v>590000000</v>
      </c>
      <c r="C28" t="s">
        <v>196</v>
      </c>
      <c r="D28" t="str">
        <f t="shared" si="0"/>
        <v>;</v>
      </c>
      <c r="E28" t="str">
        <f t="shared" si="1"/>
        <v>JSPU_SEMICOLON</v>
      </c>
      <c r="F28" t="s">
        <v>224</v>
      </c>
    </row>
    <row r="29" spans="1:6" x14ac:dyDescent="0.25">
      <c r="A29" t="s">
        <v>121</v>
      </c>
      <c r="B29">
        <v>600000000</v>
      </c>
      <c r="C29" t="s">
        <v>197</v>
      </c>
      <c r="D29" t="str">
        <f t="shared" si="0"/>
        <v>&lt;</v>
      </c>
      <c r="E29" t="str">
        <f t="shared" si="1"/>
        <v>JSPU_LT</v>
      </c>
      <c r="F29" t="s">
        <v>224</v>
      </c>
    </row>
    <row r="30" spans="1:6" x14ac:dyDescent="0.25">
      <c r="A30" t="s">
        <v>136</v>
      </c>
      <c r="B30">
        <v>600600000</v>
      </c>
      <c r="C30" t="s">
        <v>198</v>
      </c>
      <c r="D30" t="str">
        <f t="shared" si="0"/>
        <v>&lt;&lt;</v>
      </c>
      <c r="E30" t="str">
        <f t="shared" si="1"/>
        <v>JSPU_LT_LT</v>
      </c>
      <c r="F30" t="s">
        <v>224</v>
      </c>
    </row>
    <row r="31" spans="1:6" x14ac:dyDescent="0.25">
      <c r="A31" t="s">
        <v>155</v>
      </c>
      <c r="B31">
        <v>600600610</v>
      </c>
      <c r="C31" t="s">
        <v>199</v>
      </c>
      <c r="D31" t="str">
        <f t="shared" si="0"/>
        <v>&lt;&lt;=</v>
      </c>
      <c r="E31" t="str">
        <f t="shared" si="1"/>
        <v>JSPU_LT_LT_EQ</v>
      </c>
      <c r="F31" t="s">
        <v>224</v>
      </c>
    </row>
    <row r="32" spans="1:6" x14ac:dyDescent="0.25">
      <c r="A32" t="s">
        <v>123</v>
      </c>
      <c r="B32">
        <v>600610000</v>
      </c>
      <c r="C32" t="s">
        <v>200</v>
      </c>
      <c r="D32" t="str">
        <f t="shared" si="0"/>
        <v>&lt;=</v>
      </c>
      <c r="E32" t="str">
        <f t="shared" si="1"/>
        <v>JSPU_LT_EQ</v>
      </c>
      <c r="F32" t="s">
        <v>224</v>
      </c>
    </row>
    <row r="33" spans="1:6" x14ac:dyDescent="0.25">
      <c r="A33" t="s">
        <v>149</v>
      </c>
      <c r="B33">
        <v>610000000</v>
      </c>
      <c r="C33" t="s">
        <v>201</v>
      </c>
      <c r="D33" t="str">
        <f t="shared" si="0"/>
        <v>=</v>
      </c>
      <c r="E33" t="str">
        <f t="shared" si="1"/>
        <v>JSPU_EQ</v>
      </c>
      <c r="F33" t="s">
        <v>224</v>
      </c>
    </row>
    <row r="34" spans="1:6" x14ac:dyDescent="0.25">
      <c r="A34" t="s">
        <v>125</v>
      </c>
      <c r="B34">
        <v>610610000</v>
      </c>
      <c r="C34" t="s">
        <v>202</v>
      </c>
      <c r="D34" t="str">
        <f t="shared" si="0"/>
        <v>==</v>
      </c>
      <c r="E34" t="str">
        <f t="shared" si="1"/>
        <v>JSPU_EQ_EQ</v>
      </c>
      <c r="F34" t="s">
        <v>224</v>
      </c>
    </row>
    <row r="35" spans="1:6" x14ac:dyDescent="0.25">
      <c r="A35" t="s">
        <v>127</v>
      </c>
      <c r="B35">
        <v>610610610</v>
      </c>
      <c r="C35" t="s">
        <v>203</v>
      </c>
      <c r="D35" t="str">
        <f t="shared" si="0"/>
        <v>===</v>
      </c>
      <c r="E35" t="str">
        <f t="shared" si="1"/>
        <v>JSPU_EQ_EQ_EQ</v>
      </c>
      <c r="F35" t="s">
        <v>224</v>
      </c>
    </row>
    <row r="36" spans="1:6" x14ac:dyDescent="0.25">
      <c r="A36" t="s">
        <v>161</v>
      </c>
      <c r="B36">
        <v>610620000</v>
      </c>
      <c r="C36" t="s">
        <v>204</v>
      </c>
      <c r="D36" t="str">
        <f t="shared" si="0"/>
        <v>=&gt;</v>
      </c>
      <c r="E36" t="str">
        <f t="shared" si="1"/>
        <v>JSPU_EQ_GT</v>
      </c>
      <c r="F36" t="s">
        <v>224</v>
      </c>
    </row>
    <row r="37" spans="1:6" x14ac:dyDescent="0.25">
      <c r="A37" t="s">
        <v>122</v>
      </c>
      <c r="B37">
        <v>620000000</v>
      </c>
      <c r="C37" t="s">
        <v>205</v>
      </c>
      <c r="D37" t="str">
        <f t="shared" si="0"/>
        <v>&gt;</v>
      </c>
      <c r="E37" t="str">
        <f t="shared" si="1"/>
        <v>JSPU_GT</v>
      </c>
      <c r="F37" t="s">
        <v>224</v>
      </c>
    </row>
    <row r="38" spans="1:6" x14ac:dyDescent="0.25">
      <c r="A38" t="s">
        <v>124</v>
      </c>
      <c r="B38">
        <v>620610000</v>
      </c>
      <c r="C38" t="s">
        <v>206</v>
      </c>
      <c r="D38" t="str">
        <f t="shared" si="0"/>
        <v>&gt;=</v>
      </c>
      <c r="E38" t="str">
        <f t="shared" si="1"/>
        <v>JSPU_GT_EQ</v>
      </c>
      <c r="F38" t="s">
        <v>224</v>
      </c>
    </row>
    <row r="39" spans="1:6" x14ac:dyDescent="0.25">
      <c r="A39" t="s">
        <v>137</v>
      </c>
      <c r="B39">
        <v>620620000</v>
      </c>
      <c r="C39" t="s">
        <v>207</v>
      </c>
      <c r="D39" t="str">
        <f t="shared" si="0"/>
        <v>&gt;&gt;</v>
      </c>
      <c r="E39" t="str">
        <f t="shared" si="1"/>
        <v>JSPU_GT_GT</v>
      </c>
      <c r="F39" t="s">
        <v>224</v>
      </c>
    </row>
    <row r="40" spans="1:6" x14ac:dyDescent="0.25">
      <c r="A40" t="s">
        <v>156</v>
      </c>
      <c r="B40">
        <v>620620610</v>
      </c>
      <c r="C40" t="s">
        <v>208</v>
      </c>
      <c r="D40" t="str">
        <f t="shared" si="0"/>
        <v>&gt;&gt;=</v>
      </c>
      <c r="E40" t="str">
        <f t="shared" si="1"/>
        <v>JSPU_GT_GT_EQ</v>
      </c>
      <c r="F40" t="s">
        <v>224</v>
      </c>
    </row>
    <row r="41" spans="1:6" x14ac:dyDescent="0.25">
      <c r="A41" t="s">
        <v>138</v>
      </c>
      <c r="B41">
        <v>620620620</v>
      </c>
      <c r="C41" t="s">
        <v>209</v>
      </c>
      <c r="D41" t="str">
        <f t="shared" si="0"/>
        <v>&gt;&gt;&gt;</v>
      </c>
      <c r="E41" t="str">
        <f t="shared" si="1"/>
        <v>JSPU_GT_GT_GT</v>
      </c>
      <c r="F41" t="s">
        <v>224</v>
      </c>
    </row>
    <row r="42" spans="1:6" x14ac:dyDescent="0.25">
      <c r="A42" t="s">
        <v>157</v>
      </c>
      <c r="B42">
        <v>620620621</v>
      </c>
      <c r="C42" t="s">
        <v>210</v>
      </c>
      <c r="D42" t="str">
        <f t="shared" si="0"/>
        <v>&gt;&gt;&gt;=</v>
      </c>
      <c r="E42" t="str">
        <f t="shared" si="1"/>
        <v>JSPU_GT_GT_GT_EQ</v>
      </c>
      <c r="F42" t="s">
        <v>224</v>
      </c>
    </row>
    <row r="43" spans="1:6" x14ac:dyDescent="0.25">
      <c r="A43" t="s">
        <v>146</v>
      </c>
      <c r="B43">
        <v>630000000</v>
      </c>
      <c r="C43" t="s">
        <v>211</v>
      </c>
      <c r="D43" t="str">
        <f t="shared" si="0"/>
        <v>?</v>
      </c>
      <c r="E43" t="str">
        <f t="shared" si="1"/>
        <v>JSPU_QUESTION</v>
      </c>
      <c r="F43" t="s">
        <v>224</v>
      </c>
    </row>
    <row r="44" spans="1:6" x14ac:dyDescent="0.25">
      <c r="A44" t="s">
        <v>164</v>
      </c>
      <c r="B44">
        <v>630460000</v>
      </c>
      <c r="C44" t="s">
        <v>212</v>
      </c>
      <c r="D44" t="str">
        <f t="shared" si="0"/>
        <v>?.</v>
      </c>
      <c r="E44" t="str">
        <f t="shared" si="1"/>
        <v>JSPU_QUESTION_DOT</v>
      </c>
      <c r="F44" t="s">
        <v>224</v>
      </c>
    </row>
    <row r="45" spans="1:6" x14ac:dyDescent="0.25">
      <c r="A45" t="s">
        <v>147</v>
      </c>
      <c r="B45">
        <v>630630000</v>
      </c>
      <c r="C45" t="s">
        <v>213</v>
      </c>
      <c r="D45" t="str">
        <f t="shared" si="0"/>
        <v>??</v>
      </c>
      <c r="E45" t="str">
        <f t="shared" si="1"/>
        <v>JSPU_QUESTION_QUESTION</v>
      </c>
      <c r="F45" t="s">
        <v>224</v>
      </c>
    </row>
    <row r="46" spans="1:6" x14ac:dyDescent="0.25">
      <c r="A46" t="s">
        <v>115</v>
      </c>
      <c r="B46">
        <v>910000000</v>
      </c>
      <c r="C46" t="s">
        <v>214</v>
      </c>
      <c r="D46" t="str">
        <f t="shared" si="0"/>
        <v>[</v>
      </c>
      <c r="E46" t="str">
        <f t="shared" si="1"/>
        <v>JSPU_OPEN_BRACKET</v>
      </c>
      <c r="F46" t="s">
        <v>224</v>
      </c>
    </row>
    <row r="47" spans="1:6" x14ac:dyDescent="0.25">
      <c r="A47" t="s">
        <v>116</v>
      </c>
      <c r="B47">
        <v>930000000</v>
      </c>
      <c r="C47" t="s">
        <v>215</v>
      </c>
      <c r="D47" t="str">
        <f t="shared" si="0"/>
        <v>]</v>
      </c>
      <c r="E47" t="str">
        <f t="shared" si="1"/>
        <v>JSPU_CLOSE_BRACKET</v>
      </c>
      <c r="F47" t="s">
        <v>224</v>
      </c>
    </row>
    <row r="48" spans="1:6" x14ac:dyDescent="0.25">
      <c r="A48" t="s">
        <v>141</v>
      </c>
      <c r="B48">
        <v>940000000</v>
      </c>
      <c r="C48" t="s">
        <v>216</v>
      </c>
      <c r="D48" t="str">
        <f t="shared" si="0"/>
        <v>^</v>
      </c>
      <c r="E48" t="str">
        <f t="shared" si="1"/>
        <v>JSPU_UP</v>
      </c>
      <c r="F48" t="s">
        <v>224</v>
      </c>
    </row>
    <row r="49" spans="1:6" x14ac:dyDescent="0.25">
      <c r="A49" t="s">
        <v>160</v>
      </c>
      <c r="B49">
        <v>940610000</v>
      </c>
      <c r="C49" t="s">
        <v>217</v>
      </c>
      <c r="D49" t="str">
        <f t="shared" si="0"/>
        <v>^=</v>
      </c>
      <c r="E49" t="str">
        <f t="shared" si="1"/>
        <v>JSPU_UP_EQ</v>
      </c>
      <c r="F49" t="s">
        <v>224</v>
      </c>
    </row>
    <row r="50" spans="1:6" x14ac:dyDescent="0.25">
      <c r="A50" t="s">
        <v>111</v>
      </c>
      <c r="B50">
        <v>1230000000</v>
      </c>
      <c r="C50" t="s">
        <v>218</v>
      </c>
      <c r="D50" t="str">
        <f t="shared" si="0"/>
        <v>{</v>
      </c>
      <c r="E50" t="str">
        <f t="shared" si="1"/>
        <v>JSPU_OPEN_BRACE</v>
      </c>
      <c r="F50" t="s">
        <v>224</v>
      </c>
    </row>
    <row r="51" spans="1:6" x14ac:dyDescent="0.25">
      <c r="A51" t="s">
        <v>140</v>
      </c>
      <c r="B51">
        <v>1240000000</v>
      </c>
      <c r="C51" t="s">
        <v>219</v>
      </c>
      <c r="D51" t="str">
        <f t="shared" si="0"/>
        <v>|</v>
      </c>
      <c r="E51" t="str">
        <f t="shared" si="1"/>
        <v>JSPU_BAR</v>
      </c>
      <c r="F51" t="s">
        <v>224</v>
      </c>
    </row>
    <row r="52" spans="1:6" x14ac:dyDescent="0.25">
      <c r="A52" t="s">
        <v>159</v>
      </c>
      <c r="B52">
        <v>1240610000</v>
      </c>
      <c r="C52" t="s">
        <v>220</v>
      </c>
      <c r="D52" t="str">
        <f t="shared" si="0"/>
        <v>|=</v>
      </c>
      <c r="E52" t="str">
        <f t="shared" si="1"/>
        <v>JSPU_BAR_EQ</v>
      </c>
      <c r="F52" t="s">
        <v>224</v>
      </c>
    </row>
    <row r="53" spans="1:6" x14ac:dyDescent="0.25">
      <c r="A53" t="s">
        <v>145</v>
      </c>
      <c r="B53">
        <v>1241240000</v>
      </c>
      <c r="C53" t="s">
        <v>221</v>
      </c>
      <c r="D53" t="str">
        <f t="shared" si="0"/>
        <v>||</v>
      </c>
      <c r="E53" t="str">
        <f t="shared" si="1"/>
        <v>JSPU_BAR_BAR</v>
      </c>
      <c r="F53" t="s">
        <v>224</v>
      </c>
    </row>
    <row r="54" spans="1:6" x14ac:dyDescent="0.25">
      <c r="A54" t="s">
        <v>112</v>
      </c>
      <c r="B54">
        <v>1250000000</v>
      </c>
      <c r="C54" t="s">
        <v>222</v>
      </c>
      <c r="D54" t="str">
        <f t="shared" si="0"/>
        <v>}</v>
      </c>
      <c r="E54" t="str">
        <f t="shared" si="1"/>
        <v>JSPU_CLOSE_BRACE</v>
      </c>
      <c r="F54" t="s">
        <v>224</v>
      </c>
    </row>
    <row r="55" spans="1:6" x14ac:dyDescent="0.25">
      <c r="A55" t="s">
        <v>143</v>
      </c>
      <c r="B55">
        <v>1260000000</v>
      </c>
      <c r="C55" t="s">
        <v>223</v>
      </c>
      <c r="D55" t="str">
        <f t="shared" si="0"/>
        <v>~</v>
      </c>
      <c r="E55" t="str">
        <f t="shared" si="1"/>
        <v>JSPU_TILDE</v>
      </c>
      <c r="F55" t="s">
        <v>224</v>
      </c>
    </row>
  </sheetData>
  <sortState ref="A2:F55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6"/>
  <sheetViews>
    <sheetView zoomScale="130" zoomScaleNormal="130" workbookViewId="0">
      <selection activeCell="G2" sqref="G2"/>
    </sheetView>
  </sheetViews>
  <sheetFormatPr defaultRowHeight="15" x14ac:dyDescent="0.25"/>
  <cols>
    <col min="2" max="2" width="11.42578125" bestFit="1" customWidth="1"/>
    <col min="3" max="3" width="26.42578125" bestFit="1" customWidth="1"/>
    <col min="4" max="4" width="12.140625" bestFit="1" customWidth="1"/>
    <col min="5" max="5" width="19.140625" bestFit="1" customWidth="1"/>
  </cols>
  <sheetData>
    <row r="2" spans="2:7" x14ac:dyDescent="0.25">
      <c r="B2" s="25" t="str">
        <f>[1]Sheet3!A1</f>
        <v>Precedence</v>
      </c>
      <c r="C2" s="25" t="str">
        <f>[1]Sheet3!B1</f>
        <v>Operator type</v>
      </c>
      <c r="D2" s="25" t="str">
        <f>[1]Sheet3!C1</f>
        <v>Associativity</v>
      </c>
      <c r="E2" s="25" t="str">
        <f>[1]Sheet3!D1</f>
        <v>Individual operators</v>
      </c>
      <c r="G2" s="23" t="str">
        <f>B2&amp;" "&amp;C2&amp;" "&amp;D2&amp;" "&amp;E2</f>
        <v>Precedence Operator type Associativity Individual operators</v>
      </c>
    </row>
    <row r="3" spans="2:7" x14ac:dyDescent="0.25">
      <c r="B3" s="25">
        <f>[1]Sheet3!A2</f>
        <v>21</v>
      </c>
      <c r="C3" s="25" t="str">
        <f>[1]Sheet3!B2</f>
        <v>Grouping</v>
      </c>
      <c r="D3" s="25" t="str">
        <f>[1]Sheet3!C2</f>
        <v>n/a</v>
      </c>
      <c r="E3" s="25" t="str">
        <f>[1]Sheet3!D2</f>
        <v>( … )</v>
      </c>
      <c r="G3" s="23" t="str">
        <f>B3&amp;" "&amp;C3&amp;" "&amp;D3&amp;" "&amp;E3</f>
        <v>21 Grouping n/a ( … )</v>
      </c>
    </row>
    <row r="4" spans="2:7" x14ac:dyDescent="0.25">
      <c r="B4" s="25">
        <f>[1]Sheet3!A3</f>
        <v>20</v>
      </c>
      <c r="C4" s="25" t="str">
        <f>[1]Sheet3!B3</f>
        <v>Member Access</v>
      </c>
      <c r="D4" s="25" t="str">
        <f>[1]Sheet3!C3</f>
        <v>left-to-right</v>
      </c>
      <c r="E4" s="25" t="str">
        <f>[1]Sheet3!D3</f>
        <v>… . …</v>
      </c>
      <c r="G4" s="23" t="str">
        <f>B4&amp;" "&amp;C4&amp;" "&amp;D4&amp;" "&amp;E4</f>
        <v>20 Member Access left-to-right … . …</v>
      </c>
    </row>
    <row r="5" spans="2:7" x14ac:dyDescent="0.25">
      <c r="B5" s="25">
        <f>[1]Sheet3!A4</f>
        <v>0</v>
      </c>
      <c r="C5" s="25" t="str">
        <f>[1]Sheet3!B4</f>
        <v>Computed Member Access</v>
      </c>
      <c r="D5" s="25" t="str">
        <f>[1]Sheet3!C4</f>
        <v>left-to-right</v>
      </c>
      <c r="E5" s="25" t="str">
        <f>[1]Sheet3!D4</f>
        <v>… [ … ]</v>
      </c>
      <c r="G5" s="23" t="str">
        <f>B5&amp;" "&amp;C5&amp;" "&amp;D5&amp;" "&amp;E5</f>
        <v>0 Computed Member Access left-to-right … [ … ]</v>
      </c>
    </row>
    <row r="6" spans="2:7" x14ac:dyDescent="0.25">
      <c r="B6" s="25">
        <f>[1]Sheet3!A5</f>
        <v>0</v>
      </c>
      <c r="C6" s="25" t="str">
        <f>[1]Sheet3!B5</f>
        <v>new (with argument list)</v>
      </c>
      <c r="D6" s="25" t="str">
        <f>[1]Sheet3!C5</f>
        <v>n/a</v>
      </c>
      <c r="E6" s="25" t="str">
        <f>[1]Sheet3!D5</f>
        <v>new … ( … )</v>
      </c>
      <c r="G6" s="23" t="str">
        <f>B6&amp;" "&amp;C6&amp;" "&amp;D6&amp;" "&amp;E6</f>
        <v>0 new (with argument list) n/a new … ( … )</v>
      </c>
    </row>
    <row r="7" spans="2:7" x14ac:dyDescent="0.25">
      <c r="B7" s="25">
        <f>[1]Sheet3!A6</f>
        <v>0</v>
      </c>
      <c r="C7" s="25" t="str">
        <f>[1]Sheet3!B6</f>
        <v>Function Call</v>
      </c>
      <c r="D7" s="25" t="str">
        <f>[1]Sheet3!C6</f>
        <v>left-to-right</v>
      </c>
      <c r="E7" s="25" t="str">
        <f>[1]Sheet3!D6</f>
        <v>… ( … )</v>
      </c>
    </row>
    <row r="8" spans="2:7" x14ac:dyDescent="0.25">
      <c r="B8" s="25">
        <f>[1]Sheet3!A7</f>
        <v>0</v>
      </c>
      <c r="C8" s="25" t="str">
        <f>[1]Sheet3!B7</f>
        <v>Optional chaining</v>
      </c>
      <c r="D8" s="25" t="str">
        <f>[1]Sheet3!C7</f>
        <v>left-to-right</v>
      </c>
      <c r="E8" s="25" t="str">
        <f>[1]Sheet3!D7</f>
        <v>?.</v>
      </c>
    </row>
    <row r="9" spans="2:7" x14ac:dyDescent="0.25">
      <c r="B9" s="25">
        <f>[1]Sheet3!A8</f>
        <v>19</v>
      </c>
      <c r="C9" s="25" t="str">
        <f>[1]Sheet3!B8</f>
        <v>new (without argument list)</v>
      </c>
      <c r="D9" s="25" t="str">
        <f>[1]Sheet3!C8</f>
        <v>right-to-left</v>
      </c>
      <c r="E9" s="25" t="str">
        <f>[1]Sheet3!D8</f>
        <v>new …</v>
      </c>
    </row>
    <row r="10" spans="2:7" x14ac:dyDescent="0.25">
      <c r="B10" s="25">
        <f>[1]Sheet3!A9</f>
        <v>18</v>
      </c>
      <c r="C10" s="25" t="str">
        <f>[1]Sheet3!B9</f>
        <v>Postfix Increment</v>
      </c>
      <c r="D10" s="25" t="str">
        <f>[1]Sheet3!C9</f>
        <v>n/a</v>
      </c>
      <c r="E10" s="25" t="str">
        <f>[1]Sheet3!D9</f>
        <v>… ++</v>
      </c>
    </row>
    <row r="11" spans="2:7" x14ac:dyDescent="0.25">
      <c r="B11" s="25">
        <f>[1]Sheet3!A10</f>
        <v>0</v>
      </c>
      <c r="C11" s="25" t="str">
        <f>[1]Sheet3!B10</f>
        <v>Postfix Decrement</v>
      </c>
      <c r="D11" s="25">
        <f>[1]Sheet3!C10</f>
        <v>0</v>
      </c>
      <c r="E11" s="25" t="str">
        <f>[1]Sheet3!D10</f>
        <v>… --</v>
      </c>
    </row>
    <row r="12" spans="2:7" x14ac:dyDescent="0.25">
      <c r="B12" s="25">
        <f>[1]Sheet3!A11</f>
        <v>17</v>
      </c>
      <c r="C12" s="25" t="str">
        <f>[1]Sheet3!B11</f>
        <v>Logical NOT</v>
      </c>
      <c r="D12" s="25" t="str">
        <f>[1]Sheet3!C11</f>
        <v>right-to-left</v>
      </c>
      <c r="E12" s="25" t="str">
        <f>[1]Sheet3!D11</f>
        <v>! …</v>
      </c>
    </row>
    <row r="13" spans="2:7" x14ac:dyDescent="0.25">
      <c r="B13" s="25">
        <f>[1]Sheet3!A12</f>
        <v>0</v>
      </c>
      <c r="C13" s="25" t="str">
        <f>[1]Sheet3!B12</f>
        <v>Bitwise NOT</v>
      </c>
      <c r="D13" s="25">
        <f>[1]Sheet3!C12</f>
        <v>0</v>
      </c>
      <c r="E13" s="25" t="str">
        <f>[1]Sheet3!D12</f>
        <v>~ …</v>
      </c>
    </row>
    <row r="14" spans="2:7" x14ac:dyDescent="0.25">
      <c r="B14" s="25">
        <f>[1]Sheet3!A13</f>
        <v>0</v>
      </c>
      <c r="C14" s="25" t="str">
        <f>[1]Sheet3!B13</f>
        <v>Unary Plus</v>
      </c>
      <c r="D14" s="25">
        <f>[1]Sheet3!C13</f>
        <v>0</v>
      </c>
      <c r="E14" s="25" t="str">
        <f>[1]Sheet3!D13</f>
        <v>+ …</v>
      </c>
    </row>
    <row r="15" spans="2:7" x14ac:dyDescent="0.25">
      <c r="B15" s="25">
        <f>[1]Sheet3!A14</f>
        <v>0</v>
      </c>
      <c r="C15" s="25" t="str">
        <f>[1]Sheet3!B14</f>
        <v>Unary Negation</v>
      </c>
      <c r="D15" s="25">
        <f>[1]Sheet3!C14</f>
        <v>0</v>
      </c>
      <c r="E15" s="25" t="str">
        <f>[1]Sheet3!D14</f>
        <v>- …</v>
      </c>
    </row>
    <row r="16" spans="2:7" x14ac:dyDescent="0.25">
      <c r="B16" s="25">
        <f>[1]Sheet3!A15</f>
        <v>0</v>
      </c>
      <c r="C16" s="25" t="str">
        <f>[1]Sheet3!B15</f>
        <v>Prefix Increment</v>
      </c>
      <c r="D16" s="25">
        <f>[1]Sheet3!C15</f>
        <v>0</v>
      </c>
      <c r="E16" s="25" t="str">
        <f>[1]Sheet3!D15</f>
        <v>++ …</v>
      </c>
    </row>
    <row r="17" spans="2:10" x14ac:dyDescent="0.25">
      <c r="B17" s="25">
        <f>[1]Sheet3!A16</f>
        <v>0</v>
      </c>
      <c r="C17" s="25" t="str">
        <f>[1]Sheet3!B16</f>
        <v>Prefix Decrement</v>
      </c>
      <c r="D17" s="25">
        <f>[1]Sheet3!C16</f>
        <v>0</v>
      </c>
      <c r="E17" s="25" t="str">
        <f>[1]Sheet3!D16</f>
        <v>-- …</v>
      </c>
    </row>
    <row r="18" spans="2:10" x14ac:dyDescent="0.25">
      <c r="B18" s="25">
        <f>[1]Sheet3!A17</f>
        <v>0</v>
      </c>
      <c r="C18" s="25" t="str">
        <f>[1]Sheet3!B17</f>
        <v>typeof</v>
      </c>
      <c r="D18" s="25">
        <f>[1]Sheet3!C17</f>
        <v>0</v>
      </c>
      <c r="E18" s="25" t="str">
        <f>[1]Sheet3!D17</f>
        <v>typeof …</v>
      </c>
    </row>
    <row r="19" spans="2:10" x14ac:dyDescent="0.25">
      <c r="B19" s="25">
        <f>[1]Sheet3!A18</f>
        <v>0</v>
      </c>
      <c r="C19" s="25" t="str">
        <f>[1]Sheet3!B18</f>
        <v>void</v>
      </c>
      <c r="D19" s="25">
        <f>[1]Sheet3!C18</f>
        <v>0</v>
      </c>
      <c r="E19" s="25" t="str">
        <f>[1]Sheet3!D18</f>
        <v>void …</v>
      </c>
    </row>
    <row r="20" spans="2:10" x14ac:dyDescent="0.25">
      <c r="B20" s="25">
        <f>[1]Sheet3!A19</f>
        <v>0</v>
      </c>
      <c r="C20" s="25" t="str">
        <f>[1]Sheet3!B19</f>
        <v>delete</v>
      </c>
      <c r="D20" s="25">
        <f>[1]Sheet3!C19</f>
        <v>0</v>
      </c>
      <c r="E20" s="25" t="str">
        <f>[1]Sheet3!D19</f>
        <v>delete …</v>
      </c>
    </row>
    <row r="21" spans="2:10" x14ac:dyDescent="0.25">
      <c r="B21" s="25">
        <f>[1]Sheet3!A20</f>
        <v>0</v>
      </c>
      <c r="C21" s="25" t="str">
        <f>[1]Sheet3!B20</f>
        <v>await</v>
      </c>
      <c r="D21" s="25">
        <f>[1]Sheet3!C20</f>
        <v>0</v>
      </c>
      <c r="E21" s="25" t="str">
        <f>[1]Sheet3!D20</f>
        <v>await …</v>
      </c>
    </row>
    <row r="22" spans="2:10" x14ac:dyDescent="0.25">
      <c r="B22" s="25">
        <f>[1]Sheet3!A21</f>
        <v>16</v>
      </c>
      <c r="C22" s="25" t="str">
        <f>[1]Sheet3!B21</f>
        <v>Exponentiation</v>
      </c>
      <c r="D22" s="25" t="str">
        <f>[1]Sheet3!C21</f>
        <v>right-to-left</v>
      </c>
      <c r="E22" s="25" t="str">
        <f>[1]Sheet3!D21</f>
        <v>… ** …</v>
      </c>
      <c r="I22">
        <v>0</v>
      </c>
      <c r="J22" t="str">
        <f>TEXT(I22,"0;-0;;@")</f>
        <v/>
      </c>
    </row>
    <row r="23" spans="2:10" x14ac:dyDescent="0.25">
      <c r="B23" s="25">
        <f>[1]Sheet3!A22</f>
        <v>15</v>
      </c>
      <c r="C23" s="25" t="str">
        <f>[1]Sheet3!B22</f>
        <v>Multiplication</v>
      </c>
      <c r="D23" s="25" t="str">
        <f>[1]Sheet3!C22</f>
        <v>left-to-right</v>
      </c>
      <c r="E23" s="25" t="str">
        <f>[1]Sheet3!D22</f>
        <v>… * …</v>
      </c>
    </row>
    <row r="24" spans="2:10" x14ac:dyDescent="0.25">
      <c r="B24" s="25">
        <f>[1]Sheet3!A23</f>
        <v>0</v>
      </c>
      <c r="C24" s="25" t="str">
        <f>[1]Sheet3!B23</f>
        <v>Division</v>
      </c>
      <c r="D24" s="25">
        <f>[1]Sheet3!C23</f>
        <v>0</v>
      </c>
      <c r="E24" s="25" t="str">
        <f>[1]Sheet3!D23</f>
        <v>… / …</v>
      </c>
    </row>
    <row r="25" spans="2:10" x14ac:dyDescent="0.25">
      <c r="B25" s="25">
        <f>[1]Sheet3!A24</f>
        <v>0</v>
      </c>
      <c r="C25" s="25" t="str">
        <f>[1]Sheet3!B24</f>
        <v>Remainder</v>
      </c>
      <c r="D25" s="25">
        <f>[1]Sheet3!C24</f>
        <v>0</v>
      </c>
      <c r="E25" s="25" t="str">
        <f>[1]Sheet3!D24</f>
        <v>… % …</v>
      </c>
    </row>
    <row r="26" spans="2:10" x14ac:dyDescent="0.25">
      <c r="B26" s="25">
        <f>[1]Sheet3!A25</f>
        <v>14</v>
      </c>
      <c r="C26" s="25" t="str">
        <f>[1]Sheet3!B25</f>
        <v>Addition</v>
      </c>
      <c r="D26" s="25" t="str">
        <f>[1]Sheet3!C25</f>
        <v>left-to-right</v>
      </c>
      <c r="E26" s="25" t="str">
        <f>[1]Sheet3!D25</f>
        <v>… + …</v>
      </c>
    </row>
    <row r="27" spans="2:10" x14ac:dyDescent="0.25">
      <c r="B27" s="25">
        <f>[1]Sheet3!A26</f>
        <v>0</v>
      </c>
      <c r="C27" s="25" t="str">
        <f>[1]Sheet3!B26</f>
        <v>Subtraction</v>
      </c>
      <c r="D27" s="25">
        <f>[1]Sheet3!C26</f>
        <v>0</v>
      </c>
      <c r="E27" s="25" t="str">
        <f>[1]Sheet3!D26</f>
        <v>… - …</v>
      </c>
    </row>
    <row r="28" spans="2:10" x14ac:dyDescent="0.25">
      <c r="B28" s="25">
        <f>[1]Sheet3!A27</f>
        <v>13</v>
      </c>
      <c r="C28" s="25" t="str">
        <f>[1]Sheet3!B27</f>
        <v>Bitwise Left Shift</v>
      </c>
      <c r="D28" s="25" t="str">
        <f>[1]Sheet3!C27</f>
        <v>left-to-right</v>
      </c>
      <c r="E28" s="25" t="str">
        <f>[1]Sheet3!D27</f>
        <v>… &lt;&lt; …</v>
      </c>
    </row>
    <row r="29" spans="2:10" x14ac:dyDescent="0.25">
      <c r="B29" s="25">
        <f>[1]Sheet3!A28</f>
        <v>0</v>
      </c>
      <c r="C29" s="25" t="str">
        <f>[1]Sheet3!B28</f>
        <v>Bitwise Right Shift</v>
      </c>
      <c r="D29" s="25">
        <f>[1]Sheet3!C28</f>
        <v>0</v>
      </c>
      <c r="E29" s="25" t="str">
        <f>[1]Sheet3!D28</f>
        <v>… &gt;&gt; …</v>
      </c>
    </row>
    <row r="30" spans="2:10" x14ac:dyDescent="0.25">
      <c r="B30" s="25">
        <f>[1]Sheet3!A29</f>
        <v>0</v>
      </c>
      <c r="C30" s="25" t="str">
        <f>[1]Sheet3!B29</f>
        <v>Bitwise Unsigned Right Shift</v>
      </c>
      <c r="D30" s="25">
        <f>[1]Sheet3!C29</f>
        <v>0</v>
      </c>
      <c r="E30" s="25" t="str">
        <f>[1]Sheet3!D29</f>
        <v>… &gt;&gt;&gt; …</v>
      </c>
    </row>
    <row r="31" spans="2:10" x14ac:dyDescent="0.25">
      <c r="B31" s="25">
        <f>[1]Sheet3!A30</f>
        <v>12</v>
      </c>
      <c r="C31" s="25" t="str">
        <f>[1]Sheet3!B30</f>
        <v>Less Than</v>
      </c>
      <c r="D31" s="25" t="str">
        <f>[1]Sheet3!C30</f>
        <v>left-to-right</v>
      </c>
      <c r="E31" s="25" t="str">
        <f>[1]Sheet3!D30</f>
        <v>… &lt; …</v>
      </c>
    </row>
    <row r="32" spans="2:10" x14ac:dyDescent="0.25">
      <c r="B32" s="25">
        <f>[1]Sheet3!A31</f>
        <v>0</v>
      </c>
      <c r="C32" s="25" t="str">
        <f>[1]Sheet3!B31</f>
        <v>Less Than Or Equal</v>
      </c>
      <c r="D32" s="25">
        <f>[1]Sheet3!C31</f>
        <v>0</v>
      </c>
      <c r="E32" s="25" t="str">
        <f>[1]Sheet3!D31</f>
        <v>… &lt;= …</v>
      </c>
    </row>
    <row r="33" spans="2:5" x14ac:dyDescent="0.25">
      <c r="B33" s="25">
        <f>[1]Sheet3!A32</f>
        <v>0</v>
      </c>
      <c r="C33" s="25" t="str">
        <f>[1]Sheet3!B32</f>
        <v>Greater Than</v>
      </c>
      <c r="D33" s="25">
        <f>[1]Sheet3!C32</f>
        <v>0</v>
      </c>
      <c r="E33" s="25" t="str">
        <f>[1]Sheet3!D32</f>
        <v>… &gt; …</v>
      </c>
    </row>
    <row r="34" spans="2:5" x14ac:dyDescent="0.25">
      <c r="B34" s="25">
        <f>[1]Sheet3!A33</f>
        <v>0</v>
      </c>
      <c r="C34" s="25" t="str">
        <f>[1]Sheet3!B33</f>
        <v>Greater Than Or Equal</v>
      </c>
      <c r="D34" s="25">
        <f>[1]Sheet3!C33</f>
        <v>0</v>
      </c>
      <c r="E34" s="25" t="str">
        <f>[1]Sheet3!D33</f>
        <v>… &gt;= …</v>
      </c>
    </row>
    <row r="35" spans="2:5" x14ac:dyDescent="0.25">
      <c r="B35" s="25">
        <f>[1]Sheet3!A34</f>
        <v>0</v>
      </c>
      <c r="C35" s="25" t="str">
        <f>[1]Sheet3!B34</f>
        <v>in</v>
      </c>
      <c r="D35" s="25">
        <f>[1]Sheet3!C34</f>
        <v>0</v>
      </c>
      <c r="E35" s="25" t="str">
        <f>[1]Sheet3!D34</f>
        <v>… in …</v>
      </c>
    </row>
    <row r="36" spans="2:5" x14ac:dyDescent="0.25">
      <c r="B36" s="25">
        <f>[1]Sheet3!A35</f>
        <v>0</v>
      </c>
      <c r="C36" s="25" t="str">
        <f>[1]Sheet3!B35</f>
        <v>instanceof</v>
      </c>
      <c r="D36" s="25">
        <f>[1]Sheet3!C35</f>
        <v>0</v>
      </c>
      <c r="E36" s="25" t="str">
        <f>[1]Sheet3!D35</f>
        <v>… instanceof …</v>
      </c>
    </row>
    <row r="37" spans="2:5" x14ac:dyDescent="0.25">
      <c r="B37" s="25">
        <f>[1]Sheet3!A36</f>
        <v>11</v>
      </c>
      <c r="C37" s="25" t="str">
        <f>[1]Sheet3!B36</f>
        <v>Equality</v>
      </c>
      <c r="D37" s="25" t="str">
        <f>[1]Sheet3!C36</f>
        <v>left-to-right</v>
      </c>
      <c r="E37" s="25" t="str">
        <f>[1]Sheet3!D36</f>
        <v>… == …</v>
      </c>
    </row>
    <row r="38" spans="2:5" x14ac:dyDescent="0.25">
      <c r="B38" s="25">
        <f>[1]Sheet3!A37</f>
        <v>0</v>
      </c>
      <c r="C38" s="25" t="str">
        <f>[1]Sheet3!B37</f>
        <v>Inequality</v>
      </c>
      <c r="D38" s="25">
        <f>[1]Sheet3!C37</f>
        <v>0</v>
      </c>
      <c r="E38" s="25" t="str">
        <f>[1]Sheet3!D37</f>
        <v>… != …</v>
      </c>
    </row>
    <row r="39" spans="2:5" x14ac:dyDescent="0.25">
      <c r="B39" s="25">
        <f>[1]Sheet3!A38</f>
        <v>0</v>
      </c>
      <c r="C39" s="25" t="str">
        <f>[1]Sheet3!B38</f>
        <v>Strict Equality</v>
      </c>
      <c r="D39" s="25">
        <f>[1]Sheet3!C38</f>
        <v>0</v>
      </c>
      <c r="E39" s="25" t="str">
        <f>[1]Sheet3!D38</f>
        <v>… === …</v>
      </c>
    </row>
    <row r="40" spans="2:5" x14ac:dyDescent="0.25">
      <c r="B40" s="25">
        <f>[1]Sheet3!A39</f>
        <v>0</v>
      </c>
      <c r="C40" s="25" t="str">
        <f>[1]Sheet3!B39</f>
        <v>Strict Inequality</v>
      </c>
      <c r="D40" s="25">
        <f>[1]Sheet3!C39</f>
        <v>0</v>
      </c>
      <c r="E40" s="25" t="str">
        <f>[1]Sheet3!D39</f>
        <v>… !== …</v>
      </c>
    </row>
    <row r="41" spans="2:5" x14ac:dyDescent="0.25">
      <c r="B41" s="25">
        <f>[1]Sheet3!A40</f>
        <v>10</v>
      </c>
      <c r="C41" s="25" t="str">
        <f>[1]Sheet3!B40</f>
        <v>Bitwise AND</v>
      </c>
      <c r="D41" s="25" t="str">
        <f>[1]Sheet3!C40</f>
        <v>left-to-right</v>
      </c>
      <c r="E41" s="25" t="str">
        <f>[1]Sheet3!D40</f>
        <v>… &amp; …</v>
      </c>
    </row>
    <row r="42" spans="2:5" x14ac:dyDescent="0.25">
      <c r="B42" s="25">
        <f>[1]Sheet3!A41</f>
        <v>9</v>
      </c>
      <c r="C42" s="25" t="str">
        <f>[1]Sheet3!B41</f>
        <v>Bitwise XOR</v>
      </c>
      <c r="D42" s="25" t="str">
        <f>[1]Sheet3!C41</f>
        <v>left-to-right</v>
      </c>
      <c r="E42" s="25" t="str">
        <f>[1]Sheet3!D41</f>
        <v>… ^ …</v>
      </c>
    </row>
    <row r="43" spans="2:5" x14ac:dyDescent="0.25">
      <c r="B43" s="25">
        <f>[1]Sheet3!A42</f>
        <v>8</v>
      </c>
      <c r="C43" s="25" t="str">
        <f>[1]Sheet3!B42</f>
        <v>Bitwise OR</v>
      </c>
      <c r="D43" s="25" t="str">
        <f>[1]Sheet3!C42</f>
        <v>left-to-right</v>
      </c>
      <c r="E43" s="25" t="str">
        <f>[1]Sheet3!D42</f>
        <v>… | …</v>
      </c>
    </row>
    <row r="44" spans="2:5" x14ac:dyDescent="0.25">
      <c r="B44" s="25">
        <f>[1]Sheet3!A43</f>
        <v>7</v>
      </c>
      <c r="C44" s="25" t="str">
        <f>[1]Sheet3!B43</f>
        <v>Logical AND</v>
      </c>
      <c r="D44" s="25" t="str">
        <f>[1]Sheet3!C43</f>
        <v>left-to-right</v>
      </c>
      <c r="E44" s="25" t="str">
        <f>[1]Sheet3!D43</f>
        <v>… &amp;&amp; …</v>
      </c>
    </row>
    <row r="45" spans="2:5" x14ac:dyDescent="0.25">
      <c r="B45" s="25">
        <f>[1]Sheet3!A44</f>
        <v>6</v>
      </c>
      <c r="C45" s="25" t="str">
        <f>[1]Sheet3!B44</f>
        <v>Logical OR</v>
      </c>
      <c r="D45" s="25" t="str">
        <f>[1]Sheet3!C44</f>
        <v>left-to-right</v>
      </c>
      <c r="E45" s="25" t="str">
        <f>[1]Sheet3!D44</f>
        <v>… || …</v>
      </c>
    </row>
    <row r="46" spans="2:5" x14ac:dyDescent="0.25">
      <c r="B46" s="25">
        <f>[1]Sheet3!A45</f>
        <v>5</v>
      </c>
      <c r="C46" s="25" t="str">
        <f>[1]Sheet3!B45</f>
        <v>Nullish coalescing operator</v>
      </c>
      <c r="D46" s="25" t="str">
        <f>[1]Sheet3!C45</f>
        <v>left-to-right</v>
      </c>
      <c r="E46" s="25" t="str">
        <f>[1]Sheet3!D45</f>
        <v>… ?? …</v>
      </c>
    </row>
    <row r="47" spans="2:5" x14ac:dyDescent="0.25">
      <c r="B47" s="25">
        <f>[1]Sheet3!A46</f>
        <v>4</v>
      </c>
      <c r="C47" s="25" t="str">
        <f>[1]Sheet3!B46</f>
        <v>Conditional</v>
      </c>
      <c r="D47" s="25" t="str">
        <f>[1]Sheet3!C46</f>
        <v>right-to-left</v>
      </c>
      <c r="E47" s="25" t="str">
        <f>[1]Sheet3!D46</f>
        <v>… ? … : …</v>
      </c>
    </row>
    <row r="48" spans="2:5" x14ac:dyDescent="0.25">
      <c r="B48" s="25">
        <f>[1]Sheet3!A47</f>
        <v>3</v>
      </c>
      <c r="C48" s="25" t="str">
        <f>[1]Sheet3!B47</f>
        <v>Assignment</v>
      </c>
      <c r="D48" s="25" t="str">
        <f>[1]Sheet3!C47</f>
        <v>right-to-left</v>
      </c>
      <c r="E48" s="25" t="str">
        <f>[1]Sheet3!D47</f>
        <v>… = …</v>
      </c>
    </row>
    <row r="49" spans="2:5" x14ac:dyDescent="0.25">
      <c r="B49" s="25">
        <f>[1]Sheet3!A48</f>
        <v>0</v>
      </c>
      <c r="C49" s="25">
        <f>[1]Sheet3!B48</f>
        <v>0</v>
      </c>
      <c r="D49" s="25">
        <f>[1]Sheet3!C48</f>
        <v>0</v>
      </c>
      <c r="E49" s="25" t="str">
        <f>[1]Sheet3!D48</f>
        <v>… += …</v>
      </c>
    </row>
    <row r="50" spans="2:5" x14ac:dyDescent="0.25">
      <c r="B50" s="25">
        <f>[1]Sheet3!A49</f>
        <v>0</v>
      </c>
      <c r="C50" s="25">
        <f>[1]Sheet3!B49</f>
        <v>0</v>
      </c>
      <c r="D50" s="25">
        <f>[1]Sheet3!C49</f>
        <v>0</v>
      </c>
      <c r="E50" s="25" t="str">
        <f>[1]Sheet3!D49</f>
        <v>… -= …</v>
      </c>
    </row>
    <row r="51" spans="2:5" x14ac:dyDescent="0.25">
      <c r="B51" s="25">
        <f>[1]Sheet3!A50</f>
        <v>0</v>
      </c>
      <c r="C51" s="25">
        <f>[1]Sheet3!B50</f>
        <v>0</v>
      </c>
      <c r="D51" s="25">
        <f>[1]Sheet3!C50</f>
        <v>0</v>
      </c>
      <c r="E51" s="25" t="str">
        <f>[1]Sheet3!D50</f>
        <v>… **= …</v>
      </c>
    </row>
    <row r="52" spans="2:5" x14ac:dyDescent="0.25">
      <c r="B52" s="25">
        <f>[1]Sheet3!A51</f>
        <v>0</v>
      </c>
      <c r="C52" s="25">
        <f>[1]Sheet3!B51</f>
        <v>0</v>
      </c>
      <c r="D52" s="25">
        <f>[1]Sheet3!C51</f>
        <v>0</v>
      </c>
      <c r="E52" s="25" t="str">
        <f>[1]Sheet3!D51</f>
        <v>… *= …</v>
      </c>
    </row>
    <row r="53" spans="2:5" x14ac:dyDescent="0.25">
      <c r="B53" s="25">
        <f>[1]Sheet3!A52</f>
        <v>0</v>
      </c>
      <c r="C53" s="25">
        <f>[1]Sheet3!B52</f>
        <v>0</v>
      </c>
      <c r="D53" s="25">
        <f>[1]Sheet3!C52</f>
        <v>0</v>
      </c>
      <c r="E53" s="25" t="str">
        <f>[1]Sheet3!D52</f>
        <v>… /= …</v>
      </c>
    </row>
    <row r="54" spans="2:5" x14ac:dyDescent="0.25">
      <c r="B54" s="25">
        <f>[1]Sheet3!A53</f>
        <v>0</v>
      </c>
      <c r="C54" s="25">
        <f>[1]Sheet3!B53</f>
        <v>0</v>
      </c>
      <c r="D54" s="25">
        <f>[1]Sheet3!C53</f>
        <v>0</v>
      </c>
      <c r="E54" s="25" t="str">
        <f>[1]Sheet3!D53</f>
        <v>… %= …</v>
      </c>
    </row>
    <row r="55" spans="2:5" x14ac:dyDescent="0.25">
      <c r="B55" s="25">
        <f>[1]Sheet3!A54</f>
        <v>0</v>
      </c>
      <c r="C55" s="25">
        <f>[1]Sheet3!B54</f>
        <v>0</v>
      </c>
      <c r="D55" s="25">
        <f>[1]Sheet3!C54</f>
        <v>0</v>
      </c>
      <c r="E55" s="25" t="str">
        <f>[1]Sheet3!D54</f>
        <v>… &lt;&lt;= …</v>
      </c>
    </row>
    <row r="56" spans="2:5" x14ac:dyDescent="0.25">
      <c r="B56" s="25">
        <f>[1]Sheet3!A55</f>
        <v>0</v>
      </c>
      <c r="C56" s="25">
        <f>[1]Sheet3!B55</f>
        <v>0</v>
      </c>
      <c r="D56" s="25">
        <f>[1]Sheet3!C55</f>
        <v>0</v>
      </c>
      <c r="E56" s="25" t="str">
        <f>[1]Sheet3!D55</f>
        <v>… &gt;&gt;= …</v>
      </c>
    </row>
    <row r="57" spans="2:5" x14ac:dyDescent="0.25">
      <c r="B57" s="25">
        <f>[1]Sheet3!A56</f>
        <v>0</v>
      </c>
      <c r="C57" s="25">
        <f>[1]Sheet3!B56</f>
        <v>0</v>
      </c>
      <c r="D57" s="25">
        <f>[1]Sheet3!C56</f>
        <v>0</v>
      </c>
      <c r="E57" s="25" t="str">
        <f>[1]Sheet3!D56</f>
        <v>… &gt;&gt;&gt;= …</v>
      </c>
    </row>
    <row r="58" spans="2:5" x14ac:dyDescent="0.25">
      <c r="B58" s="25">
        <f>[1]Sheet3!A57</f>
        <v>0</v>
      </c>
      <c r="C58" s="25">
        <f>[1]Sheet3!B57</f>
        <v>0</v>
      </c>
      <c r="D58" s="25">
        <f>[1]Sheet3!C57</f>
        <v>0</v>
      </c>
      <c r="E58" s="25" t="str">
        <f>[1]Sheet3!D57</f>
        <v>… &amp;= …</v>
      </c>
    </row>
    <row r="59" spans="2:5" x14ac:dyDescent="0.25">
      <c r="B59" s="25">
        <f>[1]Sheet3!A58</f>
        <v>0</v>
      </c>
      <c r="C59" s="25">
        <f>[1]Sheet3!B58</f>
        <v>0</v>
      </c>
      <c r="D59" s="25">
        <f>[1]Sheet3!C58</f>
        <v>0</v>
      </c>
      <c r="E59" s="25" t="str">
        <f>[1]Sheet3!D58</f>
        <v>… ^= …</v>
      </c>
    </row>
    <row r="60" spans="2:5" x14ac:dyDescent="0.25">
      <c r="B60" s="25">
        <f>[1]Sheet3!A59</f>
        <v>0</v>
      </c>
      <c r="C60" s="25">
        <f>[1]Sheet3!B59</f>
        <v>0</v>
      </c>
      <c r="D60" s="25">
        <f>[1]Sheet3!C59</f>
        <v>0</v>
      </c>
      <c r="E60" s="25" t="str">
        <f>[1]Sheet3!D59</f>
        <v>… |= …</v>
      </c>
    </row>
    <row r="61" spans="2:5" x14ac:dyDescent="0.25">
      <c r="B61" s="25">
        <f>[1]Sheet3!A60</f>
        <v>0</v>
      </c>
      <c r="C61" s="25">
        <f>[1]Sheet3!B60</f>
        <v>0</v>
      </c>
      <c r="D61" s="25">
        <f>[1]Sheet3!C60</f>
        <v>0</v>
      </c>
      <c r="E61" s="25" t="str">
        <f>[1]Sheet3!D60</f>
        <v>… &amp;&amp;= …</v>
      </c>
    </row>
    <row r="62" spans="2:5" x14ac:dyDescent="0.25">
      <c r="B62" s="25">
        <f>[1]Sheet3!A61</f>
        <v>0</v>
      </c>
      <c r="C62" s="25">
        <f>[1]Sheet3!B61</f>
        <v>0</v>
      </c>
      <c r="D62" s="25">
        <f>[1]Sheet3!C61</f>
        <v>0</v>
      </c>
      <c r="E62" s="25" t="str">
        <f>[1]Sheet3!D61</f>
        <v>… ||= …</v>
      </c>
    </row>
    <row r="63" spans="2:5" x14ac:dyDescent="0.25">
      <c r="B63" s="25">
        <f>[1]Sheet3!A62</f>
        <v>0</v>
      </c>
      <c r="C63" s="25">
        <f>[1]Sheet3!B62</f>
        <v>0</v>
      </c>
      <c r="D63" s="25">
        <f>[1]Sheet3!C62</f>
        <v>0</v>
      </c>
      <c r="E63" s="25" t="str">
        <f>[1]Sheet3!D62</f>
        <v>… ??= …</v>
      </c>
    </row>
    <row r="64" spans="2:5" x14ac:dyDescent="0.25">
      <c r="B64" s="25">
        <f>[1]Sheet3!A63</f>
        <v>2</v>
      </c>
      <c r="C64" s="25" t="str">
        <f>[1]Sheet3!B63</f>
        <v>yield</v>
      </c>
      <c r="D64" s="25" t="str">
        <f>[1]Sheet3!C63</f>
        <v>right-to-left</v>
      </c>
      <c r="E64" s="25" t="str">
        <f>[1]Sheet3!D63</f>
        <v>yield …</v>
      </c>
    </row>
    <row r="65" spans="2:5" x14ac:dyDescent="0.25">
      <c r="B65" s="25">
        <f>[1]Sheet3!A64</f>
        <v>0</v>
      </c>
      <c r="C65" s="25" t="str">
        <f>[1]Sheet3!B64</f>
        <v>yield*</v>
      </c>
      <c r="D65" s="25">
        <f>[1]Sheet3!C64</f>
        <v>0</v>
      </c>
      <c r="E65" s="25" t="str">
        <f>[1]Sheet3!D64</f>
        <v>yield* …</v>
      </c>
    </row>
    <row r="66" spans="2:5" x14ac:dyDescent="0.25">
      <c r="B66" s="25">
        <f>[1]Sheet3!A65</f>
        <v>1</v>
      </c>
      <c r="C66" s="25" t="str">
        <f>[1]Sheet3!B65</f>
        <v>Comma / Sequence</v>
      </c>
      <c r="D66" s="25" t="str">
        <f>[1]Sheet3!C65</f>
        <v>left-to-right</v>
      </c>
      <c r="E66" s="25" t="str">
        <f>[1]Sheet3!D65</f>
        <v>… , …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7"/>
  <sheetViews>
    <sheetView tabSelected="1" topLeftCell="A37" zoomScale="120" zoomScaleNormal="120" workbookViewId="0">
      <selection activeCell="E9" sqref="E9"/>
    </sheetView>
  </sheetViews>
  <sheetFormatPr defaultRowHeight="15" x14ac:dyDescent="0.25"/>
  <cols>
    <col min="2" max="2" width="11.42578125" bestFit="1" customWidth="1"/>
    <col min="3" max="3" width="26.42578125" bestFit="1" customWidth="1"/>
    <col min="4" max="4" width="12.140625" bestFit="1" customWidth="1"/>
    <col min="5" max="5" width="19.140625" bestFit="1" customWidth="1"/>
    <col min="7" max="7" width="10.28515625" bestFit="1" customWidth="1"/>
  </cols>
  <sheetData>
    <row r="2" spans="2:7" x14ac:dyDescent="0.25">
      <c r="B2" t="str">
        <f>TEXT(PrecedenceWork!B2,"0;-0;;@")</f>
        <v>Precedence</v>
      </c>
      <c r="C2" t="str">
        <f>TEXT(PrecedenceWork!C2,"0;-0;;@")</f>
        <v>Operator type</v>
      </c>
      <c r="D2" t="str">
        <f>TEXT(PrecedenceWork!D2,"0;-0;;@")</f>
        <v>Associativity</v>
      </c>
      <c r="E2" t="str">
        <f>TEXT(PrecedenceWork!E2,"0;-0;;@")</f>
        <v>Individual operators</v>
      </c>
      <c r="G2" s="23" t="str">
        <f>"** "&amp;B2&amp;REPT(" ",11-LEN(B2))&amp;C2&amp;REPT(" ",32-LEN(C2))&amp;D2&amp;REPT(" ",16-LEN(D2))&amp;E2</f>
        <v>** Precedence Operator type                   Associativity   Individual operators</v>
      </c>
    </row>
    <row r="3" spans="2:7" x14ac:dyDescent="0.25">
      <c r="B3" t="str">
        <f>TEXT(PrecedenceWork!B3,"0;-0;;@")</f>
        <v>21</v>
      </c>
      <c r="C3" t="str">
        <f>TEXT(PrecedenceWork!C3,"0;-0;;@")</f>
        <v>Grouping</v>
      </c>
      <c r="D3" t="str">
        <f>TEXT(PrecedenceWork!D3,"0;-0;;@")</f>
        <v>n/a</v>
      </c>
      <c r="E3" t="str">
        <f>TEXT(PrecedenceWork!E3,"0;-0;;@")</f>
        <v>( … )</v>
      </c>
      <c r="G3" s="23" t="str">
        <f>"**     "&amp;B3&amp;REPT(" ",7-LEN(B3))&amp;C3&amp;REPT(" ",32-LEN(C3))&amp;D3&amp;REPT(" ",16-LEN(D3))&amp;E3</f>
        <v>**     21     Grouping                        n/a             ( … )</v>
      </c>
    </row>
    <row r="4" spans="2:7" x14ac:dyDescent="0.25">
      <c r="B4" t="str">
        <f>TEXT(PrecedenceWork!B4,"0;-0;;@")</f>
        <v>20</v>
      </c>
      <c r="C4" t="str">
        <f>TEXT(PrecedenceWork!C4,"0;-0;;@")</f>
        <v>Member Access</v>
      </c>
      <c r="D4" t="str">
        <f>TEXT(PrecedenceWork!D4,"0;-0;;@")</f>
        <v>left-to-right</v>
      </c>
      <c r="E4" t="str">
        <f>TEXT(PrecedenceWork!E4,"0;-0;;@")</f>
        <v>… . …</v>
      </c>
      <c r="G4" s="23" t="str">
        <f t="shared" ref="G4:G66" si="0">"**     "&amp;B4&amp;REPT(" ",7-LEN(B4))&amp;C4&amp;REPT(" ",32-LEN(C4))&amp;D4&amp;REPT(" ",16-LEN(D4))&amp;E4</f>
        <v>**     20     Member Access                   left-to-right   … . …</v>
      </c>
    </row>
    <row r="5" spans="2:7" x14ac:dyDescent="0.25">
      <c r="B5" t="str">
        <f>TEXT(PrecedenceWork!B5,"0;-0;;@")</f>
        <v/>
      </c>
      <c r="C5" t="str">
        <f>TEXT(PrecedenceWork!C5,"0;-0;;@")</f>
        <v>Computed Member Access</v>
      </c>
      <c r="D5" t="str">
        <f>TEXT(PrecedenceWork!D5,"0;-0;;@")</f>
        <v>left-to-right</v>
      </c>
      <c r="E5" t="str">
        <f>TEXT(PrecedenceWork!E5,"0;-0;;@")</f>
        <v>… [ … ]</v>
      </c>
      <c r="G5" s="23" t="str">
        <f t="shared" si="0"/>
        <v>**            Computed Member Access          left-to-right   … [ … ]</v>
      </c>
    </row>
    <row r="6" spans="2:7" x14ac:dyDescent="0.25">
      <c r="B6" t="str">
        <f>TEXT(PrecedenceWork!B6,"0;-0;;@")</f>
        <v/>
      </c>
      <c r="C6" t="str">
        <f>TEXT(PrecedenceWork!C6,"0;-0;;@")</f>
        <v>new (with argument list)</v>
      </c>
      <c r="D6" t="str">
        <f>TEXT(PrecedenceWork!D6,"0;-0;;@")</f>
        <v>n/a</v>
      </c>
      <c r="E6" t="str">
        <f>TEXT(PrecedenceWork!E6,"0;-0;;@")</f>
        <v>new … ( … )</v>
      </c>
      <c r="G6" s="23" t="str">
        <f t="shared" si="0"/>
        <v>**            new (with argument list)        n/a             new … ( … )</v>
      </c>
    </row>
    <row r="7" spans="2:7" x14ac:dyDescent="0.25">
      <c r="B7" t="str">
        <f>TEXT(PrecedenceWork!B7,"0;-0;;@")</f>
        <v/>
      </c>
      <c r="C7" t="str">
        <f>TEXT(PrecedenceWork!C7,"0;-0;;@")</f>
        <v>Function Call</v>
      </c>
      <c r="D7" t="str">
        <f>TEXT(PrecedenceWork!D7,"0;-0;;@")</f>
        <v>left-to-right</v>
      </c>
      <c r="E7" t="str">
        <f>TEXT(PrecedenceWork!E7,"0;-0;;@")</f>
        <v>… ( … )</v>
      </c>
      <c r="G7" s="23" t="str">
        <f t="shared" si="0"/>
        <v>**            Function Call                   left-to-right   … ( … )</v>
      </c>
    </row>
    <row r="8" spans="2:7" x14ac:dyDescent="0.25">
      <c r="B8" t="str">
        <f>TEXT(PrecedenceWork!B8,"0;-0;;@")</f>
        <v/>
      </c>
      <c r="C8" t="str">
        <f>TEXT(PrecedenceWork!C8,"0;-0;;@")</f>
        <v>Optional chaining</v>
      </c>
      <c r="D8" t="str">
        <f>TEXT(PrecedenceWork!D8,"0;-0;;@")</f>
        <v>left-to-right</v>
      </c>
      <c r="E8" t="str">
        <f>TEXT(PrecedenceWork!E8,"0;-0;;@")</f>
        <v>?.</v>
      </c>
      <c r="G8" s="23" t="str">
        <f t="shared" si="0"/>
        <v>**            Optional chaining               left-to-right   ?.</v>
      </c>
    </row>
    <row r="9" spans="2:7" x14ac:dyDescent="0.25">
      <c r="B9" t="str">
        <f>TEXT(PrecedenceWork!B9,"0;-0;;@")</f>
        <v>19</v>
      </c>
      <c r="C9" t="str">
        <f>TEXT(PrecedenceWork!C9,"0;-0;;@")</f>
        <v>new (without argument list)</v>
      </c>
      <c r="D9" t="str">
        <f>TEXT(PrecedenceWork!D9,"0;-0;;@")</f>
        <v>right-to-left</v>
      </c>
      <c r="E9" t="str">
        <f>TEXT(PrecedenceWork!E9,"0;-0;;@")</f>
        <v>new …</v>
      </c>
      <c r="G9" s="23" t="str">
        <f t="shared" si="0"/>
        <v>**     19     new (without argument list)     right-to-left   new …</v>
      </c>
    </row>
    <row r="10" spans="2:7" x14ac:dyDescent="0.25">
      <c r="B10" t="str">
        <f>TEXT(PrecedenceWork!B10,"0;-0;;@")</f>
        <v>18</v>
      </c>
      <c r="C10" t="str">
        <f>TEXT(PrecedenceWork!C10,"0;-0;;@")</f>
        <v>Postfix Increment</v>
      </c>
      <c r="D10" t="str">
        <f>TEXT(PrecedenceWork!D10,"0;-0;;@")</f>
        <v>n/a</v>
      </c>
      <c r="E10" t="str">
        <f>TEXT(PrecedenceWork!E10,"0;-0;;@")</f>
        <v>… ++</v>
      </c>
      <c r="G10" s="23" t="str">
        <f t="shared" si="0"/>
        <v>**     18     Postfix Increment               n/a             … ++</v>
      </c>
    </row>
    <row r="11" spans="2:7" x14ac:dyDescent="0.25">
      <c r="B11" t="str">
        <f>TEXT(PrecedenceWork!B11,"0;-0;;@")</f>
        <v/>
      </c>
      <c r="C11" t="str">
        <f>TEXT(PrecedenceWork!C11,"0;-0;;@")</f>
        <v>Postfix Decrement</v>
      </c>
      <c r="D11" t="str">
        <f>TEXT(PrecedenceWork!D11,"0;-0;;@")</f>
        <v/>
      </c>
      <c r="E11" t="str">
        <f>TEXT(PrecedenceWork!E11,"0;-0;;@")</f>
        <v>… --</v>
      </c>
      <c r="G11" s="23" t="str">
        <f t="shared" si="0"/>
        <v>**            Postfix Decrement                               … --</v>
      </c>
    </row>
    <row r="12" spans="2:7" x14ac:dyDescent="0.25">
      <c r="B12" t="str">
        <f>TEXT(PrecedenceWork!B12,"0;-0;;@")</f>
        <v>17</v>
      </c>
      <c r="C12" t="str">
        <f>TEXT(PrecedenceWork!C12,"0;-0;;@")</f>
        <v>Logical NOT</v>
      </c>
      <c r="D12" t="str">
        <f>TEXT(PrecedenceWork!D12,"0;-0;;@")</f>
        <v>right-to-left</v>
      </c>
      <c r="E12" t="str">
        <f>TEXT(PrecedenceWork!E12,"0;-0;;@")</f>
        <v>! …</v>
      </c>
      <c r="G12" s="23" t="str">
        <f t="shared" si="0"/>
        <v>**     17     Logical NOT                     right-to-left   ! …</v>
      </c>
    </row>
    <row r="13" spans="2:7" x14ac:dyDescent="0.25">
      <c r="B13" t="str">
        <f>TEXT(PrecedenceWork!B13,"0;-0;;@")</f>
        <v/>
      </c>
      <c r="C13" t="str">
        <f>TEXT(PrecedenceWork!C13,"0;-0;;@")</f>
        <v>Bitwise NOT</v>
      </c>
      <c r="D13" t="str">
        <f>TEXT(PrecedenceWork!D13,"0;-0;;@")</f>
        <v/>
      </c>
      <c r="E13" t="str">
        <f>TEXT(PrecedenceWork!E13,"0;-0;;@")</f>
        <v>~ …</v>
      </c>
      <c r="G13" s="23" t="str">
        <f t="shared" si="0"/>
        <v>**            Bitwise NOT                                     ~ …</v>
      </c>
    </row>
    <row r="14" spans="2:7" x14ac:dyDescent="0.25">
      <c r="B14" t="str">
        <f>TEXT(PrecedenceWork!B14,"0;-0;;@")</f>
        <v/>
      </c>
      <c r="C14" t="str">
        <f>TEXT(PrecedenceWork!C14,"0;-0;;@")</f>
        <v>Unary Plus</v>
      </c>
      <c r="D14" t="str">
        <f>TEXT(PrecedenceWork!D14,"0;-0;;@")</f>
        <v/>
      </c>
      <c r="E14" t="str">
        <f>TEXT(PrecedenceWork!E14,"0;-0;;@")</f>
        <v>+ …</v>
      </c>
      <c r="G14" s="23" t="str">
        <f t="shared" si="0"/>
        <v>**            Unary Plus                                      + …</v>
      </c>
    </row>
    <row r="15" spans="2:7" x14ac:dyDescent="0.25">
      <c r="B15" t="str">
        <f>TEXT(PrecedenceWork!B15,"0;-0;;@")</f>
        <v/>
      </c>
      <c r="C15" t="str">
        <f>TEXT(PrecedenceWork!C15,"0;-0;;@")</f>
        <v>Unary Negation</v>
      </c>
      <c r="D15" t="str">
        <f>TEXT(PrecedenceWork!D15,"0;-0;;@")</f>
        <v/>
      </c>
      <c r="E15" t="str">
        <f>TEXT(PrecedenceWork!E15,"0;-0;;@")</f>
        <v>- …</v>
      </c>
      <c r="G15" s="23" t="str">
        <f t="shared" si="0"/>
        <v>**            Unary Negation                                  - …</v>
      </c>
    </row>
    <row r="16" spans="2:7" x14ac:dyDescent="0.25">
      <c r="B16" t="str">
        <f>TEXT(PrecedenceWork!B16,"0;-0;;@")</f>
        <v/>
      </c>
      <c r="C16" t="str">
        <f>TEXT(PrecedenceWork!C16,"0;-0;;@")</f>
        <v>Prefix Increment</v>
      </c>
      <c r="D16" t="str">
        <f>TEXT(PrecedenceWork!D16,"0;-0;;@")</f>
        <v/>
      </c>
      <c r="E16" t="str">
        <f>TEXT(PrecedenceWork!E16,"0;-0;;@")</f>
        <v>++ …</v>
      </c>
      <c r="G16" s="23" t="str">
        <f t="shared" si="0"/>
        <v>**            Prefix Increment                                ++ …</v>
      </c>
    </row>
    <row r="17" spans="2:7" x14ac:dyDescent="0.25">
      <c r="B17" t="str">
        <f>TEXT(PrecedenceWork!B17,"0;-0;;@")</f>
        <v/>
      </c>
      <c r="C17" t="str">
        <f>TEXT(PrecedenceWork!C17,"0;-0;;@")</f>
        <v>Prefix Decrement</v>
      </c>
      <c r="D17" t="str">
        <f>TEXT(PrecedenceWork!D17,"0;-0;;@")</f>
        <v/>
      </c>
      <c r="E17" t="str">
        <f>TEXT(PrecedenceWork!E17,"0;-0;;@")</f>
        <v>-- …</v>
      </c>
      <c r="G17" s="23" t="str">
        <f t="shared" si="0"/>
        <v>**            Prefix Decrement                                -- …</v>
      </c>
    </row>
    <row r="18" spans="2:7" x14ac:dyDescent="0.25">
      <c r="B18" t="str">
        <f>TEXT(PrecedenceWork!B18,"0;-0;;@")</f>
        <v/>
      </c>
      <c r="C18" t="str">
        <f>TEXT(PrecedenceWork!C18,"0;-0;;@")</f>
        <v>typeof</v>
      </c>
      <c r="D18" t="str">
        <f>TEXT(PrecedenceWork!D18,"0;-0;;@")</f>
        <v/>
      </c>
      <c r="E18" t="str">
        <f>TEXT(PrecedenceWork!E18,"0;-0;;@")</f>
        <v>typeof …</v>
      </c>
      <c r="G18" s="23" t="str">
        <f t="shared" si="0"/>
        <v>**            typeof                                          typeof …</v>
      </c>
    </row>
    <row r="19" spans="2:7" x14ac:dyDescent="0.25">
      <c r="B19" t="str">
        <f>TEXT(PrecedenceWork!B19,"0;-0;;@")</f>
        <v/>
      </c>
      <c r="C19" t="str">
        <f>TEXT(PrecedenceWork!C19,"0;-0;;@")</f>
        <v>void</v>
      </c>
      <c r="D19" t="str">
        <f>TEXT(PrecedenceWork!D19,"0;-0;;@")</f>
        <v/>
      </c>
      <c r="E19" t="str">
        <f>TEXT(PrecedenceWork!E19,"0;-0;;@")</f>
        <v>void …</v>
      </c>
      <c r="G19" s="23" t="str">
        <f t="shared" si="0"/>
        <v>**            void                                            void …</v>
      </c>
    </row>
    <row r="20" spans="2:7" x14ac:dyDescent="0.25">
      <c r="B20" t="str">
        <f>TEXT(PrecedenceWork!B20,"0;-0;;@")</f>
        <v/>
      </c>
      <c r="C20" t="str">
        <f>TEXT(PrecedenceWork!C20,"0;-0;;@")</f>
        <v>delete</v>
      </c>
      <c r="D20" t="str">
        <f>TEXT(PrecedenceWork!D20,"0;-0;;@")</f>
        <v/>
      </c>
      <c r="E20" t="str">
        <f>TEXT(PrecedenceWork!E20,"0;-0;;@")</f>
        <v>delete …</v>
      </c>
      <c r="G20" s="23" t="str">
        <f t="shared" si="0"/>
        <v>**            delete                                          delete …</v>
      </c>
    </row>
    <row r="21" spans="2:7" x14ac:dyDescent="0.25">
      <c r="B21" t="str">
        <f>TEXT(PrecedenceWork!B21,"0;-0;;@")</f>
        <v/>
      </c>
      <c r="C21" t="str">
        <f>TEXT(PrecedenceWork!C21,"0;-0;;@")</f>
        <v>await</v>
      </c>
      <c r="D21" t="str">
        <f>TEXT(PrecedenceWork!D21,"0;-0;;@")</f>
        <v/>
      </c>
      <c r="E21" t="str">
        <f>TEXT(PrecedenceWork!E21,"0;-0;;@")</f>
        <v>await …</v>
      </c>
      <c r="G21" s="23" t="str">
        <f t="shared" si="0"/>
        <v>**            await                                           await …</v>
      </c>
    </row>
    <row r="22" spans="2:7" x14ac:dyDescent="0.25">
      <c r="B22" t="str">
        <f>TEXT(PrecedenceWork!B22,"0;-0;;@")</f>
        <v>16</v>
      </c>
      <c r="C22" t="str">
        <f>TEXT(PrecedenceWork!C22,"0;-0;;@")</f>
        <v>Exponentiation</v>
      </c>
      <c r="D22" t="str">
        <f>TEXT(PrecedenceWork!D22,"0;-0;;@")</f>
        <v>right-to-left</v>
      </c>
      <c r="E22" t="str">
        <f>TEXT(PrecedenceWork!E22,"0;-0;;@")</f>
        <v>… ** …</v>
      </c>
      <c r="G22" s="23" t="str">
        <f t="shared" si="0"/>
        <v>**     16     Exponentiation                  right-to-left   … ** …</v>
      </c>
    </row>
    <row r="23" spans="2:7" x14ac:dyDescent="0.25">
      <c r="B23" t="str">
        <f>TEXT(PrecedenceWork!B23,"0;-0;;@")</f>
        <v>15</v>
      </c>
      <c r="C23" t="str">
        <f>TEXT(PrecedenceWork!C23,"0;-0;;@")</f>
        <v>Multiplication</v>
      </c>
      <c r="D23" t="str">
        <f>TEXT(PrecedenceWork!D23,"0;-0;;@")</f>
        <v>left-to-right</v>
      </c>
      <c r="E23" t="str">
        <f>TEXT(PrecedenceWork!E23,"0;-0;;@")</f>
        <v>… * …</v>
      </c>
      <c r="G23" s="23" t="str">
        <f t="shared" si="0"/>
        <v>**     15     Multiplication                  left-to-right   … * …</v>
      </c>
    </row>
    <row r="24" spans="2:7" x14ac:dyDescent="0.25">
      <c r="B24" t="str">
        <f>TEXT(PrecedenceWork!B24,"0;-0;;@")</f>
        <v/>
      </c>
      <c r="C24" t="str">
        <f>TEXT(PrecedenceWork!C24,"0;-0;;@")</f>
        <v>Division</v>
      </c>
      <c r="D24" t="str">
        <f>TEXT(PrecedenceWork!D24,"0;-0;;@")</f>
        <v/>
      </c>
      <c r="E24" t="str">
        <f>TEXT(PrecedenceWork!E24,"0;-0;;@")</f>
        <v>… / …</v>
      </c>
      <c r="G24" s="23" t="str">
        <f t="shared" si="0"/>
        <v>**            Division                                        … / …</v>
      </c>
    </row>
    <row r="25" spans="2:7" x14ac:dyDescent="0.25">
      <c r="B25" t="str">
        <f>TEXT(PrecedenceWork!B25,"0;-0;;@")</f>
        <v/>
      </c>
      <c r="C25" t="str">
        <f>TEXT(PrecedenceWork!C25,"0;-0;;@")</f>
        <v>Remainder</v>
      </c>
      <c r="D25" t="str">
        <f>TEXT(PrecedenceWork!D25,"0;-0;;@")</f>
        <v/>
      </c>
      <c r="E25" t="str">
        <f>TEXT(PrecedenceWork!E25,"0;-0;;@")</f>
        <v>… % …</v>
      </c>
      <c r="G25" s="23" t="str">
        <f t="shared" si="0"/>
        <v>**            Remainder                                       … % …</v>
      </c>
    </row>
    <row r="26" spans="2:7" x14ac:dyDescent="0.25">
      <c r="B26" t="str">
        <f>TEXT(PrecedenceWork!B26,"0;-0;;@")</f>
        <v>14</v>
      </c>
      <c r="C26" t="str">
        <f>TEXT(PrecedenceWork!C26,"0;-0;;@")</f>
        <v>Addition</v>
      </c>
      <c r="D26" t="str">
        <f>TEXT(PrecedenceWork!D26,"0;-0;;@")</f>
        <v>left-to-right</v>
      </c>
      <c r="E26" t="str">
        <f>TEXT(PrecedenceWork!E26,"0;-0;;@")</f>
        <v>… + …</v>
      </c>
      <c r="G26" s="23" t="str">
        <f t="shared" si="0"/>
        <v>**     14     Addition                        left-to-right   … + …</v>
      </c>
    </row>
    <row r="27" spans="2:7" x14ac:dyDescent="0.25">
      <c r="B27" t="str">
        <f>TEXT(PrecedenceWork!B27,"0;-0;;@")</f>
        <v/>
      </c>
      <c r="C27" t="str">
        <f>TEXT(PrecedenceWork!C27,"0;-0;;@")</f>
        <v>Subtraction</v>
      </c>
      <c r="D27" t="str">
        <f>TEXT(PrecedenceWork!D27,"0;-0;;@")</f>
        <v/>
      </c>
      <c r="E27" t="str">
        <f>TEXT(PrecedenceWork!E27,"0;-0;;@")</f>
        <v>… - …</v>
      </c>
      <c r="G27" s="23" t="str">
        <f t="shared" si="0"/>
        <v>**            Subtraction                                     … - …</v>
      </c>
    </row>
    <row r="28" spans="2:7" x14ac:dyDescent="0.25">
      <c r="B28" t="str">
        <f>TEXT(PrecedenceWork!B28,"0;-0;;@")</f>
        <v>13</v>
      </c>
      <c r="C28" t="str">
        <f>TEXT(PrecedenceWork!C28,"0;-0;;@")</f>
        <v>Bitwise Left Shift</v>
      </c>
      <c r="D28" t="str">
        <f>TEXT(PrecedenceWork!D28,"0;-0;;@")</f>
        <v>left-to-right</v>
      </c>
      <c r="E28" t="str">
        <f>TEXT(PrecedenceWork!E28,"0;-0;;@")</f>
        <v>… &lt;&lt; …</v>
      </c>
      <c r="G28" s="23" t="str">
        <f t="shared" si="0"/>
        <v>**     13     Bitwise Left Shift              left-to-right   … &lt;&lt; …</v>
      </c>
    </row>
    <row r="29" spans="2:7" x14ac:dyDescent="0.25">
      <c r="B29" t="str">
        <f>TEXT(PrecedenceWork!B29,"0;-0;;@")</f>
        <v/>
      </c>
      <c r="C29" t="str">
        <f>TEXT(PrecedenceWork!C29,"0;-0;;@")</f>
        <v>Bitwise Right Shift</v>
      </c>
      <c r="D29" t="str">
        <f>TEXT(PrecedenceWork!D29,"0;-0;;@")</f>
        <v/>
      </c>
      <c r="E29" t="str">
        <f>TEXT(PrecedenceWork!E29,"0;-0;;@")</f>
        <v>… &gt;&gt; …</v>
      </c>
      <c r="G29" s="23" t="str">
        <f t="shared" si="0"/>
        <v>**            Bitwise Right Shift                             … &gt;&gt; …</v>
      </c>
    </row>
    <row r="30" spans="2:7" x14ac:dyDescent="0.25">
      <c r="B30" t="str">
        <f>TEXT(PrecedenceWork!B30,"0;-0;;@")</f>
        <v/>
      </c>
      <c r="C30" t="str">
        <f>TEXT(PrecedenceWork!C30,"0;-0;;@")</f>
        <v>Bitwise Unsigned Right Shift</v>
      </c>
      <c r="D30" t="str">
        <f>TEXT(PrecedenceWork!D30,"0;-0;;@")</f>
        <v/>
      </c>
      <c r="E30" t="str">
        <f>TEXT(PrecedenceWork!E30,"0;-0;;@")</f>
        <v>… &gt;&gt;&gt; …</v>
      </c>
      <c r="G30" s="23" t="str">
        <f t="shared" si="0"/>
        <v>**            Bitwise Unsigned Right Shift                    … &gt;&gt;&gt; …</v>
      </c>
    </row>
    <row r="31" spans="2:7" x14ac:dyDescent="0.25">
      <c r="B31" t="str">
        <f>TEXT(PrecedenceWork!B31,"0;-0;;@")</f>
        <v>12</v>
      </c>
      <c r="C31" t="str">
        <f>TEXT(PrecedenceWork!C31,"0;-0;;@")</f>
        <v>Less Than</v>
      </c>
      <c r="D31" t="str">
        <f>TEXT(PrecedenceWork!D31,"0;-0;;@")</f>
        <v>left-to-right</v>
      </c>
      <c r="E31" t="str">
        <f>TEXT(PrecedenceWork!E31,"0;-0;;@")</f>
        <v>… &lt; …</v>
      </c>
      <c r="G31" s="23" t="str">
        <f t="shared" si="0"/>
        <v>**     12     Less Than                       left-to-right   … &lt; …</v>
      </c>
    </row>
    <row r="32" spans="2:7" x14ac:dyDescent="0.25">
      <c r="B32" t="str">
        <f>TEXT(PrecedenceWork!B32,"0;-0;;@")</f>
        <v/>
      </c>
      <c r="C32" t="str">
        <f>TEXT(PrecedenceWork!C32,"0;-0;;@")</f>
        <v>Less Than Or Equal</v>
      </c>
      <c r="D32" t="str">
        <f>TEXT(PrecedenceWork!D32,"0;-0;;@")</f>
        <v/>
      </c>
      <c r="E32" t="str">
        <f>TEXT(PrecedenceWork!E32,"0;-0;;@")</f>
        <v>… &lt;= …</v>
      </c>
      <c r="G32" s="23" t="str">
        <f t="shared" si="0"/>
        <v>**            Less Than Or Equal                              … &lt;= …</v>
      </c>
    </row>
    <row r="33" spans="2:7" x14ac:dyDescent="0.25">
      <c r="B33" t="str">
        <f>TEXT(PrecedenceWork!B33,"0;-0;;@")</f>
        <v/>
      </c>
      <c r="C33" t="str">
        <f>TEXT(PrecedenceWork!C33,"0;-0;;@")</f>
        <v>Greater Than</v>
      </c>
      <c r="D33" t="str">
        <f>TEXT(PrecedenceWork!D33,"0;-0;;@")</f>
        <v/>
      </c>
      <c r="E33" t="str">
        <f>TEXT(PrecedenceWork!E33,"0;-0;;@")</f>
        <v>… &gt; …</v>
      </c>
      <c r="G33" s="23" t="str">
        <f t="shared" si="0"/>
        <v>**            Greater Than                                    … &gt; …</v>
      </c>
    </row>
    <row r="34" spans="2:7" x14ac:dyDescent="0.25">
      <c r="B34" t="str">
        <f>TEXT(PrecedenceWork!B34,"0;-0;;@")</f>
        <v/>
      </c>
      <c r="C34" t="str">
        <f>TEXT(PrecedenceWork!C34,"0;-0;;@")</f>
        <v>Greater Than Or Equal</v>
      </c>
      <c r="D34" t="str">
        <f>TEXT(PrecedenceWork!D34,"0;-0;;@")</f>
        <v/>
      </c>
      <c r="E34" t="str">
        <f>TEXT(PrecedenceWork!E34,"0;-0;;@")</f>
        <v>… &gt;= …</v>
      </c>
      <c r="G34" s="23" t="str">
        <f t="shared" si="0"/>
        <v>**            Greater Than Or Equal                           … &gt;= …</v>
      </c>
    </row>
    <row r="35" spans="2:7" x14ac:dyDescent="0.25">
      <c r="B35" t="str">
        <f>TEXT(PrecedenceWork!B35,"0;-0;;@")</f>
        <v/>
      </c>
      <c r="C35" t="str">
        <f>TEXT(PrecedenceWork!C35,"0;-0;;@")</f>
        <v>in</v>
      </c>
      <c r="D35" t="str">
        <f>TEXT(PrecedenceWork!D35,"0;-0;;@")</f>
        <v/>
      </c>
      <c r="E35" t="str">
        <f>TEXT(PrecedenceWork!E35,"0;-0;;@")</f>
        <v>… in …</v>
      </c>
      <c r="G35" s="23" t="str">
        <f t="shared" si="0"/>
        <v>**            in                                              … in …</v>
      </c>
    </row>
    <row r="36" spans="2:7" x14ac:dyDescent="0.25">
      <c r="B36" t="str">
        <f>TEXT(PrecedenceWork!B36,"0;-0;;@")</f>
        <v/>
      </c>
      <c r="C36" t="str">
        <f>TEXT(PrecedenceWork!C36,"0;-0;;@")</f>
        <v>instanceof</v>
      </c>
      <c r="D36" t="str">
        <f>TEXT(PrecedenceWork!D36,"0;-0;;@")</f>
        <v/>
      </c>
      <c r="E36" t="str">
        <f>TEXT(PrecedenceWork!E36,"0;-0;;@")</f>
        <v>… instanceof …</v>
      </c>
      <c r="G36" s="23" t="str">
        <f t="shared" si="0"/>
        <v>**            instanceof                                      … instanceof …</v>
      </c>
    </row>
    <row r="37" spans="2:7" x14ac:dyDescent="0.25">
      <c r="B37" t="str">
        <f>TEXT(PrecedenceWork!B37,"0;-0;;@")</f>
        <v>11</v>
      </c>
      <c r="C37" t="str">
        <f>TEXT(PrecedenceWork!C37,"0;-0;;@")</f>
        <v>Equality</v>
      </c>
      <c r="D37" t="str">
        <f>TEXT(PrecedenceWork!D37,"0;-0;;@")</f>
        <v>left-to-right</v>
      </c>
      <c r="E37" t="str">
        <f>TEXT(PrecedenceWork!E37,"0;-0;;@")</f>
        <v>… == …</v>
      </c>
      <c r="G37" s="23" t="str">
        <f t="shared" si="0"/>
        <v>**     11     Equality                        left-to-right   … == …</v>
      </c>
    </row>
    <row r="38" spans="2:7" x14ac:dyDescent="0.25">
      <c r="B38" t="str">
        <f>TEXT(PrecedenceWork!B38,"0;-0;;@")</f>
        <v/>
      </c>
      <c r="C38" t="str">
        <f>TEXT(PrecedenceWork!C38,"0;-0;;@")</f>
        <v>Inequality</v>
      </c>
      <c r="D38" t="str">
        <f>TEXT(PrecedenceWork!D38,"0;-0;;@")</f>
        <v/>
      </c>
      <c r="E38" t="str">
        <f>TEXT(PrecedenceWork!E38,"0;-0;;@")</f>
        <v>… != …</v>
      </c>
      <c r="G38" s="23" t="str">
        <f t="shared" si="0"/>
        <v>**            Inequality                                      … != …</v>
      </c>
    </row>
    <row r="39" spans="2:7" x14ac:dyDescent="0.25">
      <c r="B39" t="str">
        <f>TEXT(PrecedenceWork!B39,"0;-0;;@")</f>
        <v/>
      </c>
      <c r="C39" t="str">
        <f>TEXT(PrecedenceWork!C39,"0;-0;;@")</f>
        <v>Strict Equality</v>
      </c>
      <c r="D39" t="str">
        <f>TEXT(PrecedenceWork!D39,"0;-0;;@")</f>
        <v/>
      </c>
      <c r="E39" t="str">
        <f>TEXT(PrecedenceWork!E39,"0;-0;;@")</f>
        <v>… === …</v>
      </c>
      <c r="G39" s="23" t="str">
        <f t="shared" si="0"/>
        <v>**            Strict Equality                                 … === …</v>
      </c>
    </row>
    <row r="40" spans="2:7" x14ac:dyDescent="0.25">
      <c r="B40" t="str">
        <f>TEXT(PrecedenceWork!B40,"0;-0;;@")</f>
        <v/>
      </c>
      <c r="C40" t="str">
        <f>TEXT(PrecedenceWork!C40,"0;-0;;@")</f>
        <v>Strict Inequality</v>
      </c>
      <c r="D40" t="str">
        <f>TEXT(PrecedenceWork!D40,"0;-0;;@")</f>
        <v/>
      </c>
      <c r="E40" t="str">
        <f>TEXT(PrecedenceWork!E40,"0;-0;;@")</f>
        <v>… !== …</v>
      </c>
      <c r="G40" s="23" t="str">
        <f t="shared" si="0"/>
        <v>**            Strict Inequality                               … !== …</v>
      </c>
    </row>
    <row r="41" spans="2:7" x14ac:dyDescent="0.25">
      <c r="B41" t="str">
        <f>TEXT(PrecedenceWork!B41,"0;-0;;@")</f>
        <v>10</v>
      </c>
      <c r="C41" t="str">
        <f>TEXT(PrecedenceWork!C41,"0;-0;;@")</f>
        <v>Bitwise AND</v>
      </c>
      <c r="D41" t="str">
        <f>TEXT(PrecedenceWork!D41,"0;-0;;@")</f>
        <v>left-to-right</v>
      </c>
      <c r="E41" t="str">
        <f>TEXT(PrecedenceWork!E41,"0;-0;;@")</f>
        <v>… &amp; …</v>
      </c>
      <c r="G41" s="23" t="str">
        <f t="shared" si="0"/>
        <v>**     10     Bitwise AND                     left-to-right   … &amp; …</v>
      </c>
    </row>
    <row r="42" spans="2:7" x14ac:dyDescent="0.25">
      <c r="B42" t="str">
        <f>TEXT(PrecedenceWork!B42,"0;-0;;@")</f>
        <v>9</v>
      </c>
      <c r="C42" t="str">
        <f>TEXT(PrecedenceWork!C42,"0;-0;;@")</f>
        <v>Bitwise XOR</v>
      </c>
      <c r="D42" t="str">
        <f>TEXT(PrecedenceWork!D42,"0;-0;;@")</f>
        <v>left-to-right</v>
      </c>
      <c r="E42" t="str">
        <f>TEXT(PrecedenceWork!E42,"0;-0;;@")</f>
        <v>… ^ …</v>
      </c>
      <c r="G42" s="23" t="str">
        <f t="shared" si="0"/>
        <v>**     9      Bitwise XOR                     left-to-right   … ^ …</v>
      </c>
    </row>
    <row r="43" spans="2:7" x14ac:dyDescent="0.25">
      <c r="B43" t="str">
        <f>TEXT(PrecedenceWork!B43,"0;-0;;@")</f>
        <v>8</v>
      </c>
      <c r="C43" t="str">
        <f>TEXT(PrecedenceWork!C43,"0;-0;;@")</f>
        <v>Bitwise OR</v>
      </c>
      <c r="D43" t="str">
        <f>TEXT(PrecedenceWork!D43,"0;-0;;@")</f>
        <v>left-to-right</v>
      </c>
      <c r="E43" t="str">
        <f>TEXT(PrecedenceWork!E43,"0;-0;;@")</f>
        <v>… | …</v>
      </c>
      <c r="G43" s="23" t="str">
        <f t="shared" si="0"/>
        <v>**     8      Bitwise OR                      left-to-right   … | …</v>
      </c>
    </row>
    <row r="44" spans="2:7" x14ac:dyDescent="0.25">
      <c r="B44" t="str">
        <f>TEXT(PrecedenceWork!B44,"0;-0;;@")</f>
        <v>7</v>
      </c>
      <c r="C44" t="str">
        <f>TEXT(PrecedenceWork!C44,"0;-0;;@")</f>
        <v>Logical AND</v>
      </c>
      <c r="D44" t="str">
        <f>TEXT(PrecedenceWork!D44,"0;-0;;@")</f>
        <v>left-to-right</v>
      </c>
      <c r="E44" t="str">
        <f>TEXT(PrecedenceWork!E44,"0;-0;;@")</f>
        <v>… &amp;&amp; …</v>
      </c>
      <c r="G44" s="23" t="str">
        <f t="shared" si="0"/>
        <v>**     7      Logical AND                     left-to-right   … &amp;&amp; …</v>
      </c>
    </row>
    <row r="45" spans="2:7" x14ac:dyDescent="0.25">
      <c r="B45" t="str">
        <f>TEXT(PrecedenceWork!B45,"0;-0;;@")</f>
        <v>6</v>
      </c>
      <c r="C45" t="str">
        <f>TEXT(PrecedenceWork!C45,"0;-0;;@")</f>
        <v>Logical OR</v>
      </c>
      <c r="D45" t="str">
        <f>TEXT(PrecedenceWork!D45,"0;-0;;@")</f>
        <v>left-to-right</v>
      </c>
      <c r="E45" t="str">
        <f>TEXT(PrecedenceWork!E45,"0;-0;;@")</f>
        <v>… || …</v>
      </c>
      <c r="G45" s="23" t="str">
        <f t="shared" si="0"/>
        <v>**     6      Logical OR                      left-to-right   … || …</v>
      </c>
    </row>
    <row r="46" spans="2:7" x14ac:dyDescent="0.25">
      <c r="B46" t="str">
        <f>TEXT(PrecedenceWork!B46,"0;-0;;@")</f>
        <v>5</v>
      </c>
      <c r="C46" t="str">
        <f>TEXT(PrecedenceWork!C46,"0;-0;;@")</f>
        <v>Nullish coalescing operator</v>
      </c>
      <c r="D46" t="str">
        <f>TEXT(PrecedenceWork!D46,"0;-0;;@")</f>
        <v>left-to-right</v>
      </c>
      <c r="E46" t="str">
        <f>TEXT(PrecedenceWork!E46,"0;-0;;@")</f>
        <v>… ?? …</v>
      </c>
      <c r="G46" s="23" t="str">
        <f t="shared" si="0"/>
        <v>**     5      Nullish coalescing operator     left-to-right   … ?? …</v>
      </c>
    </row>
    <row r="47" spans="2:7" x14ac:dyDescent="0.25">
      <c r="B47" t="str">
        <f>TEXT(PrecedenceWork!B47,"0;-0;;@")</f>
        <v>4</v>
      </c>
      <c r="C47" t="str">
        <f>TEXT(PrecedenceWork!C47,"0;-0;;@")</f>
        <v>Conditional</v>
      </c>
      <c r="D47" t="str">
        <f>TEXT(PrecedenceWork!D47,"0;-0;;@")</f>
        <v>right-to-left</v>
      </c>
      <c r="E47" t="str">
        <f>TEXT(PrecedenceWork!E47,"0;-0;;@")</f>
        <v>… ? … : …</v>
      </c>
      <c r="G47" s="23" t="str">
        <f t="shared" si="0"/>
        <v>**     4      Conditional                     right-to-left   … ? … : …</v>
      </c>
    </row>
    <row r="48" spans="2:7" x14ac:dyDescent="0.25">
      <c r="B48" t="str">
        <f>TEXT(PrecedenceWork!B48,"0;-0;;@")</f>
        <v>3</v>
      </c>
      <c r="C48" t="str">
        <f>TEXT(PrecedenceWork!C48,"0;-0;;@")</f>
        <v>Assignment</v>
      </c>
      <c r="D48" t="str">
        <f>TEXT(PrecedenceWork!D48,"0;-0;;@")</f>
        <v>right-to-left</v>
      </c>
      <c r="E48" t="str">
        <f>TEXT(PrecedenceWork!E48,"0;-0;;@")</f>
        <v>… = …</v>
      </c>
      <c r="G48" s="23" t="str">
        <f t="shared" si="0"/>
        <v>**     3      Assignment                      right-to-left   … = …</v>
      </c>
    </row>
    <row r="49" spans="2:7" x14ac:dyDescent="0.25">
      <c r="B49" t="str">
        <f>TEXT(PrecedenceWork!B49,"0;-0;;@")</f>
        <v/>
      </c>
      <c r="C49" t="str">
        <f>TEXT(PrecedenceWork!C49,"0;-0;;@")</f>
        <v/>
      </c>
      <c r="D49" t="str">
        <f>TEXT(PrecedenceWork!D49,"0;-0;;@")</f>
        <v/>
      </c>
      <c r="E49" t="str">
        <f>TEXT(PrecedenceWork!E49,"0;-0;;@")</f>
        <v>… += …</v>
      </c>
      <c r="G49" s="23" t="str">
        <f t="shared" si="0"/>
        <v>**                                                            … += …</v>
      </c>
    </row>
    <row r="50" spans="2:7" x14ac:dyDescent="0.25">
      <c r="B50" t="str">
        <f>TEXT(PrecedenceWork!B50,"0;-0;;@")</f>
        <v/>
      </c>
      <c r="C50" t="str">
        <f>TEXT(PrecedenceWork!C50,"0;-0;;@")</f>
        <v/>
      </c>
      <c r="D50" t="str">
        <f>TEXT(PrecedenceWork!D50,"0;-0;;@")</f>
        <v/>
      </c>
      <c r="E50" t="str">
        <f>TEXT(PrecedenceWork!E50,"0;-0;;@")</f>
        <v>… -= …</v>
      </c>
      <c r="G50" s="23" t="str">
        <f t="shared" si="0"/>
        <v>**                                                            … -= …</v>
      </c>
    </row>
    <row r="51" spans="2:7" x14ac:dyDescent="0.25">
      <c r="B51" t="str">
        <f>TEXT(PrecedenceWork!B51,"0;-0;;@")</f>
        <v/>
      </c>
      <c r="C51" t="str">
        <f>TEXT(PrecedenceWork!C51,"0;-0;;@")</f>
        <v/>
      </c>
      <c r="D51" t="str">
        <f>TEXT(PrecedenceWork!D51,"0;-0;;@")</f>
        <v/>
      </c>
      <c r="E51" t="str">
        <f>TEXT(PrecedenceWork!E51,"0;-0;;@")</f>
        <v>… **= …</v>
      </c>
      <c r="G51" s="23" t="str">
        <f t="shared" si="0"/>
        <v>**                                                            … **= …</v>
      </c>
    </row>
    <row r="52" spans="2:7" x14ac:dyDescent="0.25">
      <c r="B52" t="str">
        <f>TEXT(PrecedenceWork!B52,"0;-0;;@")</f>
        <v/>
      </c>
      <c r="C52" t="str">
        <f>TEXT(PrecedenceWork!C52,"0;-0;;@")</f>
        <v/>
      </c>
      <c r="D52" t="str">
        <f>TEXT(PrecedenceWork!D52,"0;-0;;@")</f>
        <v/>
      </c>
      <c r="E52" t="str">
        <f>TEXT(PrecedenceWork!E52,"0;-0;;@")</f>
        <v>… *= …</v>
      </c>
      <c r="G52" s="23" t="str">
        <f t="shared" si="0"/>
        <v>**                                                            … *= …</v>
      </c>
    </row>
    <row r="53" spans="2:7" x14ac:dyDescent="0.25">
      <c r="B53" t="str">
        <f>TEXT(PrecedenceWork!B53,"0;-0;;@")</f>
        <v/>
      </c>
      <c r="C53" t="str">
        <f>TEXT(PrecedenceWork!C53,"0;-0;;@")</f>
        <v/>
      </c>
      <c r="D53" t="str">
        <f>TEXT(PrecedenceWork!D53,"0;-0;;@")</f>
        <v/>
      </c>
      <c r="E53" t="str">
        <f>TEXT(PrecedenceWork!E53,"0;-0;;@")</f>
        <v>… /= …</v>
      </c>
      <c r="G53" s="23" t="str">
        <f t="shared" si="0"/>
        <v>**                                                            … /= …</v>
      </c>
    </row>
    <row r="54" spans="2:7" x14ac:dyDescent="0.25">
      <c r="B54" t="str">
        <f>TEXT(PrecedenceWork!B54,"0;-0;;@")</f>
        <v/>
      </c>
      <c r="C54" t="str">
        <f>TEXT(PrecedenceWork!C54,"0;-0;;@")</f>
        <v/>
      </c>
      <c r="D54" t="str">
        <f>TEXT(PrecedenceWork!D54,"0;-0;;@")</f>
        <v/>
      </c>
      <c r="E54" t="str">
        <f>TEXT(PrecedenceWork!E54,"0;-0;;@")</f>
        <v>… %= …</v>
      </c>
      <c r="G54" s="23" t="str">
        <f t="shared" si="0"/>
        <v>**                                                            … %= …</v>
      </c>
    </row>
    <row r="55" spans="2:7" x14ac:dyDescent="0.25">
      <c r="B55" t="str">
        <f>TEXT(PrecedenceWork!B55,"0;-0;;@")</f>
        <v/>
      </c>
      <c r="C55" t="str">
        <f>TEXT(PrecedenceWork!C55,"0;-0;;@")</f>
        <v/>
      </c>
      <c r="D55" t="str">
        <f>TEXT(PrecedenceWork!D55,"0;-0;;@")</f>
        <v/>
      </c>
      <c r="E55" t="str">
        <f>TEXT(PrecedenceWork!E55,"0;-0;;@")</f>
        <v>… &lt;&lt;= …</v>
      </c>
      <c r="G55" s="23" t="str">
        <f t="shared" si="0"/>
        <v>**                                                            … &lt;&lt;= …</v>
      </c>
    </row>
    <row r="56" spans="2:7" x14ac:dyDescent="0.25">
      <c r="B56" t="str">
        <f>TEXT(PrecedenceWork!B56,"0;-0;;@")</f>
        <v/>
      </c>
      <c r="C56" t="str">
        <f>TEXT(PrecedenceWork!C56,"0;-0;;@")</f>
        <v/>
      </c>
      <c r="D56" t="str">
        <f>TEXT(PrecedenceWork!D56,"0;-0;;@")</f>
        <v/>
      </c>
      <c r="E56" t="str">
        <f>TEXT(PrecedenceWork!E56,"0;-0;;@")</f>
        <v>… &gt;&gt;= …</v>
      </c>
      <c r="G56" s="23" t="str">
        <f t="shared" si="0"/>
        <v>**                                                            … &gt;&gt;= …</v>
      </c>
    </row>
    <row r="57" spans="2:7" x14ac:dyDescent="0.25">
      <c r="B57" t="str">
        <f>TEXT(PrecedenceWork!B57,"0;-0;;@")</f>
        <v/>
      </c>
      <c r="C57" t="str">
        <f>TEXT(PrecedenceWork!C57,"0;-0;;@")</f>
        <v/>
      </c>
      <c r="D57" t="str">
        <f>TEXT(PrecedenceWork!D57,"0;-0;;@")</f>
        <v/>
      </c>
      <c r="E57" t="str">
        <f>TEXT(PrecedenceWork!E57,"0;-0;;@")</f>
        <v>… &gt;&gt;&gt;= …</v>
      </c>
      <c r="G57" s="23" t="str">
        <f t="shared" si="0"/>
        <v>**                                                            … &gt;&gt;&gt;= …</v>
      </c>
    </row>
    <row r="58" spans="2:7" x14ac:dyDescent="0.25">
      <c r="B58" t="str">
        <f>TEXT(PrecedenceWork!B58,"0;-0;;@")</f>
        <v/>
      </c>
      <c r="C58" t="str">
        <f>TEXT(PrecedenceWork!C58,"0;-0;;@")</f>
        <v/>
      </c>
      <c r="D58" t="str">
        <f>TEXT(PrecedenceWork!D58,"0;-0;;@")</f>
        <v/>
      </c>
      <c r="E58" t="str">
        <f>TEXT(PrecedenceWork!E58,"0;-0;;@")</f>
        <v>… &amp;= …</v>
      </c>
      <c r="G58" s="23" t="str">
        <f t="shared" si="0"/>
        <v>**                                                            … &amp;= …</v>
      </c>
    </row>
    <row r="59" spans="2:7" x14ac:dyDescent="0.25">
      <c r="B59" t="str">
        <f>TEXT(PrecedenceWork!B59,"0;-0;;@")</f>
        <v/>
      </c>
      <c r="C59" t="str">
        <f>TEXT(PrecedenceWork!C59,"0;-0;;@")</f>
        <v/>
      </c>
      <c r="D59" t="str">
        <f>TEXT(PrecedenceWork!D59,"0;-0;;@")</f>
        <v/>
      </c>
      <c r="E59" t="str">
        <f>TEXT(PrecedenceWork!E59,"0;-0;;@")</f>
        <v>… ^= …</v>
      </c>
      <c r="G59" s="23" t="str">
        <f t="shared" si="0"/>
        <v>**                                                            … ^= …</v>
      </c>
    </row>
    <row r="60" spans="2:7" x14ac:dyDescent="0.25">
      <c r="B60" t="str">
        <f>TEXT(PrecedenceWork!B60,"0;-0;;@")</f>
        <v/>
      </c>
      <c r="C60" t="str">
        <f>TEXT(PrecedenceWork!C60,"0;-0;;@")</f>
        <v/>
      </c>
      <c r="D60" t="str">
        <f>TEXT(PrecedenceWork!D60,"0;-0;;@")</f>
        <v/>
      </c>
      <c r="E60" t="str">
        <f>TEXT(PrecedenceWork!E60,"0;-0;;@")</f>
        <v>… |= …</v>
      </c>
      <c r="G60" s="23" t="str">
        <f t="shared" si="0"/>
        <v>**                                                            … |= …</v>
      </c>
    </row>
    <row r="61" spans="2:7" x14ac:dyDescent="0.25">
      <c r="B61" t="str">
        <f>TEXT(PrecedenceWork!B61,"0;-0;;@")</f>
        <v/>
      </c>
      <c r="C61" t="str">
        <f>TEXT(PrecedenceWork!C61,"0;-0;;@")</f>
        <v/>
      </c>
      <c r="D61" t="str">
        <f>TEXT(PrecedenceWork!D61,"0;-0;;@")</f>
        <v/>
      </c>
      <c r="E61" t="str">
        <f>TEXT(PrecedenceWork!E61,"0;-0;;@")</f>
        <v>… &amp;&amp;= …</v>
      </c>
      <c r="G61" s="23" t="str">
        <f t="shared" si="0"/>
        <v>**                                                            … &amp;&amp;= …</v>
      </c>
    </row>
    <row r="62" spans="2:7" x14ac:dyDescent="0.25">
      <c r="B62" t="str">
        <f>TEXT(PrecedenceWork!B62,"0;-0;;@")</f>
        <v/>
      </c>
      <c r="C62" t="str">
        <f>TEXT(PrecedenceWork!C62,"0;-0;;@")</f>
        <v/>
      </c>
      <c r="D62" t="str">
        <f>TEXT(PrecedenceWork!D62,"0;-0;;@")</f>
        <v/>
      </c>
      <c r="E62" t="str">
        <f>TEXT(PrecedenceWork!E62,"0;-0;;@")</f>
        <v>… ||= …</v>
      </c>
      <c r="G62" s="23" t="str">
        <f t="shared" si="0"/>
        <v>**                                                            … ||= …</v>
      </c>
    </row>
    <row r="63" spans="2:7" x14ac:dyDescent="0.25">
      <c r="B63" t="str">
        <f>TEXT(PrecedenceWork!B63,"0;-0;;@")</f>
        <v/>
      </c>
      <c r="C63" t="str">
        <f>TEXT(PrecedenceWork!C63,"0;-0;;@")</f>
        <v/>
      </c>
      <c r="D63" t="str">
        <f>TEXT(PrecedenceWork!D63,"0;-0;;@")</f>
        <v/>
      </c>
      <c r="E63" t="str">
        <f>TEXT(PrecedenceWork!E63,"0;-0;;@")</f>
        <v>… ??= …</v>
      </c>
      <c r="G63" s="23" t="str">
        <f t="shared" si="0"/>
        <v>**                                                            … ??= …</v>
      </c>
    </row>
    <row r="64" spans="2:7" x14ac:dyDescent="0.25">
      <c r="B64" t="str">
        <f>TEXT(PrecedenceWork!B64,"0;-0;;@")</f>
        <v>2</v>
      </c>
      <c r="C64" t="str">
        <f>TEXT(PrecedenceWork!C64,"0;-0;;@")</f>
        <v>yield</v>
      </c>
      <c r="D64" t="str">
        <f>TEXT(PrecedenceWork!D64,"0;-0;;@")</f>
        <v>right-to-left</v>
      </c>
      <c r="E64" t="str">
        <f>TEXT(PrecedenceWork!E64,"0;-0;;@")</f>
        <v>yield …</v>
      </c>
      <c r="G64" s="23" t="str">
        <f t="shared" si="0"/>
        <v>**     2      yield                           right-to-left   yield …</v>
      </c>
    </row>
    <row r="65" spans="2:7" x14ac:dyDescent="0.25">
      <c r="B65" t="str">
        <f>TEXT(PrecedenceWork!B65,"0;-0;;@")</f>
        <v/>
      </c>
      <c r="C65" t="str">
        <f>TEXT(PrecedenceWork!C65,"0;-0;;@")</f>
        <v>yield*</v>
      </c>
      <c r="D65" t="str">
        <f>TEXT(PrecedenceWork!D65,"0;-0;;@")</f>
        <v/>
      </c>
      <c r="E65" t="str">
        <f>TEXT(PrecedenceWork!E65,"0;-0;;@")</f>
        <v>yield* …</v>
      </c>
      <c r="G65" s="23" t="str">
        <f t="shared" si="0"/>
        <v>**            yield*                                          yield* …</v>
      </c>
    </row>
    <row r="66" spans="2:7" x14ac:dyDescent="0.25">
      <c r="B66" t="str">
        <f>TEXT(PrecedenceWork!B66,"0;-0;;@")</f>
        <v>1</v>
      </c>
      <c r="C66" t="str">
        <f>TEXT(PrecedenceWork!C66,"0;-0;;@")</f>
        <v>Comma / Sequence</v>
      </c>
      <c r="D66" t="str">
        <f>TEXT(PrecedenceWork!D66,"0;-0;;@")</f>
        <v>left-to-right</v>
      </c>
      <c r="E66" t="str">
        <f>TEXT(PrecedenceWork!E66,"0;-0;;@")</f>
        <v>… , …</v>
      </c>
      <c r="G66" s="23" t="str">
        <f t="shared" si="0"/>
        <v>**     1      Comma / Sequence                left-to-right   … , …</v>
      </c>
    </row>
    <row r="67" spans="2:7" x14ac:dyDescent="0.25">
      <c r="B67" t="str">
        <f>TEXT(PrecedenceWork!B933,"0;-0;;@")</f>
        <v/>
      </c>
      <c r="C67" t="str">
        <f>TEXT(PrecedenceWork!C933,"0;-0;;@")</f>
        <v/>
      </c>
      <c r="D67" t="str">
        <f>TEXT(PrecedenceWork!D933,"0;-0;;@")</f>
        <v/>
      </c>
      <c r="E67" t="str">
        <f>TEXT(PrecedenceWork!E933,"0;-0;;@")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Values</vt:lpstr>
      <vt:lpstr>ReservedWords</vt:lpstr>
      <vt:lpstr>Punctuators</vt:lpstr>
      <vt:lpstr>HTMLEventHandlers</vt:lpstr>
      <vt:lpstr>PunctuatorsWork</vt:lpstr>
      <vt:lpstr>Sheet2</vt:lpstr>
      <vt:lpstr>PrecedenceWork</vt:lpstr>
      <vt:lpstr>Precedence</vt:lpstr>
    </vt:vector>
  </TitlesOfParts>
  <Company>Taurus Software,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2020-08-06T17:02:16Z</dcterms:created>
  <dcterms:modified xsi:type="dcterms:W3CDTF">2020-08-21T19:02:04Z</dcterms:modified>
</cp:coreProperties>
</file>