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evin.Walchko\Desktop\"/>
    </mc:Choice>
  </mc:AlternateContent>
  <bookViews>
    <workbookView xWindow="26630" yWindow="-30" windowWidth="16610" windowHeight="9440"/>
  </bookViews>
  <sheets>
    <sheet name="Parts-Needed" sheetId="4" r:id="rId1"/>
    <sheet name="FundingBudget" sheetId="8" r:id="rId2"/>
  </sheets>
  <calcPr calcId="152511"/>
</workbook>
</file>

<file path=xl/calcChain.xml><?xml version="1.0" encoding="utf-8"?>
<calcChain xmlns="http://schemas.openxmlformats.org/spreadsheetml/2006/main">
  <c r="H21" i="4" l="1"/>
  <c r="L6" i="8" l="1"/>
  <c r="L5" i="8"/>
  <c r="K6" i="8"/>
  <c r="K5" i="8"/>
  <c r="A17" i="4"/>
  <c r="A18" i="4" s="1"/>
  <c r="A19" i="4" s="1"/>
  <c r="A20" i="4" s="1"/>
  <c r="A21" i="4" s="1"/>
  <c r="A22" i="4" s="1"/>
  <c r="H20" i="4" l="1"/>
  <c r="H19" i="4"/>
  <c r="H18" i="4"/>
  <c r="H17" i="4"/>
  <c r="H16" i="4"/>
  <c r="H15" i="4"/>
  <c r="H14" i="4"/>
  <c r="H13" i="4" l="1"/>
  <c r="A6" i="4"/>
  <c r="A7" i="4" s="1"/>
  <c r="A8" i="4" s="1"/>
  <c r="A9" i="4" s="1"/>
  <c r="A10" i="4" s="1"/>
  <c r="A11" i="4" s="1"/>
  <c r="A12" i="4" s="1"/>
  <c r="A14" i="4" s="1"/>
  <c r="A15" i="4" s="1"/>
  <c r="A16" i="4" s="1"/>
  <c r="H5" i="4"/>
  <c r="H12" i="4" l="1"/>
  <c r="H11" i="4" l="1"/>
  <c r="H10" i="4"/>
  <c r="H9" i="4"/>
  <c r="H8" i="4"/>
  <c r="H7" i="4"/>
  <c r="H6" i="4"/>
  <c r="H4" i="4"/>
  <c r="H23" i="4" l="1"/>
</calcChain>
</file>

<file path=xl/sharedStrings.xml><?xml version="1.0" encoding="utf-8"?>
<sst xmlns="http://schemas.openxmlformats.org/spreadsheetml/2006/main" count="94" uniqueCount="77">
  <si>
    <t>Source</t>
  </si>
  <si>
    <t>Part Number</t>
  </si>
  <si>
    <t>Link</t>
  </si>
  <si>
    <t>Price</t>
  </si>
  <si>
    <t>Quantity</t>
  </si>
  <si>
    <t>Item</t>
  </si>
  <si>
    <t>Sum</t>
  </si>
  <si>
    <t>No.</t>
  </si>
  <si>
    <t>amazon.com</t>
  </si>
  <si>
    <t>Servo</t>
  </si>
  <si>
    <t>LED Driver</t>
  </si>
  <si>
    <t>Description</t>
  </si>
  <si>
    <t>Lithium Phosphate Battery</t>
  </si>
  <si>
    <t>12V 35Ah Motorcycle Battery (Lithium Iron Phosphate)</t>
  </si>
  <si>
    <t>B01MFG0O6Z</t>
  </si>
  <si>
    <t>adafruit.com</t>
  </si>
  <si>
    <t>https://www.adafruit.com/product/169</t>
  </si>
  <si>
    <t>sparkfun.com</t>
  </si>
  <si>
    <t>LED Flashlight</t>
  </si>
  <si>
    <t>LED - 3W Aluminum PCB (5 Pack, Warm White)</t>
  </si>
  <si>
    <t>https://www.sparkfun.com/products/13104</t>
  </si>
  <si>
    <t>FemtoBuck LED Driver</t>
  </si>
  <si>
    <t>https://www.sparkfun.com/products/13716</t>
  </si>
  <si>
    <t>pololu.com</t>
  </si>
  <si>
    <t>Dome Motor Controller</t>
  </si>
  <si>
    <t>Pololu Simple Motor Controller 18v7 (Fully Assembled)</t>
  </si>
  <si>
    <t>https://www.pololu.com/product/1372</t>
  </si>
  <si>
    <t>PWM-Servo Controller</t>
  </si>
  <si>
    <t>PWM/Servo Driver - I2C interface - PCA9685</t>
  </si>
  <si>
    <t>https://www.adafruit.com/product/815</t>
  </si>
  <si>
    <t>Pololu 5V, 9A Step-Down Voltage Regulator D24V90F5</t>
  </si>
  <si>
    <t>https://www.pololu.com/product/2866</t>
  </si>
  <si>
    <t>R2-D2 Parts</t>
  </si>
  <si>
    <t>servo</t>
  </si>
  <si>
    <t>SW/Sensors</t>
  </si>
  <si>
    <t>Raspberry Pi</t>
  </si>
  <si>
    <t>https://www.adafruit.com/product/3055</t>
  </si>
  <si>
    <t>Raspberry pi v3</t>
  </si>
  <si>
    <t>3.3V Converter</t>
  </si>
  <si>
    <t>5V Converter</t>
  </si>
  <si>
    <t>Pololu 3.3V, 2.6A Step-Down Voltage Regulator D24V22F3</t>
  </si>
  <si>
    <t>https://www.pololu.com/product/2857</t>
  </si>
  <si>
    <t>Slip Ring with Flange - 22mm diameter, 12 wires, max 240V @ 2A</t>
  </si>
  <si>
    <t>Slip ring</t>
  </si>
  <si>
    <t>https://www.adafruit.com/product/1196</t>
  </si>
  <si>
    <t>https://www.amazon.com/Lithium-Phosphate-480CCA-Battery-Automotive/dp/B01MFG0O6Z/ref=sr_1_1?ie=UTF8&amp;qid=1518543669&amp;sr=8-1&amp;keywords=B01mfg0o6z</t>
  </si>
  <si>
    <t>mouser.com</t>
  </si>
  <si>
    <t xml:space="preserve"> 538­53253­0370 </t>
  </si>
  <si>
    <t>Molex micro latch</t>
  </si>
  <si>
    <t>Molex microlatch 3 position</t>
  </si>
  <si>
    <t>https://www.mouser.com/ProductDetail/Molex/53253-0370?qs=%2fha2pyFadujQswImN6%2fkUFW6tW9Zo8PHbGuF%252bE6kNoDrPoH%2frETUZQ%3d%3d</t>
  </si>
  <si>
    <t xml:space="preserve"> 538­22­03­5035 </t>
  </si>
  <si>
    <t>Molex connector</t>
  </si>
  <si>
    <t>Molex header 3 position</t>
  </si>
  <si>
    <t>https://www.mouser.com/ProductDetail/538-22-03-5035</t>
  </si>
  <si>
    <t xml:space="preserve">621-AZ1117IH-5.0TRG1 </t>
  </si>
  <si>
    <t>smd 5v regulator</t>
  </si>
  <si>
    <t>5v regulator, SOT-223-3</t>
  </si>
  <si>
    <t>https://www.mouser.com/ProductDetail/621-AZ1117IH-5.0TRG1</t>
  </si>
  <si>
    <t>LTST-C150TBKT</t>
  </si>
  <si>
    <t>https://www.mouser.com/ProductDetail/859-LTST-C150TBKT</t>
  </si>
  <si>
    <t xml:space="preserve">smd led </t>
  </si>
  <si>
    <t>1206 blue led</t>
  </si>
  <si>
    <t xml:space="preserve"> LTST­C150EKT </t>
  </si>
  <si>
    <t>1206 red led</t>
  </si>
  <si>
    <t xml:space="preserve"> LTST­C150KFKT </t>
  </si>
  <si>
    <t>1206 orange led</t>
  </si>
  <si>
    <t xml:space="preserve"> LTST­C150GKT </t>
  </si>
  <si>
    <t>1206 green led</t>
  </si>
  <si>
    <t>https://www.mouser.com/ProductDetail/859-LTST-C150EKT</t>
  </si>
  <si>
    <t>https://www.mouser.com/ProductDetail/859-LTST-C150KFKT</t>
  </si>
  <si>
    <t>https://www.mouser.com/ProductDetail/859-LTST-C150GKT</t>
  </si>
  <si>
    <t>% diff</t>
  </si>
  <si>
    <t>T/g</t>
  </si>
  <si>
    <t>DC Barrel Jack Adapter - Female</t>
  </si>
  <si>
    <t>DC Barrel Adaptor</t>
  </si>
  <si>
    <t>https://www.sparkfun.com/products/10288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</si>
</sst>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84">
    <xf numFmtId="0" fontId="0" fillId="0" borderId="0" xfId="0"/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49" fontId="1" fillId="2" borderId="1" xfId="0" applyNumberFormat="1" applyFont="1" applyFill="1" applyBorder="1" applyAlignment="1">
      <alignment wrapText="1"/>
    </xf>
    <xf numFmtId="49" fontId="0" fillId="3" borderId="1" xfId="0" applyNumberFormat="1" applyFill="1" applyBorder="1" applyAlignment="1">
      <alignment wrapText="1"/>
    </xf>
    <xf numFmtId="49" fontId="0" fillId="0" borderId="0" xfId="0" applyNumberFormat="1" applyAlignment="1">
      <alignment wrapText="1"/>
    </xf>
    <xf numFmtId="0" fontId="1" fillId="2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3" fillId="0" borderId="0" xfId="0" applyFont="1"/>
    <xf numFmtId="49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44" fontId="3" fillId="0" borderId="0" xfId="2" applyFont="1"/>
    <xf numFmtId="44" fontId="1" fillId="2" borderId="1" xfId="2" applyFont="1" applyFill="1" applyBorder="1"/>
    <xf numFmtId="44" fontId="0" fillId="0" borderId="1" xfId="2" applyFont="1" applyBorder="1"/>
    <xf numFmtId="44" fontId="0" fillId="3" borderId="1" xfId="2" applyFont="1" applyFill="1" applyBorder="1"/>
    <xf numFmtId="44" fontId="0" fillId="0" borderId="0" xfId="2" applyFont="1"/>
    <xf numFmtId="44" fontId="0" fillId="5" borderId="1" xfId="2" applyFont="1" applyFill="1" applyBorder="1"/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49" fontId="1" fillId="2" borderId="3" xfId="0" applyNumberFormat="1" applyFont="1" applyFill="1" applyBorder="1" applyAlignment="1">
      <alignment horizontal="left" vertical="center" wrapText="1"/>
    </xf>
    <xf numFmtId="44" fontId="1" fillId="2" borderId="3" xfId="2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44" fontId="1" fillId="2" borderId="4" xfId="2" applyFont="1" applyFill="1" applyBorder="1" applyAlignment="1">
      <alignment horizontal="left" vertical="center"/>
    </xf>
    <xf numFmtId="0" fontId="0" fillId="4" borderId="5" xfId="0" applyFill="1" applyBorder="1"/>
    <xf numFmtId="44" fontId="0" fillId="0" borderId="6" xfId="2" applyFont="1" applyBorder="1"/>
    <xf numFmtId="0" fontId="0" fillId="3" borderId="5" xfId="0" applyFill="1" applyBorder="1"/>
    <xf numFmtId="44" fontId="0" fillId="3" borderId="6" xfId="2" applyFont="1" applyFill="1" applyBorder="1"/>
    <xf numFmtId="0" fontId="0" fillId="4" borderId="10" xfId="0" applyFill="1" applyBorder="1"/>
    <xf numFmtId="0" fontId="0" fillId="0" borderId="11" xfId="0" applyBorder="1"/>
    <xf numFmtId="44" fontId="0" fillId="0" borderId="11" xfId="2" applyFont="1" applyBorder="1"/>
    <xf numFmtId="0" fontId="0" fillId="0" borderId="11" xfId="0" applyBorder="1" applyAlignment="1">
      <alignment horizontal="center"/>
    </xf>
    <xf numFmtId="44" fontId="0" fillId="0" borderId="12" xfId="2" applyFont="1" applyBorder="1"/>
    <xf numFmtId="0" fontId="0" fillId="3" borderId="13" xfId="0" applyFill="1" applyBorder="1"/>
    <xf numFmtId="49" fontId="0" fillId="3" borderId="14" xfId="0" applyNumberFormat="1" applyFill="1" applyBorder="1" applyAlignment="1">
      <alignment wrapText="1"/>
    </xf>
    <xf numFmtId="44" fontId="0" fillId="3" borderId="14" xfId="2" applyFont="1" applyFill="1" applyBorder="1"/>
    <xf numFmtId="0" fontId="0" fillId="3" borderId="14" xfId="0" applyFill="1" applyBorder="1" applyAlignment="1">
      <alignment horizontal="center"/>
    </xf>
    <xf numFmtId="44" fontId="0" fillId="3" borderId="15" xfId="2" applyFont="1" applyFill="1" applyBorder="1"/>
    <xf numFmtId="44" fontId="0" fillId="4" borderId="6" xfId="2" applyFont="1" applyFill="1" applyBorder="1"/>
    <xf numFmtId="44" fontId="0" fillId="4" borderId="9" xfId="2" applyFont="1" applyFill="1" applyBorder="1"/>
    <xf numFmtId="44" fontId="0" fillId="0" borderId="0" xfId="0" applyNumberFormat="1"/>
    <xf numFmtId="0" fontId="0" fillId="4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44" fontId="0" fillId="0" borderId="1" xfId="2" applyFont="1" applyBorder="1" applyAlignment="1">
      <alignment vertical="center"/>
    </xf>
    <xf numFmtId="0" fontId="2" fillId="0" borderId="1" xfId="1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44" fontId="0" fillId="5" borderId="0" xfId="0" applyNumberFormat="1" applyFill="1"/>
    <xf numFmtId="0" fontId="1" fillId="0" borderId="0" xfId="0" applyFont="1"/>
    <xf numFmtId="0" fontId="5" fillId="6" borderId="1" xfId="0" applyFont="1" applyFill="1" applyBorder="1" applyAlignment="1">
      <alignment vertical="top" wrapText="1"/>
    </xf>
    <xf numFmtId="0" fontId="5" fillId="0" borderId="1" xfId="0" applyFont="1" applyBorder="1"/>
    <xf numFmtId="0" fontId="0" fillId="0" borderId="0" xfId="0"/>
    <xf numFmtId="0" fontId="0" fillId="0" borderId="1" xfId="0" applyBorder="1"/>
    <xf numFmtId="0" fontId="0" fillId="5" borderId="1" xfId="0" applyFill="1" applyBorder="1"/>
    <xf numFmtId="0" fontId="0" fillId="3" borderId="1" xfId="0" applyFill="1" applyBorder="1"/>
    <xf numFmtId="0" fontId="0" fillId="0" borderId="1" xfId="0" applyBorder="1" applyAlignment="1">
      <alignment horizontal="right"/>
    </xf>
    <xf numFmtId="0" fontId="1" fillId="3" borderId="1" xfId="0" applyFont="1" applyFill="1" applyBorder="1"/>
    <xf numFmtId="49" fontId="1" fillId="3" borderId="1" xfId="0" applyNumberFormat="1" applyFont="1" applyFill="1" applyBorder="1" applyAlignment="1">
      <alignment wrapText="1"/>
    </xf>
    <xf numFmtId="44" fontId="1" fillId="3" borderId="1" xfId="2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wrapText="1"/>
    </xf>
    <xf numFmtId="0" fontId="6" fillId="3" borderId="1" xfId="0" applyFont="1" applyFill="1" applyBorder="1"/>
    <xf numFmtId="0" fontId="2" fillId="0" borderId="1" xfId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44" fontId="0" fillId="0" borderId="1" xfId="2" applyFont="1" applyBorder="1" applyAlignment="1">
      <alignment vertical="center"/>
    </xf>
    <xf numFmtId="0" fontId="2" fillId="0" borderId="1" xfId="1" applyBorder="1" applyAlignment="1">
      <alignment vertical="center" wrapText="1"/>
    </xf>
    <xf numFmtId="49" fontId="0" fillId="0" borderId="1" xfId="0" applyNumberFormat="1" applyBorder="1" applyAlignment="1">
      <alignment wrapText="1"/>
    </xf>
    <xf numFmtId="0" fontId="0" fillId="0" borderId="0" xfId="0"/>
    <xf numFmtId="0" fontId="5" fillId="6" borderId="1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center"/>
    </xf>
    <xf numFmtId="0" fontId="0" fillId="0" borderId="5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0</xdr:row>
      <xdr:rowOff>28575</xdr:rowOff>
    </xdr:from>
    <xdr:to>
      <xdr:col>5</xdr:col>
      <xdr:colOff>485775</xdr:colOff>
      <xdr:row>18</xdr:row>
      <xdr:rowOff>180975</xdr:rowOff>
    </xdr:to>
    <xdr:sp macro="" textlink="">
      <xdr:nvSpPr>
        <xdr:cNvPr id="2" name="Right Brace 1"/>
        <xdr:cNvSpPr/>
      </xdr:nvSpPr>
      <xdr:spPr>
        <a:xfrm>
          <a:off x="5114925" y="590550"/>
          <a:ext cx="409575" cy="3676650"/>
        </a:xfrm>
        <a:prstGeom prst="rightBrac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66675</xdr:colOff>
      <xdr:row>19</xdr:row>
      <xdr:rowOff>66676</xdr:rowOff>
    </xdr:from>
    <xdr:to>
      <xdr:col>5</xdr:col>
      <xdr:colOff>476250</xdr:colOff>
      <xdr:row>27</xdr:row>
      <xdr:rowOff>9526</xdr:rowOff>
    </xdr:to>
    <xdr:sp macro="" textlink="">
      <xdr:nvSpPr>
        <xdr:cNvPr id="3" name="Right Brace 2"/>
        <xdr:cNvSpPr/>
      </xdr:nvSpPr>
      <xdr:spPr>
        <a:xfrm>
          <a:off x="5105400" y="4343401"/>
          <a:ext cx="409575" cy="1352550"/>
        </a:xfrm>
        <a:prstGeom prst="rightBrac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sparkfun.com/products/13716" TargetMode="External"/><Relationship Id="rId7" Type="http://schemas.openxmlformats.org/officeDocument/2006/relationships/hyperlink" Target="https://www.pololu.com/product/2866" TargetMode="External"/><Relationship Id="rId2" Type="http://schemas.openxmlformats.org/officeDocument/2006/relationships/hyperlink" Target="https://www.sparkfun.com/products/13104" TargetMode="External"/><Relationship Id="rId1" Type="http://schemas.openxmlformats.org/officeDocument/2006/relationships/hyperlink" Target="https://www.adafruit.com/product/169" TargetMode="External"/><Relationship Id="rId6" Type="http://schemas.openxmlformats.org/officeDocument/2006/relationships/hyperlink" Target="https://www.pololu.com/product/2857" TargetMode="External"/><Relationship Id="rId5" Type="http://schemas.openxmlformats.org/officeDocument/2006/relationships/hyperlink" Target="https://www.adafruit.com/product/815" TargetMode="External"/><Relationship Id="rId4" Type="http://schemas.openxmlformats.org/officeDocument/2006/relationships/hyperlink" Target="https://www.pololu.com/product/1372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I23"/>
  <sheetViews>
    <sheetView tabSelected="1" workbookViewId="0">
      <selection activeCell="E28" sqref="E28"/>
    </sheetView>
  </sheetViews>
  <sheetFormatPr defaultColWidth="9.1796875" defaultRowHeight="14.5" x14ac:dyDescent="0.35"/>
  <cols>
    <col min="1" max="1" width="3.54296875" style="1" customWidth="1"/>
    <col min="2" max="2" width="16.453125" style="1" customWidth="1"/>
    <col min="3" max="3" width="15.36328125" style="1" customWidth="1"/>
    <col min="4" max="4" width="24" style="1" customWidth="1"/>
    <col min="5" max="5" width="63.7265625" style="8" customWidth="1"/>
    <col min="6" max="6" width="10.453125" style="24" customWidth="1"/>
    <col min="7" max="7" width="9" style="19" customWidth="1"/>
    <col min="8" max="8" width="11.453125" style="24" customWidth="1"/>
    <col min="9" max="9" width="172" style="11" customWidth="1"/>
    <col min="10" max="16384" width="9.1796875" style="1"/>
  </cols>
  <sheetData>
    <row r="1" spans="1:9" s="12" customFormat="1" ht="28.5" x14ac:dyDescent="0.65">
      <c r="A1" s="12" t="s">
        <v>32</v>
      </c>
      <c r="E1" s="13"/>
      <c r="F1" s="20"/>
      <c r="G1" s="16"/>
      <c r="H1" s="20"/>
      <c r="I1" s="14"/>
    </row>
    <row r="2" spans="1:9" x14ac:dyDescent="0.35">
      <c r="A2" s="2" t="s">
        <v>7</v>
      </c>
      <c r="B2" s="3" t="s">
        <v>0</v>
      </c>
      <c r="C2" s="3" t="s">
        <v>1</v>
      </c>
      <c r="D2" s="3" t="s">
        <v>5</v>
      </c>
      <c r="E2" s="6" t="s">
        <v>11</v>
      </c>
      <c r="F2" s="21" t="s">
        <v>3</v>
      </c>
      <c r="G2" s="17" t="s">
        <v>4</v>
      </c>
      <c r="H2" s="21" t="s">
        <v>6</v>
      </c>
      <c r="I2" s="9" t="s">
        <v>2</v>
      </c>
    </row>
    <row r="3" spans="1:9" s="58" customFormat="1" x14ac:dyDescent="0.35">
      <c r="A3" s="68" t="s">
        <v>34</v>
      </c>
      <c r="B3" s="63"/>
      <c r="C3" s="63"/>
      <c r="D3" s="63"/>
      <c r="E3" s="64"/>
      <c r="F3" s="65"/>
      <c r="G3" s="66"/>
      <c r="H3" s="65"/>
      <c r="I3" s="67"/>
    </row>
    <row r="4" spans="1:9" x14ac:dyDescent="0.35">
      <c r="A4" s="49">
        <v>1</v>
      </c>
      <c r="B4" s="50" t="s">
        <v>15</v>
      </c>
      <c r="C4" s="26">
        <v>169</v>
      </c>
      <c r="D4" s="26" t="s">
        <v>9</v>
      </c>
      <c r="E4" s="50" t="s">
        <v>33</v>
      </c>
      <c r="F4" s="51">
        <v>15</v>
      </c>
      <c r="G4" s="26">
        <v>3</v>
      </c>
      <c r="H4" s="51">
        <f t="shared" ref="H4:H11" si="0">F4*G4</f>
        <v>45</v>
      </c>
      <c r="I4" s="52" t="s">
        <v>16</v>
      </c>
    </row>
    <row r="5" spans="1:9" s="77" customFormat="1" x14ac:dyDescent="0.35">
      <c r="A5" s="72">
        <v>2</v>
      </c>
      <c r="B5" s="73" t="s">
        <v>15</v>
      </c>
      <c r="C5" s="71">
        <v>1196</v>
      </c>
      <c r="D5" s="71" t="s">
        <v>43</v>
      </c>
      <c r="E5" s="73" t="s">
        <v>42</v>
      </c>
      <c r="F5" s="74">
        <v>19.95</v>
      </c>
      <c r="G5" s="71">
        <v>2</v>
      </c>
      <c r="H5" s="74">
        <f t="shared" si="0"/>
        <v>39.9</v>
      </c>
      <c r="I5" s="75" t="s">
        <v>44</v>
      </c>
    </row>
    <row r="6" spans="1:9" x14ac:dyDescent="0.35">
      <c r="A6" s="72">
        <f t="shared" ref="A6:A22" si="1">A5+1</f>
        <v>3</v>
      </c>
      <c r="B6" s="50" t="s">
        <v>17</v>
      </c>
      <c r="C6" s="26">
        <v>13104</v>
      </c>
      <c r="D6" s="26" t="s">
        <v>18</v>
      </c>
      <c r="E6" s="50" t="s">
        <v>19</v>
      </c>
      <c r="F6" s="51">
        <v>7.95</v>
      </c>
      <c r="G6" s="26">
        <v>1</v>
      </c>
      <c r="H6" s="51">
        <f t="shared" si="0"/>
        <v>7.95</v>
      </c>
      <c r="I6" s="52" t="s">
        <v>20</v>
      </c>
    </row>
    <row r="7" spans="1:9" x14ac:dyDescent="0.35">
      <c r="A7" s="72">
        <f t="shared" si="1"/>
        <v>4</v>
      </c>
      <c r="B7" s="50" t="s">
        <v>17</v>
      </c>
      <c r="C7" s="26">
        <v>13716</v>
      </c>
      <c r="D7" s="26" t="s">
        <v>10</v>
      </c>
      <c r="E7" s="50" t="s">
        <v>21</v>
      </c>
      <c r="F7" s="51">
        <v>7.95</v>
      </c>
      <c r="G7" s="53">
        <v>2</v>
      </c>
      <c r="H7" s="51">
        <f t="shared" si="0"/>
        <v>15.9</v>
      </c>
      <c r="I7" s="52" t="s">
        <v>22</v>
      </c>
    </row>
    <row r="8" spans="1:9" x14ac:dyDescent="0.35">
      <c r="A8" s="72">
        <f t="shared" si="1"/>
        <v>5</v>
      </c>
      <c r="B8" s="50" t="s">
        <v>23</v>
      </c>
      <c r="C8" s="26">
        <v>1372</v>
      </c>
      <c r="D8" s="26" t="s">
        <v>24</v>
      </c>
      <c r="E8" s="50" t="s">
        <v>25</v>
      </c>
      <c r="F8" s="51">
        <v>33.950000000000003</v>
      </c>
      <c r="G8" s="26">
        <v>1</v>
      </c>
      <c r="H8" s="51">
        <f t="shared" si="0"/>
        <v>33.950000000000003</v>
      </c>
      <c r="I8" s="52" t="s">
        <v>26</v>
      </c>
    </row>
    <row r="9" spans="1:9" x14ac:dyDescent="0.35">
      <c r="A9" s="72">
        <f t="shared" si="1"/>
        <v>6</v>
      </c>
      <c r="B9" s="50" t="s">
        <v>15</v>
      </c>
      <c r="C9" s="26">
        <v>815</v>
      </c>
      <c r="D9" s="26" t="s">
        <v>27</v>
      </c>
      <c r="E9" s="50" t="s">
        <v>28</v>
      </c>
      <c r="F9" s="51">
        <v>14.95</v>
      </c>
      <c r="G9" s="26">
        <v>2</v>
      </c>
      <c r="H9" s="51">
        <f t="shared" si="0"/>
        <v>29.9</v>
      </c>
      <c r="I9" s="52" t="s">
        <v>29</v>
      </c>
    </row>
    <row r="10" spans="1:9" x14ac:dyDescent="0.35">
      <c r="A10" s="72">
        <f t="shared" si="1"/>
        <v>7</v>
      </c>
      <c r="B10" s="50" t="s">
        <v>23</v>
      </c>
      <c r="C10" s="70">
        <v>2857</v>
      </c>
      <c r="D10" s="26" t="s">
        <v>38</v>
      </c>
      <c r="E10" s="76" t="s">
        <v>40</v>
      </c>
      <c r="F10" s="51">
        <v>8.9499999999999993</v>
      </c>
      <c r="G10" s="26">
        <v>2</v>
      </c>
      <c r="H10" s="51">
        <f t="shared" si="0"/>
        <v>17.899999999999999</v>
      </c>
      <c r="I10" s="75" t="s">
        <v>41</v>
      </c>
    </row>
    <row r="11" spans="1:9" x14ac:dyDescent="0.35">
      <c r="A11" s="72">
        <f t="shared" si="1"/>
        <v>8</v>
      </c>
      <c r="B11" s="50" t="s">
        <v>23</v>
      </c>
      <c r="C11" s="26">
        <v>2866</v>
      </c>
      <c r="D11" s="26" t="s">
        <v>39</v>
      </c>
      <c r="E11" s="50" t="s">
        <v>30</v>
      </c>
      <c r="F11" s="51">
        <v>27.95</v>
      </c>
      <c r="G11" s="26">
        <v>2</v>
      </c>
      <c r="H11" s="51">
        <f t="shared" si="0"/>
        <v>55.9</v>
      </c>
      <c r="I11" s="52" t="s">
        <v>31</v>
      </c>
    </row>
    <row r="12" spans="1:9" x14ac:dyDescent="0.35">
      <c r="A12" s="72">
        <f t="shared" si="1"/>
        <v>9</v>
      </c>
      <c r="B12" s="59" t="s">
        <v>15</v>
      </c>
      <c r="C12" s="70">
        <v>3055</v>
      </c>
      <c r="D12" s="70" t="s">
        <v>35</v>
      </c>
      <c r="E12" s="59" t="s">
        <v>37</v>
      </c>
      <c r="F12" s="51">
        <v>35</v>
      </c>
      <c r="G12" s="26">
        <v>2</v>
      </c>
      <c r="H12" s="51">
        <f t="shared" ref="H12:H21" si="2">F12*G12</f>
        <v>70</v>
      </c>
      <c r="I12" s="69" t="s">
        <v>36</v>
      </c>
    </row>
    <row r="13" spans="1:9" x14ac:dyDescent="0.35">
      <c r="A13" s="72">
        <v>10</v>
      </c>
      <c r="B13" s="73" t="s">
        <v>8</v>
      </c>
      <c r="C13" s="78" t="s">
        <v>14</v>
      </c>
      <c r="D13" s="71" t="s">
        <v>12</v>
      </c>
      <c r="E13" s="73" t="s">
        <v>13</v>
      </c>
      <c r="F13" s="74">
        <v>209.99</v>
      </c>
      <c r="G13" s="71">
        <v>1</v>
      </c>
      <c r="H13" s="74">
        <f t="shared" si="2"/>
        <v>209.99</v>
      </c>
      <c r="I13" s="75" t="s">
        <v>45</v>
      </c>
    </row>
    <row r="14" spans="1:9" s="58" customFormat="1" x14ac:dyDescent="0.35">
      <c r="A14" s="72">
        <f t="shared" si="1"/>
        <v>11</v>
      </c>
      <c r="B14" s="73" t="s">
        <v>46</v>
      </c>
      <c r="C14" s="79" t="s">
        <v>47</v>
      </c>
      <c r="D14" s="71" t="s">
        <v>48</v>
      </c>
      <c r="E14" s="73" t="s">
        <v>49</v>
      </c>
      <c r="F14" s="74">
        <v>0.13800000000000001</v>
      </c>
      <c r="G14" s="71">
        <v>30</v>
      </c>
      <c r="H14" s="74">
        <f t="shared" si="2"/>
        <v>4.1400000000000006</v>
      </c>
      <c r="I14" s="75" t="s">
        <v>50</v>
      </c>
    </row>
    <row r="15" spans="1:9" s="58" customFormat="1" x14ac:dyDescent="0.35">
      <c r="A15" s="72">
        <f t="shared" si="1"/>
        <v>12</v>
      </c>
      <c r="B15" s="59" t="s">
        <v>46</v>
      </c>
      <c r="C15" s="62" t="s">
        <v>51</v>
      </c>
      <c r="D15" s="70" t="s">
        <v>52</v>
      </c>
      <c r="E15" s="59" t="s">
        <v>53</v>
      </c>
      <c r="F15" s="51">
        <v>0.41699999999999998</v>
      </c>
      <c r="G15" s="26">
        <v>20</v>
      </c>
      <c r="H15" s="51">
        <f t="shared" si="2"/>
        <v>8.34</v>
      </c>
      <c r="I15" s="59" t="s">
        <v>54</v>
      </c>
    </row>
    <row r="16" spans="1:9" s="58" customFormat="1" ht="23" x14ac:dyDescent="0.35">
      <c r="A16" s="72">
        <f t="shared" si="1"/>
        <v>13</v>
      </c>
      <c r="B16" s="50" t="s">
        <v>46</v>
      </c>
      <c r="C16" s="56" t="s">
        <v>55</v>
      </c>
      <c r="D16" s="26" t="s">
        <v>56</v>
      </c>
      <c r="E16" s="50" t="s">
        <v>57</v>
      </c>
      <c r="F16" s="51">
        <v>0.27200000000000002</v>
      </c>
      <c r="G16" s="26">
        <v>20</v>
      </c>
      <c r="H16" s="51">
        <f t="shared" si="2"/>
        <v>5.44</v>
      </c>
      <c r="I16" s="52" t="s">
        <v>58</v>
      </c>
    </row>
    <row r="17" spans="1:9" s="77" customFormat="1" x14ac:dyDescent="0.35">
      <c r="A17" s="72">
        <f t="shared" si="1"/>
        <v>14</v>
      </c>
      <c r="B17" s="73" t="s">
        <v>46</v>
      </c>
      <c r="C17" s="56" t="s">
        <v>59</v>
      </c>
      <c r="D17" s="71" t="s">
        <v>61</v>
      </c>
      <c r="E17" s="73" t="s">
        <v>62</v>
      </c>
      <c r="F17" s="74">
        <v>0.28999999999999998</v>
      </c>
      <c r="G17" s="71">
        <v>20</v>
      </c>
      <c r="H17" s="74">
        <f t="shared" si="2"/>
        <v>5.8</v>
      </c>
      <c r="I17" s="75" t="s">
        <v>60</v>
      </c>
    </row>
    <row r="18" spans="1:9" s="77" customFormat="1" x14ac:dyDescent="0.35">
      <c r="A18" s="72">
        <f t="shared" si="1"/>
        <v>15</v>
      </c>
      <c r="B18" s="73" t="s">
        <v>46</v>
      </c>
      <c r="C18" s="56" t="s">
        <v>63</v>
      </c>
      <c r="D18" s="71" t="s">
        <v>61</v>
      </c>
      <c r="E18" s="73" t="s">
        <v>64</v>
      </c>
      <c r="F18" s="74">
        <v>0.18</v>
      </c>
      <c r="G18" s="71">
        <v>20</v>
      </c>
      <c r="H18" s="74">
        <f t="shared" si="2"/>
        <v>3.5999999999999996</v>
      </c>
      <c r="I18" s="75" t="s">
        <v>69</v>
      </c>
    </row>
    <row r="19" spans="1:9" s="77" customFormat="1" x14ac:dyDescent="0.35">
      <c r="A19" s="72">
        <f t="shared" si="1"/>
        <v>16</v>
      </c>
      <c r="B19" s="73" t="s">
        <v>46</v>
      </c>
      <c r="C19" s="56" t="s">
        <v>65</v>
      </c>
      <c r="D19" s="71" t="s">
        <v>61</v>
      </c>
      <c r="E19" s="73" t="s">
        <v>66</v>
      </c>
      <c r="F19" s="74">
        <v>0.17</v>
      </c>
      <c r="G19" s="71">
        <v>20</v>
      </c>
      <c r="H19" s="74">
        <f t="shared" si="2"/>
        <v>3.4000000000000004</v>
      </c>
      <c r="I19" s="75" t="s">
        <v>70</v>
      </c>
    </row>
    <row r="20" spans="1:9" s="77" customFormat="1" x14ac:dyDescent="0.35">
      <c r="A20" s="72">
        <f t="shared" si="1"/>
        <v>17</v>
      </c>
      <c r="B20" s="73" t="s">
        <v>46</v>
      </c>
      <c r="C20" s="56" t="s">
        <v>67</v>
      </c>
      <c r="D20" s="71" t="s">
        <v>61</v>
      </c>
      <c r="E20" s="73" t="s">
        <v>68</v>
      </c>
      <c r="F20" s="74">
        <v>0.17</v>
      </c>
      <c r="G20" s="71">
        <v>20</v>
      </c>
      <c r="H20" s="74">
        <f t="shared" si="2"/>
        <v>3.4000000000000004</v>
      </c>
      <c r="I20" s="75" t="s">
        <v>71</v>
      </c>
    </row>
    <row r="21" spans="1:9" s="58" customFormat="1" x14ac:dyDescent="0.35">
      <c r="A21" s="72">
        <f t="shared" si="1"/>
        <v>18</v>
      </c>
      <c r="B21" s="50" t="s">
        <v>17</v>
      </c>
      <c r="C21" s="57">
        <v>10288</v>
      </c>
      <c r="D21" s="26" t="s">
        <v>75</v>
      </c>
      <c r="E21" s="50" t="s">
        <v>74</v>
      </c>
      <c r="F21" s="51">
        <v>2.95</v>
      </c>
      <c r="G21" s="26">
        <v>3</v>
      </c>
      <c r="H21" s="51">
        <f t="shared" si="2"/>
        <v>8.8500000000000014</v>
      </c>
      <c r="I21" s="52" t="s">
        <v>76</v>
      </c>
    </row>
    <row r="22" spans="1:9" s="58" customFormat="1" x14ac:dyDescent="0.35">
      <c r="A22" s="72">
        <f t="shared" si="1"/>
        <v>19</v>
      </c>
      <c r="B22" s="50"/>
      <c r="C22" s="57"/>
      <c r="D22" s="26"/>
      <c r="E22" s="50"/>
      <c r="F22" s="51"/>
      <c r="G22" s="53"/>
      <c r="H22" s="51"/>
      <c r="I22" s="52"/>
    </row>
    <row r="23" spans="1:9" x14ac:dyDescent="0.35">
      <c r="A23" s="5"/>
      <c r="B23" s="60" t="s">
        <v>6</v>
      </c>
      <c r="C23" s="61"/>
      <c r="D23" s="61"/>
      <c r="E23" s="7"/>
      <c r="F23" s="23"/>
      <c r="G23" s="18"/>
      <c r="H23" s="25">
        <f>SUM(H4:H22)</f>
        <v>569.36000000000013</v>
      </c>
      <c r="I23" s="10"/>
    </row>
  </sheetData>
  <hyperlinks>
    <hyperlink ref="I4" r:id="rId1"/>
    <hyperlink ref="I6" r:id="rId2"/>
    <hyperlink ref="I7" r:id="rId3"/>
    <hyperlink ref="I8" r:id="rId4"/>
    <hyperlink ref="I9" r:id="rId5"/>
    <hyperlink ref="I10" r:id="rId6"/>
    <hyperlink ref="I11" r:id="rId7"/>
  </hyperlinks>
  <pageMargins left="0.7" right="0.7" top="0.75" bottom="0.75" header="0.3" footer="0.3"/>
  <pageSetup scale="45" orientation="landscape" verticalDpi="597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1"/>
  <sheetViews>
    <sheetView zoomScaleNormal="100" workbookViewId="0">
      <selection activeCell="L7" sqref="L7"/>
    </sheetView>
  </sheetViews>
  <sheetFormatPr defaultColWidth="9.1796875" defaultRowHeight="14.5" x14ac:dyDescent="0.35"/>
  <cols>
    <col min="1" max="1" width="5.54296875" style="1" customWidth="1"/>
    <col min="2" max="2" width="36.453125" style="8" customWidth="1"/>
    <col min="3" max="3" width="12.453125" style="24" customWidth="1"/>
    <col min="4" max="4" width="9.81640625" style="19" customWidth="1"/>
    <col min="5" max="5" width="11.26953125" style="24" customWidth="1"/>
    <col min="6" max="6" width="9.1796875" style="1"/>
    <col min="7" max="7" width="18" style="1" customWidth="1"/>
    <col min="8" max="8" width="9.1796875" style="1"/>
    <col min="9" max="9" width="10.54296875" style="1" bestFit="1" customWidth="1"/>
    <col min="10" max="16384" width="9.1796875" style="1"/>
  </cols>
  <sheetData>
    <row r="1" spans="1:12" ht="22.5" customHeight="1" x14ac:dyDescent="0.35">
      <c r="A1" s="27"/>
      <c r="B1" s="28"/>
      <c r="C1" s="29"/>
      <c r="D1" s="30"/>
      <c r="E1" s="31"/>
    </row>
    <row r="2" spans="1:12" x14ac:dyDescent="0.35">
      <c r="A2" s="32"/>
      <c r="B2" s="4"/>
      <c r="C2" s="22"/>
      <c r="D2" s="15"/>
      <c r="E2" s="33"/>
    </row>
    <row r="3" spans="1:12" x14ac:dyDescent="0.35">
      <c r="A3" s="32"/>
      <c r="B3" s="4"/>
      <c r="C3" s="22"/>
      <c r="D3" s="15"/>
      <c r="E3" s="33"/>
    </row>
    <row r="4" spans="1:12" x14ac:dyDescent="0.35">
      <c r="A4" s="32"/>
      <c r="B4" s="4"/>
      <c r="C4" s="22"/>
      <c r="D4" s="15"/>
      <c r="E4" s="33"/>
      <c r="K4" s="1" t="s">
        <v>72</v>
      </c>
      <c r="L4" s="1" t="s">
        <v>73</v>
      </c>
    </row>
    <row r="5" spans="1:12" x14ac:dyDescent="0.35">
      <c r="A5" s="32"/>
      <c r="B5" s="4"/>
      <c r="C5" s="22"/>
      <c r="D5" s="15"/>
      <c r="E5" s="33"/>
      <c r="I5" s="1">
        <v>54.6</v>
      </c>
      <c r="J5" s="1">
        <v>16.7</v>
      </c>
      <c r="K5" s="1">
        <f>+(I5-J5)/J5</f>
        <v>2.2694610778443116</v>
      </c>
      <c r="L5" s="1">
        <f>+I6/I5</f>
        <v>2.7472527472527472E-2</v>
      </c>
    </row>
    <row r="6" spans="1:12" x14ac:dyDescent="0.35">
      <c r="A6" s="32"/>
      <c r="B6" s="4"/>
      <c r="C6" s="22"/>
      <c r="D6" s="15"/>
      <c r="E6" s="33"/>
      <c r="I6" s="1">
        <v>1.5</v>
      </c>
      <c r="J6" s="1">
        <v>0.39</v>
      </c>
      <c r="K6" s="77">
        <f>+(I6-J6)/J6</f>
        <v>2.8461538461538458</v>
      </c>
      <c r="L6" s="1">
        <f>+J6/J5</f>
        <v>2.3353293413173656E-2</v>
      </c>
    </row>
    <row r="7" spans="1:12" x14ac:dyDescent="0.35">
      <c r="A7" s="32"/>
      <c r="B7" s="4"/>
      <c r="C7" s="22"/>
      <c r="D7" s="15"/>
      <c r="E7" s="33"/>
    </row>
    <row r="8" spans="1:12" x14ac:dyDescent="0.35">
      <c r="A8" s="32"/>
      <c r="B8" s="4"/>
      <c r="C8" s="22"/>
      <c r="D8" s="15"/>
      <c r="E8" s="33"/>
    </row>
    <row r="9" spans="1:12" x14ac:dyDescent="0.35">
      <c r="A9" s="32"/>
      <c r="B9" s="4"/>
      <c r="C9" s="22"/>
      <c r="D9" s="15"/>
      <c r="E9" s="33"/>
      <c r="G9" s="55"/>
    </row>
    <row r="10" spans="1:12" x14ac:dyDescent="0.35">
      <c r="A10" s="32"/>
      <c r="B10" s="4"/>
      <c r="C10" s="22"/>
      <c r="D10" s="15"/>
      <c r="E10" s="33"/>
      <c r="G10" s="54"/>
    </row>
    <row r="11" spans="1:12" x14ac:dyDescent="0.35">
      <c r="A11" s="32"/>
      <c r="B11" s="4"/>
      <c r="C11" s="22"/>
      <c r="D11" s="15"/>
      <c r="E11" s="33"/>
    </row>
    <row r="12" spans="1:12" x14ac:dyDescent="0.35">
      <c r="A12" s="32"/>
      <c r="B12" s="4"/>
      <c r="C12" s="22"/>
      <c r="D12" s="15"/>
      <c r="E12" s="33"/>
    </row>
    <row r="13" spans="1:12" x14ac:dyDescent="0.35">
      <c r="A13" s="32"/>
      <c r="B13" s="4"/>
      <c r="C13" s="22"/>
      <c r="D13" s="15"/>
      <c r="E13" s="33"/>
    </row>
    <row r="14" spans="1:12" x14ac:dyDescent="0.35">
      <c r="A14" s="32"/>
      <c r="B14" s="4"/>
      <c r="C14" s="22"/>
      <c r="D14" s="15"/>
      <c r="E14" s="33"/>
    </row>
    <row r="15" spans="1:12" x14ac:dyDescent="0.35">
      <c r="A15" s="32"/>
      <c r="B15" s="4"/>
      <c r="C15" s="22"/>
      <c r="D15" s="15"/>
      <c r="E15" s="33"/>
      <c r="I15" s="48"/>
    </row>
    <row r="16" spans="1:12" x14ac:dyDescent="0.35">
      <c r="A16" s="32"/>
      <c r="B16" s="4"/>
      <c r="C16" s="22"/>
      <c r="D16" s="15"/>
      <c r="E16" s="33"/>
    </row>
    <row r="17" spans="1:9" x14ac:dyDescent="0.35">
      <c r="A17" s="32"/>
      <c r="B17" s="4"/>
      <c r="C17" s="22"/>
      <c r="D17" s="15"/>
      <c r="E17" s="33"/>
    </row>
    <row r="18" spans="1:9" x14ac:dyDescent="0.35">
      <c r="A18" s="32"/>
      <c r="B18" s="4"/>
      <c r="C18" s="22"/>
      <c r="D18" s="15"/>
      <c r="E18" s="33"/>
    </row>
    <row r="19" spans="1:9" x14ac:dyDescent="0.35">
      <c r="A19" s="32"/>
      <c r="B19" s="4"/>
      <c r="C19" s="22"/>
      <c r="D19" s="15"/>
      <c r="E19" s="33"/>
    </row>
    <row r="20" spans="1:9" ht="6" customHeight="1" x14ac:dyDescent="0.35">
      <c r="A20" s="34"/>
      <c r="B20" s="5"/>
      <c r="C20" s="23"/>
      <c r="D20" s="18"/>
      <c r="E20" s="35"/>
    </row>
    <row r="21" spans="1:9" x14ac:dyDescent="0.35">
      <c r="A21" s="32"/>
      <c r="B21" s="4"/>
      <c r="C21" s="22"/>
      <c r="D21" s="15"/>
      <c r="E21" s="33"/>
    </row>
    <row r="22" spans="1:9" x14ac:dyDescent="0.35">
      <c r="A22" s="32"/>
      <c r="B22" s="4"/>
      <c r="C22" s="22"/>
      <c r="D22" s="15"/>
      <c r="E22" s="33"/>
    </row>
    <row r="23" spans="1:9" x14ac:dyDescent="0.35">
      <c r="A23" s="32"/>
      <c r="B23" s="4"/>
      <c r="C23" s="22"/>
      <c r="D23" s="15"/>
      <c r="E23" s="33"/>
      <c r="G23" s="55"/>
    </row>
    <row r="24" spans="1:9" x14ac:dyDescent="0.35">
      <c r="A24" s="32"/>
      <c r="B24" s="4"/>
      <c r="C24" s="22"/>
      <c r="D24" s="15"/>
      <c r="E24" s="33"/>
      <c r="G24" s="54"/>
    </row>
    <row r="25" spans="1:9" x14ac:dyDescent="0.35">
      <c r="A25" s="32"/>
      <c r="B25" s="4"/>
      <c r="C25" s="22"/>
      <c r="D25" s="15"/>
      <c r="E25" s="33"/>
    </row>
    <row r="26" spans="1:9" x14ac:dyDescent="0.35">
      <c r="A26" s="32"/>
      <c r="B26" s="4"/>
      <c r="C26" s="22"/>
      <c r="D26" s="15"/>
      <c r="E26" s="33"/>
      <c r="I26" s="48"/>
    </row>
    <row r="27" spans="1:9" x14ac:dyDescent="0.35">
      <c r="A27" s="36"/>
      <c r="B27" s="37"/>
      <c r="C27" s="38"/>
      <c r="D27" s="39"/>
      <c r="E27" s="40"/>
    </row>
    <row r="28" spans="1:9" ht="6" customHeight="1" x14ac:dyDescent="0.35">
      <c r="A28" s="41"/>
      <c r="B28" s="42"/>
      <c r="C28" s="43"/>
      <c r="D28" s="44"/>
      <c r="E28" s="45"/>
    </row>
    <row r="29" spans="1:9" x14ac:dyDescent="0.35">
      <c r="A29" s="80"/>
      <c r="B29" s="81"/>
      <c r="C29" s="81"/>
      <c r="D29" s="81"/>
      <c r="E29" s="46"/>
    </row>
    <row r="30" spans="1:9" x14ac:dyDescent="0.35">
      <c r="A30" s="80"/>
      <c r="B30" s="81"/>
      <c r="C30" s="81"/>
      <c r="D30" s="81"/>
      <c r="E30" s="46"/>
    </row>
    <row r="31" spans="1:9" ht="15" thickBot="1" x14ac:dyDescent="0.4">
      <c r="A31" s="82"/>
      <c r="B31" s="83"/>
      <c r="C31" s="83"/>
      <c r="D31" s="83"/>
      <c r="E31" s="47"/>
    </row>
  </sheetData>
  <mergeCells count="3">
    <mergeCell ref="A29:D29"/>
    <mergeCell ref="A30:D30"/>
    <mergeCell ref="A31:D31"/>
  </mergeCells>
  <pageMargins left="0.7" right="0.7" top="0.75" bottom="0.75" header="0.3" footer="0.3"/>
  <pageSetup orientation="landscape" verticalDpi="597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Parts-Needed</vt:lpstr>
      <vt:lpstr>FundingBudget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Walchko, Kevin J Maj USAF USAFA USAFA/DFEC</cp:lastModifiedBy>
  <cp:lastPrinted>2018-02-13T17:45:03Z</cp:lastPrinted>
  <dcterms:created xsi:type="dcterms:W3CDTF">2017-05-16T17:03:48Z</dcterms:created>
  <dcterms:modified xsi:type="dcterms:W3CDTF">2018-02-15T17:03:01Z</dcterms:modified>
</cp:coreProperties>
</file>