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625" yWindow="-30" windowWidth="16605" windowHeight="9435"/>
  </bookViews>
  <sheets>
    <sheet name="Parts-Needed" sheetId="4" r:id="rId1"/>
    <sheet name="FundingBudget" sheetId="8" r:id="rId2"/>
  </sheets>
  <calcPr calcId="145621"/>
</workbook>
</file>

<file path=xl/calcChain.xml><?xml version="1.0" encoding="utf-8"?>
<calcChain xmlns="http://schemas.openxmlformats.org/spreadsheetml/2006/main">
  <c r="H23" i="4" l="1"/>
  <c r="H46" i="4"/>
  <c r="H45" i="4"/>
  <c r="H44" i="4"/>
  <c r="H43" i="4"/>
  <c r="H42" i="4"/>
  <c r="H33" i="4"/>
  <c r="H32" i="4"/>
  <c r="H47" i="4" l="1"/>
  <c r="H31" i="4"/>
  <c r="H30" i="4"/>
  <c r="H29" i="4"/>
  <c r="H41" i="4" l="1"/>
  <c r="H40" i="4"/>
  <c r="H39" i="4"/>
  <c r="H51" i="4"/>
  <c r="H50" i="4"/>
  <c r="H49" i="4"/>
  <c r="H48" i="4"/>
  <c r="H22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H5" i="4"/>
  <c r="A8" i="4"/>
  <c r="H4" i="4"/>
  <c r="E27" i="8" l="1"/>
  <c r="E26" i="8"/>
  <c r="E25" i="8"/>
  <c r="G24" i="8"/>
  <c r="E24" i="8"/>
  <c r="E23" i="8"/>
  <c r="A23" i="8"/>
  <c r="A24" i="8" s="1"/>
  <c r="A25" i="8" s="1"/>
  <c r="A26" i="8" s="1"/>
  <c r="A27" i="8" s="1"/>
  <c r="E22" i="8"/>
  <c r="A22" i="8"/>
  <c r="E21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E3" i="8"/>
  <c r="A3" i="8"/>
  <c r="E2" i="8"/>
  <c r="H54" i="4"/>
  <c r="A5" i="4"/>
  <c r="A6" i="4" s="1"/>
  <c r="H55" i="4" l="1"/>
  <c r="H56" i="4" s="1"/>
  <c r="E29" i="8"/>
  <c r="E31" i="8" s="1"/>
  <c r="G10" i="8"/>
</calcChain>
</file>

<file path=xl/sharedStrings.xml><?xml version="1.0" encoding="utf-8"?>
<sst xmlns="http://schemas.openxmlformats.org/spreadsheetml/2006/main" count="200" uniqueCount="144">
  <si>
    <t>Source</t>
  </si>
  <si>
    <t>Part Number</t>
  </si>
  <si>
    <t>Link</t>
  </si>
  <si>
    <t>Price</t>
  </si>
  <si>
    <t>Quantity</t>
  </si>
  <si>
    <t>Item</t>
  </si>
  <si>
    <t>Sum</t>
  </si>
  <si>
    <t>No.</t>
  </si>
  <si>
    <t>amazon.com</t>
  </si>
  <si>
    <t>Part</t>
  </si>
  <si>
    <t>IR Sensor</t>
  </si>
  <si>
    <t>Orientation Sensor</t>
  </si>
  <si>
    <t>Raspberry Pi Camera</t>
  </si>
  <si>
    <t>Simple Motor Controller</t>
  </si>
  <si>
    <t>Sabertooth Motor Controller</t>
  </si>
  <si>
    <t>Servo</t>
  </si>
  <si>
    <t>Speaker</t>
  </si>
  <si>
    <t>LED Driver</t>
  </si>
  <si>
    <t>LED Fan</t>
  </si>
  <si>
    <t>MicroSD Card</t>
  </si>
  <si>
    <t>Unit Price</t>
  </si>
  <si>
    <t>8x8 LED Matrix with Backpack</t>
  </si>
  <si>
    <t>Ultrasonic Sensor (5 pieces)</t>
  </si>
  <si>
    <t>LED Flashlight (5 pieces)</t>
  </si>
  <si>
    <t>PWM-servo Controller</t>
  </si>
  <si>
    <t>Voltage Regulator (12V to 3.3V)</t>
  </si>
  <si>
    <t>Voltage Regulator (12V to 5.0V)</t>
  </si>
  <si>
    <t>WiFi Adapter</t>
  </si>
  <si>
    <t>3x4 Keypad</t>
  </si>
  <si>
    <t>Dome</t>
  </si>
  <si>
    <t>Outer Feet</t>
  </si>
  <si>
    <t>Center Feet</t>
  </si>
  <si>
    <t>Silver ABS Filament</t>
  </si>
  <si>
    <t>Motorcycle Battery</t>
  </si>
  <si>
    <t>Smart Charging Cable</t>
  </si>
  <si>
    <t>Entension Cord</t>
  </si>
  <si>
    <t>Total System Cost</t>
  </si>
  <si>
    <t>Total Alloted for Project</t>
  </si>
  <si>
    <t>Slack Budget</t>
  </si>
  <si>
    <t>Description</t>
  </si>
  <si>
    <t>Electronics Total</t>
  </si>
  <si>
    <t>Electrical &amp; Mechanical Total</t>
  </si>
  <si>
    <t>Lithium Phosphate Battery</t>
  </si>
  <si>
    <t>12V 35Ah Motorcycle Battery (Lithium Iron Phosphate)</t>
  </si>
  <si>
    <t>Smart Battery Charger</t>
  </si>
  <si>
    <t>Charger that measures+displays health and charge level of battery</t>
  </si>
  <si>
    <t>Charger Extension Cable</t>
  </si>
  <si>
    <t>Extension cable to charge outside of robot (charger mounted internally)</t>
  </si>
  <si>
    <t>https://www.amazon.com/Lithium-Phosphate-480CCA-Battery-Automotive/dp/B01MFG0O6Z/ref=sr_1_fkmr1_2?ie=UTF8&amp;qid=1508346776&amp;sr=8-2-fkmr1&amp;keywords=12v+35ah+battery+lithium+ion</t>
  </si>
  <si>
    <t>https://www.amazon.com/gp/product/B004LWVEKS/ref=ask_ql_qh_dp_hza</t>
  </si>
  <si>
    <t>https://www.amazon.com/NOCO-Genius-GC004-Extension-Cable/dp/B004LWV0GQ/ref=pd_sim_263_2?_encoding=UTF8&amp;psc=1&amp;refRID=XPYZC0SVG7VGKY7YVS5C</t>
  </si>
  <si>
    <t>B01MFG0O6Z</t>
  </si>
  <si>
    <t>G3500</t>
  </si>
  <si>
    <t>GC004</t>
  </si>
  <si>
    <t>Ultrasonic Sensor</t>
  </si>
  <si>
    <t>5PCS of HC-SR04 Ultrasonic Module Distance Sensor</t>
  </si>
  <si>
    <t>https://www.amazon.com/Gowoops-Ultrasonic-Distance-Measuring-Transducer/dp/B00UJA1TAQ/ref=sr_1_1_sspa?s=industrial&amp;ie=UTF8&amp;qid=1509356527&amp;sr=1-1-spons&amp;keywords=hc-sr04&amp;psc=1</t>
  </si>
  <si>
    <t>AREEY507</t>
  </si>
  <si>
    <t>Infrared Obstacle Avoidance Sensor KY-032 4pin</t>
  </si>
  <si>
    <t>https://www.amazon.com/AuBreey-Infrared-Obstacle-Avoidance-Arduino/dp/B072NZC8VT/ref=sr_1_2?s=industrial&amp;ie=UTF8&amp;qid=1509356181&amp;sr=1-2&amp;keywords=ky-032#detail-bullets</t>
  </si>
  <si>
    <t>adafruit.com</t>
  </si>
  <si>
    <t>Adafruit Precision NXP 9-DOF Breakout Board - FXOS8700 + FXAS21002</t>
  </si>
  <si>
    <t>https://www.adafruit.com/product/3463</t>
  </si>
  <si>
    <t>Pi Camera</t>
  </si>
  <si>
    <t>Raspberry Pi Camera Board V2.1</t>
  </si>
  <si>
    <t>https://www.adafruit.com/product/3099</t>
  </si>
  <si>
    <t>https://www.adafruit.com/product/169</t>
  </si>
  <si>
    <t>Speaker - 3" Diameter - 4 Ohm 3 Watt</t>
  </si>
  <si>
    <t>https://www.adafruit.com/product/1314</t>
  </si>
  <si>
    <t>LED Matrix w/ Backpack</t>
  </si>
  <si>
    <t>Adafruit Bicolor LED Square Pixel Matrix with I2C Backpack</t>
  </si>
  <si>
    <t>https://www.adafruit.com/product/902</t>
  </si>
  <si>
    <t>sparkfun.com</t>
  </si>
  <si>
    <t>LED Flashlight</t>
  </si>
  <si>
    <t>LED - 3W Aluminum PCB (5 Pack, Warm White)</t>
  </si>
  <si>
    <t>https://www.sparkfun.com/products/13104</t>
  </si>
  <si>
    <t>FemtoBuck LED Driver</t>
  </si>
  <si>
    <t>https://www.sparkfun.com/products/13716</t>
  </si>
  <si>
    <t>pololu.com</t>
  </si>
  <si>
    <t>Dome Motor Controller</t>
  </si>
  <si>
    <t>Pololu Simple Motor Controller 18v7 (Fully Assembled)</t>
  </si>
  <si>
    <t>https://www.pololu.com/product/1372</t>
  </si>
  <si>
    <t>robotshop.com</t>
  </si>
  <si>
    <t>RB-Dim-47</t>
  </si>
  <si>
    <t>Leg Motor Controller</t>
  </si>
  <si>
    <t>Sabertooth Dual 2x32A Motor Driver</t>
  </si>
  <si>
    <t>http://www.robotshop.com/en/sabertooth-dual-2x32a-6v-24v-regenerative-motor-driver.html</t>
  </si>
  <si>
    <t>PWM-Servo Controller</t>
  </si>
  <si>
    <t>PWM/Servo Driver - I2C interface - PCA9685</t>
  </si>
  <si>
    <t>https://www.adafruit.com/product/815</t>
  </si>
  <si>
    <t>Voltage Converter - 1</t>
  </si>
  <si>
    <t>Pololu 5V, 2.5A Step-Down Voltage Regulator D24V22F5</t>
  </si>
  <si>
    <t>https://www.pololu.com/product/2858</t>
  </si>
  <si>
    <t>Voltage Converter - 2</t>
  </si>
  <si>
    <t>Pololu 5V, 9A Step-Down Voltage Regulator D24V90F5</t>
  </si>
  <si>
    <t>https://www.pololu.com/product/2866</t>
  </si>
  <si>
    <t>Corsair Air Series 1200 RPM High Airflow - Blue LED</t>
  </si>
  <si>
    <t>https://www.amazon.com/gp/product/B00F6S0XZI/ref=s9_acsd_simh_hd_bw_bKluPz_c_x_w?pf_rd_m=ATVPDKIKX0DER&amp;pf_rd_s=merchandised-search-3&amp;pf_rd_r=Z3NFK9AMHGJXCMAB7YWM&amp;pf_rd_t=101&amp;pf_rd_p=f66d10c6-3cd0-5fb7-a7a1-49c102c06e5f&amp;pf_rd_i=306945011</t>
  </si>
  <si>
    <t>canakit.com</t>
  </si>
  <si>
    <t>Wifi Adapter</t>
  </si>
  <si>
    <t>Raspberry Pi WiFi Adapter</t>
  </si>
  <si>
    <t>https://www.canakit.com/raspberry-pi-wifi.html</t>
  </si>
  <si>
    <t>SDSQUAR-016G-GN6MA</t>
  </si>
  <si>
    <t>SD Card</t>
  </si>
  <si>
    <t>Sandisk Ultra 16GB Micro SD with Adapter</t>
  </si>
  <si>
    <t>https://www.amazon.com/Sandisk-Ultra-Micro-UHS-I-Adapter/dp/B073K14CVB/ref=sr_1_3?s=electronics&amp;ie=UTF8&amp;qid=1509594177&amp;sr=1-3&amp;keywords=sandisk+ultra+16gb&amp;dpID=41LaCrOPoXL&amp;preST=_SX300_QL70_&amp;dpSrc=srch</t>
  </si>
  <si>
    <t>Keypad</t>
  </si>
  <si>
    <t>Membrane 3x4 Matrix Keypad + extras</t>
  </si>
  <si>
    <t>https://www.adafruit.com/product/419</t>
  </si>
  <si>
    <t>usdigital.com</t>
  </si>
  <si>
    <t>E4T-360-250-S-H-D-B</t>
  </si>
  <si>
    <t>us digital e4t encoder, 360 cpr, 1/4", single ended</t>
  </si>
  <si>
    <t>R2-D2 Parts</t>
  </si>
  <si>
    <t>US Digital encoders for legs</t>
  </si>
  <si>
    <t>TBD</t>
  </si>
  <si>
    <t>paint</t>
  </si>
  <si>
    <t>Small parts (nuts/bolts)</t>
  </si>
  <si>
    <t>grainger?</t>
  </si>
  <si>
    <t>packages 100 screws and 100 nuts various sizes</t>
  </si>
  <si>
    <t>brass board material</t>
  </si>
  <si>
    <t>nice wood</t>
  </si>
  <si>
    <t>forums</t>
  </si>
  <si>
    <t>servo</t>
  </si>
  <si>
    <t>bonding material</t>
  </si>
  <si>
    <t>mounting things in dome</t>
  </si>
  <si>
    <t>connectors</t>
  </si>
  <si>
    <t>various connectors</t>
  </si>
  <si>
    <t>Margin</t>
  </si>
  <si>
    <t>Total</t>
  </si>
  <si>
    <t>SW/Sensors</t>
  </si>
  <si>
    <t>Electrical</t>
  </si>
  <si>
    <t>Relays</t>
  </si>
  <si>
    <t>Mechanical</t>
  </si>
  <si>
    <t>wire/cables</t>
  </si>
  <si>
    <t xml:space="preserve">various  </t>
  </si>
  <si>
    <t>Battery boxes</t>
  </si>
  <si>
    <t>cover motors on feet … assume set</t>
  </si>
  <si>
    <t>Raspberry Pi</t>
  </si>
  <si>
    <t>https://www.adafruit.com/product/3055</t>
  </si>
  <si>
    <t>Raspberry pi v3</t>
  </si>
  <si>
    <t>Acitone</t>
  </si>
  <si>
    <t>3d printing</t>
  </si>
  <si>
    <t xml:space="preserve">Metalic ABS </t>
  </si>
  <si>
    <t>Resin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</si>
</sst>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0" borderId="1" xfId="2" applyFont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44" fontId="1" fillId="2" borderId="3" xfId="2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4" fontId="1" fillId="2" borderId="4" xfId="2" applyFont="1" applyFill="1" applyBorder="1" applyAlignment="1">
      <alignment horizontal="left" vertical="center"/>
    </xf>
    <xf numFmtId="0" fontId="0" fillId="4" borderId="5" xfId="0" applyFill="1" applyBorder="1"/>
    <xf numFmtId="44" fontId="0" fillId="0" borderId="6" xfId="2" applyFont="1" applyBorder="1"/>
    <xf numFmtId="0" fontId="0" fillId="3" borderId="5" xfId="0" applyFill="1" applyBorder="1"/>
    <xf numFmtId="44" fontId="0" fillId="3" borderId="6" xfId="2" applyFont="1" applyFill="1" applyBorder="1"/>
    <xf numFmtId="0" fontId="0" fillId="4" borderId="10" xfId="0" applyFill="1" applyBorder="1"/>
    <xf numFmtId="0" fontId="0" fillId="0" borderId="11" xfId="0" applyBorder="1"/>
    <xf numFmtId="44" fontId="0" fillId="0" borderId="11" xfId="2" applyFont="1" applyBorder="1"/>
    <xf numFmtId="0" fontId="0" fillId="0" borderId="11" xfId="0" applyBorder="1" applyAlignment="1">
      <alignment horizontal="center"/>
    </xf>
    <xf numFmtId="44" fontId="0" fillId="0" borderId="12" xfId="2" applyFont="1" applyBorder="1"/>
    <xf numFmtId="0" fontId="0" fillId="3" borderId="13" xfId="0" applyFill="1" applyBorder="1"/>
    <xf numFmtId="49" fontId="0" fillId="3" borderId="14" xfId="0" applyNumberFormat="1" applyFill="1" applyBorder="1" applyAlignment="1">
      <alignment wrapText="1"/>
    </xf>
    <xf numFmtId="44" fontId="0" fillId="3" borderId="14" xfId="2" applyFont="1" applyFill="1" applyBorder="1"/>
    <xf numFmtId="0" fontId="0" fillId="3" borderId="14" xfId="0" applyFill="1" applyBorder="1" applyAlignment="1">
      <alignment horizontal="center"/>
    </xf>
    <xf numFmtId="44" fontId="0" fillId="3" borderId="15" xfId="2" applyFont="1" applyFill="1" applyBorder="1"/>
    <xf numFmtId="44" fontId="0" fillId="4" borderId="6" xfId="2" applyFont="1" applyFill="1" applyBorder="1"/>
    <xf numFmtId="44" fontId="0" fillId="4" borderId="9" xfId="2" applyFont="1" applyFill="1" applyBorder="1"/>
    <xf numFmtId="44" fontId="0" fillId="0" borderId="0" xfId="0" applyNumberFormat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4" fontId="0" fillId="5" borderId="0" xfId="0" applyNumberFormat="1" applyFill="1"/>
    <xf numFmtId="0" fontId="1" fillId="0" borderId="0" xfId="0" applyFont="1"/>
    <xf numFmtId="0" fontId="5" fillId="6" borderId="1" xfId="0" applyFont="1" applyFill="1" applyBorder="1" applyAlignment="1">
      <alignment vertical="top" wrapText="1"/>
    </xf>
    <xf numFmtId="0" fontId="5" fillId="0" borderId="1" xfId="0" applyFont="1" applyBorder="1"/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44" fontId="0" fillId="0" borderId="16" xfId="2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/>
    <xf numFmtId="0" fontId="0" fillId="4" borderId="1" xfId="0" applyFill="1" applyBorder="1"/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5" borderId="1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/>
    <xf numFmtId="49" fontId="0" fillId="3" borderId="0" xfId="0" applyNumberFormat="1" applyFill="1" applyAlignment="1">
      <alignment wrapText="1"/>
    </xf>
    <xf numFmtId="44" fontId="0" fillId="3" borderId="0" xfId="2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44" fontId="0" fillId="3" borderId="1" xfId="2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44" fontId="1" fillId="3" borderId="1" xfId="2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0" borderId="1" xfId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28575</xdr:rowOff>
    </xdr:from>
    <xdr:to>
      <xdr:col>5</xdr:col>
      <xdr:colOff>485775</xdr:colOff>
      <xdr:row>18</xdr:row>
      <xdr:rowOff>180975</xdr:rowOff>
    </xdr:to>
    <xdr:sp macro="" textlink="">
      <xdr:nvSpPr>
        <xdr:cNvPr id="2" name="Right Brace 1"/>
        <xdr:cNvSpPr/>
      </xdr:nvSpPr>
      <xdr:spPr>
        <a:xfrm>
          <a:off x="5114925" y="590550"/>
          <a:ext cx="409575" cy="36766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19</xdr:row>
      <xdr:rowOff>66676</xdr:rowOff>
    </xdr:from>
    <xdr:to>
      <xdr:col>5</xdr:col>
      <xdr:colOff>476250</xdr:colOff>
      <xdr:row>27</xdr:row>
      <xdr:rowOff>9526</xdr:rowOff>
    </xdr:to>
    <xdr:sp macro="" textlink="">
      <xdr:nvSpPr>
        <xdr:cNvPr id="3" name="Right Brace 2"/>
        <xdr:cNvSpPr/>
      </xdr:nvSpPr>
      <xdr:spPr>
        <a:xfrm>
          <a:off x="5105400" y="4343401"/>
          <a:ext cx="409575" cy="13525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19" TargetMode="External"/><Relationship Id="rId13" Type="http://schemas.openxmlformats.org/officeDocument/2006/relationships/hyperlink" Target="https://www.pololu.com/product/2858" TargetMode="External"/><Relationship Id="rId18" Type="http://schemas.openxmlformats.org/officeDocument/2006/relationships/hyperlink" Target="https://www.amazon.com/gp/product/B004LWVEKS/ref=ask_ql_qh_dp_hza" TargetMode="External"/><Relationship Id="rId3" Type="http://schemas.openxmlformats.org/officeDocument/2006/relationships/hyperlink" Target="https://www.adafruit.com/product/3463" TargetMode="External"/><Relationship Id="rId7" Type="http://schemas.openxmlformats.org/officeDocument/2006/relationships/hyperlink" Target="https://www.sparkfun.com/products/13716" TargetMode="External"/><Relationship Id="rId12" Type="http://schemas.openxmlformats.org/officeDocument/2006/relationships/hyperlink" Target="https://www.adafruit.com/product/815" TargetMode="External"/><Relationship Id="rId17" Type="http://schemas.openxmlformats.org/officeDocument/2006/relationships/hyperlink" Target="https://www.amazon.com/Sandisk-Ultra-Micro-UHS-I-Adapter/dp/B073K14CVB/ref=sr_1_3?s=electronics&amp;ie=UTF8&amp;qid=1509594177&amp;sr=1-3&amp;keywords=sandisk+ultra+16gb&amp;dpID=41LaCrOPoXL&amp;preST=_SX300_QL70_&amp;dpSrc=srch" TargetMode="External"/><Relationship Id="rId2" Type="http://schemas.openxmlformats.org/officeDocument/2006/relationships/hyperlink" Target="https://www.amazon.com/AuBreey-Infrared-Obstacle-Avoidance-Arduino/dp/B072NZC8VT/ref=sr_1_2?s=industrial&amp;ie=UTF8&amp;qid=1509356181&amp;sr=1-2&amp;keywords=ky-032" TargetMode="External"/><Relationship Id="rId16" Type="http://schemas.openxmlformats.org/officeDocument/2006/relationships/hyperlink" Target="https://www.canakit.com/raspberry-pi-wifi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owoops-Ultrasonic-Distance-Measuring-Transducer/dp/B00UJA1TAQ/ref=sr_1_1_sspa?s=industrial&amp;ie=UTF8&amp;qid=1509356527&amp;sr=1-1-spons&amp;keywords=hc-sr04&amp;psc=1" TargetMode="External"/><Relationship Id="rId6" Type="http://schemas.openxmlformats.org/officeDocument/2006/relationships/hyperlink" Target="https://www.sparkfun.com/products/13104" TargetMode="External"/><Relationship Id="rId11" Type="http://schemas.openxmlformats.org/officeDocument/2006/relationships/hyperlink" Target="http://www.robotshop.com/en/sabertooth-dual-2x32a-6v-24v-regenerative-motor-driver.html" TargetMode="External"/><Relationship Id="rId5" Type="http://schemas.openxmlformats.org/officeDocument/2006/relationships/hyperlink" Target="https://www.adafruit.com/product/902" TargetMode="External"/><Relationship Id="rId15" Type="http://schemas.openxmlformats.org/officeDocument/2006/relationships/hyperlink" Target="https://www.amazon.com/gp/product/B00F6S0XZI/ref=s9_acsd_simh_hd_bw_bKluPz_c_x_w?pf_rd_m=ATVPDKIKX0DER&amp;pf_rd_s=merchandised-search-3&amp;pf_rd_r=Z3NFK9AMHGJXCMAB7YWM&amp;pf_rd_t=101&amp;pf_rd_p=f66d10c6-3cd0-5fb7-a7a1-49c102c06e5f&amp;pf_rd_i=306945011" TargetMode="External"/><Relationship Id="rId10" Type="http://schemas.openxmlformats.org/officeDocument/2006/relationships/hyperlink" Target="https://www.pololu.com/product/1372" TargetMode="External"/><Relationship Id="rId19" Type="http://schemas.openxmlformats.org/officeDocument/2006/relationships/hyperlink" Target="https://www.amazon.com/NOCO-Genius-GC004-Extension-Cable/dp/B004LWV0GQ/ref=pd_sim_263_2?_encoding=UTF8&amp;psc=1&amp;refRID=XPYZC0SVG7VGKY7YVS5C" TargetMode="External"/><Relationship Id="rId4" Type="http://schemas.openxmlformats.org/officeDocument/2006/relationships/hyperlink" Target="https://www.adafruit.com/product/169" TargetMode="External"/><Relationship Id="rId9" Type="http://schemas.openxmlformats.org/officeDocument/2006/relationships/hyperlink" Target="https://www.adafruit.com/product/1314" TargetMode="External"/><Relationship Id="rId14" Type="http://schemas.openxmlformats.org/officeDocument/2006/relationships/hyperlink" Target="https://www.pololu.com/product/286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56"/>
  <sheetViews>
    <sheetView tabSelected="1" topLeftCell="A7" workbookViewId="0">
      <selection activeCell="C24" sqref="C24"/>
    </sheetView>
  </sheetViews>
  <sheetFormatPr defaultColWidth="9.140625" defaultRowHeight="15" x14ac:dyDescent="0.25"/>
  <cols>
    <col min="1" max="1" width="3.5703125" style="1" customWidth="1"/>
    <col min="2" max="3" width="16.42578125" style="1" customWidth="1"/>
    <col min="4" max="4" width="24" style="1" customWidth="1"/>
    <col min="5" max="5" width="63.7109375" style="8" customWidth="1"/>
    <col min="6" max="6" width="10.42578125" style="24" customWidth="1"/>
    <col min="7" max="7" width="9" style="19" customWidth="1"/>
    <col min="8" max="8" width="11.42578125" style="24" customWidth="1"/>
    <col min="9" max="9" width="172" style="11" customWidth="1"/>
    <col min="10" max="16384" width="9.140625" style="1"/>
  </cols>
  <sheetData>
    <row r="1" spans="1:9" s="12" customFormat="1" ht="28.9" x14ac:dyDescent="0.55000000000000004">
      <c r="A1" s="12" t="s">
        <v>112</v>
      </c>
      <c r="E1" s="13"/>
      <c r="F1" s="20"/>
      <c r="G1" s="16"/>
      <c r="H1" s="20"/>
      <c r="I1" s="14"/>
    </row>
    <row r="2" spans="1:9" x14ac:dyDescent="0.25">
      <c r="A2" s="2" t="s">
        <v>7</v>
      </c>
      <c r="B2" s="3" t="s">
        <v>0</v>
      </c>
      <c r="C2" s="3" t="s">
        <v>1</v>
      </c>
      <c r="D2" s="3" t="s">
        <v>5</v>
      </c>
      <c r="E2" s="6" t="s">
        <v>39</v>
      </c>
      <c r="F2" s="21" t="s">
        <v>3</v>
      </c>
      <c r="G2" s="17" t="s">
        <v>4</v>
      </c>
      <c r="H2" s="21" t="s">
        <v>6</v>
      </c>
      <c r="I2" s="9" t="s">
        <v>2</v>
      </c>
    </row>
    <row r="3" spans="1:9" s="67" customFormat="1" x14ac:dyDescent="0.25">
      <c r="A3" s="89" t="s">
        <v>129</v>
      </c>
      <c r="B3" s="84"/>
      <c r="C3" s="84"/>
      <c r="D3" s="84"/>
      <c r="E3" s="85"/>
      <c r="F3" s="86"/>
      <c r="G3" s="87"/>
      <c r="H3" s="86"/>
      <c r="I3" s="88"/>
    </row>
    <row r="4" spans="1:9" ht="30" x14ac:dyDescent="0.25">
      <c r="A4" s="49">
        <v>1</v>
      </c>
      <c r="B4" s="50" t="s">
        <v>8</v>
      </c>
      <c r="C4" s="26">
        <v>41111926</v>
      </c>
      <c r="D4" s="26" t="s">
        <v>54</v>
      </c>
      <c r="E4" s="50" t="s">
        <v>55</v>
      </c>
      <c r="F4" s="51">
        <v>9.99</v>
      </c>
      <c r="G4" s="26">
        <v>2</v>
      </c>
      <c r="H4" s="51">
        <f>F4*G4</f>
        <v>19.98</v>
      </c>
      <c r="I4" s="52" t="s">
        <v>56</v>
      </c>
    </row>
    <row r="5" spans="1:9" x14ac:dyDescent="0.25">
      <c r="A5" s="49">
        <f>A4+1</f>
        <v>2</v>
      </c>
      <c r="B5" s="50" t="s">
        <v>8</v>
      </c>
      <c r="C5" s="26" t="s">
        <v>57</v>
      </c>
      <c r="D5" s="26" t="s">
        <v>10</v>
      </c>
      <c r="E5" s="50" t="s">
        <v>58</v>
      </c>
      <c r="F5" s="51">
        <v>6.99</v>
      </c>
      <c r="G5" s="26">
        <v>8</v>
      </c>
      <c r="H5" s="51">
        <f t="shared" ref="H5:H21" si="0">F5*G5</f>
        <v>55.92</v>
      </c>
      <c r="I5" s="52" t="s">
        <v>59</v>
      </c>
    </row>
    <row r="6" spans="1:9" x14ac:dyDescent="0.25">
      <c r="A6" s="49">
        <f t="shared" ref="A6" si="1">A5+1</f>
        <v>3</v>
      </c>
      <c r="B6" s="50" t="s">
        <v>60</v>
      </c>
      <c r="C6" s="26">
        <v>3463</v>
      </c>
      <c r="D6" s="26" t="s">
        <v>11</v>
      </c>
      <c r="E6" s="50" t="s">
        <v>61</v>
      </c>
      <c r="F6" s="51">
        <v>14.95</v>
      </c>
      <c r="G6" s="53">
        <v>3</v>
      </c>
      <c r="H6" s="51">
        <f t="shared" si="0"/>
        <v>44.849999999999994</v>
      </c>
      <c r="I6" s="52" t="s">
        <v>62</v>
      </c>
    </row>
    <row r="7" spans="1:9" x14ac:dyDescent="0.25">
      <c r="A7" s="49">
        <v>4</v>
      </c>
      <c r="B7" s="50" t="s">
        <v>60</v>
      </c>
      <c r="C7" s="26">
        <v>3099</v>
      </c>
      <c r="D7" s="26" t="s">
        <v>63</v>
      </c>
      <c r="E7" s="50" t="s">
        <v>64</v>
      </c>
      <c r="F7" s="51">
        <v>29.95</v>
      </c>
      <c r="G7" s="26">
        <v>2</v>
      </c>
      <c r="H7" s="51">
        <f t="shared" si="0"/>
        <v>59.9</v>
      </c>
      <c r="I7" s="52" t="s">
        <v>65</v>
      </c>
    </row>
    <row r="8" spans="1:9" x14ac:dyDescent="0.25">
      <c r="A8" s="49">
        <f>A7+1</f>
        <v>5</v>
      </c>
      <c r="B8" s="50" t="s">
        <v>60</v>
      </c>
      <c r="C8" s="26">
        <v>169</v>
      </c>
      <c r="D8" s="26" t="s">
        <v>15</v>
      </c>
      <c r="E8" s="50" t="s">
        <v>122</v>
      </c>
      <c r="F8" s="51">
        <v>15</v>
      </c>
      <c r="G8" s="26">
        <v>14</v>
      </c>
      <c r="H8" s="51">
        <f t="shared" si="0"/>
        <v>210</v>
      </c>
      <c r="I8" s="52" t="s">
        <v>66</v>
      </c>
    </row>
    <row r="9" spans="1:9" x14ac:dyDescent="0.25">
      <c r="A9" s="49">
        <f t="shared" ref="A9:A24" si="2">A8+1</f>
        <v>6</v>
      </c>
      <c r="B9" s="50" t="s">
        <v>60</v>
      </c>
      <c r="C9" s="26">
        <v>1314</v>
      </c>
      <c r="D9" s="26" t="s">
        <v>16</v>
      </c>
      <c r="E9" s="50" t="s">
        <v>67</v>
      </c>
      <c r="F9" s="51">
        <v>1.95</v>
      </c>
      <c r="G9" s="26">
        <v>3</v>
      </c>
      <c r="H9" s="51">
        <f t="shared" si="0"/>
        <v>5.85</v>
      </c>
      <c r="I9" s="52" t="s">
        <v>68</v>
      </c>
    </row>
    <row r="10" spans="1:9" x14ac:dyDescent="0.25">
      <c r="A10" s="49">
        <f t="shared" si="2"/>
        <v>7</v>
      </c>
      <c r="B10" s="50" t="s">
        <v>60</v>
      </c>
      <c r="C10" s="26">
        <v>902</v>
      </c>
      <c r="D10" s="26" t="s">
        <v>69</v>
      </c>
      <c r="E10" s="50" t="s">
        <v>70</v>
      </c>
      <c r="F10" s="51">
        <v>15.95</v>
      </c>
      <c r="G10" s="26">
        <v>16</v>
      </c>
      <c r="H10" s="51">
        <f t="shared" si="0"/>
        <v>255.2</v>
      </c>
      <c r="I10" s="52" t="s">
        <v>71</v>
      </c>
    </row>
    <row r="11" spans="1:9" x14ac:dyDescent="0.25">
      <c r="A11" s="49">
        <f t="shared" si="2"/>
        <v>8</v>
      </c>
      <c r="B11" s="50" t="s">
        <v>72</v>
      </c>
      <c r="C11" s="26">
        <v>13104</v>
      </c>
      <c r="D11" s="26" t="s">
        <v>73</v>
      </c>
      <c r="E11" s="50" t="s">
        <v>74</v>
      </c>
      <c r="F11" s="51">
        <v>7.95</v>
      </c>
      <c r="G11" s="26">
        <v>2</v>
      </c>
      <c r="H11" s="51">
        <f t="shared" si="0"/>
        <v>15.9</v>
      </c>
      <c r="I11" s="52" t="s">
        <v>75</v>
      </c>
    </row>
    <row r="12" spans="1:9" x14ac:dyDescent="0.25">
      <c r="A12" s="49">
        <f t="shared" si="2"/>
        <v>9</v>
      </c>
      <c r="B12" s="50" t="s">
        <v>72</v>
      </c>
      <c r="C12" s="26">
        <v>13716</v>
      </c>
      <c r="D12" s="26" t="s">
        <v>17</v>
      </c>
      <c r="E12" s="50" t="s">
        <v>76</v>
      </c>
      <c r="F12" s="51">
        <v>7.95</v>
      </c>
      <c r="G12" s="53">
        <v>3</v>
      </c>
      <c r="H12" s="51">
        <f t="shared" si="0"/>
        <v>23.85</v>
      </c>
      <c r="I12" s="52" t="s">
        <v>77</v>
      </c>
    </row>
    <row r="13" spans="1:9" x14ac:dyDescent="0.25">
      <c r="A13" s="49">
        <f t="shared" si="2"/>
        <v>10</v>
      </c>
      <c r="B13" s="50" t="s">
        <v>78</v>
      </c>
      <c r="C13" s="26">
        <v>1372</v>
      </c>
      <c r="D13" s="26" t="s">
        <v>79</v>
      </c>
      <c r="E13" s="50" t="s">
        <v>80</v>
      </c>
      <c r="F13" s="51">
        <v>33.950000000000003</v>
      </c>
      <c r="G13" s="26">
        <v>2</v>
      </c>
      <c r="H13" s="51">
        <f t="shared" si="0"/>
        <v>67.900000000000006</v>
      </c>
      <c r="I13" s="52" t="s">
        <v>81</v>
      </c>
    </row>
    <row r="14" spans="1:9" x14ac:dyDescent="0.25">
      <c r="A14" s="49">
        <f t="shared" si="2"/>
        <v>11</v>
      </c>
      <c r="B14" s="50" t="s">
        <v>82</v>
      </c>
      <c r="C14" s="26" t="s">
        <v>83</v>
      </c>
      <c r="D14" s="26" t="s">
        <v>84</v>
      </c>
      <c r="E14" s="50" t="s">
        <v>85</v>
      </c>
      <c r="F14" s="51">
        <v>124.99</v>
      </c>
      <c r="G14" s="26">
        <v>1</v>
      </c>
      <c r="H14" s="51">
        <f t="shared" si="0"/>
        <v>124.99</v>
      </c>
      <c r="I14" s="52" t="s">
        <v>86</v>
      </c>
    </row>
    <row r="15" spans="1:9" x14ac:dyDescent="0.25">
      <c r="A15" s="49">
        <f t="shared" si="2"/>
        <v>12</v>
      </c>
      <c r="B15" s="50" t="s">
        <v>60</v>
      </c>
      <c r="C15" s="26">
        <v>815</v>
      </c>
      <c r="D15" s="26" t="s">
        <v>87</v>
      </c>
      <c r="E15" s="50" t="s">
        <v>88</v>
      </c>
      <c r="F15" s="51">
        <v>14.95</v>
      </c>
      <c r="G15" s="26">
        <v>2</v>
      </c>
      <c r="H15" s="51">
        <f t="shared" si="0"/>
        <v>29.9</v>
      </c>
      <c r="I15" s="52" t="s">
        <v>89</v>
      </c>
    </row>
    <row r="16" spans="1:9" x14ac:dyDescent="0.25">
      <c r="A16" s="49">
        <f t="shared" si="2"/>
        <v>13</v>
      </c>
      <c r="B16" s="50" t="s">
        <v>78</v>
      </c>
      <c r="C16" s="26">
        <v>2858</v>
      </c>
      <c r="D16" s="26" t="s">
        <v>90</v>
      </c>
      <c r="E16" s="50" t="s">
        <v>91</v>
      </c>
      <c r="F16" s="51">
        <v>8.9499999999999993</v>
      </c>
      <c r="G16" s="26">
        <v>3</v>
      </c>
      <c r="H16" s="51">
        <f t="shared" si="0"/>
        <v>26.849999999999998</v>
      </c>
      <c r="I16" s="52" t="s">
        <v>92</v>
      </c>
    </row>
    <row r="17" spans="1:9" x14ac:dyDescent="0.25">
      <c r="A17" s="49">
        <f t="shared" si="2"/>
        <v>14</v>
      </c>
      <c r="B17" s="50" t="s">
        <v>78</v>
      </c>
      <c r="C17" s="26">
        <v>2866</v>
      </c>
      <c r="D17" s="26" t="s">
        <v>93</v>
      </c>
      <c r="E17" s="50" t="s">
        <v>94</v>
      </c>
      <c r="F17" s="51">
        <v>27.95</v>
      </c>
      <c r="G17" s="26">
        <v>3</v>
      </c>
      <c r="H17" s="51">
        <f t="shared" si="0"/>
        <v>83.85</v>
      </c>
      <c r="I17" s="52" t="s">
        <v>95</v>
      </c>
    </row>
    <row r="18" spans="1:9" ht="30" x14ac:dyDescent="0.25">
      <c r="A18" s="49">
        <f t="shared" si="2"/>
        <v>15</v>
      </c>
      <c r="B18" s="50" t="s">
        <v>8</v>
      </c>
      <c r="C18" s="26">
        <v>9050017</v>
      </c>
      <c r="D18" s="26" t="s">
        <v>18</v>
      </c>
      <c r="E18" s="50" t="s">
        <v>96</v>
      </c>
      <c r="F18" s="51">
        <v>14.99</v>
      </c>
      <c r="G18" s="26">
        <v>1</v>
      </c>
      <c r="H18" s="51">
        <f t="shared" si="0"/>
        <v>14.99</v>
      </c>
      <c r="I18" s="52" t="s">
        <v>97</v>
      </c>
    </row>
    <row r="19" spans="1:9" x14ac:dyDescent="0.25">
      <c r="A19" s="49">
        <f t="shared" si="2"/>
        <v>16</v>
      </c>
      <c r="B19" s="50" t="s">
        <v>98</v>
      </c>
      <c r="C19" s="26"/>
      <c r="D19" s="26" t="s">
        <v>99</v>
      </c>
      <c r="E19" s="50" t="s">
        <v>100</v>
      </c>
      <c r="F19" s="51">
        <v>8.9499999999999993</v>
      </c>
      <c r="G19" s="26">
        <v>1</v>
      </c>
      <c r="H19" s="51">
        <f t="shared" si="0"/>
        <v>8.9499999999999993</v>
      </c>
      <c r="I19" s="52" t="s">
        <v>101</v>
      </c>
    </row>
    <row r="20" spans="1:9" ht="30" x14ac:dyDescent="0.25">
      <c r="A20" s="49">
        <f t="shared" si="2"/>
        <v>17</v>
      </c>
      <c r="B20" s="50" t="s">
        <v>8</v>
      </c>
      <c r="C20" s="62" t="s">
        <v>102</v>
      </c>
      <c r="D20" s="26" t="s">
        <v>103</v>
      </c>
      <c r="E20" s="50" t="s">
        <v>104</v>
      </c>
      <c r="F20" s="51">
        <v>10.41</v>
      </c>
      <c r="G20" s="26">
        <v>2</v>
      </c>
      <c r="H20" s="51">
        <f t="shared" si="0"/>
        <v>20.82</v>
      </c>
      <c r="I20" s="52" t="s">
        <v>105</v>
      </c>
    </row>
    <row r="21" spans="1:9" x14ac:dyDescent="0.25">
      <c r="A21" s="49">
        <f t="shared" si="2"/>
        <v>18</v>
      </c>
      <c r="B21" s="50" t="s">
        <v>60</v>
      </c>
      <c r="C21" s="26">
        <v>419</v>
      </c>
      <c r="D21" s="26" t="s">
        <v>106</v>
      </c>
      <c r="E21" s="50" t="s">
        <v>107</v>
      </c>
      <c r="F21" s="51">
        <v>3.95</v>
      </c>
      <c r="G21" s="26">
        <v>2</v>
      </c>
      <c r="H21" s="51">
        <f t="shared" si="0"/>
        <v>7.9</v>
      </c>
      <c r="I21" s="52" t="s">
        <v>108</v>
      </c>
    </row>
    <row r="22" spans="1:9" x14ac:dyDescent="0.25">
      <c r="A22" s="49">
        <f t="shared" si="2"/>
        <v>19</v>
      </c>
      <c r="B22" s="69" t="s">
        <v>109</v>
      </c>
      <c r="C22" s="74" t="s">
        <v>110</v>
      </c>
      <c r="D22" s="65" t="s">
        <v>113</v>
      </c>
      <c r="E22" s="64" t="s">
        <v>111</v>
      </c>
      <c r="F22" s="51">
        <v>24.81</v>
      </c>
      <c r="G22" s="26">
        <v>2</v>
      </c>
      <c r="H22" s="51">
        <f>F22*G22</f>
        <v>49.62</v>
      </c>
      <c r="I22" s="66" t="s">
        <v>109</v>
      </c>
    </row>
    <row r="23" spans="1:9" x14ac:dyDescent="0.25">
      <c r="A23" s="49">
        <f t="shared" si="2"/>
        <v>20</v>
      </c>
      <c r="B23" s="69" t="s">
        <v>60</v>
      </c>
      <c r="C23" s="74">
        <v>3055</v>
      </c>
      <c r="D23" s="74" t="s">
        <v>137</v>
      </c>
      <c r="E23" s="69" t="s">
        <v>139</v>
      </c>
      <c r="F23" s="51">
        <v>35</v>
      </c>
      <c r="G23" s="26">
        <v>4</v>
      </c>
      <c r="H23" s="51">
        <f>F23*G23</f>
        <v>140</v>
      </c>
      <c r="I23" s="90" t="s">
        <v>138</v>
      </c>
    </row>
    <row r="24" spans="1:9" x14ac:dyDescent="0.25">
      <c r="A24" s="49">
        <f t="shared" si="2"/>
        <v>21</v>
      </c>
      <c r="B24" s="69"/>
      <c r="C24" s="69"/>
      <c r="D24" s="69"/>
      <c r="E24" s="70"/>
      <c r="F24" s="22"/>
      <c r="G24" s="75"/>
      <c r="H24" s="22"/>
      <c r="I24" s="73"/>
    </row>
    <row r="25" spans="1:9" x14ac:dyDescent="0.25">
      <c r="A25" s="49">
        <v>22</v>
      </c>
      <c r="B25" s="69"/>
      <c r="C25" s="69"/>
      <c r="D25" s="69"/>
      <c r="E25" s="70"/>
      <c r="F25" s="22"/>
      <c r="G25" s="75"/>
      <c r="H25" s="22"/>
      <c r="I25" s="73"/>
    </row>
    <row r="26" spans="1:9" s="67" customFormat="1" x14ac:dyDescent="0.25">
      <c r="A26" s="49">
        <v>23</v>
      </c>
      <c r="B26" s="69"/>
      <c r="C26" s="69"/>
      <c r="D26" s="69"/>
      <c r="E26" s="69"/>
      <c r="F26" s="69"/>
      <c r="G26" s="69"/>
      <c r="H26" s="69"/>
      <c r="I26" s="69"/>
    </row>
    <row r="27" spans="1:9" s="67" customFormat="1" x14ac:dyDescent="0.25">
      <c r="A27" s="49">
        <v>24</v>
      </c>
      <c r="B27" s="69"/>
      <c r="C27" s="74"/>
      <c r="D27" s="74"/>
      <c r="E27" s="69"/>
      <c r="F27" s="51"/>
      <c r="G27" s="26"/>
      <c r="H27" s="51"/>
      <c r="I27" s="69"/>
    </row>
    <row r="28" spans="1:9" s="67" customFormat="1" x14ac:dyDescent="0.25">
      <c r="A28" s="89" t="s">
        <v>130</v>
      </c>
      <c r="B28" s="72"/>
      <c r="C28" s="76"/>
      <c r="D28" s="76"/>
      <c r="E28" s="72"/>
      <c r="F28" s="82"/>
      <c r="G28" s="83"/>
      <c r="H28" s="82"/>
      <c r="I28" s="72"/>
    </row>
    <row r="29" spans="1:9" s="67" customFormat="1" ht="30" x14ac:dyDescent="0.25">
      <c r="A29" s="49">
        <v>1</v>
      </c>
      <c r="B29" s="50" t="s">
        <v>8</v>
      </c>
      <c r="C29" s="56" t="s">
        <v>51</v>
      </c>
      <c r="D29" s="26" t="s">
        <v>42</v>
      </c>
      <c r="E29" s="50" t="s">
        <v>43</v>
      </c>
      <c r="F29" s="51">
        <v>209.99</v>
      </c>
      <c r="G29" s="26">
        <v>2</v>
      </c>
      <c r="H29" s="51">
        <f>F29*G29</f>
        <v>419.98</v>
      </c>
      <c r="I29" s="52" t="s">
        <v>48</v>
      </c>
    </row>
    <row r="30" spans="1:9" s="67" customFormat="1" x14ac:dyDescent="0.25">
      <c r="A30" s="49">
        <v>2</v>
      </c>
      <c r="B30" s="50" t="s">
        <v>8</v>
      </c>
      <c r="C30" s="57" t="s">
        <v>52</v>
      </c>
      <c r="D30" s="26" t="s">
        <v>44</v>
      </c>
      <c r="E30" s="50" t="s">
        <v>45</v>
      </c>
      <c r="F30" s="51">
        <v>59.95</v>
      </c>
      <c r="G30" s="26">
        <v>1</v>
      </c>
      <c r="H30" s="51">
        <f t="shared" ref="H30:H33" si="3">F30*G30</f>
        <v>59.95</v>
      </c>
      <c r="I30" s="52" t="s">
        <v>49</v>
      </c>
    </row>
    <row r="31" spans="1:9" s="67" customFormat="1" x14ac:dyDescent="0.25">
      <c r="A31" s="49">
        <v>3</v>
      </c>
      <c r="B31" s="50" t="s">
        <v>8</v>
      </c>
      <c r="C31" s="57" t="s">
        <v>53</v>
      </c>
      <c r="D31" s="26" t="s">
        <v>46</v>
      </c>
      <c r="E31" s="50" t="s">
        <v>47</v>
      </c>
      <c r="F31" s="51">
        <v>11.95</v>
      </c>
      <c r="G31" s="53">
        <v>1</v>
      </c>
      <c r="H31" s="51">
        <f t="shared" si="3"/>
        <v>11.95</v>
      </c>
      <c r="I31" s="52" t="s">
        <v>50</v>
      </c>
    </row>
    <row r="32" spans="1:9" s="67" customFormat="1" x14ac:dyDescent="0.25">
      <c r="A32" s="49">
        <v>4</v>
      </c>
      <c r="B32" s="69" t="s">
        <v>114</v>
      </c>
      <c r="C32" s="74" t="s">
        <v>114</v>
      </c>
      <c r="D32" s="74" t="s">
        <v>131</v>
      </c>
      <c r="E32" s="69" t="s">
        <v>114</v>
      </c>
      <c r="F32" s="51">
        <v>12</v>
      </c>
      <c r="G32" s="26">
        <v>2</v>
      </c>
      <c r="H32" s="51">
        <f t="shared" si="3"/>
        <v>24</v>
      </c>
      <c r="I32" s="69"/>
    </row>
    <row r="33" spans="1:9" s="67" customFormat="1" x14ac:dyDescent="0.25">
      <c r="A33" s="49">
        <v>5</v>
      </c>
      <c r="B33" s="69" t="s">
        <v>114</v>
      </c>
      <c r="C33" s="74" t="s">
        <v>114</v>
      </c>
      <c r="D33" s="74" t="s">
        <v>125</v>
      </c>
      <c r="E33" s="69" t="s">
        <v>126</v>
      </c>
      <c r="F33" s="51">
        <v>50</v>
      </c>
      <c r="G33" s="26">
        <v>1</v>
      </c>
      <c r="H33" s="51">
        <f t="shared" si="3"/>
        <v>50</v>
      </c>
      <c r="I33" s="69"/>
    </row>
    <row r="34" spans="1:9" s="67" customFormat="1" x14ac:dyDescent="0.25">
      <c r="A34" s="49">
        <v>6</v>
      </c>
      <c r="B34" s="69" t="s">
        <v>114</v>
      </c>
      <c r="C34" s="74" t="s">
        <v>114</v>
      </c>
      <c r="D34" s="74" t="s">
        <v>133</v>
      </c>
      <c r="E34" s="69" t="s">
        <v>134</v>
      </c>
      <c r="F34" s="51"/>
      <c r="G34" s="26"/>
      <c r="H34" s="51"/>
      <c r="I34" s="69"/>
    </row>
    <row r="35" spans="1:9" s="67" customFormat="1" x14ac:dyDescent="0.25">
      <c r="A35" s="49">
        <v>7</v>
      </c>
      <c r="B35" s="69"/>
      <c r="C35" s="74"/>
      <c r="D35" s="74"/>
      <c r="E35" s="69"/>
      <c r="F35" s="51"/>
      <c r="G35" s="26"/>
      <c r="H35" s="51"/>
      <c r="I35" s="69"/>
    </row>
    <row r="36" spans="1:9" s="67" customFormat="1" x14ac:dyDescent="0.25">
      <c r="A36" s="49">
        <v>8</v>
      </c>
      <c r="B36" s="69"/>
      <c r="C36" s="74"/>
      <c r="D36" s="74"/>
      <c r="E36" s="69"/>
      <c r="F36" s="51"/>
      <c r="G36" s="26"/>
      <c r="H36" s="51"/>
      <c r="I36" s="69"/>
    </row>
    <row r="37" spans="1:9" s="67" customFormat="1" x14ac:dyDescent="0.25">
      <c r="A37" s="49">
        <v>9</v>
      </c>
      <c r="B37" s="69"/>
      <c r="C37" s="74"/>
      <c r="D37" s="74"/>
      <c r="E37" s="69"/>
      <c r="F37" s="51"/>
      <c r="G37" s="26"/>
      <c r="H37" s="51"/>
      <c r="I37" s="69"/>
    </row>
    <row r="38" spans="1:9" s="67" customFormat="1" x14ac:dyDescent="0.25">
      <c r="A38" s="89" t="s">
        <v>132</v>
      </c>
      <c r="B38" s="72"/>
      <c r="C38" s="76"/>
      <c r="D38" s="76"/>
      <c r="E38" s="72"/>
      <c r="F38" s="82"/>
      <c r="G38" s="83"/>
      <c r="H38" s="82"/>
      <c r="I38" s="72"/>
    </row>
    <row r="39" spans="1:9" s="67" customFormat="1" x14ac:dyDescent="0.25">
      <c r="A39" s="49">
        <v>1</v>
      </c>
      <c r="B39" s="69" t="s">
        <v>121</v>
      </c>
      <c r="C39" s="74"/>
      <c r="D39" s="69" t="s">
        <v>29</v>
      </c>
      <c r="E39" s="69"/>
      <c r="F39" s="22">
        <v>490</v>
      </c>
      <c r="G39" s="75">
        <v>1</v>
      </c>
      <c r="H39" s="33">
        <f t="shared" ref="H39:H46" si="4">F39*G39</f>
        <v>490</v>
      </c>
      <c r="I39" s="69"/>
    </row>
    <row r="40" spans="1:9" s="67" customFormat="1" x14ac:dyDescent="0.25">
      <c r="A40" s="49">
        <v>2</v>
      </c>
      <c r="B40" s="69" t="s">
        <v>121</v>
      </c>
      <c r="C40" s="74"/>
      <c r="D40" s="69" t="s">
        <v>30</v>
      </c>
      <c r="E40" s="69"/>
      <c r="F40" s="22">
        <v>350</v>
      </c>
      <c r="G40" s="75">
        <v>1</v>
      </c>
      <c r="H40" s="33">
        <f t="shared" si="4"/>
        <v>350</v>
      </c>
      <c r="I40" s="69"/>
    </row>
    <row r="41" spans="1:9" s="67" customFormat="1" x14ac:dyDescent="0.25">
      <c r="A41" s="49">
        <v>3</v>
      </c>
      <c r="B41" s="69" t="s">
        <v>121</v>
      </c>
      <c r="C41" s="74"/>
      <c r="D41" s="69" t="s">
        <v>31</v>
      </c>
      <c r="E41" s="69"/>
      <c r="F41" s="22">
        <v>150</v>
      </c>
      <c r="G41" s="75">
        <v>1</v>
      </c>
      <c r="H41" s="33">
        <f t="shared" si="4"/>
        <v>150</v>
      </c>
      <c r="I41" s="69"/>
    </row>
    <row r="42" spans="1:9" s="67" customFormat="1" x14ac:dyDescent="0.25">
      <c r="A42" s="49">
        <v>4</v>
      </c>
      <c r="B42" s="69" t="s">
        <v>114</v>
      </c>
      <c r="C42" s="74" t="s">
        <v>114</v>
      </c>
      <c r="D42" s="74" t="s">
        <v>123</v>
      </c>
      <c r="E42" s="69" t="s">
        <v>124</v>
      </c>
      <c r="F42" s="51">
        <v>7</v>
      </c>
      <c r="G42" s="26">
        <v>5</v>
      </c>
      <c r="H42" s="51">
        <f t="shared" si="4"/>
        <v>35</v>
      </c>
      <c r="I42" s="69"/>
    </row>
    <row r="43" spans="1:9" s="67" customFormat="1" x14ac:dyDescent="0.25">
      <c r="A43" s="49">
        <v>5</v>
      </c>
      <c r="B43" s="69" t="s">
        <v>114</v>
      </c>
      <c r="C43" s="74" t="s">
        <v>114</v>
      </c>
      <c r="D43" s="74" t="s">
        <v>119</v>
      </c>
      <c r="E43" s="69" t="s">
        <v>120</v>
      </c>
      <c r="F43" s="51">
        <v>16</v>
      </c>
      <c r="G43" s="26">
        <v>1</v>
      </c>
      <c r="H43" s="51">
        <f t="shared" si="4"/>
        <v>16</v>
      </c>
      <c r="I43" s="69"/>
    </row>
    <row r="44" spans="1:9" s="67" customFormat="1" x14ac:dyDescent="0.25">
      <c r="A44" s="49">
        <v>6</v>
      </c>
      <c r="B44" s="69" t="s">
        <v>117</v>
      </c>
      <c r="C44" s="74" t="s">
        <v>114</v>
      </c>
      <c r="D44" s="74" t="s">
        <v>116</v>
      </c>
      <c r="E44" s="69" t="s">
        <v>118</v>
      </c>
      <c r="F44" s="51">
        <v>10</v>
      </c>
      <c r="G44" s="26">
        <v>10</v>
      </c>
      <c r="H44" s="51">
        <f t="shared" si="4"/>
        <v>100</v>
      </c>
      <c r="I44" s="69"/>
    </row>
    <row r="45" spans="1:9" s="67" customFormat="1" x14ac:dyDescent="0.25">
      <c r="A45" s="49">
        <v>7</v>
      </c>
      <c r="B45" s="69" t="s">
        <v>114</v>
      </c>
      <c r="C45" s="74" t="s">
        <v>114</v>
      </c>
      <c r="D45" s="74" t="s">
        <v>115</v>
      </c>
      <c r="E45" s="69" t="s">
        <v>114</v>
      </c>
      <c r="F45" s="51">
        <v>10</v>
      </c>
      <c r="G45" s="26">
        <v>10</v>
      </c>
      <c r="H45" s="51">
        <f t="shared" si="4"/>
        <v>100</v>
      </c>
      <c r="I45" s="69"/>
    </row>
    <row r="46" spans="1:9" s="67" customFormat="1" x14ac:dyDescent="0.25">
      <c r="A46" s="49">
        <v>8</v>
      </c>
      <c r="B46" s="69" t="s">
        <v>114</v>
      </c>
      <c r="C46" s="74" t="s">
        <v>114</v>
      </c>
      <c r="D46" s="69" t="s">
        <v>135</v>
      </c>
      <c r="E46" s="69" t="s">
        <v>136</v>
      </c>
      <c r="F46" s="22">
        <v>100</v>
      </c>
      <c r="G46" s="75">
        <v>1</v>
      </c>
      <c r="H46" s="63">
        <f t="shared" si="4"/>
        <v>100</v>
      </c>
      <c r="I46" s="69"/>
    </row>
    <row r="47" spans="1:9" s="67" customFormat="1" x14ac:dyDescent="0.25">
      <c r="A47" s="49">
        <v>9</v>
      </c>
      <c r="B47" s="69" t="s">
        <v>114</v>
      </c>
      <c r="C47" s="74" t="s">
        <v>114</v>
      </c>
      <c r="D47" s="74" t="s">
        <v>140</v>
      </c>
      <c r="E47" s="69" t="s">
        <v>141</v>
      </c>
      <c r="F47" s="51">
        <v>12</v>
      </c>
      <c r="G47" s="26">
        <v>1</v>
      </c>
      <c r="H47" s="51">
        <f t="shared" ref="H47:H51" si="5">F47*G47</f>
        <v>12</v>
      </c>
      <c r="I47" s="69"/>
    </row>
    <row r="48" spans="1:9" s="67" customFormat="1" x14ac:dyDescent="0.25">
      <c r="A48" s="68">
        <v>10</v>
      </c>
      <c r="B48" s="69" t="s">
        <v>114</v>
      </c>
      <c r="C48" s="74" t="s">
        <v>114</v>
      </c>
      <c r="D48" s="74" t="s">
        <v>142</v>
      </c>
      <c r="E48" s="69" t="s">
        <v>141</v>
      </c>
      <c r="F48" s="51">
        <v>50</v>
      </c>
      <c r="G48" s="26">
        <v>1</v>
      </c>
      <c r="H48" s="51">
        <f t="shared" si="5"/>
        <v>50</v>
      </c>
      <c r="I48" s="69"/>
    </row>
    <row r="49" spans="1:9" s="67" customFormat="1" x14ac:dyDescent="0.25">
      <c r="A49" s="68">
        <v>11</v>
      </c>
      <c r="B49" s="69" t="s">
        <v>114</v>
      </c>
      <c r="C49" s="74" t="s">
        <v>114</v>
      </c>
      <c r="D49" s="74" t="s">
        <v>143</v>
      </c>
      <c r="E49" s="69" t="s">
        <v>141</v>
      </c>
      <c r="F49" s="51">
        <v>175</v>
      </c>
      <c r="G49" s="26">
        <v>1</v>
      </c>
      <c r="H49" s="51">
        <f t="shared" si="5"/>
        <v>175</v>
      </c>
      <c r="I49" s="69"/>
    </row>
    <row r="50" spans="1:9" s="67" customFormat="1" x14ac:dyDescent="0.25">
      <c r="A50" s="68">
        <v>12</v>
      </c>
      <c r="B50" s="69"/>
      <c r="C50" s="74"/>
      <c r="D50" s="74"/>
      <c r="E50" s="69"/>
      <c r="F50" s="51"/>
      <c r="G50" s="26"/>
      <c r="H50" s="51">
        <f t="shared" si="5"/>
        <v>0</v>
      </c>
      <c r="I50" s="69"/>
    </row>
    <row r="51" spans="1:9" s="67" customFormat="1" x14ac:dyDescent="0.25">
      <c r="A51" s="68">
        <v>13</v>
      </c>
      <c r="B51" s="69"/>
      <c r="C51" s="74"/>
      <c r="D51" s="74"/>
      <c r="E51" s="69"/>
      <c r="F51" s="51"/>
      <c r="G51" s="26"/>
      <c r="H51" s="51">
        <f t="shared" si="5"/>
        <v>0</v>
      </c>
      <c r="I51" s="69"/>
    </row>
    <row r="52" spans="1:9" s="67" customFormat="1" x14ac:dyDescent="0.25">
      <c r="A52" s="68">
        <v>14</v>
      </c>
      <c r="B52" s="69"/>
      <c r="C52" s="74"/>
      <c r="D52" s="74"/>
      <c r="E52" s="69"/>
      <c r="F52" s="51"/>
      <c r="G52" s="26"/>
      <c r="H52" s="51"/>
      <c r="I52" s="69"/>
    </row>
    <row r="53" spans="1:9" s="67" customFormat="1" x14ac:dyDescent="0.25">
      <c r="A53" s="49">
        <v>15</v>
      </c>
      <c r="B53" s="69"/>
      <c r="C53" s="74"/>
      <c r="D53" s="74"/>
      <c r="E53" s="69"/>
      <c r="F53" s="51"/>
      <c r="G53" s="26"/>
      <c r="H53" s="51"/>
      <c r="I53" s="69"/>
    </row>
    <row r="54" spans="1:9" x14ac:dyDescent="0.25">
      <c r="A54" s="5"/>
      <c r="B54" s="71" t="s">
        <v>6</v>
      </c>
      <c r="C54" s="72"/>
      <c r="D54" s="72"/>
      <c r="E54" s="7"/>
      <c r="F54" s="23"/>
      <c r="G54" s="18"/>
      <c r="H54" s="25">
        <f>SUM(H4:H51)</f>
        <v>3411.1000000000004</v>
      </c>
      <c r="I54" s="10"/>
    </row>
    <row r="55" spans="1:9" x14ac:dyDescent="0.25">
      <c r="A55" s="77"/>
      <c r="B55" s="71" t="s">
        <v>127</v>
      </c>
      <c r="C55" s="77"/>
      <c r="D55" s="77"/>
      <c r="E55" s="78"/>
      <c r="F55" s="79"/>
      <c r="G55" s="80"/>
      <c r="H55" s="25">
        <f>0.2*H54</f>
        <v>682.22000000000014</v>
      </c>
      <c r="I55" s="81"/>
    </row>
    <row r="56" spans="1:9" x14ac:dyDescent="0.25">
      <c r="A56" s="77"/>
      <c r="B56" s="71" t="s">
        <v>128</v>
      </c>
      <c r="C56" s="77"/>
      <c r="D56" s="77"/>
      <c r="E56" s="78"/>
      <c r="F56" s="79"/>
      <c r="G56" s="80"/>
      <c r="H56" s="25">
        <f>+H54+H55</f>
        <v>4093.3200000000006</v>
      </c>
      <c r="I56" s="81"/>
    </row>
  </sheetData>
  <hyperlinks>
    <hyperlink ref="I4" r:id="rId1"/>
    <hyperlink ref="I5" r:id="rId2" location="detail-bullets"/>
    <hyperlink ref="I6" r:id="rId3"/>
    <hyperlink ref="I8" r:id="rId4"/>
    <hyperlink ref="I10" r:id="rId5"/>
    <hyperlink ref="I11" r:id="rId6"/>
    <hyperlink ref="I12" r:id="rId7"/>
    <hyperlink ref="I21" r:id="rId8"/>
    <hyperlink ref="I9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30" r:id="rId18"/>
    <hyperlink ref="I31" r:id="rId19"/>
  </hyperlinks>
  <pageMargins left="0.7" right="0.7" top="0.75" bottom="0.75" header="0.3" footer="0.3"/>
  <pageSetup scale="37" orientation="portrait" verticalDpi="597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Normal="100" workbookViewId="0">
      <selection activeCell="B21" sqref="B21:E23"/>
    </sheetView>
  </sheetViews>
  <sheetFormatPr defaultColWidth="9.140625" defaultRowHeight="15" x14ac:dyDescent="0.25"/>
  <cols>
    <col min="1" max="1" width="5.5703125" style="1" customWidth="1"/>
    <col min="2" max="2" width="36.42578125" style="8" customWidth="1"/>
    <col min="3" max="3" width="12.42578125" style="24" customWidth="1"/>
    <col min="4" max="4" width="9.85546875" style="19" customWidth="1"/>
    <col min="5" max="5" width="11.28515625" style="24" customWidth="1"/>
    <col min="6" max="6" width="9.140625" style="1"/>
    <col min="7" max="7" width="18" style="1" customWidth="1"/>
    <col min="8" max="8" width="9.140625" style="1"/>
    <col min="9" max="9" width="10.5703125" style="1" bestFit="1" customWidth="1"/>
    <col min="10" max="16384" width="9.140625" style="1"/>
  </cols>
  <sheetData>
    <row r="1" spans="1:9" ht="22.5" customHeight="1" x14ac:dyDescent="0.3">
      <c r="A1" s="27" t="s">
        <v>7</v>
      </c>
      <c r="B1" s="28" t="s">
        <v>9</v>
      </c>
      <c r="C1" s="29" t="s">
        <v>20</v>
      </c>
      <c r="D1" s="30" t="s">
        <v>4</v>
      </c>
      <c r="E1" s="31" t="s">
        <v>6</v>
      </c>
    </row>
    <row r="2" spans="1:9" ht="14.45" x14ac:dyDescent="0.3">
      <c r="A2" s="32">
        <v>1</v>
      </c>
      <c r="B2" s="4" t="s">
        <v>22</v>
      </c>
      <c r="C2" s="22">
        <v>9.99</v>
      </c>
      <c r="D2" s="15">
        <v>2</v>
      </c>
      <c r="E2" s="33">
        <f>C2*D2</f>
        <v>19.98</v>
      </c>
    </row>
    <row r="3" spans="1:9" ht="14.45" x14ac:dyDescent="0.3">
      <c r="A3" s="32">
        <f>A2+1</f>
        <v>2</v>
      </c>
      <c r="B3" s="4" t="s">
        <v>10</v>
      </c>
      <c r="C3" s="22">
        <v>6.99</v>
      </c>
      <c r="D3" s="15">
        <v>8</v>
      </c>
      <c r="E3" s="33">
        <f t="shared" ref="E3:E19" si="0">C3*D3</f>
        <v>55.92</v>
      </c>
    </row>
    <row r="4" spans="1:9" ht="14.45" x14ac:dyDescent="0.3">
      <c r="A4" s="32">
        <f t="shared" ref="A4:A19" si="1">A3+1</f>
        <v>3</v>
      </c>
      <c r="B4" s="4" t="s">
        <v>11</v>
      </c>
      <c r="C4" s="22">
        <v>14.95</v>
      </c>
      <c r="D4" s="15">
        <v>3</v>
      </c>
      <c r="E4" s="33">
        <f t="shared" si="0"/>
        <v>44.849999999999994</v>
      </c>
    </row>
    <row r="5" spans="1:9" ht="14.45" x14ac:dyDescent="0.3">
      <c r="A5" s="32">
        <f t="shared" si="1"/>
        <v>4</v>
      </c>
      <c r="B5" s="4" t="s">
        <v>12</v>
      </c>
      <c r="C5" s="22">
        <v>19.95</v>
      </c>
      <c r="D5" s="15">
        <v>2</v>
      </c>
      <c r="E5" s="33">
        <f t="shared" si="0"/>
        <v>39.9</v>
      </c>
    </row>
    <row r="6" spans="1:9" ht="14.45" x14ac:dyDescent="0.3">
      <c r="A6" s="32">
        <f t="shared" si="1"/>
        <v>5</v>
      </c>
      <c r="B6" s="4" t="s">
        <v>15</v>
      </c>
      <c r="C6" s="22">
        <v>5.95</v>
      </c>
      <c r="D6" s="15">
        <v>14</v>
      </c>
      <c r="E6" s="33">
        <f t="shared" si="0"/>
        <v>83.3</v>
      </c>
    </row>
    <row r="7" spans="1:9" ht="14.45" x14ac:dyDescent="0.3">
      <c r="A7" s="32">
        <f t="shared" si="1"/>
        <v>6</v>
      </c>
      <c r="B7" s="4" t="s">
        <v>16</v>
      </c>
      <c r="C7" s="22">
        <v>1.95</v>
      </c>
      <c r="D7" s="15">
        <v>3</v>
      </c>
      <c r="E7" s="33">
        <f t="shared" si="0"/>
        <v>5.85</v>
      </c>
    </row>
    <row r="8" spans="1:9" ht="14.45" x14ac:dyDescent="0.3">
      <c r="A8" s="32">
        <f t="shared" si="1"/>
        <v>7</v>
      </c>
      <c r="B8" s="4" t="s">
        <v>21</v>
      </c>
      <c r="C8" s="22">
        <v>15.95</v>
      </c>
      <c r="D8" s="15">
        <v>16</v>
      </c>
      <c r="E8" s="33">
        <f t="shared" si="0"/>
        <v>255.2</v>
      </c>
    </row>
    <row r="9" spans="1:9" ht="14.45" x14ac:dyDescent="0.3">
      <c r="A9" s="32">
        <f t="shared" si="1"/>
        <v>8</v>
      </c>
      <c r="B9" s="4" t="s">
        <v>23</v>
      </c>
      <c r="C9" s="22">
        <v>7.95</v>
      </c>
      <c r="D9" s="15">
        <v>2</v>
      </c>
      <c r="E9" s="33">
        <f t="shared" si="0"/>
        <v>15.9</v>
      </c>
      <c r="G9" s="55" t="s">
        <v>40</v>
      </c>
    </row>
    <row r="10" spans="1:9" ht="14.45" x14ac:dyDescent="0.3">
      <c r="A10" s="32">
        <f t="shared" si="1"/>
        <v>9</v>
      </c>
      <c r="B10" s="4" t="s">
        <v>17</v>
      </c>
      <c r="C10" s="22">
        <v>7.95</v>
      </c>
      <c r="D10" s="15">
        <v>3</v>
      </c>
      <c r="E10" s="33">
        <f t="shared" si="0"/>
        <v>23.85</v>
      </c>
      <c r="G10" s="54">
        <f>SUM(E2:E19)</f>
        <v>1055.8900000000001</v>
      </c>
    </row>
    <row r="11" spans="1:9" ht="14.45" x14ac:dyDescent="0.3">
      <c r="A11" s="32">
        <f t="shared" si="1"/>
        <v>10</v>
      </c>
      <c r="B11" s="4" t="s">
        <v>13</v>
      </c>
      <c r="C11" s="22">
        <v>33.950000000000003</v>
      </c>
      <c r="D11" s="15">
        <v>2</v>
      </c>
      <c r="E11" s="33">
        <f t="shared" si="0"/>
        <v>67.900000000000006</v>
      </c>
    </row>
    <row r="12" spans="1:9" ht="14.45" x14ac:dyDescent="0.3">
      <c r="A12" s="32">
        <f t="shared" si="1"/>
        <v>11</v>
      </c>
      <c r="B12" s="4" t="s">
        <v>14</v>
      </c>
      <c r="C12" s="22">
        <v>124.99</v>
      </c>
      <c r="D12" s="15">
        <v>2</v>
      </c>
      <c r="E12" s="33">
        <f t="shared" si="0"/>
        <v>249.98</v>
      </c>
    </row>
    <row r="13" spans="1:9" ht="14.45" x14ac:dyDescent="0.3">
      <c r="A13" s="32">
        <f t="shared" si="1"/>
        <v>12</v>
      </c>
      <c r="B13" s="4" t="s">
        <v>24</v>
      </c>
      <c r="C13" s="22">
        <v>14.95</v>
      </c>
      <c r="D13" s="15">
        <v>2</v>
      </c>
      <c r="E13" s="33">
        <f t="shared" si="0"/>
        <v>29.9</v>
      </c>
    </row>
    <row r="14" spans="1:9" ht="14.45" x14ac:dyDescent="0.3">
      <c r="A14" s="32">
        <f t="shared" si="1"/>
        <v>13</v>
      </c>
      <c r="B14" s="4" t="s">
        <v>25</v>
      </c>
      <c r="C14" s="22">
        <v>8.9499999999999993</v>
      </c>
      <c r="D14" s="15">
        <v>3</v>
      </c>
      <c r="E14" s="33">
        <f t="shared" si="0"/>
        <v>26.849999999999998</v>
      </c>
    </row>
    <row r="15" spans="1:9" ht="14.45" x14ac:dyDescent="0.3">
      <c r="A15" s="32">
        <f t="shared" si="1"/>
        <v>14</v>
      </c>
      <c r="B15" s="4" t="s">
        <v>26</v>
      </c>
      <c r="C15" s="22">
        <v>27.95</v>
      </c>
      <c r="D15" s="15">
        <v>3</v>
      </c>
      <c r="E15" s="33">
        <f t="shared" si="0"/>
        <v>83.85</v>
      </c>
      <c r="I15" s="48"/>
    </row>
    <row r="16" spans="1:9" ht="14.45" x14ac:dyDescent="0.3">
      <c r="A16" s="32">
        <f t="shared" si="1"/>
        <v>15</v>
      </c>
      <c r="B16" s="4" t="s">
        <v>18</v>
      </c>
      <c r="C16" s="22">
        <v>14.99</v>
      </c>
      <c r="D16" s="15">
        <v>1</v>
      </c>
      <c r="E16" s="33">
        <f t="shared" si="0"/>
        <v>14.99</v>
      </c>
    </row>
    <row r="17" spans="1:9" ht="14.45" x14ac:dyDescent="0.3">
      <c r="A17" s="32">
        <f t="shared" si="1"/>
        <v>16</v>
      </c>
      <c r="B17" s="4" t="s">
        <v>27</v>
      </c>
      <c r="C17" s="22">
        <v>8.9499999999999993</v>
      </c>
      <c r="D17" s="15">
        <v>1</v>
      </c>
      <c r="E17" s="33">
        <f t="shared" si="0"/>
        <v>8.9499999999999993</v>
      </c>
    </row>
    <row r="18" spans="1:9" ht="14.45" x14ac:dyDescent="0.3">
      <c r="A18" s="32">
        <f t="shared" si="1"/>
        <v>17</v>
      </c>
      <c r="B18" s="4" t="s">
        <v>19</v>
      </c>
      <c r="C18" s="22">
        <v>10.41</v>
      </c>
      <c r="D18" s="15">
        <v>2</v>
      </c>
      <c r="E18" s="33">
        <f t="shared" si="0"/>
        <v>20.82</v>
      </c>
    </row>
    <row r="19" spans="1:9" ht="14.45" x14ac:dyDescent="0.3">
      <c r="A19" s="32">
        <f t="shared" si="1"/>
        <v>18</v>
      </c>
      <c r="B19" s="4" t="s">
        <v>28</v>
      </c>
      <c r="C19" s="22">
        <v>3.95</v>
      </c>
      <c r="D19" s="15">
        <v>2</v>
      </c>
      <c r="E19" s="33">
        <f t="shared" si="0"/>
        <v>7.9</v>
      </c>
    </row>
    <row r="20" spans="1:9" ht="6" customHeight="1" x14ac:dyDescent="0.3">
      <c r="A20" s="34"/>
      <c r="B20" s="5"/>
      <c r="C20" s="23"/>
      <c r="D20" s="18"/>
      <c r="E20" s="35"/>
    </row>
    <row r="21" spans="1:9" ht="14.45" x14ac:dyDescent="0.3">
      <c r="A21" s="32">
        <v>19</v>
      </c>
      <c r="B21" s="4" t="s">
        <v>29</v>
      </c>
      <c r="C21" s="22">
        <v>490</v>
      </c>
      <c r="D21" s="15">
        <v>1</v>
      </c>
      <c r="E21" s="33">
        <f t="shared" ref="E21:E27" si="2">C21*D21</f>
        <v>490</v>
      </c>
    </row>
    <row r="22" spans="1:9" ht="14.45" x14ac:dyDescent="0.3">
      <c r="A22" s="32">
        <f t="shared" ref="A22:A27" si="3">A21+1</f>
        <v>20</v>
      </c>
      <c r="B22" s="4" t="s">
        <v>30</v>
      </c>
      <c r="C22" s="22">
        <v>350</v>
      </c>
      <c r="D22" s="15">
        <v>1</v>
      </c>
      <c r="E22" s="33">
        <f t="shared" si="2"/>
        <v>350</v>
      </c>
    </row>
    <row r="23" spans="1:9" ht="14.45" x14ac:dyDescent="0.3">
      <c r="A23" s="32">
        <f t="shared" si="3"/>
        <v>21</v>
      </c>
      <c r="B23" s="4" t="s">
        <v>31</v>
      </c>
      <c r="C23" s="22">
        <v>150</v>
      </c>
      <c r="D23" s="15">
        <v>1</v>
      </c>
      <c r="E23" s="33">
        <f t="shared" si="2"/>
        <v>150</v>
      </c>
      <c r="G23" s="55" t="s">
        <v>41</v>
      </c>
    </row>
    <row r="24" spans="1:9" ht="14.45" x14ac:dyDescent="0.3">
      <c r="A24" s="32">
        <f t="shared" si="3"/>
        <v>22</v>
      </c>
      <c r="B24" s="4" t="s">
        <v>32</v>
      </c>
      <c r="C24" s="22">
        <v>50</v>
      </c>
      <c r="D24" s="15">
        <v>1</v>
      </c>
      <c r="E24" s="33">
        <f t="shared" si="2"/>
        <v>50</v>
      </c>
      <c r="G24" s="54">
        <f>SUM(E21:E27)</f>
        <v>1319</v>
      </c>
    </row>
    <row r="25" spans="1:9" ht="14.45" x14ac:dyDescent="0.3">
      <c r="A25" s="32">
        <f t="shared" si="3"/>
        <v>23</v>
      </c>
      <c r="B25" s="4" t="s">
        <v>33</v>
      </c>
      <c r="C25" s="22">
        <v>210</v>
      </c>
      <c r="D25" s="15">
        <v>1</v>
      </c>
      <c r="E25" s="33">
        <f t="shared" si="2"/>
        <v>210</v>
      </c>
    </row>
    <row r="26" spans="1:9" ht="14.45" x14ac:dyDescent="0.3">
      <c r="A26" s="32">
        <f t="shared" si="3"/>
        <v>24</v>
      </c>
      <c r="B26" s="4" t="s">
        <v>34</v>
      </c>
      <c r="C26" s="22">
        <v>57</v>
      </c>
      <c r="D26" s="15">
        <v>1</v>
      </c>
      <c r="E26" s="33">
        <f t="shared" si="2"/>
        <v>57</v>
      </c>
      <c r="I26" s="48"/>
    </row>
    <row r="27" spans="1:9" ht="14.45" x14ac:dyDescent="0.3">
      <c r="A27" s="36">
        <f t="shared" si="3"/>
        <v>25</v>
      </c>
      <c r="B27" s="37" t="s">
        <v>35</v>
      </c>
      <c r="C27" s="38">
        <v>12</v>
      </c>
      <c r="D27" s="39">
        <v>1</v>
      </c>
      <c r="E27" s="40">
        <f t="shared" si="2"/>
        <v>12</v>
      </c>
    </row>
    <row r="28" spans="1:9" ht="6" customHeight="1" x14ac:dyDescent="0.3">
      <c r="A28" s="41"/>
      <c r="B28" s="42"/>
      <c r="C28" s="43"/>
      <c r="D28" s="44"/>
      <c r="E28" s="45"/>
    </row>
    <row r="29" spans="1:9" ht="14.45" x14ac:dyDescent="0.3">
      <c r="A29" s="58" t="s">
        <v>36</v>
      </c>
      <c r="B29" s="59"/>
      <c r="C29" s="59"/>
      <c r="D29" s="59"/>
      <c r="E29" s="46">
        <f>SUM(E2:E27)</f>
        <v>2374.8900000000003</v>
      </c>
    </row>
    <row r="30" spans="1:9" ht="14.45" x14ac:dyDescent="0.3">
      <c r="A30" s="58" t="s">
        <v>37</v>
      </c>
      <c r="B30" s="59"/>
      <c r="C30" s="59"/>
      <c r="D30" s="59"/>
      <c r="E30" s="46">
        <v>3000</v>
      </c>
    </row>
    <row r="31" spans="1:9" thickBot="1" x14ac:dyDescent="0.35">
      <c r="A31" s="60" t="s">
        <v>38</v>
      </c>
      <c r="B31" s="61"/>
      <c r="C31" s="61"/>
      <c r="D31" s="61"/>
      <c r="E31" s="47">
        <f>E30-E29</f>
        <v>625.10999999999967</v>
      </c>
    </row>
  </sheetData>
  <mergeCells count="3">
    <mergeCell ref="A29:D29"/>
    <mergeCell ref="A30:D30"/>
    <mergeCell ref="A31:D31"/>
  </mergeCells>
  <pageMargins left="0.7" right="0.7" top="0.75" bottom="0.75" header="0.3" footer="0.3"/>
  <pageSetup orientation="landscape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Parts-Needed</vt:lpstr>
      <vt:lpstr>FundingBudget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Test!!</cp:lastModifiedBy>
  <cp:lastPrinted>2017-11-03T18:39:19Z</cp:lastPrinted>
  <dcterms:created xsi:type="dcterms:W3CDTF">2017-05-16T17:03:48Z</dcterms:created>
  <dcterms:modified xsi:type="dcterms:W3CDTF">2017-11-03T18:43:39Z</dcterms:modified>
</cp:coreProperties>
</file>