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ocuments\GearMotor\"/>
    </mc:Choice>
  </mc:AlternateContent>
  <xr:revisionPtr revIDLastSave="0" documentId="13_ncr:1_{F4649698-295A-464D-A7AA-9FDD4D04DAB8}" xr6:coauthVersionLast="47" xr6:coauthVersionMax="47" xr10:uidLastSave="{00000000-0000-0000-0000-000000000000}"/>
  <bookViews>
    <workbookView xWindow="3465" yWindow="3465" windowWidth="28800" windowHeight="15345" activeTab="2" xr2:uid="{00000000-000D-0000-FFFF-FFFF00000000}"/>
  </bookViews>
  <sheets>
    <sheet name="Input Dati" sheetId="1" r:id="rId1"/>
    <sheet name="Calcoli" sheetId="2" r:id="rId2"/>
    <sheet name="Ciclo" sheetId="3" r:id="rId3"/>
  </sheets>
  <definedNames>
    <definedName name="DIAMETRO_MM">'Input Dati'!$B$3</definedName>
    <definedName name="ETA_MOT">'Input Dati'!$B$8</definedName>
    <definedName name="ETA_RID">'Input Dati'!$B$7</definedName>
    <definedName name="FATT_SERV">'Input Dati'!$B$9</definedName>
    <definedName name="FS">Ciclo!$B$1</definedName>
    <definedName name="MASSA">'Input Dati'!$B$2</definedName>
    <definedName name="N_BOBINA">'Input Dati'!$B$6</definedName>
    <definedName name="N_MOT_TGT">'Input Dati'!$B$11</definedName>
    <definedName name="NACC">Ciclo!$B$2</definedName>
    <definedName name="NPAUSE">Ciclo!$B$3</definedName>
    <definedName name="T_PAUSA">'Input Dati'!$B$5</definedName>
    <definedName name="T_RES">'Input Dati'!$B$10</definedName>
    <definedName name="T_ROT">'Input Dati'!$B$4</definedName>
  </definedNames>
  <calcPr calcId="181029"/>
</workbook>
</file>

<file path=xl/calcChain.xml><?xml version="1.0" encoding="utf-8"?>
<calcChain xmlns="http://schemas.openxmlformats.org/spreadsheetml/2006/main">
  <c r="A7" i="3" l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6" i="3"/>
  <c r="B3" i="3"/>
  <c r="B2" i="3"/>
  <c r="B286" i="3" s="1"/>
  <c r="B14" i="2"/>
  <c r="B15" i="2" s="1"/>
  <c r="B9" i="2"/>
  <c r="B10" i="2" s="1"/>
  <c r="B4" i="2"/>
  <c r="B5" i="2" s="1"/>
  <c r="B2" i="2"/>
  <c r="B3" i="2" s="1"/>
  <c r="B6" i="2" l="1"/>
  <c r="B7" i="2" s="1"/>
  <c r="B8" i="2" s="1"/>
  <c r="B11" i="2"/>
  <c r="B12" i="2" s="1"/>
  <c r="B13" i="2" s="1"/>
  <c r="B16" i="2"/>
  <c r="C9" i="3"/>
  <c r="B12" i="3"/>
  <c r="C17" i="3"/>
  <c r="B20" i="3"/>
  <c r="C25" i="3"/>
  <c r="C33" i="3"/>
  <c r="B36" i="3"/>
  <c r="C41" i="3"/>
  <c r="B44" i="3"/>
  <c r="C49" i="3"/>
  <c r="B52" i="3"/>
  <c r="C57" i="3"/>
  <c r="C65" i="3"/>
  <c r="B68" i="3"/>
  <c r="C73" i="3"/>
  <c r="B76" i="3"/>
  <c r="B86" i="3"/>
  <c r="B93" i="3"/>
  <c r="C107" i="3"/>
  <c r="C114" i="3"/>
  <c r="C123" i="3"/>
  <c r="B134" i="3"/>
  <c r="C155" i="3"/>
  <c r="B166" i="3"/>
  <c r="C187" i="3"/>
  <c r="B198" i="3"/>
  <c r="C219" i="3"/>
  <c r="B230" i="3"/>
  <c r="C251" i="3"/>
  <c r="B262" i="3"/>
  <c r="C283" i="3"/>
  <c r="B294" i="3"/>
  <c r="B17" i="2"/>
  <c r="B18" i="2" s="1"/>
  <c r="B7" i="3"/>
  <c r="C12" i="3"/>
  <c r="C20" i="3"/>
  <c r="B23" i="3"/>
  <c r="C28" i="3"/>
  <c r="B31" i="3"/>
  <c r="C36" i="3"/>
  <c r="B39" i="3"/>
  <c r="C44" i="3"/>
  <c r="C52" i="3"/>
  <c r="B55" i="3"/>
  <c r="C60" i="3"/>
  <c r="B63" i="3"/>
  <c r="C68" i="3"/>
  <c r="B71" i="3"/>
  <c r="C76" i="3"/>
  <c r="C86" i="3"/>
  <c r="B94" i="3"/>
  <c r="B101" i="3"/>
  <c r="C115" i="3"/>
  <c r="C134" i="3"/>
  <c r="B145" i="3"/>
  <c r="C166" i="3"/>
  <c r="B177" i="3"/>
  <c r="C198" i="3"/>
  <c r="B209" i="3"/>
  <c r="C230" i="3"/>
  <c r="B241" i="3"/>
  <c r="C262" i="3"/>
  <c r="B273" i="3"/>
  <c r="C294" i="3"/>
  <c r="C7" i="3"/>
  <c r="B10" i="3"/>
  <c r="C15" i="3"/>
  <c r="B18" i="3"/>
  <c r="C23" i="3"/>
  <c r="B26" i="3"/>
  <c r="C31" i="3"/>
  <c r="B34" i="3"/>
  <c r="C39" i="3"/>
  <c r="B42" i="3"/>
  <c r="C47" i="3"/>
  <c r="B50" i="3"/>
  <c r="C55" i="3"/>
  <c r="B58" i="3"/>
  <c r="C63" i="3"/>
  <c r="B66" i="3"/>
  <c r="C71" i="3"/>
  <c r="B74" i="3"/>
  <c r="C94" i="3"/>
  <c r="B102" i="3"/>
  <c r="B109" i="3"/>
  <c r="B126" i="3"/>
  <c r="C147" i="3"/>
  <c r="B158" i="3"/>
  <c r="C179" i="3"/>
  <c r="B190" i="3"/>
  <c r="C211" i="3"/>
  <c r="B222" i="3"/>
  <c r="C243" i="3"/>
  <c r="B254" i="3"/>
  <c r="C275" i="3"/>
  <c r="C305" i="3"/>
  <c r="B300" i="3"/>
  <c r="C297" i="3"/>
  <c r="B292" i="3"/>
  <c r="C289" i="3"/>
  <c r="B284" i="3"/>
  <c r="C281" i="3"/>
  <c r="B276" i="3"/>
  <c r="C273" i="3"/>
  <c r="B268" i="3"/>
  <c r="C265" i="3"/>
  <c r="B260" i="3"/>
  <c r="C257" i="3"/>
  <c r="B252" i="3"/>
  <c r="C249" i="3"/>
  <c r="B244" i="3"/>
  <c r="C241" i="3"/>
  <c r="B236" i="3"/>
  <c r="C233" i="3"/>
  <c r="B228" i="3"/>
  <c r="C225" i="3"/>
  <c r="B220" i="3"/>
  <c r="C217" i="3"/>
  <c r="B212" i="3"/>
  <c r="C209" i="3"/>
  <c r="B204" i="3"/>
  <c r="C201" i="3"/>
  <c r="B196" i="3"/>
  <c r="C193" i="3"/>
  <c r="B188" i="3"/>
  <c r="C185" i="3"/>
  <c r="B180" i="3"/>
  <c r="C177" i="3"/>
  <c r="B172" i="3"/>
  <c r="C169" i="3"/>
  <c r="B164" i="3"/>
  <c r="C161" i="3"/>
  <c r="B156" i="3"/>
  <c r="C153" i="3"/>
  <c r="B148" i="3"/>
  <c r="C145" i="3"/>
  <c r="B140" i="3"/>
  <c r="C137" i="3"/>
  <c r="B132" i="3"/>
  <c r="C129" i="3"/>
  <c r="B124" i="3"/>
  <c r="C121" i="3"/>
  <c r="B116" i="3"/>
  <c r="C113" i="3"/>
  <c r="B108" i="3"/>
  <c r="C105" i="3"/>
  <c r="B100" i="3"/>
  <c r="C97" i="3"/>
  <c r="B92" i="3"/>
  <c r="C89" i="3"/>
  <c r="B84" i="3"/>
  <c r="C81" i="3"/>
  <c r="B305" i="3"/>
  <c r="C304" i="3"/>
  <c r="B299" i="3"/>
  <c r="C296" i="3"/>
  <c r="B291" i="3"/>
  <c r="C288" i="3"/>
  <c r="B283" i="3"/>
  <c r="C280" i="3"/>
  <c r="B275" i="3"/>
  <c r="C272" i="3"/>
  <c r="B267" i="3"/>
  <c r="C264" i="3"/>
  <c r="B259" i="3"/>
  <c r="C256" i="3"/>
  <c r="B251" i="3"/>
  <c r="C248" i="3"/>
  <c r="B243" i="3"/>
  <c r="C240" i="3"/>
  <c r="B235" i="3"/>
  <c r="C232" i="3"/>
  <c r="B227" i="3"/>
  <c r="C224" i="3"/>
  <c r="B219" i="3"/>
  <c r="C216" i="3"/>
  <c r="B211" i="3"/>
  <c r="C208" i="3"/>
  <c r="B203" i="3"/>
  <c r="C200" i="3"/>
  <c r="B195" i="3"/>
  <c r="C192" i="3"/>
  <c r="B187" i="3"/>
  <c r="C184" i="3"/>
  <c r="B179" i="3"/>
  <c r="C176" i="3"/>
  <c r="B171" i="3"/>
  <c r="C168" i="3"/>
  <c r="B163" i="3"/>
  <c r="C160" i="3"/>
  <c r="B155" i="3"/>
  <c r="C152" i="3"/>
  <c r="B147" i="3"/>
  <c r="C144" i="3"/>
  <c r="B139" i="3"/>
  <c r="C136" i="3"/>
  <c r="B131" i="3"/>
  <c r="C128" i="3"/>
  <c r="B123" i="3"/>
  <c r="C120" i="3"/>
  <c r="B115" i="3"/>
  <c r="C112" i="3"/>
  <c r="B107" i="3"/>
  <c r="C104" i="3"/>
  <c r="B99" i="3"/>
  <c r="C96" i="3"/>
  <c r="B91" i="3"/>
  <c r="C88" i="3"/>
  <c r="B83" i="3"/>
  <c r="C80" i="3"/>
  <c r="B304" i="3"/>
  <c r="C301" i="3"/>
  <c r="B296" i="3"/>
  <c r="C293" i="3"/>
  <c r="B288" i="3"/>
  <c r="C285" i="3"/>
  <c r="B280" i="3"/>
  <c r="C277" i="3"/>
  <c r="B272" i="3"/>
  <c r="C269" i="3"/>
  <c r="B264" i="3"/>
  <c r="C261" i="3"/>
  <c r="B256" i="3"/>
  <c r="C253" i="3"/>
  <c r="B248" i="3"/>
  <c r="C245" i="3"/>
  <c r="B240" i="3"/>
  <c r="C237" i="3"/>
  <c r="B232" i="3"/>
  <c r="C229" i="3"/>
  <c r="B224" i="3"/>
  <c r="C221" i="3"/>
  <c r="B216" i="3"/>
  <c r="C213" i="3"/>
  <c r="B208" i="3"/>
  <c r="C205" i="3"/>
  <c r="B200" i="3"/>
  <c r="C197" i="3"/>
  <c r="B192" i="3"/>
  <c r="C189" i="3"/>
  <c r="B184" i="3"/>
  <c r="C181" i="3"/>
  <c r="B176" i="3"/>
  <c r="C173" i="3"/>
  <c r="B168" i="3"/>
  <c r="C165" i="3"/>
  <c r="B160" i="3"/>
  <c r="C157" i="3"/>
  <c r="B152" i="3"/>
  <c r="C149" i="3"/>
  <c r="B144" i="3"/>
  <c r="C141" i="3"/>
  <c r="B136" i="3"/>
  <c r="C133" i="3"/>
  <c r="B128" i="3"/>
  <c r="C125" i="3"/>
  <c r="B120" i="3"/>
  <c r="C117" i="3"/>
  <c r="B112" i="3"/>
  <c r="C109" i="3"/>
  <c r="B104" i="3"/>
  <c r="C101" i="3"/>
  <c r="B96" i="3"/>
  <c r="C93" i="3"/>
  <c r="B88" i="3"/>
  <c r="C85" i="3"/>
  <c r="B80" i="3"/>
  <c r="B301" i="3"/>
  <c r="C298" i="3"/>
  <c r="B293" i="3"/>
  <c r="C290" i="3"/>
  <c r="B285" i="3"/>
  <c r="C282" i="3"/>
  <c r="B277" i="3"/>
  <c r="C274" i="3"/>
  <c r="B269" i="3"/>
  <c r="C266" i="3"/>
  <c r="B261" i="3"/>
  <c r="C258" i="3"/>
  <c r="B253" i="3"/>
  <c r="C250" i="3"/>
  <c r="B245" i="3"/>
  <c r="C242" i="3"/>
  <c r="B237" i="3"/>
  <c r="C234" i="3"/>
  <c r="B229" i="3"/>
  <c r="C226" i="3"/>
  <c r="B221" i="3"/>
  <c r="C218" i="3"/>
  <c r="B213" i="3"/>
  <c r="C210" i="3"/>
  <c r="B205" i="3"/>
  <c r="C202" i="3"/>
  <c r="B197" i="3"/>
  <c r="C194" i="3"/>
  <c r="B189" i="3"/>
  <c r="C186" i="3"/>
  <c r="B181" i="3"/>
  <c r="C178" i="3"/>
  <c r="B173" i="3"/>
  <c r="C170" i="3"/>
  <c r="B165" i="3"/>
  <c r="C162" i="3"/>
  <c r="B157" i="3"/>
  <c r="C154" i="3"/>
  <c r="B149" i="3"/>
  <c r="C146" i="3"/>
  <c r="B141" i="3"/>
  <c r="C138" i="3"/>
  <c r="B133" i="3"/>
  <c r="C130" i="3"/>
  <c r="B125" i="3"/>
  <c r="C122" i="3"/>
  <c r="C303" i="3"/>
  <c r="B298" i="3"/>
  <c r="C295" i="3"/>
  <c r="B290" i="3"/>
  <c r="C287" i="3"/>
  <c r="B282" i="3"/>
  <c r="C279" i="3"/>
  <c r="B274" i="3"/>
  <c r="C271" i="3"/>
  <c r="B266" i="3"/>
  <c r="C263" i="3"/>
  <c r="B258" i="3"/>
  <c r="C255" i="3"/>
  <c r="B250" i="3"/>
  <c r="C247" i="3"/>
  <c r="B242" i="3"/>
  <c r="C239" i="3"/>
  <c r="B234" i="3"/>
  <c r="C231" i="3"/>
  <c r="B226" i="3"/>
  <c r="C223" i="3"/>
  <c r="B218" i="3"/>
  <c r="C215" i="3"/>
  <c r="B210" i="3"/>
  <c r="C207" i="3"/>
  <c r="B202" i="3"/>
  <c r="C199" i="3"/>
  <c r="B194" i="3"/>
  <c r="C191" i="3"/>
  <c r="B186" i="3"/>
  <c r="C183" i="3"/>
  <c r="B178" i="3"/>
  <c r="C175" i="3"/>
  <c r="B170" i="3"/>
  <c r="C167" i="3"/>
  <c r="B162" i="3"/>
  <c r="C159" i="3"/>
  <c r="B154" i="3"/>
  <c r="C151" i="3"/>
  <c r="B146" i="3"/>
  <c r="C143" i="3"/>
  <c r="B138" i="3"/>
  <c r="C135" i="3"/>
  <c r="B130" i="3"/>
  <c r="C127" i="3"/>
  <c r="B122" i="3"/>
  <c r="C119" i="3"/>
  <c r="B114" i="3"/>
  <c r="C111" i="3"/>
  <c r="B106" i="3"/>
  <c r="C103" i="3"/>
  <c r="B98" i="3"/>
  <c r="C95" i="3"/>
  <c r="B90" i="3"/>
  <c r="C87" i="3"/>
  <c r="B82" i="3"/>
  <c r="C79" i="3"/>
  <c r="B303" i="3"/>
  <c r="C300" i="3"/>
  <c r="B295" i="3"/>
  <c r="C292" i="3"/>
  <c r="B287" i="3"/>
  <c r="C284" i="3"/>
  <c r="B279" i="3"/>
  <c r="C276" i="3"/>
  <c r="B271" i="3"/>
  <c r="C268" i="3"/>
  <c r="B263" i="3"/>
  <c r="C260" i="3"/>
  <c r="B255" i="3"/>
  <c r="C252" i="3"/>
  <c r="B247" i="3"/>
  <c r="C244" i="3"/>
  <c r="B239" i="3"/>
  <c r="C236" i="3"/>
  <c r="B231" i="3"/>
  <c r="C228" i="3"/>
  <c r="B223" i="3"/>
  <c r="C220" i="3"/>
  <c r="B215" i="3"/>
  <c r="C212" i="3"/>
  <c r="B207" i="3"/>
  <c r="C204" i="3"/>
  <c r="B199" i="3"/>
  <c r="C196" i="3"/>
  <c r="B191" i="3"/>
  <c r="C188" i="3"/>
  <c r="B183" i="3"/>
  <c r="C180" i="3"/>
  <c r="B175" i="3"/>
  <c r="C172" i="3"/>
  <c r="B167" i="3"/>
  <c r="C164" i="3"/>
  <c r="B159" i="3"/>
  <c r="C156" i="3"/>
  <c r="B151" i="3"/>
  <c r="C148" i="3"/>
  <c r="B143" i="3"/>
  <c r="C140" i="3"/>
  <c r="B135" i="3"/>
  <c r="C132" i="3"/>
  <c r="B127" i="3"/>
  <c r="C124" i="3"/>
  <c r="B119" i="3"/>
  <c r="C116" i="3"/>
  <c r="B111" i="3"/>
  <c r="C108" i="3"/>
  <c r="B103" i="3"/>
  <c r="C100" i="3"/>
  <c r="B95" i="3"/>
  <c r="C92" i="3"/>
  <c r="B87" i="3"/>
  <c r="C84" i="3"/>
  <c r="B79" i="3"/>
  <c r="C10" i="3"/>
  <c r="B13" i="3"/>
  <c r="C18" i="3"/>
  <c r="B21" i="3"/>
  <c r="C26" i="3"/>
  <c r="B29" i="3"/>
  <c r="C34" i="3"/>
  <c r="B37" i="3"/>
  <c r="C42" i="3"/>
  <c r="B45" i="3"/>
  <c r="C50" i="3"/>
  <c r="B53" i="3"/>
  <c r="C58" i="3"/>
  <c r="B61" i="3"/>
  <c r="C66" i="3"/>
  <c r="B69" i="3"/>
  <c r="C74" i="3"/>
  <c r="B77" i="3"/>
  <c r="B81" i="3"/>
  <c r="C102" i="3"/>
  <c r="B110" i="3"/>
  <c r="B117" i="3"/>
  <c r="C126" i="3"/>
  <c r="B137" i="3"/>
  <c r="C158" i="3"/>
  <c r="B169" i="3"/>
  <c r="C190" i="3"/>
  <c r="B201" i="3"/>
  <c r="C222" i="3"/>
  <c r="B233" i="3"/>
  <c r="C254" i="3"/>
  <c r="B265" i="3"/>
  <c r="C286" i="3"/>
  <c r="B297" i="3"/>
  <c r="B8" i="3"/>
  <c r="B16" i="3"/>
  <c r="C21" i="3"/>
  <c r="B40" i="3"/>
  <c r="B48" i="3"/>
  <c r="B56" i="3"/>
  <c r="C61" i="3"/>
  <c r="C69" i="3"/>
  <c r="C77" i="3"/>
  <c r="C82" i="3"/>
  <c r="B89" i="3"/>
  <c r="C110" i="3"/>
  <c r="B118" i="3"/>
  <c r="C139" i="3"/>
  <c r="B150" i="3"/>
  <c r="C171" i="3"/>
  <c r="B182" i="3"/>
  <c r="C203" i="3"/>
  <c r="B214" i="3"/>
  <c r="C235" i="3"/>
  <c r="B246" i="3"/>
  <c r="C267" i="3"/>
  <c r="B278" i="3"/>
  <c r="C299" i="3"/>
  <c r="C13" i="3"/>
  <c r="B24" i="3"/>
  <c r="C29" i="3"/>
  <c r="B32" i="3"/>
  <c r="C37" i="3"/>
  <c r="C45" i="3"/>
  <c r="C53" i="3"/>
  <c r="B64" i="3"/>
  <c r="B72" i="3"/>
  <c r="C8" i="3"/>
  <c r="B11" i="3"/>
  <c r="C16" i="3"/>
  <c r="B19" i="3"/>
  <c r="C24" i="3"/>
  <c r="B27" i="3"/>
  <c r="C32" i="3"/>
  <c r="B35" i="3"/>
  <c r="C40" i="3"/>
  <c r="B43" i="3"/>
  <c r="C48" i="3"/>
  <c r="B51" i="3"/>
  <c r="C56" i="3"/>
  <c r="B59" i="3"/>
  <c r="C64" i="3"/>
  <c r="B67" i="3"/>
  <c r="C72" i="3"/>
  <c r="B75" i="3"/>
  <c r="C83" i="3"/>
  <c r="C90" i="3"/>
  <c r="B97" i="3"/>
  <c r="C118" i="3"/>
  <c r="B129" i="3"/>
  <c r="C150" i="3"/>
  <c r="B161" i="3"/>
  <c r="C182" i="3"/>
  <c r="B193" i="3"/>
  <c r="C214" i="3"/>
  <c r="B225" i="3"/>
  <c r="C246" i="3"/>
  <c r="B257" i="3"/>
  <c r="C278" i="3"/>
  <c r="B289" i="3"/>
  <c r="B6" i="3"/>
  <c r="C11" i="3"/>
  <c r="B14" i="3"/>
  <c r="C19" i="3"/>
  <c r="B22" i="3"/>
  <c r="C27" i="3"/>
  <c r="B30" i="3"/>
  <c r="C35" i="3"/>
  <c r="B38" i="3"/>
  <c r="C43" i="3"/>
  <c r="B46" i="3"/>
  <c r="C51" i="3"/>
  <c r="B54" i="3"/>
  <c r="C59" i="3"/>
  <c r="B62" i="3"/>
  <c r="C67" i="3"/>
  <c r="B70" i="3"/>
  <c r="C75" i="3"/>
  <c r="B78" i="3"/>
  <c r="C91" i="3"/>
  <c r="C98" i="3"/>
  <c r="B105" i="3"/>
  <c r="C131" i="3"/>
  <c r="B142" i="3"/>
  <c r="C163" i="3"/>
  <c r="B174" i="3"/>
  <c r="C195" i="3"/>
  <c r="B206" i="3"/>
  <c r="C227" i="3"/>
  <c r="B238" i="3"/>
  <c r="C259" i="3"/>
  <c r="B270" i="3"/>
  <c r="C291" i="3"/>
  <c r="B302" i="3"/>
  <c r="C6" i="3"/>
  <c r="B9" i="3"/>
  <c r="C14" i="3"/>
  <c r="B17" i="3"/>
  <c r="C22" i="3"/>
  <c r="B25" i="3"/>
  <c r="C30" i="3"/>
  <c r="B33" i="3"/>
  <c r="C38" i="3"/>
  <c r="B41" i="3"/>
  <c r="C46" i="3"/>
  <c r="B49" i="3"/>
  <c r="C54" i="3"/>
  <c r="B57" i="3"/>
  <c r="C62" i="3"/>
  <c r="B65" i="3"/>
  <c r="C70" i="3"/>
  <c r="B73" i="3"/>
  <c r="C78" i="3"/>
  <c r="B85" i="3"/>
  <c r="C99" i="3"/>
  <c r="C106" i="3"/>
  <c r="B113" i="3"/>
  <c r="B121" i="3"/>
  <c r="C142" i="3"/>
  <c r="B153" i="3"/>
  <c r="C174" i="3"/>
  <c r="B185" i="3"/>
  <c r="C206" i="3"/>
  <c r="B217" i="3"/>
  <c r="C238" i="3"/>
  <c r="B249" i="3"/>
  <c r="C270" i="3"/>
  <c r="B281" i="3"/>
  <c r="C302" i="3"/>
  <c r="B47" i="3" l="1"/>
  <c r="B15" i="3"/>
  <c r="B60" i="3"/>
  <c r="B28" i="3"/>
</calcChain>
</file>

<file path=xl/sharedStrings.xml><?xml version="1.0" encoding="utf-8"?>
<sst xmlns="http://schemas.openxmlformats.org/spreadsheetml/2006/main" count="60" uniqueCount="54">
  <si>
    <t>Parametro</t>
  </si>
  <si>
    <t>Valore</t>
  </si>
  <si>
    <t>Unità</t>
  </si>
  <si>
    <t>Note</t>
  </si>
  <si>
    <t>Massa bobina [kg]</t>
  </si>
  <si>
    <t>kg</t>
  </si>
  <si>
    <t>Inserisci la massa della bobina</t>
  </si>
  <si>
    <t>Diametro bobina [mm]</t>
  </si>
  <si>
    <t>mm</t>
  </si>
  <si>
    <t>Diametro medio della bobina</t>
  </si>
  <si>
    <t>Tempo di rotazione [s]</t>
  </si>
  <si>
    <t>s</t>
  </si>
  <si>
    <t>Durata trazione/accelerazione</t>
  </si>
  <si>
    <t>Tempo di pausa [s]</t>
  </si>
  <si>
    <t>Pausa tra cicli</t>
  </si>
  <si>
    <t>Velocità bobina [rpm]</t>
  </si>
  <si>
    <t>rpm</t>
  </si>
  <si>
    <t>Velocità target della bobina</t>
  </si>
  <si>
    <t>Rendimento riduttore [-]</t>
  </si>
  <si>
    <t>-</t>
  </si>
  <si>
    <t>Tipico 0.90–0.97</t>
  </si>
  <si>
    <t>Rendimento motore [-]</t>
  </si>
  <si>
    <t>Tipico 0.85–0.92</t>
  </si>
  <si>
    <t>Fattore di servizio</t>
  </si>
  <si>
    <t>S3</t>
  </si>
  <si>
    <t>Classe di funzionamento intermittente</t>
  </si>
  <si>
    <t>Coppia resistente carico [Nm]</t>
  </si>
  <si>
    <t>Nm</t>
  </si>
  <si>
    <t>Attriti / carichi esterni (stima)</t>
  </si>
  <si>
    <t>n motore nominale target [rpm]</t>
  </si>
  <si>
    <t>Usato per calcolare i</t>
  </si>
  <si>
    <t>Calcolo</t>
  </si>
  <si>
    <t>Raggio medio r [m]</t>
  </si>
  <si>
    <t>Momento di inerzia J [kg·m^2]</t>
  </si>
  <si>
    <t>Velocità angolare ω [rad/s]</t>
  </si>
  <si>
    <t>Accelerazione angolare α [rad/s^2]</t>
  </si>
  <si>
    <t>Coppia accelerazione (carico) [Nm]</t>
  </si>
  <si>
    <t>Coppia totale (carico) [Nm]</t>
  </si>
  <si>
    <t>Potenza (carico) [kW]</t>
  </si>
  <si>
    <t>Rapporto di riduzione i [-]</t>
  </si>
  <si>
    <t>Velocità motore [rpm]</t>
  </si>
  <si>
    <t>Coppia motore [Nm]</t>
  </si>
  <si>
    <t>P motore meccanica [kW]</t>
  </si>
  <si>
    <t>P elettrica richiesta [kW]</t>
  </si>
  <si>
    <t>Periodo ciclo T [s]</t>
  </si>
  <si>
    <t>Duty cycle S3 [-]</t>
  </si>
  <si>
    <t>Cicli al minuto [1/min]</t>
  </si>
  <si>
    <t>Coppia eq. RMS carico [Nm]</t>
  </si>
  <si>
    <t>Coppia eq. RMS motore [Nm]</t>
  </si>
  <si>
    <t>fs [Hz]</t>
  </si>
  <si>
    <t>nAcc</t>
  </si>
  <si>
    <t>nPause</t>
  </si>
  <si>
    <t>Tempo [s]</t>
  </si>
  <si>
    <t>Coppia carico [Nm]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</si>
</sst>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/>
    <xf numFmtId="4" fontId="0" fillId="0" borderId="0" xfId="0" applyNumberFormat="1"/>
    <xf numFmtId="3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Ciclo di lavoro (S3): Coppia e Velocità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Coppia carico [Nm]</c:v>
          </c:tx>
          <c:spPr>
            <a:ln w="19050">
              <a:solidFill>
                <a:srgbClr val="D62728"/>
              </a:solidFill>
            </a:ln>
          </c:spPr>
          <c:marker>
            <c:symbol val="none"/>
          </c:marker>
          <c:cat>
            <c:numRef>
              <c:f>Ciclo!$A$6:$A$305</c:f>
              <c:numCache>
                <c:formatCode>General</c:formatCode>
                <c:ptCount val="30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2.3999999999999995</c:v>
                </c:pt>
                <c:pt idx="49">
                  <c:v>2.4499999999999993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2.5999999999999988</c:v>
                </c:pt>
                <c:pt idx="53">
                  <c:v>2.6499999999999986</c:v>
                </c:pt>
                <c:pt idx="54">
                  <c:v>2.6999999999999984</c:v>
                </c:pt>
                <c:pt idx="55">
                  <c:v>2.7499999999999982</c:v>
                </c:pt>
                <c:pt idx="56">
                  <c:v>2.799999999999998</c:v>
                </c:pt>
                <c:pt idx="57">
                  <c:v>2.8499999999999979</c:v>
                </c:pt>
                <c:pt idx="58">
                  <c:v>2.8999999999999977</c:v>
                </c:pt>
                <c:pt idx="59">
                  <c:v>2.9499999999999975</c:v>
                </c:pt>
                <c:pt idx="60">
                  <c:v>2.9999999999999973</c:v>
                </c:pt>
                <c:pt idx="61">
                  <c:v>3.0499999999999972</c:v>
                </c:pt>
                <c:pt idx="62">
                  <c:v>3.099999999999997</c:v>
                </c:pt>
                <c:pt idx="63">
                  <c:v>3.1499999999999968</c:v>
                </c:pt>
                <c:pt idx="64">
                  <c:v>3.1999999999999966</c:v>
                </c:pt>
                <c:pt idx="65">
                  <c:v>3.2499999999999964</c:v>
                </c:pt>
                <c:pt idx="66">
                  <c:v>3.2999999999999963</c:v>
                </c:pt>
                <c:pt idx="67">
                  <c:v>3.3499999999999961</c:v>
                </c:pt>
                <c:pt idx="68">
                  <c:v>3.3999999999999959</c:v>
                </c:pt>
                <c:pt idx="69">
                  <c:v>3.4499999999999957</c:v>
                </c:pt>
                <c:pt idx="70">
                  <c:v>3.4999999999999956</c:v>
                </c:pt>
                <c:pt idx="71">
                  <c:v>3.5499999999999954</c:v>
                </c:pt>
                <c:pt idx="72">
                  <c:v>3.5999999999999952</c:v>
                </c:pt>
                <c:pt idx="73">
                  <c:v>3.649999999999995</c:v>
                </c:pt>
                <c:pt idx="74">
                  <c:v>3.6999999999999948</c:v>
                </c:pt>
                <c:pt idx="75">
                  <c:v>3.7499999999999947</c:v>
                </c:pt>
                <c:pt idx="76">
                  <c:v>3.7999999999999945</c:v>
                </c:pt>
                <c:pt idx="77">
                  <c:v>3.8499999999999943</c:v>
                </c:pt>
                <c:pt idx="78">
                  <c:v>3.8999999999999941</c:v>
                </c:pt>
                <c:pt idx="79">
                  <c:v>3.949999999999994</c:v>
                </c:pt>
                <c:pt idx="80">
                  <c:v>3.9999999999999938</c:v>
                </c:pt>
                <c:pt idx="81">
                  <c:v>4.0499999999999936</c:v>
                </c:pt>
                <c:pt idx="82">
                  <c:v>4.0999999999999934</c:v>
                </c:pt>
                <c:pt idx="83">
                  <c:v>4.1499999999999932</c:v>
                </c:pt>
                <c:pt idx="84">
                  <c:v>4.1999999999999931</c:v>
                </c:pt>
                <c:pt idx="85">
                  <c:v>4.2499999999999929</c:v>
                </c:pt>
                <c:pt idx="86">
                  <c:v>4.2999999999999927</c:v>
                </c:pt>
                <c:pt idx="87">
                  <c:v>4.3499999999999925</c:v>
                </c:pt>
                <c:pt idx="88">
                  <c:v>4.3999999999999924</c:v>
                </c:pt>
                <c:pt idx="89">
                  <c:v>4.4499999999999922</c:v>
                </c:pt>
                <c:pt idx="90">
                  <c:v>4.499999999999992</c:v>
                </c:pt>
                <c:pt idx="91">
                  <c:v>4.5499999999999918</c:v>
                </c:pt>
                <c:pt idx="92">
                  <c:v>4.5999999999999917</c:v>
                </c:pt>
                <c:pt idx="93">
                  <c:v>4.6499999999999915</c:v>
                </c:pt>
                <c:pt idx="94">
                  <c:v>4.6999999999999913</c:v>
                </c:pt>
                <c:pt idx="95">
                  <c:v>4.7499999999999911</c:v>
                </c:pt>
                <c:pt idx="96">
                  <c:v>4.7999999999999909</c:v>
                </c:pt>
                <c:pt idx="97">
                  <c:v>4.8499999999999908</c:v>
                </c:pt>
                <c:pt idx="98">
                  <c:v>4.8999999999999906</c:v>
                </c:pt>
                <c:pt idx="99">
                  <c:v>4.9499999999999904</c:v>
                </c:pt>
                <c:pt idx="100">
                  <c:v>4.9999999999999902</c:v>
                </c:pt>
                <c:pt idx="101">
                  <c:v>5.0499999999999901</c:v>
                </c:pt>
                <c:pt idx="102">
                  <c:v>5.0999999999999899</c:v>
                </c:pt>
                <c:pt idx="103">
                  <c:v>5.1499999999999897</c:v>
                </c:pt>
                <c:pt idx="104">
                  <c:v>5.1999999999999895</c:v>
                </c:pt>
                <c:pt idx="105">
                  <c:v>5.2499999999999893</c:v>
                </c:pt>
                <c:pt idx="106">
                  <c:v>5.2999999999999892</c:v>
                </c:pt>
                <c:pt idx="107">
                  <c:v>5.349999999999989</c:v>
                </c:pt>
                <c:pt idx="108">
                  <c:v>5.3999999999999888</c:v>
                </c:pt>
                <c:pt idx="109">
                  <c:v>5.4499999999999886</c:v>
                </c:pt>
                <c:pt idx="110">
                  <c:v>5.4999999999999885</c:v>
                </c:pt>
                <c:pt idx="111">
                  <c:v>5.5499999999999883</c:v>
                </c:pt>
                <c:pt idx="112">
                  <c:v>5.5999999999999881</c:v>
                </c:pt>
                <c:pt idx="113">
                  <c:v>5.6499999999999879</c:v>
                </c:pt>
                <c:pt idx="114">
                  <c:v>5.6999999999999877</c:v>
                </c:pt>
                <c:pt idx="115">
                  <c:v>5.7499999999999876</c:v>
                </c:pt>
                <c:pt idx="116">
                  <c:v>5.7999999999999874</c:v>
                </c:pt>
                <c:pt idx="117">
                  <c:v>5.8499999999999872</c:v>
                </c:pt>
                <c:pt idx="118">
                  <c:v>5.899999999999987</c:v>
                </c:pt>
                <c:pt idx="119">
                  <c:v>5.9499999999999869</c:v>
                </c:pt>
                <c:pt idx="120">
                  <c:v>5.9999999999999867</c:v>
                </c:pt>
                <c:pt idx="121">
                  <c:v>6.0499999999999865</c:v>
                </c:pt>
                <c:pt idx="122">
                  <c:v>6.0999999999999863</c:v>
                </c:pt>
                <c:pt idx="123">
                  <c:v>6.1499999999999861</c:v>
                </c:pt>
                <c:pt idx="124">
                  <c:v>6.199999999999986</c:v>
                </c:pt>
                <c:pt idx="125">
                  <c:v>6.2499999999999858</c:v>
                </c:pt>
                <c:pt idx="126">
                  <c:v>6.2999999999999856</c:v>
                </c:pt>
                <c:pt idx="127">
                  <c:v>6.3499999999999854</c:v>
                </c:pt>
                <c:pt idx="128">
                  <c:v>6.3999999999999853</c:v>
                </c:pt>
                <c:pt idx="129">
                  <c:v>6.4499999999999851</c:v>
                </c:pt>
                <c:pt idx="130">
                  <c:v>6.4999999999999849</c:v>
                </c:pt>
                <c:pt idx="131">
                  <c:v>6.5499999999999847</c:v>
                </c:pt>
                <c:pt idx="132">
                  <c:v>6.5999999999999845</c:v>
                </c:pt>
                <c:pt idx="133">
                  <c:v>6.6499999999999844</c:v>
                </c:pt>
                <c:pt idx="134">
                  <c:v>6.6999999999999842</c:v>
                </c:pt>
                <c:pt idx="135">
                  <c:v>6.749999999999984</c:v>
                </c:pt>
                <c:pt idx="136">
                  <c:v>6.7999999999999838</c:v>
                </c:pt>
                <c:pt idx="137">
                  <c:v>6.8499999999999837</c:v>
                </c:pt>
                <c:pt idx="138">
                  <c:v>6.8999999999999835</c:v>
                </c:pt>
                <c:pt idx="139">
                  <c:v>6.9499999999999833</c:v>
                </c:pt>
                <c:pt idx="140">
                  <c:v>6.9999999999999831</c:v>
                </c:pt>
                <c:pt idx="141">
                  <c:v>7.0499999999999829</c:v>
                </c:pt>
                <c:pt idx="142">
                  <c:v>7.0999999999999828</c:v>
                </c:pt>
                <c:pt idx="143">
                  <c:v>7.1499999999999826</c:v>
                </c:pt>
                <c:pt idx="144">
                  <c:v>7.1999999999999824</c:v>
                </c:pt>
                <c:pt idx="145">
                  <c:v>7.2499999999999822</c:v>
                </c:pt>
                <c:pt idx="146">
                  <c:v>7.2999999999999821</c:v>
                </c:pt>
                <c:pt idx="147">
                  <c:v>7.3499999999999819</c:v>
                </c:pt>
                <c:pt idx="148">
                  <c:v>7.3999999999999817</c:v>
                </c:pt>
                <c:pt idx="149">
                  <c:v>7.4499999999999815</c:v>
                </c:pt>
                <c:pt idx="150">
                  <c:v>7.4999999999999813</c:v>
                </c:pt>
                <c:pt idx="151">
                  <c:v>7.5499999999999812</c:v>
                </c:pt>
                <c:pt idx="152">
                  <c:v>7.599999999999981</c:v>
                </c:pt>
                <c:pt idx="153">
                  <c:v>7.6499999999999808</c:v>
                </c:pt>
                <c:pt idx="154">
                  <c:v>7.6999999999999806</c:v>
                </c:pt>
                <c:pt idx="155">
                  <c:v>7.7499999999999805</c:v>
                </c:pt>
                <c:pt idx="156">
                  <c:v>7.7999999999999803</c:v>
                </c:pt>
                <c:pt idx="157">
                  <c:v>7.8499999999999801</c:v>
                </c:pt>
                <c:pt idx="158">
                  <c:v>7.8999999999999799</c:v>
                </c:pt>
                <c:pt idx="159">
                  <c:v>7.9499999999999797</c:v>
                </c:pt>
                <c:pt idx="160">
                  <c:v>7.9999999999999796</c:v>
                </c:pt>
                <c:pt idx="161">
                  <c:v>8.0499999999999794</c:v>
                </c:pt>
                <c:pt idx="162">
                  <c:v>8.0999999999999801</c:v>
                </c:pt>
                <c:pt idx="163">
                  <c:v>8.1499999999999808</c:v>
                </c:pt>
                <c:pt idx="164">
                  <c:v>8.1999999999999815</c:v>
                </c:pt>
                <c:pt idx="165">
                  <c:v>8.2499999999999822</c:v>
                </c:pt>
                <c:pt idx="166">
                  <c:v>8.2999999999999829</c:v>
                </c:pt>
                <c:pt idx="167">
                  <c:v>8.3499999999999837</c:v>
                </c:pt>
                <c:pt idx="168">
                  <c:v>8.3999999999999844</c:v>
                </c:pt>
                <c:pt idx="169">
                  <c:v>8.4499999999999851</c:v>
                </c:pt>
                <c:pt idx="170">
                  <c:v>8.4999999999999858</c:v>
                </c:pt>
                <c:pt idx="171">
                  <c:v>8.5499999999999865</c:v>
                </c:pt>
                <c:pt idx="172">
                  <c:v>8.5999999999999872</c:v>
                </c:pt>
                <c:pt idx="173">
                  <c:v>8.6499999999999879</c:v>
                </c:pt>
                <c:pt idx="174">
                  <c:v>8.6999999999999886</c:v>
                </c:pt>
                <c:pt idx="175">
                  <c:v>8.7499999999999893</c:v>
                </c:pt>
                <c:pt idx="176">
                  <c:v>8.7999999999999901</c:v>
                </c:pt>
                <c:pt idx="177">
                  <c:v>8.8499999999999908</c:v>
                </c:pt>
                <c:pt idx="178">
                  <c:v>8.8999999999999915</c:v>
                </c:pt>
                <c:pt idx="179">
                  <c:v>8.9499999999999922</c:v>
                </c:pt>
                <c:pt idx="180">
                  <c:v>8.9999999999999929</c:v>
                </c:pt>
                <c:pt idx="181">
                  <c:v>9.0499999999999936</c:v>
                </c:pt>
                <c:pt idx="182">
                  <c:v>9.0999999999999943</c:v>
                </c:pt>
                <c:pt idx="183">
                  <c:v>9.149999999999995</c:v>
                </c:pt>
                <c:pt idx="184">
                  <c:v>9.1999999999999957</c:v>
                </c:pt>
                <c:pt idx="185">
                  <c:v>9.2499999999999964</c:v>
                </c:pt>
                <c:pt idx="186">
                  <c:v>9.2999999999999972</c:v>
                </c:pt>
                <c:pt idx="187">
                  <c:v>9.3499999999999979</c:v>
                </c:pt>
                <c:pt idx="188">
                  <c:v>9.3999999999999986</c:v>
                </c:pt>
                <c:pt idx="189">
                  <c:v>9.4499999999999993</c:v>
                </c:pt>
                <c:pt idx="190">
                  <c:v>9.5</c:v>
                </c:pt>
                <c:pt idx="191">
                  <c:v>9.5500000000000007</c:v>
                </c:pt>
                <c:pt idx="192">
                  <c:v>9.6000000000000014</c:v>
                </c:pt>
                <c:pt idx="193">
                  <c:v>9.6500000000000021</c:v>
                </c:pt>
                <c:pt idx="194">
                  <c:v>9.7000000000000028</c:v>
                </c:pt>
                <c:pt idx="195">
                  <c:v>9.7500000000000036</c:v>
                </c:pt>
                <c:pt idx="196">
                  <c:v>9.8000000000000043</c:v>
                </c:pt>
                <c:pt idx="197">
                  <c:v>9.850000000000005</c:v>
                </c:pt>
                <c:pt idx="198">
                  <c:v>9.9000000000000057</c:v>
                </c:pt>
                <c:pt idx="199">
                  <c:v>9.9500000000000064</c:v>
                </c:pt>
                <c:pt idx="200">
                  <c:v>10.000000000000007</c:v>
                </c:pt>
                <c:pt idx="201">
                  <c:v>10.050000000000008</c:v>
                </c:pt>
                <c:pt idx="202">
                  <c:v>10.100000000000009</c:v>
                </c:pt>
                <c:pt idx="203">
                  <c:v>10.150000000000009</c:v>
                </c:pt>
                <c:pt idx="204">
                  <c:v>10.20000000000001</c:v>
                </c:pt>
                <c:pt idx="205">
                  <c:v>10.250000000000011</c:v>
                </c:pt>
                <c:pt idx="206">
                  <c:v>10.300000000000011</c:v>
                </c:pt>
                <c:pt idx="207">
                  <c:v>10.350000000000012</c:v>
                </c:pt>
                <c:pt idx="208">
                  <c:v>10.400000000000013</c:v>
                </c:pt>
                <c:pt idx="209">
                  <c:v>10.450000000000014</c:v>
                </c:pt>
                <c:pt idx="210">
                  <c:v>10.500000000000014</c:v>
                </c:pt>
                <c:pt idx="211">
                  <c:v>10.550000000000015</c:v>
                </c:pt>
                <c:pt idx="212">
                  <c:v>10.600000000000016</c:v>
                </c:pt>
                <c:pt idx="213">
                  <c:v>10.650000000000016</c:v>
                </c:pt>
                <c:pt idx="214">
                  <c:v>10.700000000000017</c:v>
                </c:pt>
                <c:pt idx="215">
                  <c:v>10.750000000000018</c:v>
                </c:pt>
                <c:pt idx="216">
                  <c:v>10.800000000000018</c:v>
                </c:pt>
                <c:pt idx="217">
                  <c:v>10.850000000000019</c:v>
                </c:pt>
                <c:pt idx="218">
                  <c:v>10.90000000000002</c:v>
                </c:pt>
                <c:pt idx="219">
                  <c:v>10.950000000000021</c:v>
                </c:pt>
                <c:pt idx="220">
                  <c:v>11.000000000000021</c:v>
                </c:pt>
                <c:pt idx="221">
                  <c:v>11.050000000000022</c:v>
                </c:pt>
                <c:pt idx="222">
                  <c:v>11.100000000000023</c:v>
                </c:pt>
                <c:pt idx="223">
                  <c:v>11.150000000000023</c:v>
                </c:pt>
                <c:pt idx="224">
                  <c:v>11.200000000000024</c:v>
                </c:pt>
                <c:pt idx="225">
                  <c:v>11.250000000000025</c:v>
                </c:pt>
                <c:pt idx="226">
                  <c:v>11.300000000000026</c:v>
                </c:pt>
                <c:pt idx="227">
                  <c:v>11.350000000000026</c:v>
                </c:pt>
                <c:pt idx="228">
                  <c:v>11.400000000000027</c:v>
                </c:pt>
                <c:pt idx="229">
                  <c:v>11.450000000000028</c:v>
                </c:pt>
                <c:pt idx="230">
                  <c:v>11.500000000000028</c:v>
                </c:pt>
                <c:pt idx="231">
                  <c:v>11.550000000000029</c:v>
                </c:pt>
                <c:pt idx="232">
                  <c:v>11.60000000000003</c:v>
                </c:pt>
                <c:pt idx="233">
                  <c:v>11.650000000000031</c:v>
                </c:pt>
                <c:pt idx="234">
                  <c:v>11.700000000000031</c:v>
                </c:pt>
                <c:pt idx="235">
                  <c:v>11.750000000000032</c:v>
                </c:pt>
                <c:pt idx="236">
                  <c:v>11.800000000000033</c:v>
                </c:pt>
                <c:pt idx="237">
                  <c:v>11.850000000000033</c:v>
                </c:pt>
                <c:pt idx="238">
                  <c:v>11.900000000000034</c:v>
                </c:pt>
                <c:pt idx="239">
                  <c:v>11.950000000000035</c:v>
                </c:pt>
                <c:pt idx="240">
                  <c:v>12.000000000000036</c:v>
                </c:pt>
                <c:pt idx="241">
                  <c:v>12.050000000000036</c:v>
                </c:pt>
                <c:pt idx="242">
                  <c:v>12.100000000000037</c:v>
                </c:pt>
                <c:pt idx="243">
                  <c:v>12.150000000000038</c:v>
                </c:pt>
                <c:pt idx="244">
                  <c:v>12.200000000000038</c:v>
                </c:pt>
                <c:pt idx="245">
                  <c:v>12.250000000000039</c:v>
                </c:pt>
                <c:pt idx="246">
                  <c:v>12.30000000000004</c:v>
                </c:pt>
                <c:pt idx="247">
                  <c:v>12.350000000000041</c:v>
                </c:pt>
                <c:pt idx="248">
                  <c:v>12.400000000000041</c:v>
                </c:pt>
                <c:pt idx="249">
                  <c:v>12.450000000000042</c:v>
                </c:pt>
                <c:pt idx="250">
                  <c:v>12.500000000000043</c:v>
                </c:pt>
                <c:pt idx="251">
                  <c:v>12.550000000000043</c:v>
                </c:pt>
                <c:pt idx="252">
                  <c:v>12.600000000000044</c:v>
                </c:pt>
                <c:pt idx="253">
                  <c:v>12.650000000000045</c:v>
                </c:pt>
                <c:pt idx="254">
                  <c:v>12.700000000000045</c:v>
                </c:pt>
                <c:pt idx="255">
                  <c:v>12.750000000000046</c:v>
                </c:pt>
                <c:pt idx="256">
                  <c:v>12.800000000000047</c:v>
                </c:pt>
                <c:pt idx="257">
                  <c:v>12.850000000000048</c:v>
                </c:pt>
                <c:pt idx="258">
                  <c:v>12.900000000000048</c:v>
                </c:pt>
                <c:pt idx="259">
                  <c:v>12.950000000000049</c:v>
                </c:pt>
                <c:pt idx="260">
                  <c:v>13.00000000000005</c:v>
                </c:pt>
                <c:pt idx="261">
                  <c:v>13.05000000000005</c:v>
                </c:pt>
                <c:pt idx="262">
                  <c:v>13.100000000000051</c:v>
                </c:pt>
                <c:pt idx="263">
                  <c:v>13.150000000000052</c:v>
                </c:pt>
                <c:pt idx="264">
                  <c:v>13.200000000000053</c:v>
                </c:pt>
                <c:pt idx="265">
                  <c:v>13.250000000000053</c:v>
                </c:pt>
                <c:pt idx="266">
                  <c:v>13.300000000000054</c:v>
                </c:pt>
                <c:pt idx="267">
                  <c:v>13.350000000000055</c:v>
                </c:pt>
                <c:pt idx="268">
                  <c:v>13.400000000000055</c:v>
                </c:pt>
                <c:pt idx="269">
                  <c:v>13.450000000000056</c:v>
                </c:pt>
                <c:pt idx="270">
                  <c:v>13.500000000000057</c:v>
                </c:pt>
                <c:pt idx="271">
                  <c:v>13.550000000000058</c:v>
                </c:pt>
                <c:pt idx="272">
                  <c:v>13.600000000000058</c:v>
                </c:pt>
                <c:pt idx="273">
                  <c:v>13.650000000000059</c:v>
                </c:pt>
                <c:pt idx="274">
                  <c:v>13.70000000000006</c:v>
                </c:pt>
                <c:pt idx="275">
                  <c:v>13.75000000000006</c:v>
                </c:pt>
                <c:pt idx="276">
                  <c:v>13.800000000000061</c:v>
                </c:pt>
                <c:pt idx="277">
                  <c:v>13.850000000000062</c:v>
                </c:pt>
                <c:pt idx="278">
                  <c:v>13.900000000000063</c:v>
                </c:pt>
                <c:pt idx="279">
                  <c:v>13.950000000000063</c:v>
                </c:pt>
                <c:pt idx="280">
                  <c:v>14.000000000000064</c:v>
                </c:pt>
                <c:pt idx="281">
                  <c:v>14.050000000000065</c:v>
                </c:pt>
                <c:pt idx="282">
                  <c:v>14.100000000000065</c:v>
                </c:pt>
                <c:pt idx="283">
                  <c:v>14.150000000000066</c:v>
                </c:pt>
                <c:pt idx="284">
                  <c:v>14.200000000000067</c:v>
                </c:pt>
                <c:pt idx="285">
                  <c:v>14.250000000000068</c:v>
                </c:pt>
                <c:pt idx="286">
                  <c:v>14.300000000000068</c:v>
                </c:pt>
                <c:pt idx="287">
                  <c:v>14.350000000000069</c:v>
                </c:pt>
                <c:pt idx="288">
                  <c:v>14.40000000000007</c:v>
                </c:pt>
                <c:pt idx="289">
                  <c:v>14.45000000000007</c:v>
                </c:pt>
                <c:pt idx="290">
                  <c:v>14.500000000000071</c:v>
                </c:pt>
                <c:pt idx="291">
                  <c:v>14.550000000000072</c:v>
                </c:pt>
                <c:pt idx="292">
                  <c:v>14.600000000000072</c:v>
                </c:pt>
                <c:pt idx="293">
                  <c:v>14.650000000000073</c:v>
                </c:pt>
                <c:pt idx="294">
                  <c:v>14.700000000000074</c:v>
                </c:pt>
                <c:pt idx="295">
                  <c:v>14.750000000000075</c:v>
                </c:pt>
                <c:pt idx="296">
                  <c:v>14.800000000000075</c:v>
                </c:pt>
                <c:pt idx="297">
                  <c:v>14.850000000000076</c:v>
                </c:pt>
                <c:pt idx="298">
                  <c:v>14.900000000000077</c:v>
                </c:pt>
                <c:pt idx="299">
                  <c:v>14.950000000000077</c:v>
                </c:pt>
              </c:numCache>
            </c:numRef>
          </c:cat>
          <c:val>
            <c:numRef>
              <c:f>Ciclo!$B$6:$B$305</c:f>
              <c:numCache>
                <c:formatCode>General</c:formatCode>
                <c:ptCount val="300"/>
                <c:pt idx="0">
                  <c:v>57.745854548406136</c:v>
                </c:pt>
                <c:pt idx="1">
                  <c:v>57.745854548406136</c:v>
                </c:pt>
                <c:pt idx="2">
                  <c:v>57.745854548406136</c:v>
                </c:pt>
                <c:pt idx="3">
                  <c:v>57.745854548406136</c:v>
                </c:pt>
                <c:pt idx="4">
                  <c:v>57.745854548406136</c:v>
                </c:pt>
                <c:pt idx="5">
                  <c:v>57.745854548406136</c:v>
                </c:pt>
                <c:pt idx="6">
                  <c:v>57.745854548406136</c:v>
                </c:pt>
                <c:pt idx="7">
                  <c:v>57.745854548406136</c:v>
                </c:pt>
                <c:pt idx="8">
                  <c:v>57.745854548406136</c:v>
                </c:pt>
                <c:pt idx="9">
                  <c:v>57.745854548406136</c:v>
                </c:pt>
                <c:pt idx="10">
                  <c:v>57.745854548406136</c:v>
                </c:pt>
                <c:pt idx="11">
                  <c:v>57.745854548406136</c:v>
                </c:pt>
                <c:pt idx="12">
                  <c:v>57.745854548406136</c:v>
                </c:pt>
                <c:pt idx="13">
                  <c:v>57.745854548406136</c:v>
                </c:pt>
                <c:pt idx="14">
                  <c:v>57.745854548406136</c:v>
                </c:pt>
                <c:pt idx="15">
                  <c:v>57.745854548406136</c:v>
                </c:pt>
                <c:pt idx="16">
                  <c:v>57.745854548406136</c:v>
                </c:pt>
                <c:pt idx="17">
                  <c:v>57.745854548406136</c:v>
                </c:pt>
                <c:pt idx="18">
                  <c:v>57.745854548406136</c:v>
                </c:pt>
                <c:pt idx="19">
                  <c:v>57.745854548406136</c:v>
                </c:pt>
                <c:pt idx="20">
                  <c:v>57.745854548406136</c:v>
                </c:pt>
                <c:pt idx="21">
                  <c:v>57.745854548406136</c:v>
                </c:pt>
                <c:pt idx="22">
                  <c:v>57.745854548406136</c:v>
                </c:pt>
                <c:pt idx="23">
                  <c:v>57.745854548406136</c:v>
                </c:pt>
                <c:pt idx="24">
                  <c:v>57.745854548406136</c:v>
                </c:pt>
                <c:pt idx="25">
                  <c:v>57.745854548406136</c:v>
                </c:pt>
                <c:pt idx="26">
                  <c:v>57.745854548406136</c:v>
                </c:pt>
                <c:pt idx="27">
                  <c:v>57.745854548406136</c:v>
                </c:pt>
                <c:pt idx="28">
                  <c:v>57.745854548406136</c:v>
                </c:pt>
                <c:pt idx="29">
                  <c:v>57.745854548406136</c:v>
                </c:pt>
                <c:pt idx="30">
                  <c:v>57.745854548406136</c:v>
                </c:pt>
                <c:pt idx="31">
                  <c:v>57.745854548406136</c:v>
                </c:pt>
                <c:pt idx="32">
                  <c:v>57.745854548406136</c:v>
                </c:pt>
                <c:pt idx="33">
                  <c:v>57.745854548406136</c:v>
                </c:pt>
                <c:pt idx="34">
                  <c:v>57.745854548406136</c:v>
                </c:pt>
                <c:pt idx="35">
                  <c:v>57.745854548406136</c:v>
                </c:pt>
                <c:pt idx="36">
                  <c:v>57.745854548406136</c:v>
                </c:pt>
                <c:pt idx="37">
                  <c:v>57.745854548406136</c:v>
                </c:pt>
                <c:pt idx="38">
                  <c:v>57.745854548406136</c:v>
                </c:pt>
                <c:pt idx="39">
                  <c:v>57.745854548406136</c:v>
                </c:pt>
                <c:pt idx="40">
                  <c:v>57.745854548406136</c:v>
                </c:pt>
                <c:pt idx="41">
                  <c:v>57.745854548406136</c:v>
                </c:pt>
                <c:pt idx="42">
                  <c:v>57.745854548406136</c:v>
                </c:pt>
                <c:pt idx="43">
                  <c:v>57.745854548406136</c:v>
                </c:pt>
                <c:pt idx="44">
                  <c:v>57.745854548406136</c:v>
                </c:pt>
                <c:pt idx="45">
                  <c:v>57.745854548406136</c:v>
                </c:pt>
                <c:pt idx="46">
                  <c:v>57.745854548406136</c:v>
                </c:pt>
                <c:pt idx="47">
                  <c:v>57.745854548406136</c:v>
                </c:pt>
                <c:pt idx="48">
                  <c:v>57.745854548406136</c:v>
                </c:pt>
                <c:pt idx="49">
                  <c:v>57.745854548406136</c:v>
                </c:pt>
                <c:pt idx="50">
                  <c:v>57.745854548406136</c:v>
                </c:pt>
                <c:pt idx="51">
                  <c:v>57.745854548406136</c:v>
                </c:pt>
                <c:pt idx="52">
                  <c:v>57.745854548406136</c:v>
                </c:pt>
                <c:pt idx="53">
                  <c:v>57.745854548406136</c:v>
                </c:pt>
                <c:pt idx="54">
                  <c:v>57.745854548406136</c:v>
                </c:pt>
                <c:pt idx="55">
                  <c:v>57.745854548406136</c:v>
                </c:pt>
                <c:pt idx="56">
                  <c:v>57.745854548406136</c:v>
                </c:pt>
                <c:pt idx="57">
                  <c:v>57.745854548406136</c:v>
                </c:pt>
                <c:pt idx="58">
                  <c:v>57.745854548406136</c:v>
                </c:pt>
                <c:pt idx="59">
                  <c:v>57.745854548406136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43-4D5B-A973-CD3E92A8FA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lineChart>
        <c:grouping val="standard"/>
        <c:varyColors val="0"/>
        <c:ser>
          <c:idx val="1"/>
          <c:order val="1"/>
          <c:tx>
            <c:v>Velocità bobina [rpm]</c:v>
          </c:tx>
          <c:spPr>
            <a:ln w="19050">
              <a:solidFill>
                <a:srgbClr val="1F77B4"/>
              </a:solidFill>
            </a:ln>
          </c:spPr>
          <c:marker>
            <c:symbol val="none"/>
          </c:marker>
          <c:cat>
            <c:numRef>
              <c:f>Ciclo!$A$6:$A$305</c:f>
              <c:numCache>
                <c:formatCode>General</c:formatCode>
                <c:ptCount val="30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2.3999999999999995</c:v>
                </c:pt>
                <c:pt idx="49">
                  <c:v>2.4499999999999993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2.5999999999999988</c:v>
                </c:pt>
                <c:pt idx="53">
                  <c:v>2.6499999999999986</c:v>
                </c:pt>
                <c:pt idx="54">
                  <c:v>2.6999999999999984</c:v>
                </c:pt>
                <c:pt idx="55">
                  <c:v>2.7499999999999982</c:v>
                </c:pt>
                <c:pt idx="56">
                  <c:v>2.799999999999998</c:v>
                </c:pt>
                <c:pt idx="57">
                  <c:v>2.8499999999999979</c:v>
                </c:pt>
                <c:pt idx="58">
                  <c:v>2.8999999999999977</c:v>
                </c:pt>
                <c:pt idx="59">
                  <c:v>2.9499999999999975</c:v>
                </c:pt>
                <c:pt idx="60">
                  <c:v>2.9999999999999973</c:v>
                </c:pt>
                <c:pt idx="61">
                  <c:v>3.0499999999999972</c:v>
                </c:pt>
                <c:pt idx="62">
                  <c:v>3.099999999999997</c:v>
                </c:pt>
                <c:pt idx="63">
                  <c:v>3.1499999999999968</c:v>
                </c:pt>
                <c:pt idx="64">
                  <c:v>3.1999999999999966</c:v>
                </c:pt>
                <c:pt idx="65">
                  <c:v>3.2499999999999964</c:v>
                </c:pt>
                <c:pt idx="66">
                  <c:v>3.2999999999999963</c:v>
                </c:pt>
                <c:pt idx="67">
                  <c:v>3.3499999999999961</c:v>
                </c:pt>
                <c:pt idx="68">
                  <c:v>3.3999999999999959</c:v>
                </c:pt>
                <c:pt idx="69">
                  <c:v>3.4499999999999957</c:v>
                </c:pt>
                <c:pt idx="70">
                  <c:v>3.4999999999999956</c:v>
                </c:pt>
                <c:pt idx="71">
                  <c:v>3.5499999999999954</c:v>
                </c:pt>
                <c:pt idx="72">
                  <c:v>3.5999999999999952</c:v>
                </c:pt>
                <c:pt idx="73">
                  <c:v>3.649999999999995</c:v>
                </c:pt>
                <c:pt idx="74">
                  <c:v>3.6999999999999948</c:v>
                </c:pt>
                <c:pt idx="75">
                  <c:v>3.7499999999999947</c:v>
                </c:pt>
                <c:pt idx="76">
                  <c:v>3.7999999999999945</c:v>
                </c:pt>
                <c:pt idx="77">
                  <c:v>3.8499999999999943</c:v>
                </c:pt>
                <c:pt idx="78">
                  <c:v>3.8999999999999941</c:v>
                </c:pt>
                <c:pt idx="79">
                  <c:v>3.949999999999994</c:v>
                </c:pt>
                <c:pt idx="80">
                  <c:v>3.9999999999999938</c:v>
                </c:pt>
                <c:pt idx="81">
                  <c:v>4.0499999999999936</c:v>
                </c:pt>
                <c:pt idx="82">
                  <c:v>4.0999999999999934</c:v>
                </c:pt>
                <c:pt idx="83">
                  <c:v>4.1499999999999932</c:v>
                </c:pt>
                <c:pt idx="84">
                  <c:v>4.1999999999999931</c:v>
                </c:pt>
                <c:pt idx="85">
                  <c:v>4.2499999999999929</c:v>
                </c:pt>
                <c:pt idx="86">
                  <c:v>4.2999999999999927</c:v>
                </c:pt>
                <c:pt idx="87">
                  <c:v>4.3499999999999925</c:v>
                </c:pt>
                <c:pt idx="88">
                  <c:v>4.3999999999999924</c:v>
                </c:pt>
                <c:pt idx="89">
                  <c:v>4.4499999999999922</c:v>
                </c:pt>
                <c:pt idx="90">
                  <c:v>4.499999999999992</c:v>
                </c:pt>
                <c:pt idx="91">
                  <c:v>4.5499999999999918</c:v>
                </c:pt>
                <c:pt idx="92">
                  <c:v>4.5999999999999917</c:v>
                </c:pt>
                <c:pt idx="93">
                  <c:v>4.6499999999999915</c:v>
                </c:pt>
                <c:pt idx="94">
                  <c:v>4.6999999999999913</c:v>
                </c:pt>
                <c:pt idx="95">
                  <c:v>4.7499999999999911</c:v>
                </c:pt>
                <c:pt idx="96">
                  <c:v>4.7999999999999909</c:v>
                </c:pt>
                <c:pt idx="97">
                  <c:v>4.8499999999999908</c:v>
                </c:pt>
                <c:pt idx="98">
                  <c:v>4.8999999999999906</c:v>
                </c:pt>
                <c:pt idx="99">
                  <c:v>4.9499999999999904</c:v>
                </c:pt>
                <c:pt idx="100">
                  <c:v>4.9999999999999902</c:v>
                </c:pt>
                <c:pt idx="101">
                  <c:v>5.0499999999999901</c:v>
                </c:pt>
                <c:pt idx="102">
                  <c:v>5.0999999999999899</c:v>
                </c:pt>
                <c:pt idx="103">
                  <c:v>5.1499999999999897</c:v>
                </c:pt>
                <c:pt idx="104">
                  <c:v>5.1999999999999895</c:v>
                </c:pt>
                <c:pt idx="105">
                  <c:v>5.2499999999999893</c:v>
                </c:pt>
                <c:pt idx="106">
                  <c:v>5.2999999999999892</c:v>
                </c:pt>
                <c:pt idx="107">
                  <c:v>5.349999999999989</c:v>
                </c:pt>
                <c:pt idx="108">
                  <c:v>5.3999999999999888</c:v>
                </c:pt>
                <c:pt idx="109">
                  <c:v>5.4499999999999886</c:v>
                </c:pt>
                <c:pt idx="110">
                  <c:v>5.4999999999999885</c:v>
                </c:pt>
                <c:pt idx="111">
                  <c:v>5.5499999999999883</c:v>
                </c:pt>
                <c:pt idx="112">
                  <c:v>5.5999999999999881</c:v>
                </c:pt>
                <c:pt idx="113">
                  <c:v>5.6499999999999879</c:v>
                </c:pt>
                <c:pt idx="114">
                  <c:v>5.6999999999999877</c:v>
                </c:pt>
                <c:pt idx="115">
                  <c:v>5.7499999999999876</c:v>
                </c:pt>
                <c:pt idx="116">
                  <c:v>5.7999999999999874</c:v>
                </c:pt>
                <c:pt idx="117">
                  <c:v>5.8499999999999872</c:v>
                </c:pt>
                <c:pt idx="118">
                  <c:v>5.899999999999987</c:v>
                </c:pt>
                <c:pt idx="119">
                  <c:v>5.9499999999999869</c:v>
                </c:pt>
                <c:pt idx="120">
                  <c:v>5.9999999999999867</c:v>
                </c:pt>
                <c:pt idx="121">
                  <c:v>6.0499999999999865</c:v>
                </c:pt>
                <c:pt idx="122">
                  <c:v>6.0999999999999863</c:v>
                </c:pt>
                <c:pt idx="123">
                  <c:v>6.1499999999999861</c:v>
                </c:pt>
                <c:pt idx="124">
                  <c:v>6.199999999999986</c:v>
                </c:pt>
                <c:pt idx="125">
                  <c:v>6.2499999999999858</c:v>
                </c:pt>
                <c:pt idx="126">
                  <c:v>6.2999999999999856</c:v>
                </c:pt>
                <c:pt idx="127">
                  <c:v>6.3499999999999854</c:v>
                </c:pt>
                <c:pt idx="128">
                  <c:v>6.3999999999999853</c:v>
                </c:pt>
                <c:pt idx="129">
                  <c:v>6.4499999999999851</c:v>
                </c:pt>
                <c:pt idx="130">
                  <c:v>6.4999999999999849</c:v>
                </c:pt>
                <c:pt idx="131">
                  <c:v>6.5499999999999847</c:v>
                </c:pt>
                <c:pt idx="132">
                  <c:v>6.5999999999999845</c:v>
                </c:pt>
                <c:pt idx="133">
                  <c:v>6.6499999999999844</c:v>
                </c:pt>
                <c:pt idx="134">
                  <c:v>6.6999999999999842</c:v>
                </c:pt>
                <c:pt idx="135">
                  <c:v>6.749999999999984</c:v>
                </c:pt>
                <c:pt idx="136">
                  <c:v>6.7999999999999838</c:v>
                </c:pt>
                <c:pt idx="137">
                  <c:v>6.8499999999999837</c:v>
                </c:pt>
                <c:pt idx="138">
                  <c:v>6.8999999999999835</c:v>
                </c:pt>
                <c:pt idx="139">
                  <c:v>6.9499999999999833</c:v>
                </c:pt>
                <c:pt idx="140">
                  <c:v>6.9999999999999831</c:v>
                </c:pt>
                <c:pt idx="141">
                  <c:v>7.0499999999999829</c:v>
                </c:pt>
                <c:pt idx="142">
                  <c:v>7.0999999999999828</c:v>
                </c:pt>
                <c:pt idx="143">
                  <c:v>7.1499999999999826</c:v>
                </c:pt>
                <c:pt idx="144">
                  <c:v>7.1999999999999824</c:v>
                </c:pt>
                <c:pt idx="145">
                  <c:v>7.2499999999999822</c:v>
                </c:pt>
                <c:pt idx="146">
                  <c:v>7.2999999999999821</c:v>
                </c:pt>
                <c:pt idx="147">
                  <c:v>7.3499999999999819</c:v>
                </c:pt>
                <c:pt idx="148">
                  <c:v>7.3999999999999817</c:v>
                </c:pt>
                <c:pt idx="149">
                  <c:v>7.4499999999999815</c:v>
                </c:pt>
                <c:pt idx="150">
                  <c:v>7.4999999999999813</c:v>
                </c:pt>
                <c:pt idx="151">
                  <c:v>7.5499999999999812</c:v>
                </c:pt>
                <c:pt idx="152">
                  <c:v>7.599999999999981</c:v>
                </c:pt>
                <c:pt idx="153">
                  <c:v>7.6499999999999808</c:v>
                </c:pt>
                <c:pt idx="154">
                  <c:v>7.6999999999999806</c:v>
                </c:pt>
                <c:pt idx="155">
                  <c:v>7.7499999999999805</c:v>
                </c:pt>
                <c:pt idx="156">
                  <c:v>7.7999999999999803</c:v>
                </c:pt>
                <c:pt idx="157">
                  <c:v>7.8499999999999801</c:v>
                </c:pt>
                <c:pt idx="158">
                  <c:v>7.8999999999999799</c:v>
                </c:pt>
                <c:pt idx="159">
                  <c:v>7.9499999999999797</c:v>
                </c:pt>
                <c:pt idx="160">
                  <c:v>7.9999999999999796</c:v>
                </c:pt>
                <c:pt idx="161">
                  <c:v>8.0499999999999794</c:v>
                </c:pt>
                <c:pt idx="162">
                  <c:v>8.0999999999999801</c:v>
                </c:pt>
                <c:pt idx="163">
                  <c:v>8.1499999999999808</c:v>
                </c:pt>
                <c:pt idx="164">
                  <c:v>8.1999999999999815</c:v>
                </c:pt>
                <c:pt idx="165">
                  <c:v>8.2499999999999822</c:v>
                </c:pt>
                <c:pt idx="166">
                  <c:v>8.2999999999999829</c:v>
                </c:pt>
                <c:pt idx="167">
                  <c:v>8.3499999999999837</c:v>
                </c:pt>
                <c:pt idx="168">
                  <c:v>8.3999999999999844</c:v>
                </c:pt>
                <c:pt idx="169">
                  <c:v>8.4499999999999851</c:v>
                </c:pt>
                <c:pt idx="170">
                  <c:v>8.4999999999999858</c:v>
                </c:pt>
                <c:pt idx="171">
                  <c:v>8.5499999999999865</c:v>
                </c:pt>
                <c:pt idx="172">
                  <c:v>8.5999999999999872</c:v>
                </c:pt>
                <c:pt idx="173">
                  <c:v>8.6499999999999879</c:v>
                </c:pt>
                <c:pt idx="174">
                  <c:v>8.6999999999999886</c:v>
                </c:pt>
                <c:pt idx="175">
                  <c:v>8.7499999999999893</c:v>
                </c:pt>
                <c:pt idx="176">
                  <c:v>8.7999999999999901</c:v>
                </c:pt>
                <c:pt idx="177">
                  <c:v>8.8499999999999908</c:v>
                </c:pt>
                <c:pt idx="178">
                  <c:v>8.8999999999999915</c:v>
                </c:pt>
                <c:pt idx="179">
                  <c:v>8.9499999999999922</c:v>
                </c:pt>
                <c:pt idx="180">
                  <c:v>8.9999999999999929</c:v>
                </c:pt>
                <c:pt idx="181">
                  <c:v>9.0499999999999936</c:v>
                </c:pt>
                <c:pt idx="182">
                  <c:v>9.0999999999999943</c:v>
                </c:pt>
                <c:pt idx="183">
                  <c:v>9.149999999999995</c:v>
                </c:pt>
                <c:pt idx="184">
                  <c:v>9.1999999999999957</c:v>
                </c:pt>
                <c:pt idx="185">
                  <c:v>9.2499999999999964</c:v>
                </c:pt>
                <c:pt idx="186">
                  <c:v>9.2999999999999972</c:v>
                </c:pt>
                <c:pt idx="187">
                  <c:v>9.3499999999999979</c:v>
                </c:pt>
                <c:pt idx="188">
                  <c:v>9.3999999999999986</c:v>
                </c:pt>
                <c:pt idx="189">
                  <c:v>9.4499999999999993</c:v>
                </c:pt>
                <c:pt idx="190">
                  <c:v>9.5</c:v>
                </c:pt>
                <c:pt idx="191">
                  <c:v>9.5500000000000007</c:v>
                </c:pt>
                <c:pt idx="192">
                  <c:v>9.6000000000000014</c:v>
                </c:pt>
                <c:pt idx="193">
                  <c:v>9.6500000000000021</c:v>
                </c:pt>
                <c:pt idx="194">
                  <c:v>9.7000000000000028</c:v>
                </c:pt>
                <c:pt idx="195">
                  <c:v>9.7500000000000036</c:v>
                </c:pt>
                <c:pt idx="196">
                  <c:v>9.8000000000000043</c:v>
                </c:pt>
                <c:pt idx="197">
                  <c:v>9.850000000000005</c:v>
                </c:pt>
                <c:pt idx="198">
                  <c:v>9.9000000000000057</c:v>
                </c:pt>
                <c:pt idx="199">
                  <c:v>9.9500000000000064</c:v>
                </c:pt>
                <c:pt idx="200">
                  <c:v>10.000000000000007</c:v>
                </c:pt>
                <c:pt idx="201">
                  <c:v>10.050000000000008</c:v>
                </c:pt>
                <c:pt idx="202">
                  <c:v>10.100000000000009</c:v>
                </c:pt>
                <c:pt idx="203">
                  <c:v>10.150000000000009</c:v>
                </c:pt>
                <c:pt idx="204">
                  <c:v>10.20000000000001</c:v>
                </c:pt>
                <c:pt idx="205">
                  <c:v>10.250000000000011</c:v>
                </c:pt>
                <c:pt idx="206">
                  <c:v>10.300000000000011</c:v>
                </c:pt>
                <c:pt idx="207">
                  <c:v>10.350000000000012</c:v>
                </c:pt>
                <c:pt idx="208">
                  <c:v>10.400000000000013</c:v>
                </c:pt>
                <c:pt idx="209">
                  <c:v>10.450000000000014</c:v>
                </c:pt>
                <c:pt idx="210">
                  <c:v>10.500000000000014</c:v>
                </c:pt>
                <c:pt idx="211">
                  <c:v>10.550000000000015</c:v>
                </c:pt>
                <c:pt idx="212">
                  <c:v>10.600000000000016</c:v>
                </c:pt>
                <c:pt idx="213">
                  <c:v>10.650000000000016</c:v>
                </c:pt>
                <c:pt idx="214">
                  <c:v>10.700000000000017</c:v>
                </c:pt>
                <c:pt idx="215">
                  <c:v>10.750000000000018</c:v>
                </c:pt>
                <c:pt idx="216">
                  <c:v>10.800000000000018</c:v>
                </c:pt>
                <c:pt idx="217">
                  <c:v>10.850000000000019</c:v>
                </c:pt>
                <c:pt idx="218">
                  <c:v>10.90000000000002</c:v>
                </c:pt>
                <c:pt idx="219">
                  <c:v>10.950000000000021</c:v>
                </c:pt>
                <c:pt idx="220">
                  <c:v>11.000000000000021</c:v>
                </c:pt>
                <c:pt idx="221">
                  <c:v>11.050000000000022</c:v>
                </c:pt>
                <c:pt idx="222">
                  <c:v>11.100000000000023</c:v>
                </c:pt>
                <c:pt idx="223">
                  <c:v>11.150000000000023</c:v>
                </c:pt>
                <c:pt idx="224">
                  <c:v>11.200000000000024</c:v>
                </c:pt>
                <c:pt idx="225">
                  <c:v>11.250000000000025</c:v>
                </c:pt>
                <c:pt idx="226">
                  <c:v>11.300000000000026</c:v>
                </c:pt>
                <c:pt idx="227">
                  <c:v>11.350000000000026</c:v>
                </c:pt>
                <c:pt idx="228">
                  <c:v>11.400000000000027</c:v>
                </c:pt>
                <c:pt idx="229">
                  <c:v>11.450000000000028</c:v>
                </c:pt>
                <c:pt idx="230">
                  <c:v>11.500000000000028</c:v>
                </c:pt>
                <c:pt idx="231">
                  <c:v>11.550000000000029</c:v>
                </c:pt>
                <c:pt idx="232">
                  <c:v>11.60000000000003</c:v>
                </c:pt>
                <c:pt idx="233">
                  <c:v>11.650000000000031</c:v>
                </c:pt>
                <c:pt idx="234">
                  <c:v>11.700000000000031</c:v>
                </c:pt>
                <c:pt idx="235">
                  <c:v>11.750000000000032</c:v>
                </c:pt>
                <c:pt idx="236">
                  <c:v>11.800000000000033</c:v>
                </c:pt>
                <c:pt idx="237">
                  <c:v>11.850000000000033</c:v>
                </c:pt>
                <c:pt idx="238">
                  <c:v>11.900000000000034</c:v>
                </c:pt>
                <c:pt idx="239">
                  <c:v>11.950000000000035</c:v>
                </c:pt>
                <c:pt idx="240">
                  <c:v>12.000000000000036</c:v>
                </c:pt>
                <c:pt idx="241">
                  <c:v>12.050000000000036</c:v>
                </c:pt>
                <c:pt idx="242">
                  <c:v>12.100000000000037</c:v>
                </c:pt>
                <c:pt idx="243">
                  <c:v>12.150000000000038</c:v>
                </c:pt>
                <c:pt idx="244">
                  <c:v>12.200000000000038</c:v>
                </c:pt>
                <c:pt idx="245">
                  <c:v>12.250000000000039</c:v>
                </c:pt>
                <c:pt idx="246">
                  <c:v>12.30000000000004</c:v>
                </c:pt>
                <c:pt idx="247">
                  <c:v>12.350000000000041</c:v>
                </c:pt>
                <c:pt idx="248">
                  <c:v>12.400000000000041</c:v>
                </c:pt>
                <c:pt idx="249">
                  <c:v>12.450000000000042</c:v>
                </c:pt>
                <c:pt idx="250">
                  <c:v>12.500000000000043</c:v>
                </c:pt>
                <c:pt idx="251">
                  <c:v>12.550000000000043</c:v>
                </c:pt>
                <c:pt idx="252">
                  <c:v>12.600000000000044</c:v>
                </c:pt>
                <c:pt idx="253">
                  <c:v>12.650000000000045</c:v>
                </c:pt>
                <c:pt idx="254">
                  <c:v>12.700000000000045</c:v>
                </c:pt>
                <c:pt idx="255">
                  <c:v>12.750000000000046</c:v>
                </c:pt>
                <c:pt idx="256">
                  <c:v>12.800000000000047</c:v>
                </c:pt>
                <c:pt idx="257">
                  <c:v>12.850000000000048</c:v>
                </c:pt>
                <c:pt idx="258">
                  <c:v>12.900000000000048</c:v>
                </c:pt>
                <c:pt idx="259">
                  <c:v>12.950000000000049</c:v>
                </c:pt>
                <c:pt idx="260">
                  <c:v>13.00000000000005</c:v>
                </c:pt>
                <c:pt idx="261">
                  <c:v>13.05000000000005</c:v>
                </c:pt>
                <c:pt idx="262">
                  <c:v>13.100000000000051</c:v>
                </c:pt>
                <c:pt idx="263">
                  <c:v>13.150000000000052</c:v>
                </c:pt>
                <c:pt idx="264">
                  <c:v>13.200000000000053</c:v>
                </c:pt>
                <c:pt idx="265">
                  <c:v>13.250000000000053</c:v>
                </c:pt>
                <c:pt idx="266">
                  <c:v>13.300000000000054</c:v>
                </c:pt>
                <c:pt idx="267">
                  <c:v>13.350000000000055</c:v>
                </c:pt>
                <c:pt idx="268">
                  <c:v>13.400000000000055</c:v>
                </c:pt>
                <c:pt idx="269">
                  <c:v>13.450000000000056</c:v>
                </c:pt>
                <c:pt idx="270">
                  <c:v>13.500000000000057</c:v>
                </c:pt>
                <c:pt idx="271">
                  <c:v>13.550000000000058</c:v>
                </c:pt>
                <c:pt idx="272">
                  <c:v>13.600000000000058</c:v>
                </c:pt>
                <c:pt idx="273">
                  <c:v>13.650000000000059</c:v>
                </c:pt>
                <c:pt idx="274">
                  <c:v>13.70000000000006</c:v>
                </c:pt>
                <c:pt idx="275">
                  <c:v>13.75000000000006</c:v>
                </c:pt>
                <c:pt idx="276">
                  <c:v>13.800000000000061</c:v>
                </c:pt>
                <c:pt idx="277">
                  <c:v>13.850000000000062</c:v>
                </c:pt>
                <c:pt idx="278">
                  <c:v>13.900000000000063</c:v>
                </c:pt>
                <c:pt idx="279">
                  <c:v>13.950000000000063</c:v>
                </c:pt>
                <c:pt idx="280">
                  <c:v>14.000000000000064</c:v>
                </c:pt>
                <c:pt idx="281">
                  <c:v>14.050000000000065</c:v>
                </c:pt>
                <c:pt idx="282">
                  <c:v>14.100000000000065</c:v>
                </c:pt>
                <c:pt idx="283">
                  <c:v>14.150000000000066</c:v>
                </c:pt>
                <c:pt idx="284">
                  <c:v>14.200000000000067</c:v>
                </c:pt>
                <c:pt idx="285">
                  <c:v>14.250000000000068</c:v>
                </c:pt>
                <c:pt idx="286">
                  <c:v>14.300000000000068</c:v>
                </c:pt>
                <c:pt idx="287">
                  <c:v>14.350000000000069</c:v>
                </c:pt>
                <c:pt idx="288">
                  <c:v>14.40000000000007</c:v>
                </c:pt>
                <c:pt idx="289">
                  <c:v>14.45000000000007</c:v>
                </c:pt>
                <c:pt idx="290">
                  <c:v>14.500000000000071</c:v>
                </c:pt>
                <c:pt idx="291">
                  <c:v>14.550000000000072</c:v>
                </c:pt>
                <c:pt idx="292">
                  <c:v>14.600000000000072</c:v>
                </c:pt>
                <c:pt idx="293">
                  <c:v>14.650000000000073</c:v>
                </c:pt>
                <c:pt idx="294">
                  <c:v>14.700000000000074</c:v>
                </c:pt>
                <c:pt idx="295">
                  <c:v>14.750000000000075</c:v>
                </c:pt>
                <c:pt idx="296">
                  <c:v>14.800000000000075</c:v>
                </c:pt>
                <c:pt idx="297">
                  <c:v>14.850000000000076</c:v>
                </c:pt>
                <c:pt idx="298">
                  <c:v>14.900000000000077</c:v>
                </c:pt>
                <c:pt idx="299">
                  <c:v>14.950000000000077</c:v>
                </c:pt>
              </c:numCache>
            </c:numRef>
          </c:cat>
          <c:val>
            <c:numRef>
              <c:f>Ciclo!$C$6:$C$305</c:f>
              <c:numCache>
                <c:formatCode>General</c:formatCode>
                <c:ptCount val="300"/>
                <c:pt idx="0">
                  <c:v>0</c:v>
                </c:pt>
                <c:pt idx="1">
                  <c:v>2.1186440677966103</c:v>
                </c:pt>
                <c:pt idx="2">
                  <c:v>4.2372881355932206</c:v>
                </c:pt>
                <c:pt idx="3">
                  <c:v>6.3559322033898313</c:v>
                </c:pt>
                <c:pt idx="4">
                  <c:v>8.4745762711864412</c:v>
                </c:pt>
                <c:pt idx="5">
                  <c:v>10.59322033898305</c:v>
                </c:pt>
                <c:pt idx="6">
                  <c:v>12.711864406779663</c:v>
                </c:pt>
                <c:pt idx="7">
                  <c:v>14.830508474576272</c:v>
                </c:pt>
                <c:pt idx="8">
                  <c:v>16.949152542372882</c:v>
                </c:pt>
                <c:pt idx="9">
                  <c:v>19.067796610169491</c:v>
                </c:pt>
                <c:pt idx="10">
                  <c:v>21.1864406779661</c:v>
                </c:pt>
                <c:pt idx="11">
                  <c:v>23.305084745762713</c:v>
                </c:pt>
                <c:pt idx="12">
                  <c:v>25.423728813559325</c:v>
                </c:pt>
                <c:pt idx="13">
                  <c:v>27.542372881355931</c:v>
                </c:pt>
                <c:pt idx="14">
                  <c:v>29.661016949152543</c:v>
                </c:pt>
                <c:pt idx="15">
                  <c:v>31.779661016949152</c:v>
                </c:pt>
                <c:pt idx="16">
                  <c:v>33.898305084745765</c:v>
                </c:pt>
                <c:pt idx="17">
                  <c:v>36.016949152542374</c:v>
                </c:pt>
                <c:pt idx="18">
                  <c:v>38.135593220338983</c:v>
                </c:pt>
                <c:pt idx="19">
                  <c:v>40.254237288135592</c:v>
                </c:pt>
                <c:pt idx="20">
                  <c:v>42.372881355932201</c:v>
                </c:pt>
                <c:pt idx="21">
                  <c:v>44.49152542372881</c:v>
                </c:pt>
                <c:pt idx="22">
                  <c:v>46.610169491525426</c:v>
                </c:pt>
                <c:pt idx="23">
                  <c:v>48.728813559322035</c:v>
                </c:pt>
                <c:pt idx="24">
                  <c:v>50.847457627118651</c:v>
                </c:pt>
                <c:pt idx="25">
                  <c:v>52.966101694915253</c:v>
                </c:pt>
                <c:pt idx="26">
                  <c:v>55.084745762711862</c:v>
                </c:pt>
                <c:pt idx="27">
                  <c:v>57.203389830508478</c:v>
                </c:pt>
                <c:pt idx="28">
                  <c:v>59.322033898305087</c:v>
                </c:pt>
                <c:pt idx="29">
                  <c:v>61.440677966101696</c:v>
                </c:pt>
                <c:pt idx="30">
                  <c:v>63.559322033898304</c:v>
                </c:pt>
                <c:pt idx="31">
                  <c:v>65.677966101694921</c:v>
                </c:pt>
                <c:pt idx="32">
                  <c:v>67.79661016949153</c:v>
                </c:pt>
                <c:pt idx="33">
                  <c:v>69.915254237288124</c:v>
                </c:pt>
                <c:pt idx="34">
                  <c:v>72.033898305084747</c:v>
                </c:pt>
                <c:pt idx="35">
                  <c:v>74.152542372881356</c:v>
                </c:pt>
                <c:pt idx="36">
                  <c:v>76.271186440677965</c:v>
                </c:pt>
                <c:pt idx="37">
                  <c:v>78.389830508474574</c:v>
                </c:pt>
                <c:pt idx="38">
                  <c:v>80.508474576271183</c:v>
                </c:pt>
                <c:pt idx="39">
                  <c:v>82.627118644067792</c:v>
                </c:pt>
                <c:pt idx="40">
                  <c:v>84.745762711864401</c:v>
                </c:pt>
                <c:pt idx="41">
                  <c:v>86.864406779661024</c:v>
                </c:pt>
                <c:pt idx="42">
                  <c:v>88.983050847457619</c:v>
                </c:pt>
                <c:pt idx="43">
                  <c:v>91.101694915254228</c:v>
                </c:pt>
                <c:pt idx="44">
                  <c:v>93.220338983050851</c:v>
                </c:pt>
                <c:pt idx="45">
                  <c:v>95.33898305084746</c:v>
                </c:pt>
                <c:pt idx="46">
                  <c:v>97.457627118644069</c:v>
                </c:pt>
                <c:pt idx="47">
                  <c:v>99.576271186440678</c:v>
                </c:pt>
                <c:pt idx="48">
                  <c:v>101.6949152542373</c:v>
                </c:pt>
                <c:pt idx="49">
                  <c:v>103.8135593220339</c:v>
                </c:pt>
                <c:pt idx="50">
                  <c:v>105.93220338983051</c:v>
                </c:pt>
                <c:pt idx="51">
                  <c:v>108.05084745762713</c:v>
                </c:pt>
                <c:pt idx="52">
                  <c:v>110.16949152542372</c:v>
                </c:pt>
                <c:pt idx="53">
                  <c:v>112.28813559322035</c:v>
                </c:pt>
                <c:pt idx="54">
                  <c:v>114.40677966101696</c:v>
                </c:pt>
                <c:pt idx="55">
                  <c:v>116.52542372881355</c:v>
                </c:pt>
                <c:pt idx="56">
                  <c:v>118.64406779661017</c:v>
                </c:pt>
                <c:pt idx="57">
                  <c:v>120.76271186440678</c:v>
                </c:pt>
                <c:pt idx="58">
                  <c:v>122.88135593220339</c:v>
                </c:pt>
                <c:pt idx="59">
                  <c:v>125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43-4D5B-A973-CD3E92A8FA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3"/>
        <c:axId val="50010004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Tempo [s]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10002"/>
        <c:crosses val="autoZero"/>
        <c:auto val="1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Coppia carico [Nm]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  <c:valAx>
        <c:axId val="50010004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Velocità bobina [rpm]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10003"/>
        <c:crosses val="max"/>
        <c:crossBetween val="between"/>
      </c:valAx>
      <c:catAx>
        <c:axId val="5001000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50010004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5</xdr:row>
      <xdr:rowOff>0</xdr:rowOff>
    </xdr:from>
    <xdr:to>
      <xdr:col>15</xdr:col>
      <xdr:colOff>381000</xdr:colOff>
      <xdr:row>30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workbookViewId="0">
      <selection activeCell="B4" sqref="B4"/>
    </sheetView>
  </sheetViews>
  <sheetFormatPr defaultRowHeight="15" x14ac:dyDescent="0.25"/>
  <cols>
    <col min="1" max="1" width="28.7109375" customWidth="1"/>
    <col min="2" max="2" width="18.7109375" customWidth="1"/>
    <col min="3" max="3" width="10.7109375" customWidth="1"/>
    <col min="4" max="4" width="50.7109375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t="s">
        <v>4</v>
      </c>
      <c r="B2" s="2">
        <v>350</v>
      </c>
      <c r="C2" t="s">
        <v>5</v>
      </c>
      <c r="D2" t="s">
        <v>6</v>
      </c>
    </row>
    <row r="3" spans="1:4" x14ac:dyDescent="0.25">
      <c r="A3" t="s">
        <v>7</v>
      </c>
      <c r="B3" s="3">
        <v>550</v>
      </c>
      <c r="C3" t="s">
        <v>8</v>
      </c>
      <c r="D3" t="s">
        <v>9</v>
      </c>
    </row>
    <row r="4" spans="1:4" x14ac:dyDescent="0.25">
      <c r="A4" t="s">
        <v>10</v>
      </c>
      <c r="B4" s="2">
        <v>3</v>
      </c>
      <c r="C4" t="s">
        <v>11</v>
      </c>
      <c r="D4" t="s">
        <v>12</v>
      </c>
    </row>
    <row r="5" spans="1:4" x14ac:dyDescent="0.25">
      <c r="A5" t="s">
        <v>13</v>
      </c>
      <c r="B5" s="2">
        <v>1.5</v>
      </c>
      <c r="C5" t="s">
        <v>11</v>
      </c>
      <c r="D5" t="s">
        <v>14</v>
      </c>
    </row>
    <row r="6" spans="1:4" x14ac:dyDescent="0.25">
      <c r="A6" t="s">
        <v>15</v>
      </c>
      <c r="B6" s="3">
        <v>125</v>
      </c>
      <c r="C6" t="s">
        <v>16</v>
      </c>
      <c r="D6" t="s">
        <v>17</v>
      </c>
    </row>
    <row r="7" spans="1:4" x14ac:dyDescent="0.25">
      <c r="A7" t="s">
        <v>18</v>
      </c>
      <c r="B7" s="4">
        <v>0.95</v>
      </c>
      <c r="C7" t="s">
        <v>19</v>
      </c>
      <c r="D7" t="s">
        <v>20</v>
      </c>
    </row>
    <row r="8" spans="1:4" x14ac:dyDescent="0.25">
      <c r="A8" t="s">
        <v>21</v>
      </c>
      <c r="B8" s="4">
        <v>0.9</v>
      </c>
      <c r="C8" t="s">
        <v>19</v>
      </c>
      <c r="D8" t="s">
        <v>22</v>
      </c>
    </row>
    <row r="9" spans="1:4" x14ac:dyDescent="0.25">
      <c r="A9" t="s">
        <v>23</v>
      </c>
      <c r="B9" t="s">
        <v>24</v>
      </c>
      <c r="C9" t="s">
        <v>19</v>
      </c>
      <c r="D9" t="s">
        <v>25</v>
      </c>
    </row>
    <row r="10" spans="1:4" x14ac:dyDescent="0.25">
      <c r="A10" t="s">
        <v>26</v>
      </c>
      <c r="B10" s="2">
        <v>0</v>
      </c>
      <c r="C10" t="s">
        <v>27</v>
      </c>
      <c r="D10" t="s">
        <v>28</v>
      </c>
    </row>
    <row r="11" spans="1:4" x14ac:dyDescent="0.25">
      <c r="A11" t="s">
        <v>29</v>
      </c>
      <c r="B11" s="3">
        <v>1500</v>
      </c>
      <c r="C11" t="s">
        <v>16</v>
      </c>
      <c r="D11" t="s">
        <v>30</v>
      </c>
    </row>
  </sheetData>
  <dataValidations count="1">
    <dataValidation type="list" allowBlank="1" showInputMessage="1" showErrorMessage="1" sqref="B9" xr:uid="{00000000-0002-0000-0000-000000000000}">
      <formula1>"S1,S2,S3,S4,S5,S6,S7,S8,S9"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8"/>
  <sheetViews>
    <sheetView workbookViewId="0">
      <selection activeCell="B13" sqref="B13"/>
    </sheetView>
  </sheetViews>
  <sheetFormatPr defaultRowHeight="15" x14ac:dyDescent="0.25"/>
  <cols>
    <col min="1" max="1" width="36.7109375" customWidth="1"/>
    <col min="2" max="2" width="20.7109375" customWidth="1"/>
  </cols>
  <sheetData>
    <row r="1" spans="1:2" x14ac:dyDescent="0.25">
      <c r="A1" s="1" t="s">
        <v>31</v>
      </c>
      <c r="B1" s="1" t="s">
        <v>1</v>
      </c>
    </row>
    <row r="2" spans="1:2" x14ac:dyDescent="0.25">
      <c r="A2" t="s">
        <v>32</v>
      </c>
      <c r="B2">
        <f>DIAMETRO_MM/1000/2</f>
        <v>0.27500000000000002</v>
      </c>
    </row>
    <row r="3" spans="1:2" x14ac:dyDescent="0.25">
      <c r="A3" t="s">
        <v>33</v>
      </c>
      <c r="B3">
        <f>0.5*MASSA*(B2^2)</f>
        <v>13.234375000000002</v>
      </c>
    </row>
    <row r="4" spans="1:2" x14ac:dyDescent="0.25">
      <c r="A4" t="s">
        <v>34</v>
      </c>
      <c r="B4">
        <f>2*PI()*N_BOBINA/60</f>
        <v>13.089969389957471</v>
      </c>
    </row>
    <row r="5" spans="1:2" x14ac:dyDescent="0.25">
      <c r="A5" t="s">
        <v>35</v>
      </c>
      <c r="B5">
        <f>IF(T_ROT&lt;=0,NA(),B4/T_ROT)</f>
        <v>4.3633231299858233</v>
      </c>
    </row>
    <row r="6" spans="1:2" x14ac:dyDescent="0.25">
      <c r="A6" t="s">
        <v>36</v>
      </c>
      <c r="B6">
        <f>B3*B5</f>
        <v>57.745854548406136</v>
      </c>
    </row>
    <row r="7" spans="1:2" x14ac:dyDescent="0.25">
      <c r="A7" t="s">
        <v>37</v>
      </c>
      <c r="B7">
        <f>B6+T_RES</f>
        <v>57.745854548406136</v>
      </c>
    </row>
    <row r="8" spans="1:2" x14ac:dyDescent="0.25">
      <c r="A8" t="s">
        <v>38</v>
      </c>
      <c r="B8">
        <f>B7*N_BOBINA/9550</f>
        <v>0.75583579251840494</v>
      </c>
    </row>
    <row r="9" spans="1:2" x14ac:dyDescent="0.25">
      <c r="A9" t="s">
        <v>39</v>
      </c>
      <c r="B9">
        <f>N_MOT_TGT/N_BOBINA</f>
        <v>12</v>
      </c>
    </row>
    <row r="10" spans="1:2" x14ac:dyDescent="0.25">
      <c r="A10" t="s">
        <v>40</v>
      </c>
      <c r="B10">
        <f>N_BOBINA*B9</f>
        <v>1500</v>
      </c>
    </row>
    <row r="11" spans="1:2" x14ac:dyDescent="0.25">
      <c r="A11" t="s">
        <v>41</v>
      </c>
      <c r="B11">
        <f>B7/(ETA_RID*B9)</f>
        <v>5.0654258375794861</v>
      </c>
    </row>
    <row r="12" spans="1:2" x14ac:dyDescent="0.25">
      <c r="A12" t="s">
        <v>42</v>
      </c>
      <c r="B12">
        <f>B11*B10/9550</f>
        <v>0.79561662370358421</v>
      </c>
    </row>
    <row r="13" spans="1:2" x14ac:dyDescent="0.25">
      <c r="A13" t="s">
        <v>43</v>
      </c>
      <c r="B13">
        <f>B12/ETA_MOT</f>
        <v>0.88401847078176021</v>
      </c>
    </row>
    <row r="14" spans="1:2" x14ac:dyDescent="0.25">
      <c r="A14" t="s">
        <v>44</v>
      </c>
      <c r="B14">
        <f>T_ROT+MAX(T_PAUSA,0)</f>
        <v>4.5</v>
      </c>
    </row>
    <row r="15" spans="1:2" x14ac:dyDescent="0.25">
      <c r="A15" t="s">
        <v>45</v>
      </c>
      <c r="B15">
        <f>IF(B14=0,0,T_ROT/B14)</f>
        <v>0.66666666666666663</v>
      </c>
    </row>
    <row r="16" spans="1:2" x14ac:dyDescent="0.25">
      <c r="A16" t="s">
        <v>46</v>
      </c>
      <c r="B16">
        <f>IF(B14=0,0,60/B14)</f>
        <v>13.333333333333334</v>
      </c>
    </row>
    <row r="17" spans="1:2" x14ac:dyDescent="0.25">
      <c r="A17" t="s">
        <v>47</v>
      </c>
      <c r="B17">
        <f>IF(B14=0,0,SQRT((B7^2*T_ROT)/B14))</f>
        <v>47.14929280152338</v>
      </c>
    </row>
    <row r="18" spans="1:2" x14ac:dyDescent="0.25">
      <c r="A18" t="s">
        <v>48</v>
      </c>
      <c r="B18">
        <f>IF(B14=0,0,B17/(ETA_RID*B9))</f>
        <v>4.1359028773266129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05"/>
  <sheetViews>
    <sheetView tabSelected="1" workbookViewId="0">
      <selection activeCell="B6" sqref="B6"/>
    </sheetView>
  </sheetViews>
  <sheetFormatPr defaultRowHeight="15" x14ac:dyDescent="0.25"/>
  <cols>
    <col min="1" max="3" width="18.7109375" customWidth="1"/>
  </cols>
  <sheetData>
    <row r="1" spans="1:3" x14ac:dyDescent="0.25">
      <c r="A1" t="s">
        <v>49</v>
      </c>
      <c r="B1">
        <v>20</v>
      </c>
    </row>
    <row r="2" spans="1:3" x14ac:dyDescent="0.25">
      <c r="A2" t="s">
        <v>50</v>
      </c>
      <c r="B2">
        <f>MAX(2,ROUNDUP(T_ROT*B1,0))</f>
        <v>60</v>
      </c>
    </row>
    <row r="3" spans="1:3" x14ac:dyDescent="0.25">
      <c r="A3" t="s">
        <v>51</v>
      </c>
      <c r="B3">
        <f>MAX(0,ROUNDUP(T_PAUSA*B1,0))</f>
        <v>30</v>
      </c>
    </row>
    <row r="5" spans="1:3" x14ac:dyDescent="0.25">
      <c r="A5" s="1" t="s">
        <v>52</v>
      </c>
      <c r="B5" s="1" t="s">
        <v>53</v>
      </c>
      <c r="C5" s="1" t="s">
        <v>15</v>
      </c>
    </row>
    <row r="6" spans="1:3" x14ac:dyDescent="0.25">
      <c r="A6">
        <f>0</f>
        <v>0</v>
      </c>
      <c r="B6">
        <f>IF(ROW()-5&lt;=NACC, Calcoli!$B$7, 0)</f>
        <v>57.745854548406136</v>
      </c>
      <c r="C6">
        <f t="shared" ref="C6:C69" si="0">IF(ROW()-5&lt;=NACC, (ROW()-6)/(NACC-1)*N_BOBINA, 0)</f>
        <v>0</v>
      </c>
    </row>
    <row r="7" spans="1:3" x14ac:dyDescent="0.25">
      <c r="A7">
        <f t="shared" ref="A7:A70" si="1">A6+1/FS</f>
        <v>0.05</v>
      </c>
      <c r="B7">
        <f>IF(ROW()-5&lt;=NACC, Calcoli!$B$7, 0)</f>
        <v>57.745854548406136</v>
      </c>
      <c r="C7">
        <f t="shared" si="0"/>
        <v>2.1186440677966103</v>
      </c>
    </row>
    <row r="8" spans="1:3" x14ac:dyDescent="0.25">
      <c r="A8">
        <f t="shared" si="1"/>
        <v>0.1</v>
      </c>
      <c r="B8">
        <f>IF(ROW()-5&lt;=NACC, Calcoli!$B$7, 0)</f>
        <v>57.745854548406136</v>
      </c>
      <c r="C8">
        <f t="shared" si="0"/>
        <v>4.2372881355932206</v>
      </c>
    </row>
    <row r="9" spans="1:3" x14ac:dyDescent="0.25">
      <c r="A9">
        <f t="shared" si="1"/>
        <v>0.15000000000000002</v>
      </c>
      <c r="B9">
        <f>IF(ROW()-5&lt;=NACC, Calcoli!$B$7, 0)</f>
        <v>57.745854548406136</v>
      </c>
      <c r="C9">
        <f t="shared" si="0"/>
        <v>6.3559322033898313</v>
      </c>
    </row>
    <row r="10" spans="1:3" x14ac:dyDescent="0.25">
      <c r="A10">
        <f t="shared" si="1"/>
        <v>0.2</v>
      </c>
      <c r="B10">
        <f>IF(ROW()-5&lt;=NACC, Calcoli!$B$7, 0)</f>
        <v>57.745854548406136</v>
      </c>
      <c r="C10">
        <f t="shared" si="0"/>
        <v>8.4745762711864412</v>
      </c>
    </row>
    <row r="11" spans="1:3" x14ac:dyDescent="0.25">
      <c r="A11">
        <f t="shared" si="1"/>
        <v>0.25</v>
      </c>
      <c r="B11">
        <f>IF(ROW()-5&lt;=NACC, Calcoli!$B$7, 0)</f>
        <v>57.745854548406136</v>
      </c>
      <c r="C11">
        <f t="shared" si="0"/>
        <v>10.59322033898305</v>
      </c>
    </row>
    <row r="12" spans="1:3" x14ac:dyDescent="0.25">
      <c r="A12">
        <f t="shared" si="1"/>
        <v>0.3</v>
      </c>
      <c r="B12">
        <f>IF(ROW()-5&lt;=NACC, Calcoli!$B$7, 0)</f>
        <v>57.745854548406136</v>
      </c>
      <c r="C12">
        <f t="shared" si="0"/>
        <v>12.711864406779663</v>
      </c>
    </row>
    <row r="13" spans="1:3" x14ac:dyDescent="0.25">
      <c r="A13">
        <f t="shared" si="1"/>
        <v>0.35</v>
      </c>
      <c r="B13">
        <f>IF(ROW()-5&lt;=NACC, Calcoli!$B$7, 0)</f>
        <v>57.745854548406136</v>
      </c>
      <c r="C13">
        <f t="shared" si="0"/>
        <v>14.830508474576272</v>
      </c>
    </row>
    <row r="14" spans="1:3" x14ac:dyDescent="0.25">
      <c r="A14">
        <f t="shared" si="1"/>
        <v>0.39999999999999997</v>
      </c>
      <c r="B14">
        <f>IF(ROW()-5&lt;=NACC, Calcoli!$B$7, 0)</f>
        <v>57.745854548406136</v>
      </c>
      <c r="C14">
        <f t="shared" si="0"/>
        <v>16.949152542372882</v>
      </c>
    </row>
    <row r="15" spans="1:3" x14ac:dyDescent="0.25">
      <c r="A15">
        <f t="shared" si="1"/>
        <v>0.44999999999999996</v>
      </c>
      <c r="B15">
        <f>IF(ROW()-5&lt;=NACC, Calcoli!$B$7, 0)</f>
        <v>57.745854548406136</v>
      </c>
      <c r="C15">
        <f t="shared" si="0"/>
        <v>19.067796610169491</v>
      </c>
    </row>
    <row r="16" spans="1:3" x14ac:dyDescent="0.25">
      <c r="A16">
        <f t="shared" si="1"/>
        <v>0.49999999999999994</v>
      </c>
      <c r="B16">
        <f>IF(ROW()-5&lt;=NACC, Calcoli!$B$7, 0)</f>
        <v>57.745854548406136</v>
      </c>
      <c r="C16">
        <f t="shared" si="0"/>
        <v>21.1864406779661</v>
      </c>
    </row>
    <row r="17" spans="1:3" x14ac:dyDescent="0.25">
      <c r="A17">
        <f t="shared" si="1"/>
        <v>0.54999999999999993</v>
      </c>
      <c r="B17">
        <f>IF(ROW()-5&lt;=NACC, Calcoli!$B$7, 0)</f>
        <v>57.745854548406136</v>
      </c>
      <c r="C17">
        <f t="shared" si="0"/>
        <v>23.305084745762713</v>
      </c>
    </row>
    <row r="18" spans="1:3" x14ac:dyDescent="0.25">
      <c r="A18">
        <f t="shared" si="1"/>
        <v>0.6</v>
      </c>
      <c r="B18">
        <f>IF(ROW()-5&lt;=NACC, Calcoli!$B$7, 0)</f>
        <v>57.745854548406136</v>
      </c>
      <c r="C18">
        <f t="shared" si="0"/>
        <v>25.423728813559325</v>
      </c>
    </row>
    <row r="19" spans="1:3" x14ac:dyDescent="0.25">
      <c r="A19">
        <f t="shared" si="1"/>
        <v>0.65</v>
      </c>
      <c r="B19">
        <f>IF(ROW()-5&lt;=NACC, Calcoli!$B$7, 0)</f>
        <v>57.745854548406136</v>
      </c>
      <c r="C19">
        <f t="shared" si="0"/>
        <v>27.542372881355931</v>
      </c>
    </row>
    <row r="20" spans="1:3" x14ac:dyDescent="0.25">
      <c r="A20">
        <f t="shared" si="1"/>
        <v>0.70000000000000007</v>
      </c>
      <c r="B20">
        <f>IF(ROW()-5&lt;=NACC, Calcoli!$B$7, 0)</f>
        <v>57.745854548406136</v>
      </c>
      <c r="C20">
        <f t="shared" si="0"/>
        <v>29.661016949152543</v>
      </c>
    </row>
    <row r="21" spans="1:3" x14ac:dyDescent="0.25">
      <c r="A21">
        <f t="shared" si="1"/>
        <v>0.75000000000000011</v>
      </c>
      <c r="B21">
        <f>IF(ROW()-5&lt;=NACC, Calcoli!$B$7, 0)</f>
        <v>57.745854548406136</v>
      </c>
      <c r="C21">
        <f t="shared" si="0"/>
        <v>31.779661016949152</v>
      </c>
    </row>
    <row r="22" spans="1:3" x14ac:dyDescent="0.25">
      <c r="A22">
        <f t="shared" si="1"/>
        <v>0.80000000000000016</v>
      </c>
      <c r="B22">
        <f>IF(ROW()-5&lt;=NACC, Calcoli!$B$7, 0)</f>
        <v>57.745854548406136</v>
      </c>
      <c r="C22">
        <f t="shared" si="0"/>
        <v>33.898305084745765</v>
      </c>
    </row>
    <row r="23" spans="1:3" x14ac:dyDescent="0.25">
      <c r="A23">
        <f t="shared" si="1"/>
        <v>0.8500000000000002</v>
      </c>
      <c r="B23">
        <f>IF(ROW()-5&lt;=NACC, Calcoli!$B$7, 0)</f>
        <v>57.745854548406136</v>
      </c>
      <c r="C23">
        <f t="shared" si="0"/>
        <v>36.016949152542374</v>
      </c>
    </row>
    <row r="24" spans="1:3" x14ac:dyDescent="0.25">
      <c r="A24">
        <f t="shared" si="1"/>
        <v>0.90000000000000024</v>
      </c>
      <c r="B24">
        <f>IF(ROW()-5&lt;=NACC, Calcoli!$B$7, 0)</f>
        <v>57.745854548406136</v>
      </c>
      <c r="C24">
        <f t="shared" si="0"/>
        <v>38.135593220338983</v>
      </c>
    </row>
    <row r="25" spans="1:3" x14ac:dyDescent="0.25">
      <c r="A25">
        <f t="shared" si="1"/>
        <v>0.95000000000000029</v>
      </c>
      <c r="B25">
        <f>IF(ROW()-5&lt;=NACC, Calcoli!$B$7, 0)</f>
        <v>57.745854548406136</v>
      </c>
      <c r="C25">
        <f t="shared" si="0"/>
        <v>40.254237288135592</v>
      </c>
    </row>
    <row r="26" spans="1:3" x14ac:dyDescent="0.25">
      <c r="A26">
        <f t="shared" si="1"/>
        <v>1.0000000000000002</v>
      </c>
      <c r="B26">
        <f>IF(ROW()-5&lt;=NACC, Calcoli!$B$7, 0)</f>
        <v>57.745854548406136</v>
      </c>
      <c r="C26">
        <f t="shared" si="0"/>
        <v>42.372881355932201</v>
      </c>
    </row>
    <row r="27" spans="1:3" x14ac:dyDescent="0.25">
      <c r="A27">
        <f t="shared" si="1"/>
        <v>1.0500000000000003</v>
      </c>
      <c r="B27">
        <f>IF(ROW()-5&lt;=NACC, Calcoli!$B$7, 0)</f>
        <v>57.745854548406136</v>
      </c>
      <c r="C27">
        <f t="shared" si="0"/>
        <v>44.49152542372881</v>
      </c>
    </row>
    <row r="28" spans="1:3" x14ac:dyDescent="0.25">
      <c r="A28">
        <f t="shared" si="1"/>
        <v>1.1000000000000003</v>
      </c>
      <c r="B28">
        <f>IF(ROW()-5&lt;=NACC, Calcoli!$B$7, 0)</f>
        <v>57.745854548406136</v>
      </c>
      <c r="C28">
        <f t="shared" si="0"/>
        <v>46.610169491525426</v>
      </c>
    </row>
    <row r="29" spans="1:3" x14ac:dyDescent="0.25">
      <c r="A29">
        <f t="shared" si="1"/>
        <v>1.1500000000000004</v>
      </c>
      <c r="B29">
        <f>IF(ROW()-5&lt;=NACC, Calcoli!$B$7, 0)</f>
        <v>57.745854548406136</v>
      </c>
      <c r="C29">
        <f t="shared" si="0"/>
        <v>48.728813559322035</v>
      </c>
    </row>
    <row r="30" spans="1:3" x14ac:dyDescent="0.25">
      <c r="A30">
        <f t="shared" si="1"/>
        <v>1.2000000000000004</v>
      </c>
      <c r="B30">
        <f>IF(ROW()-5&lt;=NACC, Calcoli!$B$7, 0)</f>
        <v>57.745854548406136</v>
      </c>
      <c r="C30">
        <f t="shared" si="0"/>
        <v>50.847457627118651</v>
      </c>
    </row>
    <row r="31" spans="1:3" x14ac:dyDescent="0.25">
      <c r="A31">
        <f t="shared" si="1"/>
        <v>1.2500000000000004</v>
      </c>
      <c r="B31">
        <f>IF(ROW()-5&lt;=NACC, Calcoli!$B$7, 0)</f>
        <v>57.745854548406136</v>
      </c>
      <c r="C31">
        <f t="shared" si="0"/>
        <v>52.966101694915253</v>
      </c>
    </row>
    <row r="32" spans="1:3" x14ac:dyDescent="0.25">
      <c r="A32">
        <f t="shared" si="1"/>
        <v>1.3000000000000005</v>
      </c>
      <c r="B32">
        <f>IF(ROW()-5&lt;=NACC, Calcoli!$B$7, 0)</f>
        <v>57.745854548406136</v>
      </c>
      <c r="C32">
        <f t="shared" si="0"/>
        <v>55.084745762711862</v>
      </c>
    </row>
    <row r="33" spans="1:3" x14ac:dyDescent="0.25">
      <c r="A33">
        <f t="shared" si="1"/>
        <v>1.3500000000000005</v>
      </c>
      <c r="B33">
        <f>IF(ROW()-5&lt;=NACC, Calcoli!$B$7, 0)</f>
        <v>57.745854548406136</v>
      </c>
      <c r="C33">
        <f t="shared" si="0"/>
        <v>57.203389830508478</v>
      </c>
    </row>
    <row r="34" spans="1:3" x14ac:dyDescent="0.25">
      <c r="A34">
        <f t="shared" si="1"/>
        <v>1.4000000000000006</v>
      </c>
      <c r="B34">
        <f>IF(ROW()-5&lt;=NACC, Calcoli!$B$7, 0)</f>
        <v>57.745854548406136</v>
      </c>
      <c r="C34">
        <f t="shared" si="0"/>
        <v>59.322033898305087</v>
      </c>
    </row>
    <row r="35" spans="1:3" x14ac:dyDescent="0.25">
      <c r="A35">
        <f t="shared" si="1"/>
        <v>1.4500000000000006</v>
      </c>
      <c r="B35">
        <f>IF(ROW()-5&lt;=NACC, Calcoli!$B$7, 0)</f>
        <v>57.745854548406136</v>
      </c>
      <c r="C35">
        <f t="shared" si="0"/>
        <v>61.440677966101696</v>
      </c>
    </row>
    <row r="36" spans="1:3" x14ac:dyDescent="0.25">
      <c r="A36">
        <f t="shared" si="1"/>
        <v>1.5000000000000007</v>
      </c>
      <c r="B36">
        <f>IF(ROW()-5&lt;=NACC, Calcoli!$B$7, 0)</f>
        <v>57.745854548406136</v>
      </c>
      <c r="C36">
        <f t="shared" si="0"/>
        <v>63.559322033898304</v>
      </c>
    </row>
    <row r="37" spans="1:3" x14ac:dyDescent="0.25">
      <c r="A37">
        <f t="shared" si="1"/>
        <v>1.5500000000000007</v>
      </c>
      <c r="B37">
        <f>IF(ROW()-5&lt;=NACC, Calcoli!$B$7, 0)</f>
        <v>57.745854548406136</v>
      </c>
      <c r="C37">
        <f t="shared" si="0"/>
        <v>65.677966101694921</v>
      </c>
    </row>
    <row r="38" spans="1:3" x14ac:dyDescent="0.25">
      <c r="A38">
        <f t="shared" si="1"/>
        <v>1.6000000000000008</v>
      </c>
      <c r="B38">
        <f>IF(ROW()-5&lt;=NACC, Calcoli!$B$7, 0)</f>
        <v>57.745854548406136</v>
      </c>
      <c r="C38">
        <f t="shared" si="0"/>
        <v>67.79661016949153</v>
      </c>
    </row>
    <row r="39" spans="1:3" x14ac:dyDescent="0.25">
      <c r="A39">
        <f t="shared" si="1"/>
        <v>1.6500000000000008</v>
      </c>
      <c r="B39">
        <f>IF(ROW()-5&lt;=NACC, Calcoli!$B$7, 0)</f>
        <v>57.745854548406136</v>
      </c>
      <c r="C39">
        <f t="shared" si="0"/>
        <v>69.915254237288124</v>
      </c>
    </row>
    <row r="40" spans="1:3" x14ac:dyDescent="0.25">
      <c r="A40">
        <f t="shared" si="1"/>
        <v>1.7000000000000008</v>
      </c>
      <c r="B40">
        <f>IF(ROW()-5&lt;=NACC, Calcoli!$B$7, 0)</f>
        <v>57.745854548406136</v>
      </c>
      <c r="C40">
        <f t="shared" si="0"/>
        <v>72.033898305084747</v>
      </c>
    </row>
    <row r="41" spans="1:3" x14ac:dyDescent="0.25">
      <c r="A41">
        <f t="shared" si="1"/>
        <v>1.7500000000000009</v>
      </c>
      <c r="B41">
        <f>IF(ROW()-5&lt;=NACC, Calcoli!$B$7, 0)</f>
        <v>57.745854548406136</v>
      </c>
      <c r="C41">
        <f t="shared" si="0"/>
        <v>74.152542372881356</v>
      </c>
    </row>
    <row r="42" spans="1:3" x14ac:dyDescent="0.25">
      <c r="A42">
        <f t="shared" si="1"/>
        <v>1.8000000000000009</v>
      </c>
      <c r="B42">
        <f>IF(ROW()-5&lt;=NACC, Calcoli!$B$7, 0)</f>
        <v>57.745854548406136</v>
      </c>
      <c r="C42">
        <f t="shared" si="0"/>
        <v>76.271186440677965</v>
      </c>
    </row>
    <row r="43" spans="1:3" x14ac:dyDescent="0.25">
      <c r="A43">
        <f t="shared" si="1"/>
        <v>1.850000000000001</v>
      </c>
      <c r="B43">
        <f>IF(ROW()-5&lt;=NACC, Calcoli!$B$7, 0)</f>
        <v>57.745854548406136</v>
      </c>
      <c r="C43">
        <f t="shared" si="0"/>
        <v>78.389830508474574</v>
      </c>
    </row>
    <row r="44" spans="1:3" x14ac:dyDescent="0.25">
      <c r="A44">
        <f t="shared" si="1"/>
        <v>1.900000000000001</v>
      </c>
      <c r="B44">
        <f>IF(ROW()-5&lt;=NACC, Calcoli!$B$7, 0)</f>
        <v>57.745854548406136</v>
      </c>
      <c r="C44">
        <f t="shared" si="0"/>
        <v>80.508474576271183</v>
      </c>
    </row>
    <row r="45" spans="1:3" x14ac:dyDescent="0.25">
      <c r="A45">
        <f t="shared" si="1"/>
        <v>1.9500000000000011</v>
      </c>
      <c r="B45">
        <f>IF(ROW()-5&lt;=NACC, Calcoli!$B$7, 0)</f>
        <v>57.745854548406136</v>
      </c>
      <c r="C45">
        <f t="shared" si="0"/>
        <v>82.627118644067792</v>
      </c>
    </row>
    <row r="46" spans="1:3" x14ac:dyDescent="0.25">
      <c r="A46">
        <f t="shared" si="1"/>
        <v>2.0000000000000009</v>
      </c>
      <c r="B46">
        <f>IF(ROW()-5&lt;=NACC, Calcoli!$B$7, 0)</f>
        <v>57.745854548406136</v>
      </c>
      <c r="C46">
        <f t="shared" si="0"/>
        <v>84.745762711864401</v>
      </c>
    </row>
    <row r="47" spans="1:3" x14ac:dyDescent="0.25">
      <c r="A47">
        <f t="shared" si="1"/>
        <v>2.0500000000000007</v>
      </c>
      <c r="B47">
        <f>IF(ROW()-5&lt;=NACC, Calcoli!$B$7, 0)</f>
        <v>57.745854548406136</v>
      </c>
      <c r="C47">
        <f t="shared" si="0"/>
        <v>86.864406779661024</v>
      </c>
    </row>
    <row r="48" spans="1:3" x14ac:dyDescent="0.25">
      <c r="A48">
        <f t="shared" si="1"/>
        <v>2.1000000000000005</v>
      </c>
      <c r="B48">
        <f>IF(ROW()-5&lt;=NACC, Calcoli!$B$7, 0)</f>
        <v>57.745854548406136</v>
      </c>
      <c r="C48">
        <f t="shared" si="0"/>
        <v>88.983050847457619</v>
      </c>
    </row>
    <row r="49" spans="1:3" x14ac:dyDescent="0.25">
      <c r="A49">
        <f t="shared" si="1"/>
        <v>2.1500000000000004</v>
      </c>
      <c r="B49">
        <f>IF(ROW()-5&lt;=NACC, Calcoli!$B$7, 0)</f>
        <v>57.745854548406136</v>
      </c>
      <c r="C49">
        <f t="shared" si="0"/>
        <v>91.101694915254228</v>
      </c>
    </row>
    <row r="50" spans="1:3" x14ac:dyDescent="0.25">
      <c r="A50">
        <f t="shared" si="1"/>
        <v>2.2000000000000002</v>
      </c>
      <c r="B50">
        <f>IF(ROW()-5&lt;=NACC, Calcoli!$B$7, 0)</f>
        <v>57.745854548406136</v>
      </c>
      <c r="C50">
        <f t="shared" si="0"/>
        <v>93.220338983050851</v>
      </c>
    </row>
    <row r="51" spans="1:3" x14ac:dyDescent="0.25">
      <c r="A51">
        <f t="shared" si="1"/>
        <v>2.25</v>
      </c>
      <c r="B51">
        <f>IF(ROW()-5&lt;=NACC, Calcoli!$B$7, 0)</f>
        <v>57.745854548406136</v>
      </c>
      <c r="C51">
        <f t="shared" si="0"/>
        <v>95.33898305084746</v>
      </c>
    </row>
    <row r="52" spans="1:3" x14ac:dyDescent="0.25">
      <c r="A52">
        <f t="shared" si="1"/>
        <v>2.2999999999999998</v>
      </c>
      <c r="B52">
        <f>IF(ROW()-5&lt;=NACC, Calcoli!$B$7, 0)</f>
        <v>57.745854548406136</v>
      </c>
      <c r="C52">
        <f t="shared" si="0"/>
        <v>97.457627118644069</v>
      </c>
    </row>
    <row r="53" spans="1:3" x14ac:dyDescent="0.25">
      <c r="A53">
        <f t="shared" si="1"/>
        <v>2.3499999999999996</v>
      </c>
      <c r="B53">
        <f>IF(ROW()-5&lt;=NACC, Calcoli!$B$7, 0)</f>
        <v>57.745854548406136</v>
      </c>
      <c r="C53">
        <f t="shared" si="0"/>
        <v>99.576271186440678</v>
      </c>
    </row>
    <row r="54" spans="1:3" x14ac:dyDescent="0.25">
      <c r="A54">
        <f t="shared" si="1"/>
        <v>2.3999999999999995</v>
      </c>
      <c r="B54">
        <f>IF(ROW()-5&lt;=NACC, Calcoli!$B$7, 0)</f>
        <v>57.745854548406136</v>
      </c>
      <c r="C54">
        <f t="shared" si="0"/>
        <v>101.6949152542373</v>
      </c>
    </row>
    <row r="55" spans="1:3" x14ac:dyDescent="0.25">
      <c r="A55">
        <f t="shared" si="1"/>
        <v>2.4499999999999993</v>
      </c>
      <c r="B55">
        <f>IF(ROW()-5&lt;=NACC, Calcoli!$B$7, 0)</f>
        <v>57.745854548406136</v>
      </c>
      <c r="C55">
        <f t="shared" si="0"/>
        <v>103.8135593220339</v>
      </c>
    </row>
    <row r="56" spans="1:3" x14ac:dyDescent="0.25">
      <c r="A56">
        <f t="shared" si="1"/>
        <v>2.4999999999999991</v>
      </c>
      <c r="B56">
        <f>IF(ROW()-5&lt;=NACC, Calcoli!$B$7, 0)</f>
        <v>57.745854548406136</v>
      </c>
      <c r="C56">
        <f t="shared" si="0"/>
        <v>105.93220338983051</v>
      </c>
    </row>
    <row r="57" spans="1:3" x14ac:dyDescent="0.25">
      <c r="A57">
        <f t="shared" si="1"/>
        <v>2.5499999999999989</v>
      </c>
      <c r="B57">
        <f>IF(ROW()-5&lt;=NACC, Calcoli!$B$7, 0)</f>
        <v>57.745854548406136</v>
      </c>
      <c r="C57">
        <f t="shared" si="0"/>
        <v>108.05084745762713</v>
      </c>
    </row>
    <row r="58" spans="1:3" x14ac:dyDescent="0.25">
      <c r="A58">
        <f t="shared" si="1"/>
        <v>2.5999999999999988</v>
      </c>
      <c r="B58">
        <f>IF(ROW()-5&lt;=NACC, Calcoli!$B$7, 0)</f>
        <v>57.745854548406136</v>
      </c>
      <c r="C58">
        <f t="shared" si="0"/>
        <v>110.16949152542372</v>
      </c>
    </row>
    <row r="59" spans="1:3" x14ac:dyDescent="0.25">
      <c r="A59">
        <f t="shared" si="1"/>
        <v>2.6499999999999986</v>
      </c>
      <c r="B59">
        <f>IF(ROW()-5&lt;=NACC, Calcoli!$B$7, 0)</f>
        <v>57.745854548406136</v>
      </c>
      <c r="C59">
        <f t="shared" si="0"/>
        <v>112.28813559322035</v>
      </c>
    </row>
    <row r="60" spans="1:3" x14ac:dyDescent="0.25">
      <c r="A60">
        <f t="shared" si="1"/>
        <v>2.6999999999999984</v>
      </c>
      <c r="B60">
        <f>IF(ROW()-5&lt;=NACC, Calcoli!$B$7, 0)</f>
        <v>57.745854548406136</v>
      </c>
      <c r="C60">
        <f t="shared" si="0"/>
        <v>114.40677966101696</v>
      </c>
    </row>
    <row r="61" spans="1:3" x14ac:dyDescent="0.25">
      <c r="A61">
        <f t="shared" si="1"/>
        <v>2.7499999999999982</v>
      </c>
      <c r="B61">
        <f>IF(ROW()-5&lt;=NACC, Calcoli!$B$7, 0)</f>
        <v>57.745854548406136</v>
      </c>
      <c r="C61">
        <f t="shared" si="0"/>
        <v>116.52542372881355</v>
      </c>
    </row>
    <row r="62" spans="1:3" x14ac:dyDescent="0.25">
      <c r="A62">
        <f t="shared" si="1"/>
        <v>2.799999999999998</v>
      </c>
      <c r="B62">
        <f>IF(ROW()-5&lt;=NACC, Calcoli!$B$7, 0)</f>
        <v>57.745854548406136</v>
      </c>
      <c r="C62">
        <f t="shared" si="0"/>
        <v>118.64406779661017</v>
      </c>
    </row>
    <row r="63" spans="1:3" x14ac:dyDescent="0.25">
      <c r="A63">
        <f t="shared" si="1"/>
        <v>2.8499999999999979</v>
      </c>
      <c r="B63">
        <f>IF(ROW()-5&lt;=NACC, Calcoli!$B$7, 0)</f>
        <v>57.745854548406136</v>
      </c>
      <c r="C63">
        <f t="shared" si="0"/>
        <v>120.76271186440678</v>
      </c>
    </row>
    <row r="64" spans="1:3" x14ac:dyDescent="0.25">
      <c r="A64">
        <f t="shared" si="1"/>
        <v>2.8999999999999977</v>
      </c>
      <c r="B64">
        <f>IF(ROW()-5&lt;=NACC, Calcoli!$B$7, 0)</f>
        <v>57.745854548406136</v>
      </c>
      <c r="C64">
        <f t="shared" si="0"/>
        <v>122.88135593220339</v>
      </c>
    </row>
    <row r="65" spans="1:3" x14ac:dyDescent="0.25">
      <c r="A65">
        <f t="shared" si="1"/>
        <v>2.9499999999999975</v>
      </c>
      <c r="B65">
        <f>IF(ROW()-5&lt;=NACC, Calcoli!$B$7, 0)</f>
        <v>57.745854548406136</v>
      </c>
      <c r="C65">
        <f t="shared" si="0"/>
        <v>125</v>
      </c>
    </row>
    <row r="66" spans="1:3" x14ac:dyDescent="0.25">
      <c r="A66">
        <f t="shared" si="1"/>
        <v>2.9999999999999973</v>
      </c>
      <c r="B66">
        <f>IF(ROW()-5&lt;=NACC, Calcoli!$B$7, 0)</f>
        <v>0</v>
      </c>
      <c r="C66">
        <f t="shared" si="0"/>
        <v>0</v>
      </c>
    </row>
    <row r="67" spans="1:3" x14ac:dyDescent="0.25">
      <c r="A67">
        <f t="shared" si="1"/>
        <v>3.0499999999999972</v>
      </c>
      <c r="B67">
        <f>IF(ROW()-5&lt;=NACC, Calcoli!$B$7, 0)</f>
        <v>0</v>
      </c>
      <c r="C67">
        <f t="shared" si="0"/>
        <v>0</v>
      </c>
    </row>
    <row r="68" spans="1:3" x14ac:dyDescent="0.25">
      <c r="A68">
        <f t="shared" si="1"/>
        <v>3.099999999999997</v>
      </c>
      <c r="B68">
        <f>IF(ROW()-5&lt;=NACC, Calcoli!$B$7, 0)</f>
        <v>0</v>
      </c>
      <c r="C68">
        <f t="shared" si="0"/>
        <v>0</v>
      </c>
    </row>
    <row r="69" spans="1:3" x14ac:dyDescent="0.25">
      <c r="A69">
        <f t="shared" si="1"/>
        <v>3.1499999999999968</v>
      </c>
      <c r="B69">
        <f>IF(ROW()-5&lt;=NACC, Calcoli!$B$7, 0)</f>
        <v>0</v>
      </c>
      <c r="C69">
        <f t="shared" si="0"/>
        <v>0</v>
      </c>
    </row>
    <row r="70" spans="1:3" x14ac:dyDescent="0.25">
      <c r="A70">
        <f t="shared" si="1"/>
        <v>3.1999999999999966</v>
      </c>
      <c r="B70">
        <f>IF(ROW()-5&lt;=NACC, Calcoli!$B$7, 0)</f>
        <v>0</v>
      </c>
      <c r="C70">
        <f t="shared" ref="C70:C133" si="2">IF(ROW()-5&lt;=NACC, (ROW()-6)/(NACC-1)*N_BOBINA, 0)</f>
        <v>0</v>
      </c>
    </row>
    <row r="71" spans="1:3" x14ac:dyDescent="0.25">
      <c r="A71">
        <f t="shared" ref="A71:A134" si="3">A70+1/FS</f>
        <v>3.2499999999999964</v>
      </c>
      <c r="B71">
        <f>IF(ROW()-5&lt;=NACC, Calcoli!$B$7, 0)</f>
        <v>0</v>
      </c>
      <c r="C71">
        <f t="shared" si="2"/>
        <v>0</v>
      </c>
    </row>
    <row r="72" spans="1:3" x14ac:dyDescent="0.25">
      <c r="A72">
        <f t="shared" si="3"/>
        <v>3.2999999999999963</v>
      </c>
      <c r="B72">
        <f>IF(ROW()-5&lt;=NACC, Calcoli!$B$7, 0)</f>
        <v>0</v>
      </c>
      <c r="C72">
        <f t="shared" si="2"/>
        <v>0</v>
      </c>
    </row>
    <row r="73" spans="1:3" x14ac:dyDescent="0.25">
      <c r="A73">
        <f t="shared" si="3"/>
        <v>3.3499999999999961</v>
      </c>
      <c r="B73">
        <f>IF(ROW()-5&lt;=NACC, Calcoli!$B$7, 0)</f>
        <v>0</v>
      </c>
      <c r="C73">
        <f t="shared" si="2"/>
        <v>0</v>
      </c>
    </row>
    <row r="74" spans="1:3" x14ac:dyDescent="0.25">
      <c r="A74">
        <f t="shared" si="3"/>
        <v>3.3999999999999959</v>
      </c>
      <c r="B74">
        <f>IF(ROW()-5&lt;=NACC, Calcoli!$B$7, 0)</f>
        <v>0</v>
      </c>
      <c r="C74">
        <f t="shared" si="2"/>
        <v>0</v>
      </c>
    </row>
    <row r="75" spans="1:3" x14ac:dyDescent="0.25">
      <c r="A75">
        <f t="shared" si="3"/>
        <v>3.4499999999999957</v>
      </c>
      <c r="B75">
        <f>IF(ROW()-5&lt;=NACC, Calcoli!$B$7, 0)</f>
        <v>0</v>
      </c>
      <c r="C75">
        <f t="shared" si="2"/>
        <v>0</v>
      </c>
    </row>
    <row r="76" spans="1:3" x14ac:dyDescent="0.25">
      <c r="A76">
        <f t="shared" si="3"/>
        <v>3.4999999999999956</v>
      </c>
      <c r="B76">
        <f>IF(ROW()-5&lt;=NACC, Calcoli!$B$7, 0)</f>
        <v>0</v>
      </c>
      <c r="C76">
        <f t="shared" si="2"/>
        <v>0</v>
      </c>
    </row>
    <row r="77" spans="1:3" x14ac:dyDescent="0.25">
      <c r="A77">
        <f t="shared" si="3"/>
        <v>3.5499999999999954</v>
      </c>
      <c r="B77">
        <f>IF(ROW()-5&lt;=NACC, Calcoli!$B$7, 0)</f>
        <v>0</v>
      </c>
      <c r="C77">
        <f t="shared" si="2"/>
        <v>0</v>
      </c>
    </row>
    <row r="78" spans="1:3" x14ac:dyDescent="0.25">
      <c r="A78">
        <f t="shared" si="3"/>
        <v>3.5999999999999952</v>
      </c>
      <c r="B78">
        <f>IF(ROW()-5&lt;=NACC, Calcoli!$B$7, 0)</f>
        <v>0</v>
      </c>
      <c r="C78">
        <f t="shared" si="2"/>
        <v>0</v>
      </c>
    </row>
    <row r="79" spans="1:3" x14ac:dyDescent="0.25">
      <c r="A79">
        <f t="shared" si="3"/>
        <v>3.649999999999995</v>
      </c>
      <c r="B79">
        <f>IF(ROW()-5&lt;=NACC, Calcoli!$B$7, 0)</f>
        <v>0</v>
      </c>
      <c r="C79">
        <f t="shared" si="2"/>
        <v>0</v>
      </c>
    </row>
    <row r="80" spans="1:3" x14ac:dyDescent="0.25">
      <c r="A80">
        <f t="shared" si="3"/>
        <v>3.6999999999999948</v>
      </c>
      <c r="B80">
        <f>IF(ROW()-5&lt;=NACC, Calcoli!$B$7, 0)</f>
        <v>0</v>
      </c>
      <c r="C80">
        <f t="shared" si="2"/>
        <v>0</v>
      </c>
    </row>
    <row r="81" spans="1:3" x14ac:dyDescent="0.25">
      <c r="A81">
        <f t="shared" si="3"/>
        <v>3.7499999999999947</v>
      </c>
      <c r="B81">
        <f>IF(ROW()-5&lt;=NACC, Calcoli!$B$7, 0)</f>
        <v>0</v>
      </c>
      <c r="C81">
        <f t="shared" si="2"/>
        <v>0</v>
      </c>
    </row>
    <row r="82" spans="1:3" x14ac:dyDescent="0.25">
      <c r="A82">
        <f t="shared" si="3"/>
        <v>3.7999999999999945</v>
      </c>
      <c r="B82">
        <f>IF(ROW()-5&lt;=NACC, Calcoli!$B$7, 0)</f>
        <v>0</v>
      </c>
      <c r="C82">
        <f t="shared" si="2"/>
        <v>0</v>
      </c>
    </row>
    <row r="83" spans="1:3" x14ac:dyDescent="0.25">
      <c r="A83">
        <f t="shared" si="3"/>
        <v>3.8499999999999943</v>
      </c>
      <c r="B83">
        <f>IF(ROW()-5&lt;=NACC, Calcoli!$B$7, 0)</f>
        <v>0</v>
      </c>
      <c r="C83">
        <f t="shared" si="2"/>
        <v>0</v>
      </c>
    </row>
    <row r="84" spans="1:3" x14ac:dyDescent="0.25">
      <c r="A84">
        <f t="shared" si="3"/>
        <v>3.8999999999999941</v>
      </c>
      <c r="B84">
        <f>IF(ROW()-5&lt;=NACC, Calcoli!$B$7, 0)</f>
        <v>0</v>
      </c>
      <c r="C84">
        <f t="shared" si="2"/>
        <v>0</v>
      </c>
    </row>
    <row r="85" spans="1:3" x14ac:dyDescent="0.25">
      <c r="A85">
        <f t="shared" si="3"/>
        <v>3.949999999999994</v>
      </c>
      <c r="B85">
        <f>IF(ROW()-5&lt;=NACC, Calcoli!$B$7, 0)</f>
        <v>0</v>
      </c>
      <c r="C85">
        <f t="shared" si="2"/>
        <v>0</v>
      </c>
    </row>
    <row r="86" spans="1:3" x14ac:dyDescent="0.25">
      <c r="A86">
        <f t="shared" si="3"/>
        <v>3.9999999999999938</v>
      </c>
      <c r="B86">
        <f>IF(ROW()-5&lt;=NACC, Calcoli!$B$7, 0)</f>
        <v>0</v>
      </c>
      <c r="C86">
        <f t="shared" si="2"/>
        <v>0</v>
      </c>
    </row>
    <row r="87" spans="1:3" x14ac:dyDescent="0.25">
      <c r="A87">
        <f t="shared" si="3"/>
        <v>4.0499999999999936</v>
      </c>
      <c r="B87">
        <f>IF(ROW()-5&lt;=NACC, Calcoli!$B$7, 0)</f>
        <v>0</v>
      </c>
      <c r="C87">
        <f t="shared" si="2"/>
        <v>0</v>
      </c>
    </row>
    <row r="88" spans="1:3" x14ac:dyDescent="0.25">
      <c r="A88">
        <f t="shared" si="3"/>
        <v>4.0999999999999934</v>
      </c>
      <c r="B88">
        <f>IF(ROW()-5&lt;=NACC, Calcoli!$B$7, 0)</f>
        <v>0</v>
      </c>
      <c r="C88">
        <f t="shared" si="2"/>
        <v>0</v>
      </c>
    </row>
    <row r="89" spans="1:3" x14ac:dyDescent="0.25">
      <c r="A89">
        <f t="shared" si="3"/>
        <v>4.1499999999999932</v>
      </c>
      <c r="B89">
        <f>IF(ROW()-5&lt;=NACC, Calcoli!$B$7, 0)</f>
        <v>0</v>
      </c>
      <c r="C89">
        <f t="shared" si="2"/>
        <v>0</v>
      </c>
    </row>
    <row r="90" spans="1:3" x14ac:dyDescent="0.25">
      <c r="A90">
        <f t="shared" si="3"/>
        <v>4.1999999999999931</v>
      </c>
      <c r="B90">
        <f>IF(ROW()-5&lt;=NACC, Calcoli!$B$7, 0)</f>
        <v>0</v>
      </c>
      <c r="C90">
        <f t="shared" si="2"/>
        <v>0</v>
      </c>
    </row>
    <row r="91" spans="1:3" x14ac:dyDescent="0.25">
      <c r="A91">
        <f t="shared" si="3"/>
        <v>4.2499999999999929</v>
      </c>
      <c r="B91">
        <f>IF(ROW()-5&lt;=NACC, Calcoli!$B$7, 0)</f>
        <v>0</v>
      </c>
      <c r="C91">
        <f t="shared" si="2"/>
        <v>0</v>
      </c>
    </row>
    <row r="92" spans="1:3" x14ac:dyDescent="0.25">
      <c r="A92">
        <f t="shared" si="3"/>
        <v>4.2999999999999927</v>
      </c>
      <c r="B92">
        <f>IF(ROW()-5&lt;=NACC, Calcoli!$B$7, 0)</f>
        <v>0</v>
      </c>
      <c r="C92">
        <f t="shared" si="2"/>
        <v>0</v>
      </c>
    </row>
    <row r="93" spans="1:3" x14ac:dyDescent="0.25">
      <c r="A93">
        <f t="shared" si="3"/>
        <v>4.3499999999999925</v>
      </c>
      <c r="B93">
        <f>IF(ROW()-5&lt;=NACC, Calcoli!$B$7, 0)</f>
        <v>0</v>
      </c>
      <c r="C93">
        <f t="shared" si="2"/>
        <v>0</v>
      </c>
    </row>
    <row r="94" spans="1:3" x14ac:dyDescent="0.25">
      <c r="A94">
        <f t="shared" si="3"/>
        <v>4.3999999999999924</v>
      </c>
      <c r="B94">
        <f>IF(ROW()-5&lt;=NACC, Calcoli!$B$7, 0)</f>
        <v>0</v>
      </c>
      <c r="C94">
        <f t="shared" si="2"/>
        <v>0</v>
      </c>
    </row>
    <row r="95" spans="1:3" x14ac:dyDescent="0.25">
      <c r="A95">
        <f t="shared" si="3"/>
        <v>4.4499999999999922</v>
      </c>
      <c r="B95">
        <f>IF(ROW()-5&lt;=NACC, Calcoli!$B$7, 0)</f>
        <v>0</v>
      </c>
      <c r="C95">
        <f t="shared" si="2"/>
        <v>0</v>
      </c>
    </row>
    <row r="96" spans="1:3" x14ac:dyDescent="0.25">
      <c r="A96">
        <f t="shared" si="3"/>
        <v>4.499999999999992</v>
      </c>
      <c r="B96">
        <f>IF(ROW()-5&lt;=NACC, Calcoli!$B$7, 0)</f>
        <v>0</v>
      </c>
      <c r="C96">
        <f t="shared" si="2"/>
        <v>0</v>
      </c>
    </row>
    <row r="97" spans="1:3" x14ac:dyDescent="0.25">
      <c r="A97">
        <f t="shared" si="3"/>
        <v>4.5499999999999918</v>
      </c>
      <c r="B97">
        <f>IF(ROW()-5&lt;=NACC, Calcoli!$B$7, 0)</f>
        <v>0</v>
      </c>
      <c r="C97">
        <f t="shared" si="2"/>
        <v>0</v>
      </c>
    </row>
    <row r="98" spans="1:3" x14ac:dyDescent="0.25">
      <c r="A98">
        <f t="shared" si="3"/>
        <v>4.5999999999999917</v>
      </c>
      <c r="B98">
        <f>IF(ROW()-5&lt;=NACC, Calcoli!$B$7, 0)</f>
        <v>0</v>
      </c>
      <c r="C98">
        <f t="shared" si="2"/>
        <v>0</v>
      </c>
    </row>
    <row r="99" spans="1:3" x14ac:dyDescent="0.25">
      <c r="A99">
        <f t="shared" si="3"/>
        <v>4.6499999999999915</v>
      </c>
      <c r="B99">
        <f>IF(ROW()-5&lt;=NACC, Calcoli!$B$7, 0)</f>
        <v>0</v>
      </c>
      <c r="C99">
        <f t="shared" si="2"/>
        <v>0</v>
      </c>
    </row>
    <row r="100" spans="1:3" x14ac:dyDescent="0.25">
      <c r="A100">
        <f t="shared" si="3"/>
        <v>4.6999999999999913</v>
      </c>
      <c r="B100">
        <f>IF(ROW()-5&lt;=NACC, Calcoli!$B$7, 0)</f>
        <v>0</v>
      </c>
      <c r="C100">
        <f t="shared" si="2"/>
        <v>0</v>
      </c>
    </row>
    <row r="101" spans="1:3" x14ac:dyDescent="0.25">
      <c r="A101">
        <f t="shared" si="3"/>
        <v>4.7499999999999911</v>
      </c>
      <c r="B101">
        <f>IF(ROW()-5&lt;=NACC, Calcoli!$B$7, 0)</f>
        <v>0</v>
      </c>
      <c r="C101">
        <f t="shared" si="2"/>
        <v>0</v>
      </c>
    </row>
    <row r="102" spans="1:3" x14ac:dyDescent="0.25">
      <c r="A102">
        <f t="shared" si="3"/>
        <v>4.7999999999999909</v>
      </c>
      <c r="B102">
        <f>IF(ROW()-5&lt;=NACC, Calcoli!$B$7, 0)</f>
        <v>0</v>
      </c>
      <c r="C102">
        <f t="shared" si="2"/>
        <v>0</v>
      </c>
    </row>
    <row r="103" spans="1:3" x14ac:dyDescent="0.25">
      <c r="A103">
        <f t="shared" si="3"/>
        <v>4.8499999999999908</v>
      </c>
      <c r="B103">
        <f>IF(ROW()-5&lt;=NACC, Calcoli!$B$7, 0)</f>
        <v>0</v>
      </c>
      <c r="C103">
        <f t="shared" si="2"/>
        <v>0</v>
      </c>
    </row>
    <row r="104" spans="1:3" x14ac:dyDescent="0.25">
      <c r="A104">
        <f t="shared" si="3"/>
        <v>4.8999999999999906</v>
      </c>
      <c r="B104">
        <f>IF(ROW()-5&lt;=NACC, Calcoli!$B$7, 0)</f>
        <v>0</v>
      </c>
      <c r="C104">
        <f t="shared" si="2"/>
        <v>0</v>
      </c>
    </row>
    <row r="105" spans="1:3" x14ac:dyDescent="0.25">
      <c r="A105">
        <f t="shared" si="3"/>
        <v>4.9499999999999904</v>
      </c>
      <c r="B105">
        <f>IF(ROW()-5&lt;=NACC, Calcoli!$B$7, 0)</f>
        <v>0</v>
      </c>
      <c r="C105">
        <f t="shared" si="2"/>
        <v>0</v>
      </c>
    </row>
    <row r="106" spans="1:3" x14ac:dyDescent="0.25">
      <c r="A106">
        <f t="shared" si="3"/>
        <v>4.9999999999999902</v>
      </c>
      <c r="B106">
        <f>IF(ROW()-5&lt;=NACC, Calcoli!$B$7, 0)</f>
        <v>0</v>
      </c>
      <c r="C106">
        <f t="shared" si="2"/>
        <v>0</v>
      </c>
    </row>
    <row r="107" spans="1:3" x14ac:dyDescent="0.25">
      <c r="A107">
        <f t="shared" si="3"/>
        <v>5.0499999999999901</v>
      </c>
      <c r="B107">
        <f>IF(ROW()-5&lt;=NACC, Calcoli!$B$7, 0)</f>
        <v>0</v>
      </c>
      <c r="C107">
        <f t="shared" si="2"/>
        <v>0</v>
      </c>
    </row>
    <row r="108" spans="1:3" x14ac:dyDescent="0.25">
      <c r="A108">
        <f t="shared" si="3"/>
        <v>5.0999999999999899</v>
      </c>
      <c r="B108">
        <f>IF(ROW()-5&lt;=NACC, Calcoli!$B$7, 0)</f>
        <v>0</v>
      </c>
      <c r="C108">
        <f t="shared" si="2"/>
        <v>0</v>
      </c>
    </row>
    <row r="109" spans="1:3" x14ac:dyDescent="0.25">
      <c r="A109">
        <f t="shared" si="3"/>
        <v>5.1499999999999897</v>
      </c>
      <c r="B109">
        <f>IF(ROW()-5&lt;=NACC, Calcoli!$B$7, 0)</f>
        <v>0</v>
      </c>
      <c r="C109">
        <f t="shared" si="2"/>
        <v>0</v>
      </c>
    </row>
    <row r="110" spans="1:3" x14ac:dyDescent="0.25">
      <c r="A110">
        <f t="shared" si="3"/>
        <v>5.1999999999999895</v>
      </c>
      <c r="B110">
        <f>IF(ROW()-5&lt;=NACC, Calcoli!$B$7, 0)</f>
        <v>0</v>
      </c>
      <c r="C110">
        <f t="shared" si="2"/>
        <v>0</v>
      </c>
    </row>
    <row r="111" spans="1:3" x14ac:dyDescent="0.25">
      <c r="A111">
        <f t="shared" si="3"/>
        <v>5.2499999999999893</v>
      </c>
      <c r="B111">
        <f>IF(ROW()-5&lt;=NACC, Calcoli!$B$7, 0)</f>
        <v>0</v>
      </c>
      <c r="C111">
        <f t="shared" si="2"/>
        <v>0</v>
      </c>
    </row>
    <row r="112" spans="1:3" x14ac:dyDescent="0.25">
      <c r="A112">
        <f t="shared" si="3"/>
        <v>5.2999999999999892</v>
      </c>
      <c r="B112">
        <f>IF(ROW()-5&lt;=NACC, Calcoli!$B$7, 0)</f>
        <v>0</v>
      </c>
      <c r="C112">
        <f t="shared" si="2"/>
        <v>0</v>
      </c>
    </row>
    <row r="113" spans="1:3" x14ac:dyDescent="0.25">
      <c r="A113">
        <f t="shared" si="3"/>
        <v>5.349999999999989</v>
      </c>
      <c r="B113">
        <f>IF(ROW()-5&lt;=NACC, Calcoli!$B$7, 0)</f>
        <v>0</v>
      </c>
      <c r="C113">
        <f t="shared" si="2"/>
        <v>0</v>
      </c>
    </row>
    <row r="114" spans="1:3" x14ac:dyDescent="0.25">
      <c r="A114">
        <f t="shared" si="3"/>
        <v>5.3999999999999888</v>
      </c>
      <c r="B114">
        <f>IF(ROW()-5&lt;=NACC, Calcoli!$B$7, 0)</f>
        <v>0</v>
      </c>
      <c r="C114">
        <f t="shared" si="2"/>
        <v>0</v>
      </c>
    </row>
    <row r="115" spans="1:3" x14ac:dyDescent="0.25">
      <c r="A115">
        <f t="shared" si="3"/>
        <v>5.4499999999999886</v>
      </c>
      <c r="B115">
        <f>IF(ROW()-5&lt;=NACC, Calcoli!$B$7, 0)</f>
        <v>0</v>
      </c>
      <c r="C115">
        <f t="shared" si="2"/>
        <v>0</v>
      </c>
    </row>
    <row r="116" spans="1:3" x14ac:dyDescent="0.25">
      <c r="A116">
        <f t="shared" si="3"/>
        <v>5.4999999999999885</v>
      </c>
      <c r="B116">
        <f>IF(ROW()-5&lt;=NACC, Calcoli!$B$7, 0)</f>
        <v>0</v>
      </c>
      <c r="C116">
        <f t="shared" si="2"/>
        <v>0</v>
      </c>
    </row>
    <row r="117" spans="1:3" x14ac:dyDescent="0.25">
      <c r="A117">
        <f t="shared" si="3"/>
        <v>5.5499999999999883</v>
      </c>
      <c r="B117">
        <f>IF(ROW()-5&lt;=NACC, Calcoli!$B$7, 0)</f>
        <v>0</v>
      </c>
      <c r="C117">
        <f t="shared" si="2"/>
        <v>0</v>
      </c>
    </row>
    <row r="118" spans="1:3" x14ac:dyDescent="0.25">
      <c r="A118">
        <f t="shared" si="3"/>
        <v>5.5999999999999881</v>
      </c>
      <c r="B118">
        <f>IF(ROW()-5&lt;=NACC, Calcoli!$B$7, 0)</f>
        <v>0</v>
      </c>
      <c r="C118">
        <f t="shared" si="2"/>
        <v>0</v>
      </c>
    </row>
    <row r="119" spans="1:3" x14ac:dyDescent="0.25">
      <c r="A119">
        <f t="shared" si="3"/>
        <v>5.6499999999999879</v>
      </c>
      <c r="B119">
        <f>IF(ROW()-5&lt;=NACC, Calcoli!$B$7, 0)</f>
        <v>0</v>
      </c>
      <c r="C119">
        <f t="shared" si="2"/>
        <v>0</v>
      </c>
    </row>
    <row r="120" spans="1:3" x14ac:dyDescent="0.25">
      <c r="A120">
        <f t="shared" si="3"/>
        <v>5.6999999999999877</v>
      </c>
      <c r="B120">
        <f>IF(ROW()-5&lt;=NACC, Calcoli!$B$7, 0)</f>
        <v>0</v>
      </c>
      <c r="C120">
        <f t="shared" si="2"/>
        <v>0</v>
      </c>
    </row>
    <row r="121" spans="1:3" x14ac:dyDescent="0.25">
      <c r="A121">
        <f t="shared" si="3"/>
        <v>5.7499999999999876</v>
      </c>
      <c r="B121">
        <f>IF(ROW()-5&lt;=NACC, Calcoli!$B$7, 0)</f>
        <v>0</v>
      </c>
      <c r="C121">
        <f t="shared" si="2"/>
        <v>0</v>
      </c>
    </row>
    <row r="122" spans="1:3" x14ac:dyDescent="0.25">
      <c r="A122">
        <f t="shared" si="3"/>
        <v>5.7999999999999874</v>
      </c>
      <c r="B122">
        <f>IF(ROW()-5&lt;=NACC, Calcoli!$B$7, 0)</f>
        <v>0</v>
      </c>
      <c r="C122">
        <f t="shared" si="2"/>
        <v>0</v>
      </c>
    </row>
    <row r="123" spans="1:3" x14ac:dyDescent="0.25">
      <c r="A123">
        <f t="shared" si="3"/>
        <v>5.8499999999999872</v>
      </c>
      <c r="B123">
        <f>IF(ROW()-5&lt;=NACC, Calcoli!$B$7, 0)</f>
        <v>0</v>
      </c>
      <c r="C123">
        <f t="shared" si="2"/>
        <v>0</v>
      </c>
    </row>
    <row r="124" spans="1:3" x14ac:dyDescent="0.25">
      <c r="A124">
        <f t="shared" si="3"/>
        <v>5.899999999999987</v>
      </c>
      <c r="B124">
        <f>IF(ROW()-5&lt;=NACC, Calcoli!$B$7, 0)</f>
        <v>0</v>
      </c>
      <c r="C124">
        <f t="shared" si="2"/>
        <v>0</v>
      </c>
    </row>
    <row r="125" spans="1:3" x14ac:dyDescent="0.25">
      <c r="A125">
        <f t="shared" si="3"/>
        <v>5.9499999999999869</v>
      </c>
      <c r="B125">
        <f>IF(ROW()-5&lt;=NACC, Calcoli!$B$7, 0)</f>
        <v>0</v>
      </c>
      <c r="C125">
        <f t="shared" si="2"/>
        <v>0</v>
      </c>
    </row>
    <row r="126" spans="1:3" x14ac:dyDescent="0.25">
      <c r="A126">
        <f t="shared" si="3"/>
        <v>5.9999999999999867</v>
      </c>
      <c r="B126">
        <f>IF(ROW()-5&lt;=NACC, Calcoli!$B$7, 0)</f>
        <v>0</v>
      </c>
      <c r="C126">
        <f t="shared" si="2"/>
        <v>0</v>
      </c>
    </row>
    <row r="127" spans="1:3" x14ac:dyDescent="0.25">
      <c r="A127">
        <f t="shared" si="3"/>
        <v>6.0499999999999865</v>
      </c>
      <c r="B127">
        <f>IF(ROW()-5&lt;=NACC, Calcoli!$B$7, 0)</f>
        <v>0</v>
      </c>
      <c r="C127">
        <f t="shared" si="2"/>
        <v>0</v>
      </c>
    </row>
    <row r="128" spans="1:3" x14ac:dyDescent="0.25">
      <c r="A128">
        <f t="shared" si="3"/>
        <v>6.0999999999999863</v>
      </c>
      <c r="B128">
        <f>IF(ROW()-5&lt;=NACC, Calcoli!$B$7, 0)</f>
        <v>0</v>
      </c>
      <c r="C128">
        <f t="shared" si="2"/>
        <v>0</v>
      </c>
    </row>
    <row r="129" spans="1:3" x14ac:dyDescent="0.25">
      <c r="A129">
        <f t="shared" si="3"/>
        <v>6.1499999999999861</v>
      </c>
      <c r="B129">
        <f>IF(ROW()-5&lt;=NACC, Calcoli!$B$7, 0)</f>
        <v>0</v>
      </c>
      <c r="C129">
        <f t="shared" si="2"/>
        <v>0</v>
      </c>
    </row>
    <row r="130" spans="1:3" x14ac:dyDescent="0.25">
      <c r="A130">
        <f t="shared" si="3"/>
        <v>6.199999999999986</v>
      </c>
      <c r="B130">
        <f>IF(ROW()-5&lt;=NACC, Calcoli!$B$7, 0)</f>
        <v>0</v>
      </c>
      <c r="C130">
        <f t="shared" si="2"/>
        <v>0</v>
      </c>
    </row>
    <row r="131" spans="1:3" x14ac:dyDescent="0.25">
      <c r="A131">
        <f t="shared" si="3"/>
        <v>6.2499999999999858</v>
      </c>
      <c r="B131">
        <f>IF(ROW()-5&lt;=NACC, Calcoli!$B$7, 0)</f>
        <v>0</v>
      </c>
      <c r="C131">
        <f t="shared" si="2"/>
        <v>0</v>
      </c>
    </row>
    <row r="132" spans="1:3" x14ac:dyDescent="0.25">
      <c r="A132">
        <f t="shared" si="3"/>
        <v>6.2999999999999856</v>
      </c>
      <c r="B132">
        <f>IF(ROW()-5&lt;=NACC, Calcoli!$B$7, 0)</f>
        <v>0</v>
      </c>
      <c r="C132">
        <f t="shared" si="2"/>
        <v>0</v>
      </c>
    </row>
    <row r="133" spans="1:3" x14ac:dyDescent="0.25">
      <c r="A133">
        <f t="shared" si="3"/>
        <v>6.3499999999999854</v>
      </c>
      <c r="B133">
        <f>IF(ROW()-5&lt;=NACC, Calcoli!$B$7, 0)</f>
        <v>0</v>
      </c>
      <c r="C133">
        <f t="shared" si="2"/>
        <v>0</v>
      </c>
    </row>
    <row r="134" spans="1:3" x14ac:dyDescent="0.25">
      <c r="A134">
        <f t="shared" si="3"/>
        <v>6.3999999999999853</v>
      </c>
      <c r="B134">
        <f>IF(ROW()-5&lt;=NACC, Calcoli!$B$7, 0)</f>
        <v>0</v>
      </c>
      <c r="C134">
        <f t="shared" ref="C134:C197" si="4">IF(ROW()-5&lt;=NACC, (ROW()-6)/(NACC-1)*N_BOBINA, 0)</f>
        <v>0</v>
      </c>
    </row>
    <row r="135" spans="1:3" x14ac:dyDescent="0.25">
      <c r="A135">
        <f t="shared" ref="A135:A198" si="5">A134+1/FS</f>
        <v>6.4499999999999851</v>
      </c>
      <c r="B135">
        <f>IF(ROW()-5&lt;=NACC, Calcoli!$B$7, 0)</f>
        <v>0</v>
      </c>
      <c r="C135">
        <f t="shared" si="4"/>
        <v>0</v>
      </c>
    </row>
    <row r="136" spans="1:3" x14ac:dyDescent="0.25">
      <c r="A136">
        <f t="shared" si="5"/>
        <v>6.4999999999999849</v>
      </c>
      <c r="B136">
        <f>IF(ROW()-5&lt;=NACC, Calcoli!$B$7, 0)</f>
        <v>0</v>
      </c>
      <c r="C136">
        <f t="shared" si="4"/>
        <v>0</v>
      </c>
    </row>
    <row r="137" spans="1:3" x14ac:dyDescent="0.25">
      <c r="A137">
        <f t="shared" si="5"/>
        <v>6.5499999999999847</v>
      </c>
      <c r="B137">
        <f>IF(ROW()-5&lt;=NACC, Calcoli!$B$7, 0)</f>
        <v>0</v>
      </c>
      <c r="C137">
        <f t="shared" si="4"/>
        <v>0</v>
      </c>
    </row>
    <row r="138" spans="1:3" x14ac:dyDescent="0.25">
      <c r="A138">
        <f t="shared" si="5"/>
        <v>6.5999999999999845</v>
      </c>
      <c r="B138">
        <f>IF(ROW()-5&lt;=NACC, Calcoli!$B$7, 0)</f>
        <v>0</v>
      </c>
      <c r="C138">
        <f t="shared" si="4"/>
        <v>0</v>
      </c>
    </row>
    <row r="139" spans="1:3" x14ac:dyDescent="0.25">
      <c r="A139">
        <f t="shared" si="5"/>
        <v>6.6499999999999844</v>
      </c>
      <c r="B139">
        <f>IF(ROW()-5&lt;=NACC, Calcoli!$B$7, 0)</f>
        <v>0</v>
      </c>
      <c r="C139">
        <f t="shared" si="4"/>
        <v>0</v>
      </c>
    </row>
    <row r="140" spans="1:3" x14ac:dyDescent="0.25">
      <c r="A140">
        <f t="shared" si="5"/>
        <v>6.6999999999999842</v>
      </c>
      <c r="B140">
        <f>IF(ROW()-5&lt;=NACC, Calcoli!$B$7, 0)</f>
        <v>0</v>
      </c>
      <c r="C140">
        <f t="shared" si="4"/>
        <v>0</v>
      </c>
    </row>
    <row r="141" spans="1:3" x14ac:dyDescent="0.25">
      <c r="A141">
        <f t="shared" si="5"/>
        <v>6.749999999999984</v>
      </c>
      <c r="B141">
        <f>IF(ROW()-5&lt;=NACC, Calcoli!$B$7, 0)</f>
        <v>0</v>
      </c>
      <c r="C141">
        <f t="shared" si="4"/>
        <v>0</v>
      </c>
    </row>
    <row r="142" spans="1:3" x14ac:dyDescent="0.25">
      <c r="A142">
        <f t="shared" si="5"/>
        <v>6.7999999999999838</v>
      </c>
      <c r="B142">
        <f>IF(ROW()-5&lt;=NACC, Calcoli!$B$7, 0)</f>
        <v>0</v>
      </c>
      <c r="C142">
        <f t="shared" si="4"/>
        <v>0</v>
      </c>
    </row>
    <row r="143" spans="1:3" x14ac:dyDescent="0.25">
      <c r="A143">
        <f t="shared" si="5"/>
        <v>6.8499999999999837</v>
      </c>
      <c r="B143">
        <f>IF(ROW()-5&lt;=NACC, Calcoli!$B$7, 0)</f>
        <v>0</v>
      </c>
      <c r="C143">
        <f t="shared" si="4"/>
        <v>0</v>
      </c>
    </row>
    <row r="144" spans="1:3" x14ac:dyDescent="0.25">
      <c r="A144">
        <f t="shared" si="5"/>
        <v>6.8999999999999835</v>
      </c>
      <c r="B144">
        <f>IF(ROW()-5&lt;=NACC, Calcoli!$B$7, 0)</f>
        <v>0</v>
      </c>
      <c r="C144">
        <f t="shared" si="4"/>
        <v>0</v>
      </c>
    </row>
    <row r="145" spans="1:3" x14ac:dyDescent="0.25">
      <c r="A145">
        <f t="shared" si="5"/>
        <v>6.9499999999999833</v>
      </c>
      <c r="B145">
        <f>IF(ROW()-5&lt;=NACC, Calcoli!$B$7, 0)</f>
        <v>0</v>
      </c>
      <c r="C145">
        <f t="shared" si="4"/>
        <v>0</v>
      </c>
    </row>
    <row r="146" spans="1:3" x14ac:dyDescent="0.25">
      <c r="A146">
        <f t="shared" si="5"/>
        <v>6.9999999999999831</v>
      </c>
      <c r="B146">
        <f>IF(ROW()-5&lt;=NACC, Calcoli!$B$7, 0)</f>
        <v>0</v>
      </c>
      <c r="C146">
        <f t="shared" si="4"/>
        <v>0</v>
      </c>
    </row>
    <row r="147" spans="1:3" x14ac:dyDescent="0.25">
      <c r="A147">
        <f t="shared" si="5"/>
        <v>7.0499999999999829</v>
      </c>
      <c r="B147">
        <f>IF(ROW()-5&lt;=NACC, Calcoli!$B$7, 0)</f>
        <v>0</v>
      </c>
      <c r="C147">
        <f t="shared" si="4"/>
        <v>0</v>
      </c>
    </row>
    <row r="148" spans="1:3" x14ac:dyDescent="0.25">
      <c r="A148">
        <f t="shared" si="5"/>
        <v>7.0999999999999828</v>
      </c>
      <c r="B148">
        <f>IF(ROW()-5&lt;=NACC, Calcoli!$B$7, 0)</f>
        <v>0</v>
      </c>
      <c r="C148">
        <f t="shared" si="4"/>
        <v>0</v>
      </c>
    </row>
    <row r="149" spans="1:3" x14ac:dyDescent="0.25">
      <c r="A149">
        <f t="shared" si="5"/>
        <v>7.1499999999999826</v>
      </c>
      <c r="B149">
        <f>IF(ROW()-5&lt;=NACC, Calcoli!$B$7, 0)</f>
        <v>0</v>
      </c>
      <c r="C149">
        <f t="shared" si="4"/>
        <v>0</v>
      </c>
    </row>
    <row r="150" spans="1:3" x14ac:dyDescent="0.25">
      <c r="A150">
        <f t="shared" si="5"/>
        <v>7.1999999999999824</v>
      </c>
      <c r="B150">
        <f>IF(ROW()-5&lt;=NACC, Calcoli!$B$7, 0)</f>
        <v>0</v>
      </c>
      <c r="C150">
        <f t="shared" si="4"/>
        <v>0</v>
      </c>
    </row>
    <row r="151" spans="1:3" x14ac:dyDescent="0.25">
      <c r="A151">
        <f t="shared" si="5"/>
        <v>7.2499999999999822</v>
      </c>
      <c r="B151">
        <f>IF(ROW()-5&lt;=NACC, Calcoli!$B$7, 0)</f>
        <v>0</v>
      </c>
      <c r="C151">
        <f t="shared" si="4"/>
        <v>0</v>
      </c>
    </row>
    <row r="152" spans="1:3" x14ac:dyDescent="0.25">
      <c r="A152">
        <f t="shared" si="5"/>
        <v>7.2999999999999821</v>
      </c>
      <c r="B152">
        <f>IF(ROW()-5&lt;=NACC, Calcoli!$B$7, 0)</f>
        <v>0</v>
      </c>
      <c r="C152">
        <f t="shared" si="4"/>
        <v>0</v>
      </c>
    </row>
    <row r="153" spans="1:3" x14ac:dyDescent="0.25">
      <c r="A153">
        <f t="shared" si="5"/>
        <v>7.3499999999999819</v>
      </c>
      <c r="B153">
        <f>IF(ROW()-5&lt;=NACC, Calcoli!$B$7, 0)</f>
        <v>0</v>
      </c>
      <c r="C153">
        <f t="shared" si="4"/>
        <v>0</v>
      </c>
    </row>
    <row r="154" spans="1:3" x14ac:dyDescent="0.25">
      <c r="A154">
        <f t="shared" si="5"/>
        <v>7.3999999999999817</v>
      </c>
      <c r="B154">
        <f>IF(ROW()-5&lt;=NACC, Calcoli!$B$7, 0)</f>
        <v>0</v>
      </c>
      <c r="C154">
        <f t="shared" si="4"/>
        <v>0</v>
      </c>
    </row>
    <row r="155" spans="1:3" x14ac:dyDescent="0.25">
      <c r="A155">
        <f t="shared" si="5"/>
        <v>7.4499999999999815</v>
      </c>
      <c r="B155">
        <f>IF(ROW()-5&lt;=NACC, Calcoli!$B$7, 0)</f>
        <v>0</v>
      </c>
      <c r="C155">
        <f t="shared" si="4"/>
        <v>0</v>
      </c>
    </row>
    <row r="156" spans="1:3" x14ac:dyDescent="0.25">
      <c r="A156">
        <f t="shared" si="5"/>
        <v>7.4999999999999813</v>
      </c>
      <c r="B156">
        <f>IF(ROW()-5&lt;=NACC, Calcoli!$B$7, 0)</f>
        <v>0</v>
      </c>
      <c r="C156">
        <f t="shared" si="4"/>
        <v>0</v>
      </c>
    </row>
    <row r="157" spans="1:3" x14ac:dyDescent="0.25">
      <c r="A157">
        <f t="shared" si="5"/>
        <v>7.5499999999999812</v>
      </c>
      <c r="B157">
        <f>IF(ROW()-5&lt;=NACC, Calcoli!$B$7, 0)</f>
        <v>0</v>
      </c>
      <c r="C157">
        <f t="shared" si="4"/>
        <v>0</v>
      </c>
    </row>
    <row r="158" spans="1:3" x14ac:dyDescent="0.25">
      <c r="A158">
        <f t="shared" si="5"/>
        <v>7.599999999999981</v>
      </c>
      <c r="B158">
        <f>IF(ROW()-5&lt;=NACC, Calcoli!$B$7, 0)</f>
        <v>0</v>
      </c>
      <c r="C158">
        <f t="shared" si="4"/>
        <v>0</v>
      </c>
    </row>
    <row r="159" spans="1:3" x14ac:dyDescent="0.25">
      <c r="A159">
        <f t="shared" si="5"/>
        <v>7.6499999999999808</v>
      </c>
      <c r="B159">
        <f>IF(ROW()-5&lt;=NACC, Calcoli!$B$7, 0)</f>
        <v>0</v>
      </c>
      <c r="C159">
        <f t="shared" si="4"/>
        <v>0</v>
      </c>
    </row>
    <row r="160" spans="1:3" x14ac:dyDescent="0.25">
      <c r="A160">
        <f t="shared" si="5"/>
        <v>7.6999999999999806</v>
      </c>
      <c r="B160">
        <f>IF(ROW()-5&lt;=NACC, Calcoli!$B$7, 0)</f>
        <v>0</v>
      </c>
      <c r="C160">
        <f t="shared" si="4"/>
        <v>0</v>
      </c>
    </row>
    <row r="161" spans="1:3" x14ac:dyDescent="0.25">
      <c r="A161">
        <f t="shared" si="5"/>
        <v>7.7499999999999805</v>
      </c>
      <c r="B161">
        <f>IF(ROW()-5&lt;=NACC, Calcoli!$B$7, 0)</f>
        <v>0</v>
      </c>
      <c r="C161">
        <f t="shared" si="4"/>
        <v>0</v>
      </c>
    </row>
    <row r="162" spans="1:3" x14ac:dyDescent="0.25">
      <c r="A162">
        <f t="shared" si="5"/>
        <v>7.7999999999999803</v>
      </c>
      <c r="B162">
        <f>IF(ROW()-5&lt;=NACC, Calcoli!$B$7, 0)</f>
        <v>0</v>
      </c>
      <c r="C162">
        <f t="shared" si="4"/>
        <v>0</v>
      </c>
    </row>
    <row r="163" spans="1:3" x14ac:dyDescent="0.25">
      <c r="A163">
        <f t="shared" si="5"/>
        <v>7.8499999999999801</v>
      </c>
      <c r="B163">
        <f>IF(ROW()-5&lt;=NACC, Calcoli!$B$7, 0)</f>
        <v>0</v>
      </c>
      <c r="C163">
        <f t="shared" si="4"/>
        <v>0</v>
      </c>
    </row>
    <row r="164" spans="1:3" x14ac:dyDescent="0.25">
      <c r="A164">
        <f t="shared" si="5"/>
        <v>7.8999999999999799</v>
      </c>
      <c r="B164">
        <f>IF(ROW()-5&lt;=NACC, Calcoli!$B$7, 0)</f>
        <v>0</v>
      </c>
      <c r="C164">
        <f t="shared" si="4"/>
        <v>0</v>
      </c>
    </row>
    <row r="165" spans="1:3" x14ac:dyDescent="0.25">
      <c r="A165">
        <f t="shared" si="5"/>
        <v>7.9499999999999797</v>
      </c>
      <c r="B165">
        <f>IF(ROW()-5&lt;=NACC, Calcoli!$B$7, 0)</f>
        <v>0</v>
      </c>
      <c r="C165">
        <f t="shared" si="4"/>
        <v>0</v>
      </c>
    </row>
    <row r="166" spans="1:3" x14ac:dyDescent="0.25">
      <c r="A166">
        <f t="shared" si="5"/>
        <v>7.9999999999999796</v>
      </c>
      <c r="B166">
        <f>IF(ROW()-5&lt;=NACC, Calcoli!$B$7, 0)</f>
        <v>0</v>
      </c>
      <c r="C166">
        <f t="shared" si="4"/>
        <v>0</v>
      </c>
    </row>
    <row r="167" spans="1:3" x14ac:dyDescent="0.25">
      <c r="A167">
        <f t="shared" si="5"/>
        <v>8.0499999999999794</v>
      </c>
      <c r="B167">
        <f>IF(ROW()-5&lt;=NACC, Calcoli!$B$7, 0)</f>
        <v>0</v>
      </c>
      <c r="C167">
        <f t="shared" si="4"/>
        <v>0</v>
      </c>
    </row>
    <row r="168" spans="1:3" x14ac:dyDescent="0.25">
      <c r="A168">
        <f t="shared" si="5"/>
        <v>8.0999999999999801</v>
      </c>
      <c r="B168">
        <f>IF(ROW()-5&lt;=NACC, Calcoli!$B$7, 0)</f>
        <v>0</v>
      </c>
      <c r="C168">
        <f t="shared" si="4"/>
        <v>0</v>
      </c>
    </row>
    <row r="169" spans="1:3" x14ac:dyDescent="0.25">
      <c r="A169">
        <f t="shared" si="5"/>
        <v>8.1499999999999808</v>
      </c>
      <c r="B169">
        <f>IF(ROW()-5&lt;=NACC, Calcoli!$B$7, 0)</f>
        <v>0</v>
      </c>
      <c r="C169">
        <f t="shared" si="4"/>
        <v>0</v>
      </c>
    </row>
    <row r="170" spans="1:3" x14ac:dyDescent="0.25">
      <c r="A170">
        <f t="shared" si="5"/>
        <v>8.1999999999999815</v>
      </c>
      <c r="B170">
        <f>IF(ROW()-5&lt;=NACC, Calcoli!$B$7, 0)</f>
        <v>0</v>
      </c>
      <c r="C170">
        <f t="shared" si="4"/>
        <v>0</v>
      </c>
    </row>
    <row r="171" spans="1:3" x14ac:dyDescent="0.25">
      <c r="A171">
        <f t="shared" si="5"/>
        <v>8.2499999999999822</v>
      </c>
      <c r="B171">
        <f>IF(ROW()-5&lt;=NACC, Calcoli!$B$7, 0)</f>
        <v>0</v>
      </c>
      <c r="C171">
        <f t="shared" si="4"/>
        <v>0</v>
      </c>
    </row>
    <row r="172" spans="1:3" x14ac:dyDescent="0.25">
      <c r="A172">
        <f t="shared" si="5"/>
        <v>8.2999999999999829</v>
      </c>
      <c r="B172">
        <f>IF(ROW()-5&lt;=NACC, Calcoli!$B$7, 0)</f>
        <v>0</v>
      </c>
      <c r="C172">
        <f t="shared" si="4"/>
        <v>0</v>
      </c>
    </row>
    <row r="173" spans="1:3" x14ac:dyDescent="0.25">
      <c r="A173">
        <f t="shared" si="5"/>
        <v>8.3499999999999837</v>
      </c>
      <c r="B173">
        <f>IF(ROW()-5&lt;=NACC, Calcoli!$B$7, 0)</f>
        <v>0</v>
      </c>
      <c r="C173">
        <f t="shared" si="4"/>
        <v>0</v>
      </c>
    </row>
    <row r="174" spans="1:3" x14ac:dyDescent="0.25">
      <c r="A174">
        <f t="shared" si="5"/>
        <v>8.3999999999999844</v>
      </c>
      <c r="B174">
        <f>IF(ROW()-5&lt;=NACC, Calcoli!$B$7, 0)</f>
        <v>0</v>
      </c>
      <c r="C174">
        <f t="shared" si="4"/>
        <v>0</v>
      </c>
    </row>
    <row r="175" spans="1:3" x14ac:dyDescent="0.25">
      <c r="A175">
        <f t="shared" si="5"/>
        <v>8.4499999999999851</v>
      </c>
      <c r="B175">
        <f>IF(ROW()-5&lt;=NACC, Calcoli!$B$7, 0)</f>
        <v>0</v>
      </c>
      <c r="C175">
        <f t="shared" si="4"/>
        <v>0</v>
      </c>
    </row>
    <row r="176" spans="1:3" x14ac:dyDescent="0.25">
      <c r="A176">
        <f t="shared" si="5"/>
        <v>8.4999999999999858</v>
      </c>
      <c r="B176">
        <f>IF(ROW()-5&lt;=NACC, Calcoli!$B$7, 0)</f>
        <v>0</v>
      </c>
      <c r="C176">
        <f t="shared" si="4"/>
        <v>0</v>
      </c>
    </row>
    <row r="177" spans="1:3" x14ac:dyDescent="0.25">
      <c r="A177">
        <f t="shared" si="5"/>
        <v>8.5499999999999865</v>
      </c>
      <c r="B177">
        <f>IF(ROW()-5&lt;=NACC, Calcoli!$B$7, 0)</f>
        <v>0</v>
      </c>
      <c r="C177">
        <f t="shared" si="4"/>
        <v>0</v>
      </c>
    </row>
    <row r="178" spans="1:3" x14ac:dyDescent="0.25">
      <c r="A178">
        <f t="shared" si="5"/>
        <v>8.5999999999999872</v>
      </c>
      <c r="B178">
        <f>IF(ROW()-5&lt;=NACC, Calcoli!$B$7, 0)</f>
        <v>0</v>
      </c>
      <c r="C178">
        <f t="shared" si="4"/>
        <v>0</v>
      </c>
    </row>
    <row r="179" spans="1:3" x14ac:dyDescent="0.25">
      <c r="A179">
        <f t="shared" si="5"/>
        <v>8.6499999999999879</v>
      </c>
      <c r="B179">
        <f>IF(ROW()-5&lt;=NACC, Calcoli!$B$7, 0)</f>
        <v>0</v>
      </c>
      <c r="C179">
        <f t="shared" si="4"/>
        <v>0</v>
      </c>
    </row>
    <row r="180" spans="1:3" x14ac:dyDescent="0.25">
      <c r="A180">
        <f t="shared" si="5"/>
        <v>8.6999999999999886</v>
      </c>
      <c r="B180">
        <f>IF(ROW()-5&lt;=NACC, Calcoli!$B$7, 0)</f>
        <v>0</v>
      </c>
      <c r="C180">
        <f t="shared" si="4"/>
        <v>0</v>
      </c>
    </row>
    <row r="181" spans="1:3" x14ac:dyDescent="0.25">
      <c r="A181">
        <f t="shared" si="5"/>
        <v>8.7499999999999893</v>
      </c>
      <c r="B181">
        <f>IF(ROW()-5&lt;=NACC, Calcoli!$B$7, 0)</f>
        <v>0</v>
      </c>
      <c r="C181">
        <f t="shared" si="4"/>
        <v>0</v>
      </c>
    </row>
    <row r="182" spans="1:3" x14ac:dyDescent="0.25">
      <c r="A182">
        <f t="shared" si="5"/>
        <v>8.7999999999999901</v>
      </c>
      <c r="B182">
        <f>IF(ROW()-5&lt;=NACC, Calcoli!$B$7, 0)</f>
        <v>0</v>
      </c>
      <c r="C182">
        <f t="shared" si="4"/>
        <v>0</v>
      </c>
    </row>
    <row r="183" spans="1:3" x14ac:dyDescent="0.25">
      <c r="A183">
        <f t="shared" si="5"/>
        <v>8.8499999999999908</v>
      </c>
      <c r="B183">
        <f>IF(ROW()-5&lt;=NACC, Calcoli!$B$7, 0)</f>
        <v>0</v>
      </c>
      <c r="C183">
        <f t="shared" si="4"/>
        <v>0</v>
      </c>
    </row>
    <row r="184" spans="1:3" x14ac:dyDescent="0.25">
      <c r="A184">
        <f t="shared" si="5"/>
        <v>8.8999999999999915</v>
      </c>
      <c r="B184">
        <f>IF(ROW()-5&lt;=NACC, Calcoli!$B$7, 0)</f>
        <v>0</v>
      </c>
      <c r="C184">
        <f t="shared" si="4"/>
        <v>0</v>
      </c>
    </row>
    <row r="185" spans="1:3" x14ac:dyDescent="0.25">
      <c r="A185">
        <f t="shared" si="5"/>
        <v>8.9499999999999922</v>
      </c>
      <c r="B185">
        <f>IF(ROW()-5&lt;=NACC, Calcoli!$B$7, 0)</f>
        <v>0</v>
      </c>
      <c r="C185">
        <f t="shared" si="4"/>
        <v>0</v>
      </c>
    </row>
    <row r="186" spans="1:3" x14ac:dyDescent="0.25">
      <c r="A186">
        <f t="shared" si="5"/>
        <v>8.9999999999999929</v>
      </c>
      <c r="B186">
        <f>IF(ROW()-5&lt;=NACC, Calcoli!$B$7, 0)</f>
        <v>0</v>
      </c>
      <c r="C186">
        <f t="shared" si="4"/>
        <v>0</v>
      </c>
    </row>
    <row r="187" spans="1:3" x14ac:dyDescent="0.25">
      <c r="A187">
        <f t="shared" si="5"/>
        <v>9.0499999999999936</v>
      </c>
      <c r="B187">
        <f>IF(ROW()-5&lt;=NACC, Calcoli!$B$7, 0)</f>
        <v>0</v>
      </c>
      <c r="C187">
        <f t="shared" si="4"/>
        <v>0</v>
      </c>
    </row>
    <row r="188" spans="1:3" x14ac:dyDescent="0.25">
      <c r="A188">
        <f t="shared" si="5"/>
        <v>9.0999999999999943</v>
      </c>
      <c r="B188">
        <f>IF(ROW()-5&lt;=NACC, Calcoli!$B$7, 0)</f>
        <v>0</v>
      </c>
      <c r="C188">
        <f t="shared" si="4"/>
        <v>0</v>
      </c>
    </row>
    <row r="189" spans="1:3" x14ac:dyDescent="0.25">
      <c r="A189">
        <f t="shared" si="5"/>
        <v>9.149999999999995</v>
      </c>
      <c r="B189">
        <f>IF(ROW()-5&lt;=NACC, Calcoli!$B$7, 0)</f>
        <v>0</v>
      </c>
      <c r="C189">
        <f t="shared" si="4"/>
        <v>0</v>
      </c>
    </row>
    <row r="190" spans="1:3" x14ac:dyDescent="0.25">
      <c r="A190">
        <f t="shared" si="5"/>
        <v>9.1999999999999957</v>
      </c>
      <c r="B190">
        <f>IF(ROW()-5&lt;=NACC, Calcoli!$B$7, 0)</f>
        <v>0</v>
      </c>
      <c r="C190">
        <f t="shared" si="4"/>
        <v>0</v>
      </c>
    </row>
    <row r="191" spans="1:3" x14ac:dyDescent="0.25">
      <c r="A191">
        <f t="shared" si="5"/>
        <v>9.2499999999999964</v>
      </c>
      <c r="B191">
        <f>IF(ROW()-5&lt;=NACC, Calcoli!$B$7, 0)</f>
        <v>0</v>
      </c>
      <c r="C191">
        <f t="shared" si="4"/>
        <v>0</v>
      </c>
    </row>
    <row r="192" spans="1:3" x14ac:dyDescent="0.25">
      <c r="A192">
        <f t="shared" si="5"/>
        <v>9.2999999999999972</v>
      </c>
      <c r="B192">
        <f>IF(ROW()-5&lt;=NACC, Calcoli!$B$7, 0)</f>
        <v>0</v>
      </c>
      <c r="C192">
        <f t="shared" si="4"/>
        <v>0</v>
      </c>
    </row>
    <row r="193" spans="1:3" x14ac:dyDescent="0.25">
      <c r="A193">
        <f t="shared" si="5"/>
        <v>9.3499999999999979</v>
      </c>
      <c r="B193">
        <f>IF(ROW()-5&lt;=NACC, Calcoli!$B$7, 0)</f>
        <v>0</v>
      </c>
      <c r="C193">
        <f t="shared" si="4"/>
        <v>0</v>
      </c>
    </row>
    <row r="194" spans="1:3" x14ac:dyDescent="0.25">
      <c r="A194">
        <f t="shared" si="5"/>
        <v>9.3999999999999986</v>
      </c>
      <c r="B194">
        <f>IF(ROW()-5&lt;=NACC, Calcoli!$B$7, 0)</f>
        <v>0</v>
      </c>
      <c r="C194">
        <f t="shared" si="4"/>
        <v>0</v>
      </c>
    </row>
    <row r="195" spans="1:3" x14ac:dyDescent="0.25">
      <c r="A195">
        <f t="shared" si="5"/>
        <v>9.4499999999999993</v>
      </c>
      <c r="B195">
        <f>IF(ROW()-5&lt;=NACC, Calcoli!$B$7, 0)</f>
        <v>0</v>
      </c>
      <c r="C195">
        <f t="shared" si="4"/>
        <v>0</v>
      </c>
    </row>
    <row r="196" spans="1:3" x14ac:dyDescent="0.25">
      <c r="A196">
        <f t="shared" si="5"/>
        <v>9.5</v>
      </c>
      <c r="B196">
        <f>IF(ROW()-5&lt;=NACC, Calcoli!$B$7, 0)</f>
        <v>0</v>
      </c>
      <c r="C196">
        <f t="shared" si="4"/>
        <v>0</v>
      </c>
    </row>
    <row r="197" spans="1:3" x14ac:dyDescent="0.25">
      <c r="A197">
        <f t="shared" si="5"/>
        <v>9.5500000000000007</v>
      </c>
      <c r="B197">
        <f>IF(ROW()-5&lt;=NACC, Calcoli!$B$7, 0)</f>
        <v>0</v>
      </c>
      <c r="C197">
        <f t="shared" si="4"/>
        <v>0</v>
      </c>
    </row>
    <row r="198" spans="1:3" x14ac:dyDescent="0.25">
      <c r="A198">
        <f t="shared" si="5"/>
        <v>9.6000000000000014</v>
      </c>
      <c r="B198">
        <f>IF(ROW()-5&lt;=NACC, Calcoli!$B$7, 0)</f>
        <v>0</v>
      </c>
      <c r="C198">
        <f t="shared" ref="C198:C261" si="6">IF(ROW()-5&lt;=NACC, (ROW()-6)/(NACC-1)*N_BOBINA, 0)</f>
        <v>0</v>
      </c>
    </row>
    <row r="199" spans="1:3" x14ac:dyDescent="0.25">
      <c r="A199">
        <f t="shared" ref="A199:A262" si="7">A198+1/FS</f>
        <v>9.6500000000000021</v>
      </c>
      <c r="B199">
        <f>IF(ROW()-5&lt;=NACC, Calcoli!$B$7, 0)</f>
        <v>0</v>
      </c>
      <c r="C199">
        <f t="shared" si="6"/>
        <v>0</v>
      </c>
    </row>
    <row r="200" spans="1:3" x14ac:dyDescent="0.25">
      <c r="A200">
        <f t="shared" si="7"/>
        <v>9.7000000000000028</v>
      </c>
      <c r="B200">
        <f>IF(ROW()-5&lt;=NACC, Calcoli!$B$7, 0)</f>
        <v>0</v>
      </c>
      <c r="C200">
        <f t="shared" si="6"/>
        <v>0</v>
      </c>
    </row>
    <row r="201" spans="1:3" x14ac:dyDescent="0.25">
      <c r="A201">
        <f t="shared" si="7"/>
        <v>9.7500000000000036</v>
      </c>
      <c r="B201">
        <f>IF(ROW()-5&lt;=NACC, Calcoli!$B$7, 0)</f>
        <v>0</v>
      </c>
      <c r="C201">
        <f t="shared" si="6"/>
        <v>0</v>
      </c>
    </row>
    <row r="202" spans="1:3" x14ac:dyDescent="0.25">
      <c r="A202">
        <f t="shared" si="7"/>
        <v>9.8000000000000043</v>
      </c>
      <c r="B202">
        <f>IF(ROW()-5&lt;=NACC, Calcoli!$B$7, 0)</f>
        <v>0</v>
      </c>
      <c r="C202">
        <f t="shared" si="6"/>
        <v>0</v>
      </c>
    </row>
    <row r="203" spans="1:3" x14ac:dyDescent="0.25">
      <c r="A203">
        <f t="shared" si="7"/>
        <v>9.850000000000005</v>
      </c>
      <c r="B203">
        <f>IF(ROW()-5&lt;=NACC, Calcoli!$B$7, 0)</f>
        <v>0</v>
      </c>
      <c r="C203">
        <f t="shared" si="6"/>
        <v>0</v>
      </c>
    </row>
    <row r="204" spans="1:3" x14ac:dyDescent="0.25">
      <c r="A204">
        <f t="shared" si="7"/>
        <v>9.9000000000000057</v>
      </c>
      <c r="B204">
        <f>IF(ROW()-5&lt;=NACC, Calcoli!$B$7, 0)</f>
        <v>0</v>
      </c>
      <c r="C204">
        <f t="shared" si="6"/>
        <v>0</v>
      </c>
    </row>
    <row r="205" spans="1:3" x14ac:dyDescent="0.25">
      <c r="A205">
        <f t="shared" si="7"/>
        <v>9.9500000000000064</v>
      </c>
      <c r="B205">
        <f>IF(ROW()-5&lt;=NACC, Calcoli!$B$7, 0)</f>
        <v>0</v>
      </c>
      <c r="C205">
        <f t="shared" si="6"/>
        <v>0</v>
      </c>
    </row>
    <row r="206" spans="1:3" x14ac:dyDescent="0.25">
      <c r="A206">
        <f t="shared" si="7"/>
        <v>10.000000000000007</v>
      </c>
      <c r="B206">
        <f>IF(ROW()-5&lt;=NACC, Calcoli!$B$7, 0)</f>
        <v>0</v>
      </c>
      <c r="C206">
        <f t="shared" si="6"/>
        <v>0</v>
      </c>
    </row>
    <row r="207" spans="1:3" x14ac:dyDescent="0.25">
      <c r="A207">
        <f t="shared" si="7"/>
        <v>10.050000000000008</v>
      </c>
      <c r="B207">
        <f>IF(ROW()-5&lt;=NACC, Calcoli!$B$7, 0)</f>
        <v>0</v>
      </c>
      <c r="C207">
        <f t="shared" si="6"/>
        <v>0</v>
      </c>
    </row>
    <row r="208" spans="1:3" x14ac:dyDescent="0.25">
      <c r="A208">
        <f t="shared" si="7"/>
        <v>10.100000000000009</v>
      </c>
      <c r="B208">
        <f>IF(ROW()-5&lt;=NACC, Calcoli!$B$7, 0)</f>
        <v>0</v>
      </c>
      <c r="C208">
        <f t="shared" si="6"/>
        <v>0</v>
      </c>
    </row>
    <row r="209" spans="1:3" x14ac:dyDescent="0.25">
      <c r="A209">
        <f t="shared" si="7"/>
        <v>10.150000000000009</v>
      </c>
      <c r="B209">
        <f>IF(ROW()-5&lt;=NACC, Calcoli!$B$7, 0)</f>
        <v>0</v>
      </c>
      <c r="C209">
        <f t="shared" si="6"/>
        <v>0</v>
      </c>
    </row>
    <row r="210" spans="1:3" x14ac:dyDescent="0.25">
      <c r="A210">
        <f t="shared" si="7"/>
        <v>10.20000000000001</v>
      </c>
      <c r="B210">
        <f>IF(ROW()-5&lt;=NACC, Calcoli!$B$7, 0)</f>
        <v>0</v>
      </c>
      <c r="C210">
        <f t="shared" si="6"/>
        <v>0</v>
      </c>
    </row>
    <row r="211" spans="1:3" x14ac:dyDescent="0.25">
      <c r="A211">
        <f t="shared" si="7"/>
        <v>10.250000000000011</v>
      </c>
      <c r="B211">
        <f>IF(ROW()-5&lt;=NACC, Calcoli!$B$7, 0)</f>
        <v>0</v>
      </c>
      <c r="C211">
        <f t="shared" si="6"/>
        <v>0</v>
      </c>
    </row>
    <row r="212" spans="1:3" x14ac:dyDescent="0.25">
      <c r="A212">
        <f t="shared" si="7"/>
        <v>10.300000000000011</v>
      </c>
      <c r="B212">
        <f>IF(ROW()-5&lt;=NACC, Calcoli!$B$7, 0)</f>
        <v>0</v>
      </c>
      <c r="C212">
        <f t="shared" si="6"/>
        <v>0</v>
      </c>
    </row>
    <row r="213" spans="1:3" x14ac:dyDescent="0.25">
      <c r="A213">
        <f t="shared" si="7"/>
        <v>10.350000000000012</v>
      </c>
      <c r="B213">
        <f>IF(ROW()-5&lt;=NACC, Calcoli!$B$7, 0)</f>
        <v>0</v>
      </c>
      <c r="C213">
        <f t="shared" si="6"/>
        <v>0</v>
      </c>
    </row>
    <row r="214" spans="1:3" x14ac:dyDescent="0.25">
      <c r="A214">
        <f t="shared" si="7"/>
        <v>10.400000000000013</v>
      </c>
      <c r="B214">
        <f>IF(ROW()-5&lt;=NACC, Calcoli!$B$7, 0)</f>
        <v>0</v>
      </c>
      <c r="C214">
        <f t="shared" si="6"/>
        <v>0</v>
      </c>
    </row>
    <row r="215" spans="1:3" x14ac:dyDescent="0.25">
      <c r="A215">
        <f t="shared" si="7"/>
        <v>10.450000000000014</v>
      </c>
      <c r="B215">
        <f>IF(ROW()-5&lt;=NACC, Calcoli!$B$7, 0)</f>
        <v>0</v>
      </c>
      <c r="C215">
        <f t="shared" si="6"/>
        <v>0</v>
      </c>
    </row>
    <row r="216" spans="1:3" x14ac:dyDescent="0.25">
      <c r="A216">
        <f t="shared" si="7"/>
        <v>10.500000000000014</v>
      </c>
      <c r="B216">
        <f>IF(ROW()-5&lt;=NACC, Calcoli!$B$7, 0)</f>
        <v>0</v>
      </c>
      <c r="C216">
        <f t="shared" si="6"/>
        <v>0</v>
      </c>
    </row>
    <row r="217" spans="1:3" x14ac:dyDescent="0.25">
      <c r="A217">
        <f t="shared" si="7"/>
        <v>10.550000000000015</v>
      </c>
      <c r="B217">
        <f>IF(ROW()-5&lt;=NACC, Calcoli!$B$7, 0)</f>
        <v>0</v>
      </c>
      <c r="C217">
        <f t="shared" si="6"/>
        <v>0</v>
      </c>
    </row>
    <row r="218" spans="1:3" x14ac:dyDescent="0.25">
      <c r="A218">
        <f t="shared" si="7"/>
        <v>10.600000000000016</v>
      </c>
      <c r="B218">
        <f>IF(ROW()-5&lt;=NACC, Calcoli!$B$7, 0)</f>
        <v>0</v>
      </c>
      <c r="C218">
        <f t="shared" si="6"/>
        <v>0</v>
      </c>
    </row>
    <row r="219" spans="1:3" x14ac:dyDescent="0.25">
      <c r="A219">
        <f t="shared" si="7"/>
        <v>10.650000000000016</v>
      </c>
      <c r="B219">
        <f>IF(ROW()-5&lt;=NACC, Calcoli!$B$7, 0)</f>
        <v>0</v>
      </c>
      <c r="C219">
        <f t="shared" si="6"/>
        <v>0</v>
      </c>
    </row>
    <row r="220" spans="1:3" x14ac:dyDescent="0.25">
      <c r="A220">
        <f t="shared" si="7"/>
        <v>10.700000000000017</v>
      </c>
      <c r="B220">
        <f>IF(ROW()-5&lt;=NACC, Calcoli!$B$7, 0)</f>
        <v>0</v>
      </c>
      <c r="C220">
        <f t="shared" si="6"/>
        <v>0</v>
      </c>
    </row>
    <row r="221" spans="1:3" x14ac:dyDescent="0.25">
      <c r="A221">
        <f t="shared" si="7"/>
        <v>10.750000000000018</v>
      </c>
      <c r="B221">
        <f>IF(ROW()-5&lt;=NACC, Calcoli!$B$7, 0)</f>
        <v>0</v>
      </c>
      <c r="C221">
        <f t="shared" si="6"/>
        <v>0</v>
      </c>
    </row>
    <row r="222" spans="1:3" x14ac:dyDescent="0.25">
      <c r="A222">
        <f t="shared" si="7"/>
        <v>10.800000000000018</v>
      </c>
      <c r="B222">
        <f>IF(ROW()-5&lt;=NACC, Calcoli!$B$7, 0)</f>
        <v>0</v>
      </c>
      <c r="C222">
        <f t="shared" si="6"/>
        <v>0</v>
      </c>
    </row>
    <row r="223" spans="1:3" x14ac:dyDescent="0.25">
      <c r="A223">
        <f t="shared" si="7"/>
        <v>10.850000000000019</v>
      </c>
      <c r="B223">
        <f>IF(ROW()-5&lt;=NACC, Calcoli!$B$7, 0)</f>
        <v>0</v>
      </c>
      <c r="C223">
        <f t="shared" si="6"/>
        <v>0</v>
      </c>
    </row>
    <row r="224" spans="1:3" x14ac:dyDescent="0.25">
      <c r="A224">
        <f t="shared" si="7"/>
        <v>10.90000000000002</v>
      </c>
      <c r="B224">
        <f>IF(ROW()-5&lt;=NACC, Calcoli!$B$7, 0)</f>
        <v>0</v>
      </c>
      <c r="C224">
        <f t="shared" si="6"/>
        <v>0</v>
      </c>
    </row>
    <row r="225" spans="1:3" x14ac:dyDescent="0.25">
      <c r="A225">
        <f t="shared" si="7"/>
        <v>10.950000000000021</v>
      </c>
      <c r="B225">
        <f>IF(ROW()-5&lt;=NACC, Calcoli!$B$7, 0)</f>
        <v>0</v>
      </c>
      <c r="C225">
        <f t="shared" si="6"/>
        <v>0</v>
      </c>
    </row>
    <row r="226" spans="1:3" x14ac:dyDescent="0.25">
      <c r="A226">
        <f t="shared" si="7"/>
        <v>11.000000000000021</v>
      </c>
      <c r="B226">
        <f>IF(ROW()-5&lt;=NACC, Calcoli!$B$7, 0)</f>
        <v>0</v>
      </c>
      <c r="C226">
        <f t="shared" si="6"/>
        <v>0</v>
      </c>
    </row>
    <row r="227" spans="1:3" x14ac:dyDescent="0.25">
      <c r="A227">
        <f t="shared" si="7"/>
        <v>11.050000000000022</v>
      </c>
      <c r="B227">
        <f>IF(ROW()-5&lt;=NACC, Calcoli!$B$7, 0)</f>
        <v>0</v>
      </c>
      <c r="C227">
        <f t="shared" si="6"/>
        <v>0</v>
      </c>
    </row>
    <row r="228" spans="1:3" x14ac:dyDescent="0.25">
      <c r="A228">
        <f t="shared" si="7"/>
        <v>11.100000000000023</v>
      </c>
      <c r="B228">
        <f>IF(ROW()-5&lt;=NACC, Calcoli!$B$7, 0)</f>
        <v>0</v>
      </c>
      <c r="C228">
        <f t="shared" si="6"/>
        <v>0</v>
      </c>
    </row>
    <row r="229" spans="1:3" x14ac:dyDescent="0.25">
      <c r="A229">
        <f t="shared" si="7"/>
        <v>11.150000000000023</v>
      </c>
      <c r="B229">
        <f>IF(ROW()-5&lt;=NACC, Calcoli!$B$7, 0)</f>
        <v>0</v>
      </c>
      <c r="C229">
        <f t="shared" si="6"/>
        <v>0</v>
      </c>
    </row>
    <row r="230" spans="1:3" x14ac:dyDescent="0.25">
      <c r="A230">
        <f t="shared" si="7"/>
        <v>11.200000000000024</v>
      </c>
      <c r="B230">
        <f>IF(ROW()-5&lt;=NACC, Calcoli!$B$7, 0)</f>
        <v>0</v>
      </c>
      <c r="C230">
        <f t="shared" si="6"/>
        <v>0</v>
      </c>
    </row>
    <row r="231" spans="1:3" x14ac:dyDescent="0.25">
      <c r="A231">
        <f t="shared" si="7"/>
        <v>11.250000000000025</v>
      </c>
      <c r="B231">
        <f>IF(ROW()-5&lt;=NACC, Calcoli!$B$7, 0)</f>
        <v>0</v>
      </c>
      <c r="C231">
        <f t="shared" si="6"/>
        <v>0</v>
      </c>
    </row>
    <row r="232" spans="1:3" x14ac:dyDescent="0.25">
      <c r="A232">
        <f t="shared" si="7"/>
        <v>11.300000000000026</v>
      </c>
      <c r="B232">
        <f>IF(ROW()-5&lt;=NACC, Calcoli!$B$7, 0)</f>
        <v>0</v>
      </c>
      <c r="C232">
        <f t="shared" si="6"/>
        <v>0</v>
      </c>
    </row>
    <row r="233" spans="1:3" x14ac:dyDescent="0.25">
      <c r="A233">
        <f t="shared" si="7"/>
        <v>11.350000000000026</v>
      </c>
      <c r="B233">
        <f>IF(ROW()-5&lt;=NACC, Calcoli!$B$7, 0)</f>
        <v>0</v>
      </c>
      <c r="C233">
        <f t="shared" si="6"/>
        <v>0</v>
      </c>
    </row>
    <row r="234" spans="1:3" x14ac:dyDescent="0.25">
      <c r="A234">
        <f t="shared" si="7"/>
        <v>11.400000000000027</v>
      </c>
      <c r="B234">
        <f>IF(ROW()-5&lt;=NACC, Calcoli!$B$7, 0)</f>
        <v>0</v>
      </c>
      <c r="C234">
        <f t="shared" si="6"/>
        <v>0</v>
      </c>
    </row>
    <row r="235" spans="1:3" x14ac:dyDescent="0.25">
      <c r="A235">
        <f t="shared" si="7"/>
        <v>11.450000000000028</v>
      </c>
      <c r="B235">
        <f>IF(ROW()-5&lt;=NACC, Calcoli!$B$7, 0)</f>
        <v>0</v>
      </c>
      <c r="C235">
        <f t="shared" si="6"/>
        <v>0</v>
      </c>
    </row>
    <row r="236" spans="1:3" x14ac:dyDescent="0.25">
      <c r="A236">
        <f t="shared" si="7"/>
        <v>11.500000000000028</v>
      </c>
      <c r="B236">
        <f>IF(ROW()-5&lt;=NACC, Calcoli!$B$7, 0)</f>
        <v>0</v>
      </c>
      <c r="C236">
        <f t="shared" si="6"/>
        <v>0</v>
      </c>
    </row>
    <row r="237" spans="1:3" x14ac:dyDescent="0.25">
      <c r="A237">
        <f t="shared" si="7"/>
        <v>11.550000000000029</v>
      </c>
      <c r="B237">
        <f>IF(ROW()-5&lt;=NACC, Calcoli!$B$7, 0)</f>
        <v>0</v>
      </c>
      <c r="C237">
        <f t="shared" si="6"/>
        <v>0</v>
      </c>
    </row>
    <row r="238" spans="1:3" x14ac:dyDescent="0.25">
      <c r="A238">
        <f t="shared" si="7"/>
        <v>11.60000000000003</v>
      </c>
      <c r="B238">
        <f>IF(ROW()-5&lt;=NACC, Calcoli!$B$7, 0)</f>
        <v>0</v>
      </c>
      <c r="C238">
        <f t="shared" si="6"/>
        <v>0</v>
      </c>
    </row>
    <row r="239" spans="1:3" x14ac:dyDescent="0.25">
      <c r="A239">
        <f t="shared" si="7"/>
        <v>11.650000000000031</v>
      </c>
      <c r="B239">
        <f>IF(ROW()-5&lt;=NACC, Calcoli!$B$7, 0)</f>
        <v>0</v>
      </c>
      <c r="C239">
        <f t="shared" si="6"/>
        <v>0</v>
      </c>
    </row>
    <row r="240" spans="1:3" x14ac:dyDescent="0.25">
      <c r="A240">
        <f t="shared" si="7"/>
        <v>11.700000000000031</v>
      </c>
      <c r="B240">
        <f>IF(ROW()-5&lt;=NACC, Calcoli!$B$7, 0)</f>
        <v>0</v>
      </c>
      <c r="C240">
        <f t="shared" si="6"/>
        <v>0</v>
      </c>
    </row>
    <row r="241" spans="1:3" x14ac:dyDescent="0.25">
      <c r="A241">
        <f t="shared" si="7"/>
        <v>11.750000000000032</v>
      </c>
      <c r="B241">
        <f>IF(ROW()-5&lt;=NACC, Calcoli!$B$7, 0)</f>
        <v>0</v>
      </c>
      <c r="C241">
        <f t="shared" si="6"/>
        <v>0</v>
      </c>
    </row>
    <row r="242" spans="1:3" x14ac:dyDescent="0.25">
      <c r="A242">
        <f t="shared" si="7"/>
        <v>11.800000000000033</v>
      </c>
      <c r="B242">
        <f>IF(ROW()-5&lt;=NACC, Calcoli!$B$7, 0)</f>
        <v>0</v>
      </c>
      <c r="C242">
        <f t="shared" si="6"/>
        <v>0</v>
      </c>
    </row>
    <row r="243" spans="1:3" x14ac:dyDescent="0.25">
      <c r="A243">
        <f t="shared" si="7"/>
        <v>11.850000000000033</v>
      </c>
      <c r="B243">
        <f>IF(ROW()-5&lt;=NACC, Calcoli!$B$7, 0)</f>
        <v>0</v>
      </c>
      <c r="C243">
        <f t="shared" si="6"/>
        <v>0</v>
      </c>
    </row>
    <row r="244" spans="1:3" x14ac:dyDescent="0.25">
      <c r="A244">
        <f t="shared" si="7"/>
        <v>11.900000000000034</v>
      </c>
      <c r="B244">
        <f>IF(ROW()-5&lt;=NACC, Calcoli!$B$7, 0)</f>
        <v>0</v>
      </c>
      <c r="C244">
        <f t="shared" si="6"/>
        <v>0</v>
      </c>
    </row>
    <row r="245" spans="1:3" x14ac:dyDescent="0.25">
      <c r="A245">
        <f t="shared" si="7"/>
        <v>11.950000000000035</v>
      </c>
      <c r="B245">
        <f>IF(ROW()-5&lt;=NACC, Calcoli!$B$7, 0)</f>
        <v>0</v>
      </c>
      <c r="C245">
        <f t="shared" si="6"/>
        <v>0</v>
      </c>
    </row>
    <row r="246" spans="1:3" x14ac:dyDescent="0.25">
      <c r="A246">
        <f t="shared" si="7"/>
        <v>12.000000000000036</v>
      </c>
      <c r="B246">
        <f>IF(ROW()-5&lt;=NACC, Calcoli!$B$7, 0)</f>
        <v>0</v>
      </c>
      <c r="C246">
        <f t="shared" si="6"/>
        <v>0</v>
      </c>
    </row>
    <row r="247" spans="1:3" x14ac:dyDescent="0.25">
      <c r="A247">
        <f t="shared" si="7"/>
        <v>12.050000000000036</v>
      </c>
      <c r="B247">
        <f>IF(ROW()-5&lt;=NACC, Calcoli!$B$7, 0)</f>
        <v>0</v>
      </c>
      <c r="C247">
        <f t="shared" si="6"/>
        <v>0</v>
      </c>
    </row>
    <row r="248" spans="1:3" x14ac:dyDescent="0.25">
      <c r="A248">
        <f t="shared" si="7"/>
        <v>12.100000000000037</v>
      </c>
      <c r="B248">
        <f>IF(ROW()-5&lt;=NACC, Calcoli!$B$7, 0)</f>
        <v>0</v>
      </c>
      <c r="C248">
        <f t="shared" si="6"/>
        <v>0</v>
      </c>
    </row>
    <row r="249" spans="1:3" x14ac:dyDescent="0.25">
      <c r="A249">
        <f t="shared" si="7"/>
        <v>12.150000000000038</v>
      </c>
      <c r="B249">
        <f>IF(ROW()-5&lt;=NACC, Calcoli!$B$7, 0)</f>
        <v>0</v>
      </c>
      <c r="C249">
        <f t="shared" si="6"/>
        <v>0</v>
      </c>
    </row>
    <row r="250" spans="1:3" x14ac:dyDescent="0.25">
      <c r="A250">
        <f t="shared" si="7"/>
        <v>12.200000000000038</v>
      </c>
      <c r="B250">
        <f>IF(ROW()-5&lt;=NACC, Calcoli!$B$7, 0)</f>
        <v>0</v>
      </c>
      <c r="C250">
        <f t="shared" si="6"/>
        <v>0</v>
      </c>
    </row>
    <row r="251" spans="1:3" x14ac:dyDescent="0.25">
      <c r="A251">
        <f t="shared" si="7"/>
        <v>12.250000000000039</v>
      </c>
      <c r="B251">
        <f>IF(ROW()-5&lt;=NACC, Calcoli!$B$7, 0)</f>
        <v>0</v>
      </c>
      <c r="C251">
        <f t="shared" si="6"/>
        <v>0</v>
      </c>
    </row>
    <row r="252" spans="1:3" x14ac:dyDescent="0.25">
      <c r="A252">
        <f t="shared" si="7"/>
        <v>12.30000000000004</v>
      </c>
      <c r="B252">
        <f>IF(ROW()-5&lt;=NACC, Calcoli!$B$7, 0)</f>
        <v>0</v>
      </c>
      <c r="C252">
        <f t="shared" si="6"/>
        <v>0</v>
      </c>
    </row>
    <row r="253" spans="1:3" x14ac:dyDescent="0.25">
      <c r="A253">
        <f t="shared" si="7"/>
        <v>12.350000000000041</v>
      </c>
      <c r="B253">
        <f>IF(ROW()-5&lt;=NACC, Calcoli!$B$7, 0)</f>
        <v>0</v>
      </c>
      <c r="C253">
        <f t="shared" si="6"/>
        <v>0</v>
      </c>
    </row>
    <row r="254" spans="1:3" x14ac:dyDescent="0.25">
      <c r="A254">
        <f t="shared" si="7"/>
        <v>12.400000000000041</v>
      </c>
      <c r="B254">
        <f>IF(ROW()-5&lt;=NACC, Calcoli!$B$7, 0)</f>
        <v>0</v>
      </c>
      <c r="C254">
        <f t="shared" si="6"/>
        <v>0</v>
      </c>
    </row>
    <row r="255" spans="1:3" x14ac:dyDescent="0.25">
      <c r="A255">
        <f t="shared" si="7"/>
        <v>12.450000000000042</v>
      </c>
      <c r="B255">
        <f>IF(ROW()-5&lt;=NACC, Calcoli!$B$7, 0)</f>
        <v>0</v>
      </c>
      <c r="C255">
        <f t="shared" si="6"/>
        <v>0</v>
      </c>
    </row>
    <row r="256" spans="1:3" x14ac:dyDescent="0.25">
      <c r="A256">
        <f t="shared" si="7"/>
        <v>12.500000000000043</v>
      </c>
      <c r="B256">
        <f>IF(ROW()-5&lt;=NACC, Calcoli!$B$7, 0)</f>
        <v>0</v>
      </c>
      <c r="C256">
        <f t="shared" si="6"/>
        <v>0</v>
      </c>
    </row>
    <row r="257" spans="1:3" x14ac:dyDescent="0.25">
      <c r="A257">
        <f t="shared" si="7"/>
        <v>12.550000000000043</v>
      </c>
      <c r="B257">
        <f>IF(ROW()-5&lt;=NACC, Calcoli!$B$7, 0)</f>
        <v>0</v>
      </c>
      <c r="C257">
        <f t="shared" si="6"/>
        <v>0</v>
      </c>
    </row>
    <row r="258" spans="1:3" x14ac:dyDescent="0.25">
      <c r="A258">
        <f t="shared" si="7"/>
        <v>12.600000000000044</v>
      </c>
      <c r="B258">
        <f>IF(ROW()-5&lt;=NACC, Calcoli!$B$7, 0)</f>
        <v>0</v>
      </c>
      <c r="C258">
        <f t="shared" si="6"/>
        <v>0</v>
      </c>
    </row>
    <row r="259" spans="1:3" x14ac:dyDescent="0.25">
      <c r="A259">
        <f t="shared" si="7"/>
        <v>12.650000000000045</v>
      </c>
      <c r="B259">
        <f>IF(ROW()-5&lt;=NACC, Calcoli!$B$7, 0)</f>
        <v>0</v>
      </c>
      <c r="C259">
        <f t="shared" si="6"/>
        <v>0</v>
      </c>
    </row>
    <row r="260" spans="1:3" x14ac:dyDescent="0.25">
      <c r="A260">
        <f t="shared" si="7"/>
        <v>12.700000000000045</v>
      </c>
      <c r="B260">
        <f>IF(ROW()-5&lt;=NACC, Calcoli!$B$7, 0)</f>
        <v>0</v>
      </c>
      <c r="C260">
        <f t="shared" si="6"/>
        <v>0</v>
      </c>
    </row>
    <row r="261" spans="1:3" x14ac:dyDescent="0.25">
      <c r="A261">
        <f t="shared" si="7"/>
        <v>12.750000000000046</v>
      </c>
      <c r="B261">
        <f>IF(ROW()-5&lt;=NACC, Calcoli!$B$7, 0)</f>
        <v>0</v>
      </c>
      <c r="C261">
        <f t="shared" si="6"/>
        <v>0</v>
      </c>
    </row>
    <row r="262" spans="1:3" x14ac:dyDescent="0.25">
      <c r="A262">
        <f t="shared" si="7"/>
        <v>12.800000000000047</v>
      </c>
      <c r="B262">
        <f>IF(ROW()-5&lt;=NACC, Calcoli!$B$7, 0)</f>
        <v>0</v>
      </c>
      <c r="C262">
        <f t="shared" ref="C262:C305" si="8">IF(ROW()-5&lt;=NACC, (ROW()-6)/(NACC-1)*N_BOBINA, 0)</f>
        <v>0</v>
      </c>
    </row>
    <row r="263" spans="1:3" x14ac:dyDescent="0.25">
      <c r="A263">
        <f t="shared" ref="A263:A305" si="9">A262+1/FS</f>
        <v>12.850000000000048</v>
      </c>
      <c r="B263">
        <f>IF(ROW()-5&lt;=NACC, Calcoli!$B$7, 0)</f>
        <v>0</v>
      </c>
      <c r="C263">
        <f t="shared" si="8"/>
        <v>0</v>
      </c>
    </row>
    <row r="264" spans="1:3" x14ac:dyDescent="0.25">
      <c r="A264">
        <f t="shared" si="9"/>
        <v>12.900000000000048</v>
      </c>
      <c r="B264">
        <f>IF(ROW()-5&lt;=NACC, Calcoli!$B$7, 0)</f>
        <v>0</v>
      </c>
      <c r="C264">
        <f t="shared" si="8"/>
        <v>0</v>
      </c>
    </row>
    <row r="265" spans="1:3" x14ac:dyDescent="0.25">
      <c r="A265">
        <f t="shared" si="9"/>
        <v>12.950000000000049</v>
      </c>
      <c r="B265">
        <f>IF(ROW()-5&lt;=NACC, Calcoli!$B$7, 0)</f>
        <v>0</v>
      </c>
      <c r="C265">
        <f t="shared" si="8"/>
        <v>0</v>
      </c>
    </row>
    <row r="266" spans="1:3" x14ac:dyDescent="0.25">
      <c r="A266">
        <f t="shared" si="9"/>
        <v>13.00000000000005</v>
      </c>
      <c r="B266">
        <f>IF(ROW()-5&lt;=NACC, Calcoli!$B$7, 0)</f>
        <v>0</v>
      </c>
      <c r="C266">
        <f t="shared" si="8"/>
        <v>0</v>
      </c>
    </row>
    <row r="267" spans="1:3" x14ac:dyDescent="0.25">
      <c r="A267">
        <f t="shared" si="9"/>
        <v>13.05000000000005</v>
      </c>
      <c r="B267">
        <f>IF(ROW()-5&lt;=NACC, Calcoli!$B$7, 0)</f>
        <v>0</v>
      </c>
      <c r="C267">
        <f t="shared" si="8"/>
        <v>0</v>
      </c>
    </row>
    <row r="268" spans="1:3" x14ac:dyDescent="0.25">
      <c r="A268">
        <f t="shared" si="9"/>
        <v>13.100000000000051</v>
      </c>
      <c r="B268">
        <f>IF(ROW()-5&lt;=NACC, Calcoli!$B$7, 0)</f>
        <v>0</v>
      </c>
      <c r="C268">
        <f t="shared" si="8"/>
        <v>0</v>
      </c>
    </row>
    <row r="269" spans="1:3" x14ac:dyDescent="0.25">
      <c r="A269">
        <f t="shared" si="9"/>
        <v>13.150000000000052</v>
      </c>
      <c r="B269">
        <f>IF(ROW()-5&lt;=NACC, Calcoli!$B$7, 0)</f>
        <v>0</v>
      </c>
      <c r="C269">
        <f t="shared" si="8"/>
        <v>0</v>
      </c>
    </row>
    <row r="270" spans="1:3" x14ac:dyDescent="0.25">
      <c r="A270">
        <f t="shared" si="9"/>
        <v>13.200000000000053</v>
      </c>
      <c r="B270">
        <f>IF(ROW()-5&lt;=NACC, Calcoli!$B$7, 0)</f>
        <v>0</v>
      </c>
      <c r="C270">
        <f t="shared" si="8"/>
        <v>0</v>
      </c>
    </row>
    <row r="271" spans="1:3" x14ac:dyDescent="0.25">
      <c r="A271">
        <f t="shared" si="9"/>
        <v>13.250000000000053</v>
      </c>
      <c r="B271">
        <f>IF(ROW()-5&lt;=NACC, Calcoli!$B$7, 0)</f>
        <v>0</v>
      </c>
      <c r="C271">
        <f t="shared" si="8"/>
        <v>0</v>
      </c>
    </row>
    <row r="272" spans="1:3" x14ac:dyDescent="0.25">
      <c r="A272">
        <f t="shared" si="9"/>
        <v>13.300000000000054</v>
      </c>
      <c r="B272">
        <f>IF(ROW()-5&lt;=NACC, Calcoli!$B$7, 0)</f>
        <v>0</v>
      </c>
      <c r="C272">
        <f t="shared" si="8"/>
        <v>0</v>
      </c>
    </row>
    <row r="273" spans="1:3" x14ac:dyDescent="0.25">
      <c r="A273">
        <f t="shared" si="9"/>
        <v>13.350000000000055</v>
      </c>
      <c r="B273">
        <f>IF(ROW()-5&lt;=NACC, Calcoli!$B$7, 0)</f>
        <v>0</v>
      </c>
      <c r="C273">
        <f t="shared" si="8"/>
        <v>0</v>
      </c>
    </row>
    <row r="274" spans="1:3" x14ac:dyDescent="0.25">
      <c r="A274">
        <f t="shared" si="9"/>
        <v>13.400000000000055</v>
      </c>
      <c r="B274">
        <f>IF(ROW()-5&lt;=NACC, Calcoli!$B$7, 0)</f>
        <v>0</v>
      </c>
      <c r="C274">
        <f t="shared" si="8"/>
        <v>0</v>
      </c>
    </row>
    <row r="275" spans="1:3" x14ac:dyDescent="0.25">
      <c r="A275">
        <f t="shared" si="9"/>
        <v>13.450000000000056</v>
      </c>
      <c r="B275">
        <f>IF(ROW()-5&lt;=NACC, Calcoli!$B$7, 0)</f>
        <v>0</v>
      </c>
      <c r="C275">
        <f t="shared" si="8"/>
        <v>0</v>
      </c>
    </row>
    <row r="276" spans="1:3" x14ac:dyDescent="0.25">
      <c r="A276">
        <f t="shared" si="9"/>
        <v>13.500000000000057</v>
      </c>
      <c r="B276">
        <f>IF(ROW()-5&lt;=NACC, Calcoli!$B$7, 0)</f>
        <v>0</v>
      </c>
      <c r="C276">
        <f t="shared" si="8"/>
        <v>0</v>
      </c>
    </row>
    <row r="277" spans="1:3" x14ac:dyDescent="0.25">
      <c r="A277">
        <f t="shared" si="9"/>
        <v>13.550000000000058</v>
      </c>
      <c r="B277">
        <f>IF(ROW()-5&lt;=NACC, Calcoli!$B$7, 0)</f>
        <v>0</v>
      </c>
      <c r="C277">
        <f t="shared" si="8"/>
        <v>0</v>
      </c>
    </row>
    <row r="278" spans="1:3" x14ac:dyDescent="0.25">
      <c r="A278">
        <f t="shared" si="9"/>
        <v>13.600000000000058</v>
      </c>
      <c r="B278">
        <f>IF(ROW()-5&lt;=NACC, Calcoli!$B$7, 0)</f>
        <v>0</v>
      </c>
      <c r="C278">
        <f t="shared" si="8"/>
        <v>0</v>
      </c>
    </row>
    <row r="279" spans="1:3" x14ac:dyDescent="0.25">
      <c r="A279">
        <f t="shared" si="9"/>
        <v>13.650000000000059</v>
      </c>
      <c r="B279">
        <f>IF(ROW()-5&lt;=NACC, Calcoli!$B$7, 0)</f>
        <v>0</v>
      </c>
      <c r="C279">
        <f t="shared" si="8"/>
        <v>0</v>
      </c>
    </row>
    <row r="280" spans="1:3" x14ac:dyDescent="0.25">
      <c r="A280">
        <f t="shared" si="9"/>
        <v>13.70000000000006</v>
      </c>
      <c r="B280">
        <f>IF(ROW()-5&lt;=NACC, Calcoli!$B$7, 0)</f>
        <v>0</v>
      </c>
      <c r="C280">
        <f t="shared" si="8"/>
        <v>0</v>
      </c>
    </row>
    <row r="281" spans="1:3" x14ac:dyDescent="0.25">
      <c r="A281">
        <f t="shared" si="9"/>
        <v>13.75000000000006</v>
      </c>
      <c r="B281">
        <f>IF(ROW()-5&lt;=NACC, Calcoli!$B$7, 0)</f>
        <v>0</v>
      </c>
      <c r="C281">
        <f t="shared" si="8"/>
        <v>0</v>
      </c>
    </row>
    <row r="282" spans="1:3" x14ac:dyDescent="0.25">
      <c r="A282">
        <f t="shared" si="9"/>
        <v>13.800000000000061</v>
      </c>
      <c r="B282">
        <f>IF(ROW()-5&lt;=NACC, Calcoli!$B$7, 0)</f>
        <v>0</v>
      </c>
      <c r="C282">
        <f t="shared" si="8"/>
        <v>0</v>
      </c>
    </row>
    <row r="283" spans="1:3" x14ac:dyDescent="0.25">
      <c r="A283">
        <f t="shared" si="9"/>
        <v>13.850000000000062</v>
      </c>
      <c r="B283">
        <f>IF(ROW()-5&lt;=NACC, Calcoli!$B$7, 0)</f>
        <v>0</v>
      </c>
      <c r="C283">
        <f t="shared" si="8"/>
        <v>0</v>
      </c>
    </row>
    <row r="284" spans="1:3" x14ac:dyDescent="0.25">
      <c r="A284">
        <f t="shared" si="9"/>
        <v>13.900000000000063</v>
      </c>
      <c r="B284">
        <f>IF(ROW()-5&lt;=NACC, Calcoli!$B$7, 0)</f>
        <v>0</v>
      </c>
      <c r="C284">
        <f t="shared" si="8"/>
        <v>0</v>
      </c>
    </row>
    <row r="285" spans="1:3" x14ac:dyDescent="0.25">
      <c r="A285">
        <f t="shared" si="9"/>
        <v>13.950000000000063</v>
      </c>
      <c r="B285">
        <f>IF(ROW()-5&lt;=NACC, Calcoli!$B$7, 0)</f>
        <v>0</v>
      </c>
      <c r="C285">
        <f t="shared" si="8"/>
        <v>0</v>
      </c>
    </row>
    <row r="286" spans="1:3" x14ac:dyDescent="0.25">
      <c r="A286">
        <f t="shared" si="9"/>
        <v>14.000000000000064</v>
      </c>
      <c r="B286">
        <f>IF(ROW()-5&lt;=NACC, Calcoli!$B$7, 0)</f>
        <v>0</v>
      </c>
      <c r="C286">
        <f t="shared" si="8"/>
        <v>0</v>
      </c>
    </row>
    <row r="287" spans="1:3" x14ac:dyDescent="0.25">
      <c r="A287">
        <f t="shared" si="9"/>
        <v>14.050000000000065</v>
      </c>
      <c r="B287">
        <f>IF(ROW()-5&lt;=NACC, Calcoli!$B$7, 0)</f>
        <v>0</v>
      </c>
      <c r="C287">
        <f t="shared" si="8"/>
        <v>0</v>
      </c>
    </row>
    <row r="288" spans="1:3" x14ac:dyDescent="0.25">
      <c r="A288">
        <f t="shared" si="9"/>
        <v>14.100000000000065</v>
      </c>
      <c r="B288">
        <f>IF(ROW()-5&lt;=NACC, Calcoli!$B$7, 0)</f>
        <v>0</v>
      </c>
      <c r="C288">
        <f t="shared" si="8"/>
        <v>0</v>
      </c>
    </row>
    <row r="289" spans="1:3" x14ac:dyDescent="0.25">
      <c r="A289">
        <f t="shared" si="9"/>
        <v>14.150000000000066</v>
      </c>
      <c r="B289">
        <f>IF(ROW()-5&lt;=NACC, Calcoli!$B$7, 0)</f>
        <v>0</v>
      </c>
      <c r="C289">
        <f t="shared" si="8"/>
        <v>0</v>
      </c>
    </row>
    <row r="290" spans="1:3" x14ac:dyDescent="0.25">
      <c r="A290">
        <f t="shared" si="9"/>
        <v>14.200000000000067</v>
      </c>
      <c r="B290">
        <f>IF(ROW()-5&lt;=NACC, Calcoli!$B$7, 0)</f>
        <v>0</v>
      </c>
      <c r="C290">
        <f t="shared" si="8"/>
        <v>0</v>
      </c>
    </row>
    <row r="291" spans="1:3" x14ac:dyDescent="0.25">
      <c r="A291">
        <f t="shared" si="9"/>
        <v>14.250000000000068</v>
      </c>
      <c r="B291">
        <f>IF(ROW()-5&lt;=NACC, Calcoli!$B$7, 0)</f>
        <v>0</v>
      </c>
      <c r="C291">
        <f t="shared" si="8"/>
        <v>0</v>
      </c>
    </row>
    <row r="292" spans="1:3" x14ac:dyDescent="0.25">
      <c r="A292">
        <f t="shared" si="9"/>
        <v>14.300000000000068</v>
      </c>
      <c r="B292">
        <f>IF(ROW()-5&lt;=NACC, Calcoli!$B$7, 0)</f>
        <v>0</v>
      </c>
      <c r="C292">
        <f t="shared" si="8"/>
        <v>0</v>
      </c>
    </row>
    <row r="293" spans="1:3" x14ac:dyDescent="0.25">
      <c r="A293">
        <f t="shared" si="9"/>
        <v>14.350000000000069</v>
      </c>
      <c r="B293">
        <f>IF(ROW()-5&lt;=NACC, Calcoli!$B$7, 0)</f>
        <v>0</v>
      </c>
      <c r="C293">
        <f t="shared" si="8"/>
        <v>0</v>
      </c>
    </row>
    <row r="294" spans="1:3" x14ac:dyDescent="0.25">
      <c r="A294">
        <f t="shared" si="9"/>
        <v>14.40000000000007</v>
      </c>
      <c r="B294">
        <f>IF(ROW()-5&lt;=NACC, Calcoli!$B$7, 0)</f>
        <v>0</v>
      </c>
      <c r="C294">
        <f t="shared" si="8"/>
        <v>0</v>
      </c>
    </row>
    <row r="295" spans="1:3" x14ac:dyDescent="0.25">
      <c r="A295">
        <f t="shared" si="9"/>
        <v>14.45000000000007</v>
      </c>
      <c r="B295">
        <f>IF(ROW()-5&lt;=NACC, Calcoli!$B$7, 0)</f>
        <v>0</v>
      </c>
      <c r="C295">
        <f t="shared" si="8"/>
        <v>0</v>
      </c>
    </row>
    <row r="296" spans="1:3" x14ac:dyDescent="0.25">
      <c r="A296">
        <f t="shared" si="9"/>
        <v>14.500000000000071</v>
      </c>
      <c r="B296">
        <f>IF(ROW()-5&lt;=NACC, Calcoli!$B$7, 0)</f>
        <v>0</v>
      </c>
      <c r="C296">
        <f t="shared" si="8"/>
        <v>0</v>
      </c>
    </row>
    <row r="297" spans="1:3" x14ac:dyDescent="0.25">
      <c r="A297">
        <f t="shared" si="9"/>
        <v>14.550000000000072</v>
      </c>
      <c r="B297">
        <f>IF(ROW()-5&lt;=NACC, Calcoli!$B$7, 0)</f>
        <v>0</v>
      </c>
      <c r="C297">
        <f t="shared" si="8"/>
        <v>0</v>
      </c>
    </row>
    <row r="298" spans="1:3" x14ac:dyDescent="0.25">
      <c r="A298">
        <f t="shared" si="9"/>
        <v>14.600000000000072</v>
      </c>
      <c r="B298">
        <f>IF(ROW()-5&lt;=NACC, Calcoli!$B$7, 0)</f>
        <v>0</v>
      </c>
      <c r="C298">
        <f t="shared" si="8"/>
        <v>0</v>
      </c>
    </row>
    <row r="299" spans="1:3" x14ac:dyDescent="0.25">
      <c r="A299">
        <f t="shared" si="9"/>
        <v>14.650000000000073</v>
      </c>
      <c r="B299">
        <f>IF(ROW()-5&lt;=NACC, Calcoli!$B$7, 0)</f>
        <v>0</v>
      </c>
      <c r="C299">
        <f t="shared" si="8"/>
        <v>0</v>
      </c>
    </row>
    <row r="300" spans="1:3" x14ac:dyDescent="0.25">
      <c r="A300">
        <f t="shared" si="9"/>
        <v>14.700000000000074</v>
      </c>
      <c r="B300">
        <f>IF(ROW()-5&lt;=NACC, Calcoli!$B$7, 0)</f>
        <v>0</v>
      </c>
      <c r="C300">
        <f t="shared" si="8"/>
        <v>0</v>
      </c>
    </row>
    <row r="301" spans="1:3" x14ac:dyDescent="0.25">
      <c r="A301">
        <f t="shared" si="9"/>
        <v>14.750000000000075</v>
      </c>
      <c r="B301">
        <f>IF(ROW()-5&lt;=NACC, Calcoli!$B$7, 0)</f>
        <v>0</v>
      </c>
      <c r="C301">
        <f t="shared" si="8"/>
        <v>0</v>
      </c>
    </row>
    <row r="302" spans="1:3" x14ac:dyDescent="0.25">
      <c r="A302">
        <f t="shared" si="9"/>
        <v>14.800000000000075</v>
      </c>
      <c r="B302">
        <f>IF(ROW()-5&lt;=NACC, Calcoli!$B$7, 0)</f>
        <v>0</v>
      </c>
      <c r="C302">
        <f t="shared" si="8"/>
        <v>0</v>
      </c>
    </row>
    <row r="303" spans="1:3" x14ac:dyDescent="0.25">
      <c r="A303">
        <f t="shared" si="9"/>
        <v>14.850000000000076</v>
      </c>
      <c r="B303">
        <f>IF(ROW()-5&lt;=NACC, Calcoli!$B$7, 0)</f>
        <v>0</v>
      </c>
      <c r="C303">
        <f t="shared" si="8"/>
        <v>0</v>
      </c>
    </row>
    <row r="304" spans="1:3" x14ac:dyDescent="0.25">
      <c r="A304">
        <f t="shared" si="9"/>
        <v>14.900000000000077</v>
      </c>
      <c r="B304">
        <f>IF(ROW()-5&lt;=NACC, Calcoli!$B$7, 0)</f>
        <v>0</v>
      </c>
      <c r="C304">
        <f t="shared" si="8"/>
        <v>0</v>
      </c>
    </row>
    <row r="305" spans="1:3" x14ac:dyDescent="0.25">
      <c r="A305">
        <f t="shared" si="9"/>
        <v>14.950000000000077</v>
      </c>
      <c r="B305">
        <f>IF(ROW()-5&lt;=NACC, Calcoli!$B$7, 0)</f>
        <v>0</v>
      </c>
      <c r="C305">
        <f t="shared" si="8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13</vt:i4>
      </vt:variant>
    </vt:vector>
  </HeadingPairs>
  <TitlesOfParts>
    <vt:vector size="16" baseType="lpstr">
      <vt:lpstr>Input Dati</vt:lpstr>
      <vt:lpstr>Calcoli</vt:lpstr>
      <vt:lpstr>Ciclo</vt:lpstr>
      <vt:lpstr>DIAMETRO_MM</vt:lpstr>
      <vt:lpstr>ETA_MOT</vt:lpstr>
      <vt:lpstr>ETA_RID</vt:lpstr>
      <vt:lpstr>FATT_SERV</vt:lpstr>
      <vt:lpstr>FS</vt:lpstr>
      <vt:lpstr>MASSA</vt:lpstr>
      <vt:lpstr>N_BOBINA</vt:lpstr>
      <vt:lpstr>N_MOT_TGT</vt:lpstr>
      <vt:lpstr>NACC</vt:lpstr>
      <vt:lpstr>NPAUSE</vt:lpstr>
      <vt:lpstr>T_PAUSA</vt:lpstr>
      <vt:lpstr>T_RES</vt:lpstr>
      <vt:lpstr>T_ROT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system tecno pack</cp:lastModifiedBy>
  <dcterms:created xsi:type="dcterms:W3CDTF">2025-10-28T09:45:22Z</dcterms:created>
  <dcterms:modified xsi:type="dcterms:W3CDTF">2025-10-28T09:49:10Z</dcterms:modified>
</cp:coreProperties>
</file>