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cast\Box Sync\mydata\RISE Datasets\RISE Products\RISE For Web Upload\"/>
    </mc:Choice>
  </mc:AlternateContent>
  <bookViews>
    <workbookView xWindow="0" yWindow="0" windowWidth="38400" windowHeight="17010" tabRatio="668"/>
  </bookViews>
  <sheets>
    <sheet name="Master" sheetId="2" r:id="rId1"/>
    <sheet name="Asian" sheetId="11" r:id="rId2"/>
    <sheet name="Oceana" sheetId="12" r:id="rId3"/>
    <sheet name="Hispanic_Latino_Table" sheetId="13" r:id="rId4"/>
    <sheet name=" Hispanic_Latino_Charts" sheetId="14" r:id="rId5"/>
  </sheets>
  <definedNames>
    <definedName name="_xlnm._FilterDatabase" localSheetId="0" hidden="1">Master!$A$1:$DA$9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" i="13" l="1"/>
  <c r="AS3" i="13"/>
  <c r="AS5" i="13"/>
  <c r="AS6" i="13"/>
  <c r="AS7" i="13"/>
  <c r="AS8" i="13"/>
  <c r="H3" i="13"/>
  <c r="H5" i="13"/>
  <c r="H6" i="13"/>
  <c r="H7" i="13"/>
  <c r="H8" i="13"/>
  <c r="H10" i="13"/>
  <c r="H11" i="13"/>
  <c r="H12" i="13"/>
  <c r="H13" i="13"/>
  <c r="H14" i="13"/>
  <c r="H15" i="13"/>
  <c r="H16" i="13"/>
  <c r="H18" i="13"/>
  <c r="H19" i="13"/>
  <c r="H20" i="13"/>
  <c r="H21" i="13"/>
  <c r="H22" i="13"/>
  <c r="H23" i="13"/>
  <c r="H24" i="13"/>
  <c r="H25" i="13"/>
  <c r="H26" i="13"/>
  <c r="H27" i="13"/>
  <c r="H2" i="13"/>
  <c r="G10" i="13"/>
  <c r="G5" i="13"/>
  <c r="G3" i="13"/>
  <c r="G6" i="13"/>
  <c r="G7" i="13"/>
  <c r="G8" i="13"/>
  <c r="G11" i="13"/>
  <c r="G12" i="13"/>
  <c r="G13" i="13"/>
  <c r="G14" i="13"/>
  <c r="G15" i="13"/>
  <c r="G16" i="13"/>
  <c r="G18" i="13"/>
  <c r="G19" i="13"/>
  <c r="G20" i="13"/>
  <c r="G21" i="13"/>
  <c r="G22" i="13"/>
  <c r="G23" i="13"/>
  <c r="G24" i="13"/>
  <c r="G25" i="13"/>
  <c r="G26" i="13"/>
  <c r="G27" i="13"/>
  <c r="G2" i="13"/>
  <c r="U2" i="13"/>
  <c r="CA3" i="12"/>
  <c r="AT3" i="12"/>
  <c r="AS3" i="12"/>
  <c r="AS5" i="12"/>
  <c r="AS6" i="12"/>
  <c r="AS7" i="12"/>
  <c r="AS8" i="12"/>
  <c r="AS10" i="12"/>
  <c r="AS11" i="12"/>
  <c r="AS13" i="12"/>
  <c r="AS14" i="12"/>
  <c r="AS15" i="12"/>
  <c r="U3" i="12"/>
  <c r="G10" i="12"/>
  <c r="G5" i="12"/>
  <c r="J3" i="12"/>
  <c r="I3" i="12"/>
  <c r="H5" i="12"/>
  <c r="H6" i="12"/>
  <c r="H7" i="12"/>
  <c r="H8" i="12"/>
  <c r="H10" i="12"/>
  <c r="H11" i="12"/>
  <c r="H13" i="12"/>
  <c r="H14" i="12"/>
  <c r="H15" i="12"/>
  <c r="H3" i="12"/>
  <c r="G6" i="12"/>
  <c r="G7" i="12"/>
  <c r="G8" i="12"/>
  <c r="G11" i="12"/>
  <c r="G13" i="12"/>
  <c r="G14" i="12"/>
  <c r="G15" i="12"/>
  <c r="G3" i="12"/>
  <c r="BY3" i="11"/>
  <c r="BY6" i="11"/>
  <c r="BY7" i="11"/>
  <c r="BY8" i="11"/>
  <c r="BY9" i="11"/>
  <c r="BY10" i="11"/>
  <c r="BY5" i="11"/>
  <c r="AT3" i="11"/>
  <c r="W3" i="11"/>
  <c r="V3" i="11"/>
  <c r="H24" i="11"/>
  <c r="H25" i="11"/>
  <c r="H26" i="11"/>
  <c r="H27" i="11"/>
  <c r="H28" i="11"/>
  <c r="H29" i="11"/>
  <c r="H23" i="11"/>
  <c r="G24" i="11"/>
  <c r="G25" i="11"/>
  <c r="G26" i="11"/>
  <c r="G27" i="11"/>
  <c r="G28" i="11"/>
  <c r="G29" i="11"/>
  <c r="G23" i="11"/>
  <c r="H13" i="11"/>
  <c r="H14" i="11"/>
  <c r="H15" i="11"/>
  <c r="H16" i="11"/>
  <c r="H17" i="11"/>
  <c r="H18" i="11"/>
  <c r="H19" i="11"/>
  <c r="H20" i="11"/>
  <c r="H21" i="11"/>
  <c r="H12" i="11"/>
  <c r="G13" i="11"/>
  <c r="G14" i="11"/>
  <c r="G15" i="11"/>
  <c r="G16" i="11"/>
  <c r="G17" i="11"/>
  <c r="G18" i="11"/>
  <c r="G19" i="11"/>
  <c r="G20" i="11"/>
  <c r="G21" i="11"/>
  <c r="G12" i="11"/>
  <c r="H6" i="11"/>
  <c r="H7" i="11"/>
  <c r="H8" i="11"/>
  <c r="H9" i="11"/>
  <c r="H10" i="11"/>
  <c r="H5" i="11"/>
  <c r="G6" i="11"/>
  <c r="G7" i="11"/>
  <c r="G8" i="11"/>
  <c r="G9" i="11"/>
  <c r="G10" i="11"/>
  <c r="G5" i="11"/>
  <c r="J3" i="11"/>
  <c r="I3" i="11"/>
  <c r="H3" i="11"/>
  <c r="G3" i="11"/>
  <c r="G2" i="2"/>
  <c r="J2" i="2"/>
  <c r="I2" i="2"/>
  <c r="H2" i="2"/>
  <c r="BX2" i="2"/>
  <c r="AU2" i="2"/>
  <c r="AT2" i="2"/>
  <c r="AS2" i="2"/>
  <c r="X2" i="2"/>
  <c r="W2" i="2"/>
  <c r="V2" i="2"/>
  <c r="U2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BD5" i="13"/>
  <c r="AY5" i="13"/>
  <c r="BB5" i="13"/>
  <c r="AW5" i="13"/>
  <c r="CA5" i="13"/>
  <c r="BC5" i="13"/>
  <c r="AX5" i="13"/>
  <c r="BZ5" i="13"/>
  <c r="BU5" i="13"/>
  <c r="BQ5" i="13"/>
  <c r="BM5" i="13"/>
  <c r="BJ5" i="13"/>
  <c r="BE5" i="13"/>
  <c r="AZ5" i="13"/>
  <c r="BT5" i="13"/>
  <c r="BP5" i="13"/>
  <c r="BL5" i="13"/>
  <c r="BI5" i="13"/>
  <c r="BY5" i="13"/>
  <c r="BV5" i="13"/>
  <c r="BR5" i="13"/>
  <c r="BN5" i="13"/>
  <c r="BK5" i="13"/>
  <c r="BF5" i="13"/>
  <c r="BA5" i="13"/>
  <c r="BX5" i="13"/>
  <c r="BW5" i="13"/>
  <c r="BG5" i="13"/>
  <c r="BH5" i="13"/>
  <c r="BO5" i="13"/>
  <c r="BS5" i="13"/>
  <c r="AP5" i="13"/>
  <c r="AK5" i="13"/>
  <c r="AF5" i="13"/>
  <c r="AA5" i="13"/>
  <c r="AN5" i="13"/>
  <c r="AI5" i="13"/>
  <c r="AD5" i="13"/>
  <c r="Y5" i="13"/>
  <c r="AV5" i="13"/>
  <c r="AO5" i="13"/>
  <c r="AJ5" i="13"/>
  <c r="AE5" i="13"/>
  <c r="Z5" i="13"/>
  <c r="AU5" i="13"/>
  <c r="AQ5" i="13"/>
  <c r="AL5" i="13"/>
  <c r="AG5" i="13"/>
  <c r="AB5" i="13"/>
  <c r="AT5" i="13"/>
  <c r="AR5" i="13"/>
  <c r="AM5" i="13"/>
  <c r="AH5" i="13"/>
  <c r="AC5" i="13"/>
  <c r="M5" i="13"/>
  <c r="R5" i="13"/>
  <c r="K5" i="13"/>
  <c r="P5" i="13"/>
  <c r="X5" i="13"/>
  <c r="L5" i="13"/>
  <c r="Q5" i="13"/>
  <c r="W5" i="13"/>
  <c r="N5" i="13"/>
  <c r="S5" i="13"/>
  <c r="V5" i="13"/>
  <c r="O5" i="13"/>
  <c r="T5" i="13"/>
  <c r="U5" i="13"/>
  <c r="D5" i="13"/>
  <c r="B5" i="13"/>
  <c r="J5" i="13"/>
  <c r="C5" i="13"/>
  <c r="I5" i="13"/>
  <c r="E5" i="13"/>
  <c r="F5" i="13"/>
  <c r="CA27" i="13"/>
  <c r="BZ27" i="13"/>
  <c r="BY27" i="13"/>
  <c r="BX27" i="13"/>
  <c r="AV27" i="13"/>
  <c r="AU27" i="13"/>
  <c r="AT27" i="13"/>
  <c r="AS27" i="13"/>
  <c r="X27" i="13"/>
  <c r="W27" i="13"/>
  <c r="V27" i="13"/>
  <c r="U27" i="13"/>
  <c r="J27" i="13"/>
  <c r="I27" i="13"/>
  <c r="CA26" i="13"/>
  <c r="BZ26" i="13"/>
  <c r="BY26" i="13"/>
  <c r="BX26" i="13"/>
  <c r="AV26" i="13"/>
  <c r="AU26" i="13"/>
  <c r="AT26" i="13"/>
  <c r="AS26" i="13"/>
  <c r="X26" i="13"/>
  <c r="W26" i="13"/>
  <c r="V26" i="13"/>
  <c r="U26" i="13"/>
  <c r="J26" i="13"/>
  <c r="I26" i="13"/>
  <c r="CA25" i="13"/>
  <c r="BZ25" i="13"/>
  <c r="BY25" i="13"/>
  <c r="BX25" i="13"/>
  <c r="AV25" i="13"/>
  <c r="AU25" i="13"/>
  <c r="AT25" i="13"/>
  <c r="AS25" i="13"/>
  <c r="X25" i="13"/>
  <c r="W25" i="13"/>
  <c r="V25" i="13"/>
  <c r="U25" i="13"/>
  <c r="J25" i="13"/>
  <c r="I25" i="13"/>
  <c r="CA24" i="13"/>
  <c r="BZ24" i="13"/>
  <c r="BY24" i="13"/>
  <c r="BX24" i="13"/>
  <c r="AV24" i="13"/>
  <c r="AU24" i="13"/>
  <c r="AT24" i="13"/>
  <c r="AS24" i="13"/>
  <c r="X24" i="13"/>
  <c r="W24" i="13"/>
  <c r="V24" i="13"/>
  <c r="U24" i="13"/>
  <c r="J24" i="13"/>
  <c r="I24" i="13"/>
  <c r="CA23" i="13"/>
  <c r="BZ23" i="13"/>
  <c r="BY23" i="13"/>
  <c r="BX23" i="13"/>
  <c r="AV23" i="13"/>
  <c r="AU23" i="13"/>
  <c r="AT23" i="13"/>
  <c r="AS23" i="13"/>
  <c r="X23" i="13"/>
  <c r="W23" i="13"/>
  <c r="V23" i="13"/>
  <c r="U23" i="13"/>
  <c r="J23" i="13"/>
  <c r="I23" i="13"/>
  <c r="CA22" i="13"/>
  <c r="BZ22" i="13"/>
  <c r="BY22" i="13"/>
  <c r="BX22" i="13"/>
  <c r="AV22" i="13"/>
  <c r="AU22" i="13"/>
  <c r="AT22" i="13"/>
  <c r="AS22" i="13"/>
  <c r="X22" i="13"/>
  <c r="W22" i="13"/>
  <c r="V22" i="13"/>
  <c r="U22" i="13"/>
  <c r="J22" i="13"/>
  <c r="I22" i="13"/>
  <c r="CA21" i="13"/>
  <c r="BZ21" i="13"/>
  <c r="BY21" i="13"/>
  <c r="BX21" i="13"/>
  <c r="AV21" i="13"/>
  <c r="AU21" i="13"/>
  <c r="AT21" i="13"/>
  <c r="AS21" i="13"/>
  <c r="X21" i="13"/>
  <c r="W21" i="13"/>
  <c r="V21" i="13"/>
  <c r="U21" i="13"/>
  <c r="J21" i="13"/>
  <c r="I21" i="13"/>
  <c r="CA20" i="13"/>
  <c r="BZ20" i="13"/>
  <c r="BY20" i="13"/>
  <c r="BX20" i="13"/>
  <c r="AV20" i="13"/>
  <c r="AU20" i="13"/>
  <c r="AT20" i="13"/>
  <c r="AS20" i="13"/>
  <c r="X20" i="13"/>
  <c r="W20" i="13"/>
  <c r="V20" i="13"/>
  <c r="U20" i="13"/>
  <c r="J20" i="13"/>
  <c r="I20" i="13"/>
  <c r="CA19" i="13"/>
  <c r="BZ19" i="13"/>
  <c r="BY19" i="13"/>
  <c r="BX19" i="13"/>
  <c r="AV19" i="13"/>
  <c r="AU19" i="13"/>
  <c r="AT19" i="13"/>
  <c r="AS19" i="13"/>
  <c r="X19" i="13"/>
  <c r="W19" i="13"/>
  <c r="V19" i="13"/>
  <c r="U19" i="13"/>
  <c r="J19" i="13"/>
  <c r="I19" i="13"/>
  <c r="CA18" i="13"/>
  <c r="BZ18" i="13"/>
  <c r="BY18" i="13"/>
  <c r="BX18" i="13"/>
  <c r="AV18" i="13"/>
  <c r="AU18" i="13"/>
  <c r="AT18" i="13"/>
  <c r="AS18" i="13"/>
  <c r="X18" i="13"/>
  <c r="W18" i="13"/>
  <c r="V18" i="13"/>
  <c r="U18" i="13"/>
  <c r="J18" i="13"/>
  <c r="I18" i="13"/>
  <c r="CA16" i="13"/>
  <c r="BZ16" i="13"/>
  <c r="BY16" i="13"/>
  <c r="BX16" i="13"/>
  <c r="AV16" i="13"/>
  <c r="AU16" i="13"/>
  <c r="AT16" i="13"/>
  <c r="AS16" i="13"/>
  <c r="X16" i="13"/>
  <c r="W16" i="13"/>
  <c r="V16" i="13"/>
  <c r="U16" i="13"/>
  <c r="J16" i="13"/>
  <c r="I16" i="13"/>
  <c r="CA15" i="13"/>
  <c r="BZ15" i="13"/>
  <c r="BY15" i="13"/>
  <c r="BX15" i="13"/>
  <c r="AV15" i="13"/>
  <c r="AU15" i="13"/>
  <c r="AT15" i="13"/>
  <c r="AS15" i="13"/>
  <c r="X15" i="13"/>
  <c r="W15" i="13"/>
  <c r="V15" i="13"/>
  <c r="U15" i="13"/>
  <c r="J15" i="13"/>
  <c r="I15" i="13"/>
  <c r="CA14" i="13"/>
  <c r="BZ14" i="13"/>
  <c r="BY14" i="13"/>
  <c r="BX14" i="13"/>
  <c r="AV14" i="13"/>
  <c r="AU14" i="13"/>
  <c r="AT14" i="13"/>
  <c r="AS14" i="13"/>
  <c r="X14" i="13"/>
  <c r="W14" i="13"/>
  <c r="V14" i="13"/>
  <c r="U14" i="13"/>
  <c r="J14" i="13"/>
  <c r="I14" i="13"/>
  <c r="CA13" i="13"/>
  <c r="BZ13" i="13"/>
  <c r="BY13" i="13"/>
  <c r="BX13" i="13"/>
  <c r="AV13" i="13"/>
  <c r="AU13" i="13"/>
  <c r="AT13" i="13"/>
  <c r="AS13" i="13"/>
  <c r="X13" i="13"/>
  <c r="W13" i="13"/>
  <c r="V13" i="13"/>
  <c r="U13" i="13"/>
  <c r="J13" i="13"/>
  <c r="I13" i="13"/>
  <c r="CA12" i="13"/>
  <c r="BZ12" i="13"/>
  <c r="BY12" i="13"/>
  <c r="BX12" i="13"/>
  <c r="AV12" i="13"/>
  <c r="AU12" i="13"/>
  <c r="AT12" i="13"/>
  <c r="AS12" i="13"/>
  <c r="X12" i="13"/>
  <c r="W12" i="13"/>
  <c r="V12" i="13"/>
  <c r="U12" i="13"/>
  <c r="J12" i="13"/>
  <c r="I12" i="13"/>
  <c r="CA11" i="13"/>
  <c r="BZ11" i="13"/>
  <c r="BY11" i="13"/>
  <c r="BX11" i="13"/>
  <c r="AV11" i="13"/>
  <c r="AU11" i="13"/>
  <c r="AT11" i="13"/>
  <c r="AS11" i="13"/>
  <c r="X11" i="13"/>
  <c r="W11" i="13"/>
  <c r="V11" i="13"/>
  <c r="U11" i="13"/>
  <c r="J11" i="13"/>
  <c r="I11" i="13"/>
  <c r="CA10" i="13"/>
  <c r="BZ10" i="13"/>
  <c r="BY10" i="13"/>
  <c r="BX10" i="13"/>
  <c r="AV10" i="13"/>
  <c r="AU10" i="13"/>
  <c r="AT10" i="13"/>
  <c r="AS10" i="13"/>
  <c r="X10" i="13"/>
  <c r="W10" i="13"/>
  <c r="V10" i="13"/>
  <c r="U10" i="13"/>
  <c r="J10" i="13"/>
  <c r="I10" i="13"/>
  <c r="CA8" i="13"/>
  <c r="BZ8" i="13"/>
  <c r="BY8" i="13"/>
  <c r="BX8" i="13"/>
  <c r="AV8" i="13"/>
  <c r="AU8" i="13"/>
  <c r="AT8" i="13"/>
  <c r="X8" i="13"/>
  <c r="W8" i="13"/>
  <c r="V8" i="13"/>
  <c r="U8" i="13"/>
  <c r="J8" i="13"/>
  <c r="I8" i="13"/>
  <c r="CA7" i="13"/>
  <c r="BZ7" i="13"/>
  <c r="BY7" i="13"/>
  <c r="BX7" i="13"/>
  <c r="AV7" i="13"/>
  <c r="AU7" i="13"/>
  <c r="AT7" i="13"/>
  <c r="X7" i="13"/>
  <c r="W7" i="13"/>
  <c r="V7" i="13"/>
  <c r="U7" i="13"/>
  <c r="J7" i="13"/>
  <c r="I7" i="13"/>
  <c r="CA6" i="13"/>
  <c r="BZ6" i="13"/>
  <c r="BY6" i="13"/>
  <c r="BX6" i="13"/>
  <c r="AV6" i="13"/>
  <c r="AU6" i="13"/>
  <c r="AT6" i="13"/>
  <c r="X6" i="13"/>
  <c r="W6" i="13"/>
  <c r="V6" i="13"/>
  <c r="U6" i="13"/>
  <c r="J6" i="13"/>
  <c r="I6" i="13"/>
  <c r="CA3" i="13"/>
  <c r="BZ3" i="13"/>
  <c r="BY3" i="13"/>
  <c r="BX3" i="13"/>
  <c r="AV3" i="13"/>
  <c r="AU3" i="13"/>
  <c r="AT3" i="13"/>
  <c r="X3" i="13"/>
  <c r="W3" i="13"/>
  <c r="V3" i="13"/>
  <c r="U3" i="13"/>
  <c r="J3" i="13"/>
  <c r="I3" i="13"/>
  <c r="CA2" i="13"/>
  <c r="BZ2" i="13"/>
  <c r="BY2" i="13"/>
  <c r="BX2" i="13"/>
  <c r="AV2" i="13"/>
  <c r="AU2" i="13"/>
  <c r="AT2" i="13"/>
  <c r="X2" i="13"/>
  <c r="W2" i="13"/>
  <c r="V2" i="13"/>
  <c r="J2" i="13"/>
  <c r="I2" i="13"/>
  <c r="BZ6" i="11"/>
  <c r="BZ7" i="11"/>
  <c r="BZ8" i="11"/>
  <c r="BZ9" i="11"/>
  <c r="BZ10" i="11"/>
  <c r="BZ5" i="11"/>
  <c r="CA6" i="11"/>
  <c r="CA7" i="11"/>
  <c r="CA8" i="11"/>
  <c r="CA9" i="11"/>
  <c r="CA10" i="11"/>
  <c r="CA5" i="11"/>
  <c r="CB6" i="11"/>
  <c r="CB7" i="11"/>
  <c r="CB8" i="11"/>
  <c r="CB9" i="11"/>
  <c r="CB10" i="11"/>
  <c r="CB5" i="11"/>
  <c r="AU6" i="11"/>
  <c r="AU7" i="11"/>
  <c r="AU8" i="11"/>
  <c r="AU9" i="11"/>
  <c r="AU10" i="11"/>
  <c r="AU5" i="11"/>
  <c r="AV6" i="11"/>
  <c r="AV7" i="11"/>
  <c r="AV8" i="11"/>
  <c r="AV9" i="11"/>
  <c r="AV10" i="11"/>
  <c r="AV5" i="11"/>
  <c r="AW6" i="11"/>
  <c r="AW7" i="11"/>
  <c r="AW8" i="11"/>
  <c r="AW9" i="11"/>
  <c r="AW10" i="11"/>
  <c r="AW5" i="11"/>
  <c r="AT6" i="11"/>
  <c r="AT7" i="11"/>
  <c r="AT8" i="11"/>
  <c r="AT9" i="11"/>
  <c r="AT10" i="11"/>
  <c r="AT5" i="11"/>
  <c r="W6" i="11"/>
  <c r="W7" i="11"/>
  <c r="W8" i="11"/>
  <c r="W9" i="11"/>
  <c r="W10" i="11"/>
  <c r="W5" i="11"/>
  <c r="X6" i="11"/>
  <c r="X7" i="11"/>
  <c r="X8" i="11"/>
  <c r="X9" i="11"/>
  <c r="X10" i="11"/>
  <c r="X5" i="11"/>
  <c r="Y6" i="11"/>
  <c r="Y7" i="11"/>
  <c r="Y8" i="11"/>
  <c r="Y9" i="11"/>
  <c r="Y10" i="11"/>
  <c r="Y5" i="11"/>
  <c r="V6" i="11"/>
  <c r="V7" i="11"/>
  <c r="V8" i="11"/>
  <c r="V9" i="11"/>
  <c r="V10" i="11"/>
  <c r="V5" i="11"/>
  <c r="I6" i="11"/>
  <c r="I7" i="11"/>
  <c r="I8" i="11"/>
  <c r="I9" i="11"/>
  <c r="I10" i="11"/>
  <c r="I5" i="11"/>
  <c r="J6" i="11"/>
  <c r="J7" i="11"/>
  <c r="J8" i="11"/>
  <c r="J9" i="11"/>
  <c r="J10" i="11"/>
  <c r="J5" i="11"/>
  <c r="BZ24" i="11"/>
  <c r="BZ25" i="11"/>
  <c r="BZ26" i="11"/>
  <c r="BZ27" i="11"/>
  <c r="BZ28" i="11"/>
  <c r="BZ29" i="11"/>
  <c r="BZ23" i="11"/>
  <c r="CA24" i="11"/>
  <c r="CA25" i="11"/>
  <c r="CA26" i="11"/>
  <c r="CA27" i="11"/>
  <c r="CA28" i="11"/>
  <c r="CA29" i="11"/>
  <c r="CA23" i="11"/>
  <c r="CB24" i="11"/>
  <c r="CB25" i="11"/>
  <c r="CB26" i="11"/>
  <c r="CB27" i="11"/>
  <c r="CB28" i="11"/>
  <c r="CB29" i="11"/>
  <c r="CB23" i="11"/>
  <c r="BY24" i="11"/>
  <c r="BY25" i="11"/>
  <c r="BY26" i="11"/>
  <c r="BY27" i="11"/>
  <c r="BY28" i="11"/>
  <c r="BY29" i="11"/>
  <c r="BY23" i="11"/>
  <c r="AW24" i="11"/>
  <c r="AW25" i="11"/>
  <c r="AW26" i="11"/>
  <c r="AW27" i="11"/>
  <c r="AW28" i="11"/>
  <c r="AW29" i="11"/>
  <c r="AW23" i="11"/>
  <c r="AU24" i="11"/>
  <c r="AU25" i="11"/>
  <c r="AU26" i="11"/>
  <c r="AU27" i="11"/>
  <c r="AU28" i="11"/>
  <c r="AU29" i="11"/>
  <c r="AU23" i="11"/>
  <c r="AV24" i="11"/>
  <c r="AV25" i="11"/>
  <c r="AV26" i="11"/>
  <c r="AV27" i="11"/>
  <c r="AV28" i="11"/>
  <c r="AV29" i="11"/>
  <c r="AV23" i="11"/>
  <c r="AT24" i="11"/>
  <c r="AT25" i="11"/>
  <c r="AT26" i="11"/>
  <c r="AT27" i="11"/>
  <c r="AT28" i="11"/>
  <c r="AT29" i="11"/>
  <c r="AT23" i="11"/>
  <c r="X24" i="11"/>
  <c r="X25" i="11"/>
  <c r="X26" i="11"/>
  <c r="X27" i="11"/>
  <c r="X28" i="11"/>
  <c r="X29" i="11"/>
  <c r="X23" i="11"/>
  <c r="Y24" i="11"/>
  <c r="Y25" i="11"/>
  <c r="Y26" i="11"/>
  <c r="Y27" i="11"/>
  <c r="Y28" i="11"/>
  <c r="Y29" i="11"/>
  <c r="Y23" i="11"/>
  <c r="W24" i="11"/>
  <c r="W25" i="11"/>
  <c r="W26" i="11"/>
  <c r="W27" i="11"/>
  <c r="W28" i="11"/>
  <c r="W29" i="11"/>
  <c r="W23" i="11"/>
  <c r="V24" i="11"/>
  <c r="V25" i="11"/>
  <c r="V26" i="11"/>
  <c r="V27" i="11"/>
  <c r="V28" i="11"/>
  <c r="V29" i="11"/>
  <c r="V23" i="11"/>
  <c r="I24" i="11"/>
  <c r="I25" i="11"/>
  <c r="I26" i="11"/>
  <c r="I27" i="11"/>
  <c r="I28" i="11"/>
  <c r="I29" i="11"/>
  <c r="I23" i="11"/>
  <c r="J24" i="11"/>
  <c r="J25" i="11"/>
  <c r="J26" i="11"/>
  <c r="J27" i="11"/>
  <c r="J28" i="11"/>
  <c r="J29" i="11"/>
  <c r="J23" i="11"/>
  <c r="BZ13" i="11"/>
  <c r="BZ14" i="11"/>
  <c r="BZ15" i="11"/>
  <c r="BZ16" i="11"/>
  <c r="BZ17" i="11"/>
  <c r="BZ18" i="11"/>
  <c r="BZ19" i="11"/>
  <c r="BZ20" i="11"/>
  <c r="BZ21" i="11"/>
  <c r="BZ12" i="11"/>
  <c r="CA13" i="11"/>
  <c r="CA14" i="11"/>
  <c r="CA15" i="11"/>
  <c r="CA16" i="11"/>
  <c r="CA17" i="11"/>
  <c r="CA18" i="11"/>
  <c r="CA19" i="11"/>
  <c r="CA20" i="11"/>
  <c r="CA21" i="11"/>
  <c r="CA12" i="11"/>
  <c r="CB13" i="11"/>
  <c r="CB14" i="11"/>
  <c r="CB15" i="11"/>
  <c r="CB16" i="11"/>
  <c r="CB17" i="11"/>
  <c r="CB18" i="11"/>
  <c r="CB19" i="11"/>
  <c r="CB20" i="11"/>
  <c r="CB21" i="11"/>
  <c r="CB12" i="11"/>
  <c r="BY13" i="11"/>
  <c r="BY14" i="11"/>
  <c r="BY15" i="11"/>
  <c r="BY16" i="11"/>
  <c r="BY17" i="11"/>
  <c r="BY18" i="11"/>
  <c r="BY19" i="11"/>
  <c r="BY20" i="11"/>
  <c r="BY21" i="11"/>
  <c r="BY12" i="11"/>
  <c r="AU13" i="11"/>
  <c r="AU14" i="11"/>
  <c r="AU15" i="11"/>
  <c r="AU16" i="11"/>
  <c r="AU17" i="11"/>
  <c r="AU18" i="11"/>
  <c r="AU19" i="11"/>
  <c r="AU20" i="11"/>
  <c r="AU21" i="11"/>
  <c r="AU12" i="11"/>
  <c r="AV13" i="11"/>
  <c r="AV14" i="11"/>
  <c r="AV15" i="11"/>
  <c r="AV16" i="11"/>
  <c r="AV17" i="11"/>
  <c r="AV18" i="11"/>
  <c r="AV19" i="11"/>
  <c r="AV20" i="11"/>
  <c r="AV21" i="11"/>
  <c r="AV12" i="11"/>
  <c r="AW13" i="11"/>
  <c r="AW14" i="11"/>
  <c r="AW15" i="11"/>
  <c r="AW16" i="11"/>
  <c r="AW17" i="11"/>
  <c r="AW18" i="11"/>
  <c r="AW19" i="11"/>
  <c r="AW20" i="11"/>
  <c r="AW21" i="11"/>
  <c r="AW12" i="11"/>
  <c r="AT13" i="11"/>
  <c r="AT14" i="11"/>
  <c r="AT15" i="11"/>
  <c r="AT16" i="11"/>
  <c r="AT17" i="11"/>
  <c r="AT18" i="11"/>
  <c r="AT19" i="11"/>
  <c r="AT20" i="11"/>
  <c r="AT21" i="11"/>
  <c r="AT12" i="11"/>
  <c r="W13" i="11"/>
  <c r="W14" i="11"/>
  <c r="W15" i="11"/>
  <c r="W16" i="11"/>
  <c r="W17" i="11"/>
  <c r="W18" i="11"/>
  <c r="W19" i="11"/>
  <c r="W20" i="11"/>
  <c r="W21" i="11"/>
  <c r="W12" i="11"/>
  <c r="X13" i="11"/>
  <c r="X14" i="11"/>
  <c r="X15" i="11"/>
  <c r="X16" i="11"/>
  <c r="X17" i="11"/>
  <c r="X18" i="11"/>
  <c r="X19" i="11"/>
  <c r="X20" i="11"/>
  <c r="X21" i="11"/>
  <c r="X12" i="11"/>
  <c r="Y13" i="11"/>
  <c r="Y14" i="11"/>
  <c r="Y15" i="11"/>
  <c r="Y16" i="11"/>
  <c r="Y17" i="11"/>
  <c r="Y18" i="11"/>
  <c r="Y19" i="11"/>
  <c r="Y20" i="11"/>
  <c r="Y21" i="11"/>
  <c r="Y12" i="11"/>
  <c r="V13" i="11"/>
  <c r="V14" i="11"/>
  <c r="V15" i="11"/>
  <c r="V16" i="11"/>
  <c r="V17" i="11"/>
  <c r="V18" i="11"/>
  <c r="V19" i="11"/>
  <c r="V20" i="11"/>
  <c r="V21" i="11"/>
  <c r="V12" i="11"/>
  <c r="I13" i="11"/>
  <c r="I14" i="11"/>
  <c r="I15" i="11"/>
  <c r="I16" i="11"/>
  <c r="I17" i="11"/>
  <c r="I18" i="11"/>
  <c r="I19" i="11"/>
  <c r="I20" i="11"/>
  <c r="I12" i="11"/>
  <c r="J13" i="11"/>
  <c r="J14" i="11"/>
  <c r="J15" i="11"/>
  <c r="J16" i="11"/>
  <c r="J17" i="11"/>
  <c r="J18" i="11"/>
  <c r="J19" i="11"/>
  <c r="J20" i="11"/>
  <c r="J12" i="11"/>
  <c r="J21" i="11"/>
  <c r="I21" i="11"/>
  <c r="CB3" i="11"/>
  <c r="CA3" i="11"/>
  <c r="BZ3" i="11"/>
  <c r="AW3" i="11"/>
  <c r="AV3" i="11"/>
  <c r="AU3" i="11"/>
  <c r="Y3" i="11"/>
  <c r="X3" i="11"/>
  <c r="CA15" i="12"/>
  <c r="BZ15" i="12"/>
  <c r="BY15" i="12"/>
  <c r="BX15" i="12"/>
  <c r="AV15" i="12"/>
  <c r="AU15" i="12"/>
  <c r="AT15" i="12"/>
  <c r="X15" i="12"/>
  <c r="W15" i="12"/>
  <c r="V15" i="12"/>
  <c r="U15" i="12"/>
  <c r="J15" i="12"/>
  <c r="I15" i="12"/>
  <c r="CA14" i="12"/>
  <c r="BZ14" i="12"/>
  <c r="BY14" i="12"/>
  <c r="BX14" i="12"/>
  <c r="AV14" i="12"/>
  <c r="AU14" i="12"/>
  <c r="AT14" i="12"/>
  <c r="X14" i="12"/>
  <c r="W14" i="12"/>
  <c r="V14" i="12"/>
  <c r="U14" i="12"/>
  <c r="J14" i="12"/>
  <c r="I14" i="12"/>
  <c r="CA13" i="12"/>
  <c r="BZ13" i="12"/>
  <c r="BY13" i="12"/>
  <c r="BX13" i="12"/>
  <c r="AV13" i="12"/>
  <c r="AU13" i="12"/>
  <c r="AT13" i="12"/>
  <c r="X13" i="12"/>
  <c r="W13" i="12"/>
  <c r="V13" i="12"/>
  <c r="U13" i="12"/>
  <c r="J13" i="12"/>
  <c r="I13" i="12"/>
  <c r="CA11" i="12"/>
  <c r="BZ11" i="12"/>
  <c r="BY11" i="12"/>
  <c r="BX11" i="12"/>
  <c r="AV11" i="12"/>
  <c r="AU11" i="12"/>
  <c r="AT11" i="12"/>
  <c r="X11" i="12"/>
  <c r="W11" i="12"/>
  <c r="V11" i="12"/>
  <c r="U11" i="12"/>
  <c r="J11" i="12"/>
  <c r="I11" i="12"/>
  <c r="CA10" i="12"/>
  <c r="BZ10" i="12"/>
  <c r="BY10" i="12"/>
  <c r="BX10" i="12"/>
  <c r="AV10" i="12"/>
  <c r="AU10" i="12"/>
  <c r="AT10" i="12"/>
  <c r="X10" i="12"/>
  <c r="W10" i="12"/>
  <c r="V10" i="12"/>
  <c r="U10" i="12"/>
  <c r="J10" i="12"/>
  <c r="I10" i="12"/>
  <c r="CA8" i="12"/>
  <c r="BZ8" i="12"/>
  <c r="BY8" i="12"/>
  <c r="BX8" i="12"/>
  <c r="AV8" i="12"/>
  <c r="AU8" i="12"/>
  <c r="AT8" i="12"/>
  <c r="X8" i="12"/>
  <c r="W8" i="12"/>
  <c r="V8" i="12"/>
  <c r="U8" i="12"/>
  <c r="J8" i="12"/>
  <c r="I8" i="12"/>
  <c r="CA7" i="12"/>
  <c r="BZ7" i="12"/>
  <c r="BY7" i="12"/>
  <c r="BX7" i="12"/>
  <c r="AV7" i="12"/>
  <c r="AU7" i="12"/>
  <c r="AT7" i="12"/>
  <c r="X7" i="12"/>
  <c r="W7" i="12"/>
  <c r="V7" i="12"/>
  <c r="U7" i="12"/>
  <c r="J7" i="12"/>
  <c r="I7" i="12"/>
  <c r="CA6" i="12"/>
  <c r="BZ6" i="12"/>
  <c r="BY6" i="12"/>
  <c r="BX6" i="12"/>
  <c r="AV6" i="12"/>
  <c r="AU6" i="12"/>
  <c r="AT6" i="12"/>
  <c r="X6" i="12"/>
  <c r="W6" i="12"/>
  <c r="V6" i="12"/>
  <c r="U6" i="12"/>
  <c r="J6" i="12"/>
  <c r="I6" i="12"/>
  <c r="CA5" i="12"/>
  <c r="BZ5" i="12"/>
  <c r="BY5" i="12"/>
  <c r="BX5" i="12"/>
  <c r="AV5" i="12"/>
  <c r="AU5" i="12"/>
  <c r="AT5" i="12"/>
  <c r="X5" i="12"/>
  <c r="W5" i="12"/>
  <c r="V5" i="12"/>
  <c r="U5" i="12"/>
  <c r="J5" i="12"/>
  <c r="I5" i="12"/>
  <c r="BZ3" i="12"/>
  <c r="BY3" i="12"/>
  <c r="BX3" i="12"/>
  <c r="AV3" i="12"/>
  <c r="AU3" i="12"/>
  <c r="X3" i="12"/>
  <c r="W3" i="12"/>
  <c r="V3" i="12"/>
  <c r="BX3" i="2"/>
  <c r="BY3" i="2"/>
  <c r="BZ3" i="2"/>
  <c r="CA3" i="2"/>
  <c r="BX4" i="2"/>
  <c r="BY4" i="2"/>
  <c r="BZ4" i="2"/>
  <c r="CA4" i="2"/>
  <c r="BX5" i="2"/>
  <c r="BY5" i="2"/>
  <c r="BZ5" i="2"/>
  <c r="CA5" i="2"/>
  <c r="BX6" i="2"/>
  <c r="BY6" i="2"/>
  <c r="BZ6" i="2"/>
  <c r="CA6" i="2"/>
  <c r="BX7" i="2"/>
  <c r="BY7" i="2"/>
  <c r="BZ7" i="2"/>
  <c r="CA7" i="2"/>
  <c r="BX8" i="2"/>
  <c r="BY8" i="2"/>
  <c r="BZ8" i="2"/>
  <c r="CA8" i="2"/>
  <c r="BX9" i="2"/>
  <c r="BY9" i="2"/>
  <c r="BZ9" i="2"/>
  <c r="CA9" i="2"/>
  <c r="CA2" i="2"/>
  <c r="BZ2" i="2"/>
  <c r="BY2" i="2"/>
  <c r="AS3" i="2"/>
  <c r="AT3" i="2"/>
  <c r="AU3" i="2"/>
  <c r="AV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S9" i="2"/>
  <c r="AT9" i="2"/>
  <c r="AU9" i="2"/>
  <c r="AV9" i="2"/>
  <c r="AV2" i="2"/>
  <c r="U3" i="2"/>
  <c r="V3" i="2"/>
  <c r="W3" i="2"/>
  <c r="X3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</calcChain>
</file>

<file path=xl/sharedStrings.xml><?xml version="1.0" encoding="utf-8"?>
<sst xmlns="http://schemas.openxmlformats.org/spreadsheetml/2006/main" count="475" uniqueCount="145">
  <si>
    <t>male_2021</t>
  </si>
  <si>
    <t>Asian</t>
  </si>
  <si>
    <t>Asian Indian</t>
  </si>
  <si>
    <t>Bangladeshi</t>
  </si>
  <si>
    <t>Cambodian</t>
  </si>
  <si>
    <t>Chinese (Excl. Taiwan)</t>
  </si>
  <si>
    <t>Taiwanese</t>
  </si>
  <si>
    <t>Filipino</t>
  </si>
  <si>
    <t>Hmong</t>
  </si>
  <si>
    <t>Indonesian</t>
  </si>
  <si>
    <t>Japanese</t>
  </si>
  <si>
    <t>Korean</t>
  </si>
  <si>
    <t>Laotian</t>
  </si>
  <si>
    <t>Malaysian</t>
  </si>
  <si>
    <t>Pakistani</t>
  </si>
  <si>
    <t>Thai</t>
  </si>
  <si>
    <t>Vietnamese</t>
  </si>
  <si>
    <t>Bhutanese</t>
  </si>
  <si>
    <t>Burmese</t>
  </si>
  <si>
    <t>Mongolian</t>
  </si>
  <si>
    <t>Nepalese</t>
  </si>
  <si>
    <t>East Asian</t>
  </si>
  <si>
    <t>Southeast Asian</t>
  </si>
  <si>
    <t>South Asian</t>
  </si>
  <si>
    <t>Pacific Islander</t>
  </si>
  <si>
    <t>Polynesian</t>
  </si>
  <si>
    <t>Hawaiian</t>
  </si>
  <si>
    <t>Samoan</t>
  </si>
  <si>
    <t>Tongan</t>
  </si>
  <si>
    <t>Micronesian</t>
  </si>
  <si>
    <t>Guam / Chamorro</t>
  </si>
  <si>
    <t>Melanesian</t>
  </si>
  <si>
    <t>Fijian</t>
  </si>
  <si>
    <t>Marshallese</t>
  </si>
  <si>
    <t>20-24 Unemployed</t>
  </si>
  <si>
    <t>20-24 Employed</t>
  </si>
  <si>
    <t>20-24 Military</t>
  </si>
  <si>
    <t>20-24 Civilian</t>
  </si>
  <si>
    <t>16-19 Unemployed</t>
  </si>
  <si>
    <t>16-19 Employed</t>
  </si>
  <si>
    <t>16-19 Military</t>
  </si>
  <si>
    <t>16-19 Civilian</t>
  </si>
  <si>
    <t>Srilankan</t>
  </si>
  <si>
    <t>Caribbean</t>
  </si>
  <si>
    <t>Central American</t>
  </si>
  <si>
    <t>South American</t>
  </si>
  <si>
    <t>Hispanic/Latino</t>
  </si>
  <si>
    <t>Mexican</t>
  </si>
  <si>
    <t>Puerto Rican</t>
  </si>
  <si>
    <t>Cuban</t>
  </si>
  <si>
    <t>Domimican</t>
  </si>
  <si>
    <t>Costa Rican</t>
  </si>
  <si>
    <t>Guatemalan</t>
  </si>
  <si>
    <t>Honduran</t>
  </si>
  <si>
    <t>Nicaraguan</t>
  </si>
  <si>
    <t>Panamnian</t>
  </si>
  <si>
    <t>Salvadorian</t>
  </si>
  <si>
    <t>Argentenian</t>
  </si>
  <si>
    <t>Bolivian</t>
  </si>
  <si>
    <t>Chilean</t>
  </si>
  <si>
    <t>Colombian</t>
  </si>
  <si>
    <t>Ecuadorian</t>
  </si>
  <si>
    <t>Paraguayan</t>
  </si>
  <si>
    <t>Peruvian</t>
  </si>
  <si>
    <t>Uruguayan</t>
  </si>
  <si>
    <t xml:space="preserve">Venezuelan </t>
  </si>
  <si>
    <t>25-54 Unemployed</t>
  </si>
  <si>
    <t>25-54 Employed</t>
  </si>
  <si>
    <t>25-54 Military</t>
  </si>
  <si>
    <t>25-54 Civilian</t>
  </si>
  <si>
    <t xml:space="preserve">Total Population </t>
  </si>
  <si>
    <t>White</t>
  </si>
  <si>
    <t>Black</t>
  </si>
  <si>
    <t xml:space="preserve">American Indian </t>
  </si>
  <si>
    <t>Alaska Native</t>
  </si>
  <si>
    <t xml:space="preserve">Hawaiian Pacific Islander </t>
  </si>
  <si>
    <t xml:space="preserve">Hispanic/Latino </t>
  </si>
  <si>
    <t xml:space="preserve">Pupulation Group </t>
  </si>
  <si>
    <t>Population Group</t>
  </si>
  <si>
    <t>55-over Unemployed</t>
  </si>
  <si>
    <t>55-over Employed</t>
  </si>
  <si>
    <t>55-over Military</t>
  </si>
  <si>
    <t>55-over Civilian</t>
  </si>
  <si>
    <t>16-19 In Armed Forces</t>
  </si>
  <si>
    <t xml:space="preserve">16-19 Civilian </t>
  </si>
  <si>
    <t xml:space="preserve">20-21 Civilian </t>
  </si>
  <si>
    <t xml:space="preserve">16-19 Civilian Employed </t>
  </si>
  <si>
    <t xml:space="preserve">16-19 Civilian Unemployed </t>
  </si>
  <si>
    <t>20-21 Civilian Employed</t>
  </si>
  <si>
    <t>20-21 Civilian Unemployed</t>
  </si>
  <si>
    <t>16-19 Males In Labor Force</t>
  </si>
  <si>
    <t>20-21 Males In Labor Force</t>
  </si>
  <si>
    <t>20-21  In Armed Forces</t>
  </si>
  <si>
    <t>22-24 Males in Labor Force</t>
  </si>
  <si>
    <t>22-24 In Armed Forces</t>
  </si>
  <si>
    <t xml:space="preserve">22-24 Civilian </t>
  </si>
  <si>
    <t xml:space="preserve">22-24 Civilian Employed </t>
  </si>
  <si>
    <t xml:space="preserve">22-24 Civilian Unemployed </t>
  </si>
  <si>
    <t>25-29 Males in Labor Force</t>
  </si>
  <si>
    <t>25-29 In Armed Forces</t>
  </si>
  <si>
    <t xml:space="preserve">25-29 Civilian </t>
  </si>
  <si>
    <t>25-29 Civilian Employed</t>
  </si>
  <si>
    <t>25-29 Civilian Unemployed</t>
  </si>
  <si>
    <t>30-34 Males in Labor Force</t>
  </si>
  <si>
    <t>30-34 In Armed Forces</t>
  </si>
  <si>
    <t xml:space="preserve">30-34 Civilian </t>
  </si>
  <si>
    <t xml:space="preserve">30-34 Civilian Employed </t>
  </si>
  <si>
    <t xml:space="preserve">30-34 Civilian Unemployed </t>
  </si>
  <si>
    <t xml:space="preserve">35-44 Males in Labor Force </t>
  </si>
  <si>
    <t xml:space="preserve">35-44 In Armed Forces </t>
  </si>
  <si>
    <t xml:space="preserve">35-44 Civilian </t>
  </si>
  <si>
    <t xml:space="preserve">35-44 Civilian Employed </t>
  </si>
  <si>
    <t>35-44 Civilian Unemployed</t>
  </si>
  <si>
    <t>45-54 Males in Labor Force</t>
  </si>
  <si>
    <t xml:space="preserve">45-54 In Armed Forces </t>
  </si>
  <si>
    <t>45-54 Civilian</t>
  </si>
  <si>
    <t>45-54 Civilian Employed</t>
  </si>
  <si>
    <t>45-54 Civilian Unemployed</t>
  </si>
  <si>
    <t>55-59 Males in Labor Force</t>
  </si>
  <si>
    <t>55-59 In Armed Forces</t>
  </si>
  <si>
    <t xml:space="preserve">55-59 Civilian </t>
  </si>
  <si>
    <t>55-59 Civilian Employed</t>
  </si>
  <si>
    <t>55-59 Civilian Unemployed</t>
  </si>
  <si>
    <t xml:space="preserve">60-61 Males in Labor Force </t>
  </si>
  <si>
    <t>60-61 In Armed Forces</t>
  </si>
  <si>
    <t xml:space="preserve">60-61 Civilian </t>
  </si>
  <si>
    <t>60-61 Civilian Employed</t>
  </si>
  <si>
    <t>60-61 Civilian Unemployed</t>
  </si>
  <si>
    <t>62-64 Males in Labor Force</t>
  </si>
  <si>
    <t xml:space="preserve">62-64 In Armed Forces </t>
  </si>
  <si>
    <t xml:space="preserve">62-64 Civilian </t>
  </si>
  <si>
    <t>62-64 Civilian Employed</t>
  </si>
  <si>
    <t>62-64 Civilian Unemployed</t>
  </si>
  <si>
    <t>65-69 Males in Labor Force</t>
  </si>
  <si>
    <t>65-69 Labor Employed</t>
  </si>
  <si>
    <t>65-69 Labor Unemployed</t>
  </si>
  <si>
    <t xml:space="preserve">65-69 Not in Labor Force </t>
  </si>
  <si>
    <t xml:space="preserve">70-74 Males in Labor Force </t>
  </si>
  <si>
    <t>70-74 Labor Employed</t>
  </si>
  <si>
    <t>70-74 Labor Unemployed</t>
  </si>
  <si>
    <t xml:space="preserve">70-74 Not in Labor Force </t>
  </si>
  <si>
    <t>75+ Males in Labor Forcie pluslabor</t>
  </si>
  <si>
    <t>75+ Labor Employed</t>
  </si>
  <si>
    <t>75+ Labor Unemployed</t>
  </si>
  <si>
    <t xml:space="preserve">75+ Not in Labor Force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</si>
</sst>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9" fontId="0" fillId="0" borderId="0" xfId="42" applyFont="1" applyFill="1"/>
    <xf numFmtId="0" fontId="21" fillId="0" borderId="0" xfId="0" applyFont="1"/>
    <xf numFmtId="0" fontId="0" fillId="33" borderId="0" xfId="0" applyFill="1"/>
    <xf numFmtId="0" fontId="16" fillId="0" borderId="0" xfId="0" applyFont="1" applyFill="1"/>
    <xf numFmtId="9" fontId="0" fillId="0" borderId="0" xfId="42" applyFont="1" applyAlignment="1">
      <alignment wrapText="1"/>
    </xf>
    <xf numFmtId="0" fontId="22" fillId="0" borderId="0" xfId="0" applyFont="1"/>
    <xf numFmtId="0" fontId="23" fillId="0" borderId="0" xfId="0" applyFont="1"/>
    <xf numFmtId="0" fontId="0" fillId="0" borderId="0" xfId="0" applyFont="1"/>
    <xf numFmtId="0" fontId="24" fillId="0" borderId="0" xfId="0" applyFont="1"/>
    <xf numFmtId="9" fontId="24" fillId="0" borderId="0" xfId="42" applyFont="1" applyFill="1"/>
    <xf numFmtId="0" fontId="24" fillId="0" borderId="0" xfId="0" applyFont="1" applyFill="1"/>
    <xf numFmtId="9" fontId="16" fillId="0" borderId="0" xfId="42" applyFont="1" applyFill="1"/>
    <xf numFmtId="0" fontId="24" fillId="0" borderId="0" xfId="0" applyFont="1" applyFill="1" applyAlignment="1">
      <alignment wrapText="1"/>
    </xf>
    <xf numFmtId="9" fontId="20" fillId="33" borderId="11" xfId="0" applyNumberFormat="1" applyFont="1" applyFill="1" applyBorder="1"/>
    <xf numFmtId="9" fontId="20" fillId="33" borderId="12" xfId="0" applyNumberFormat="1" applyFont="1" applyFill="1" applyBorder="1"/>
    <xf numFmtId="9" fontId="0" fillId="0" borderId="0" xfId="42" applyFont="1" applyFill="1" applyBorder="1"/>
    <xf numFmtId="9" fontId="0" fillId="0" borderId="14" xfId="42" applyFont="1" applyFill="1" applyBorder="1"/>
    <xf numFmtId="9" fontId="0" fillId="0" borderId="16" xfId="42" applyFont="1" applyFill="1" applyBorder="1"/>
    <xf numFmtId="9" fontId="0" fillId="0" borderId="17" xfId="42" applyFont="1" applyFill="1" applyBorder="1"/>
    <xf numFmtId="9" fontId="20" fillId="0" borderId="10" xfId="0" applyNumberFormat="1" applyFont="1" applyFill="1" applyBorder="1"/>
    <xf numFmtId="9" fontId="20" fillId="0" borderId="11" xfId="0" applyNumberFormat="1" applyFont="1" applyFill="1" applyBorder="1"/>
    <xf numFmtId="9" fontId="20" fillId="0" borderId="12" xfId="0" applyNumberFormat="1" applyFont="1" applyFill="1" applyBorder="1"/>
    <xf numFmtId="9" fontId="0" fillId="0" borderId="13" xfId="42" applyFont="1" applyFill="1" applyBorder="1"/>
    <xf numFmtId="9" fontId="0" fillId="0" borderId="15" xfId="42" applyFont="1" applyFill="1" applyBorder="1"/>
    <xf numFmtId="9" fontId="20" fillId="33" borderId="10" xfId="42" applyFont="1" applyFill="1" applyBorder="1"/>
    <xf numFmtId="9" fontId="20" fillId="33" borderId="11" xfId="42" applyFont="1" applyFill="1" applyBorder="1"/>
    <xf numFmtId="9" fontId="20" fillId="33" borderId="12" xfId="42" applyFont="1" applyFill="1" applyBorder="1"/>
    <xf numFmtId="9" fontId="0" fillId="33" borderId="10" xfId="42" applyFont="1" applyFill="1" applyBorder="1"/>
    <xf numFmtId="9" fontId="16" fillId="0" borderId="13" xfId="42" applyFont="1" applyFill="1" applyBorder="1"/>
    <xf numFmtId="9" fontId="16" fillId="0" borderId="0" xfId="42" applyFont="1" applyFill="1" applyBorder="1"/>
    <xf numFmtId="9" fontId="16" fillId="0" borderId="14" xfId="42" applyFont="1" applyFill="1" applyBorder="1"/>
    <xf numFmtId="9" fontId="16" fillId="0" borderId="15" xfId="42" applyFont="1" applyFill="1" applyBorder="1"/>
    <xf numFmtId="9" fontId="16" fillId="0" borderId="16" xfId="42" applyFont="1" applyFill="1" applyBorder="1"/>
    <xf numFmtId="9" fontId="24" fillId="0" borderId="13" xfId="42" applyFont="1" applyFill="1" applyBorder="1"/>
    <xf numFmtId="9" fontId="24" fillId="0" borderId="0" xfId="42" applyFont="1" applyFill="1" applyBorder="1"/>
    <xf numFmtId="9" fontId="24" fillId="0" borderId="14" xfId="42" applyFont="1" applyFill="1" applyBorder="1"/>
    <xf numFmtId="9" fontId="24" fillId="0" borderId="15" xfId="42" applyFont="1" applyFill="1" applyBorder="1"/>
    <xf numFmtId="9" fontId="24" fillId="0" borderId="16" xfId="42" applyFont="1" applyFill="1" applyBorder="1"/>
    <xf numFmtId="9" fontId="24" fillId="0" borderId="17" xfId="42" applyFont="1" applyFill="1" applyBorder="1"/>
    <xf numFmtId="0" fontId="0" fillId="33" borderId="0" xfId="0" applyFill="1" applyBorder="1"/>
    <xf numFmtId="0" fontId="0" fillId="0" borderId="0" xfId="0" applyFill="1" applyBorder="1"/>
    <xf numFmtId="0" fontId="0" fillId="0" borderId="0" xfId="0" applyBorder="1"/>
    <xf numFmtId="9" fontId="0" fillId="33" borderId="18" xfId="42" applyFont="1" applyFill="1" applyBorder="1"/>
    <xf numFmtId="9" fontId="0" fillId="0" borderId="19" xfId="42" applyFont="1" applyFill="1" applyBorder="1"/>
    <xf numFmtId="9" fontId="0" fillId="0" borderId="20" xfId="42" applyFont="1" applyFill="1" applyBorder="1"/>
    <xf numFmtId="9" fontId="0" fillId="0" borderId="18" xfId="42" applyFont="1" applyFill="1" applyBorder="1"/>
    <xf numFmtId="9" fontId="20" fillId="0" borderId="10" xfId="42" applyFont="1" applyFill="1" applyBorder="1"/>
    <xf numFmtId="9" fontId="20" fillId="0" borderId="11" xfId="42" applyFont="1" applyFill="1" applyBorder="1"/>
    <xf numFmtId="9" fontId="20" fillId="0" borderId="12" xfId="42" applyFont="1" applyFill="1" applyBorder="1"/>
    <xf numFmtId="9" fontId="24" fillId="0" borderId="0" xfId="42" applyFont="1" applyAlignment="1">
      <alignment wrapText="1"/>
    </xf>
    <xf numFmtId="9" fontId="24" fillId="0" borderId="18" xfId="42" applyFont="1" applyFill="1" applyBorder="1"/>
    <xf numFmtId="9" fontId="24" fillId="0" borderId="11" xfId="0" applyNumberFormat="1" applyFont="1" applyFill="1" applyBorder="1"/>
    <xf numFmtId="9" fontId="24" fillId="0" borderId="12" xfId="0" applyNumberFormat="1" applyFont="1" applyFill="1" applyBorder="1"/>
    <xf numFmtId="9" fontId="24" fillId="0" borderId="10" xfId="0" applyNumberFormat="1" applyFont="1" applyFill="1" applyBorder="1"/>
    <xf numFmtId="9" fontId="24" fillId="0" borderId="10" xfId="42" applyFont="1" applyFill="1" applyBorder="1"/>
    <xf numFmtId="9" fontId="24" fillId="0" borderId="11" xfId="42" applyFont="1" applyFill="1" applyBorder="1"/>
    <xf numFmtId="9" fontId="24" fillId="0" borderId="12" xfId="42" applyFont="1" applyFill="1" applyBorder="1"/>
    <xf numFmtId="9" fontId="0" fillId="0" borderId="0" xfId="42" applyNumberFormat="1" applyFont="1" applyFill="1" applyBorder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 </a:t>
            </a:r>
            <a:r>
              <a:rPr lang="en-US" sz="1400" b="1" i="0" u="none" strike="noStrike" baseline="0">
                <a:effectLst/>
              </a:rPr>
              <a:t>Employment Status </a:t>
            </a:r>
            <a:r>
              <a:rPr lang="en-US" b="1"/>
              <a:t>Males</a:t>
            </a:r>
            <a:r>
              <a:rPr lang="en-US" b="1" baseline="0"/>
              <a:t> 16-19 by Race &amp; Ethnicity, </a:t>
            </a:r>
          </a:p>
          <a:p>
            <a:pPr>
              <a:defRPr/>
            </a:pPr>
            <a:r>
              <a:rPr lang="en-US" b="1" baseline="0"/>
              <a:t> United States  2010-2015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Master!$G$1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(Master!$G$2,Master!$G$3,Master!$G$4,Master!$G$5,Master!$G$6,Master!$G$7,Master!$G$8,Master!$G$9)</c:f>
              <c:numCache>
                <c:formatCode>0%</c:formatCode>
                <c:ptCount val="8"/>
                <c:pt idx="0">
                  <c:v>0.26111588061277313</c:v>
                </c:pt>
                <c:pt idx="1">
                  <c:v>0.22801050973234707</c:v>
                </c:pt>
                <c:pt idx="2">
                  <c:v>0.42387383696869241</c:v>
                </c:pt>
                <c:pt idx="3">
                  <c:v>0.36235215601942827</c:v>
                </c:pt>
                <c:pt idx="4">
                  <c:v>0.3987915407854985</c:v>
                </c:pt>
                <c:pt idx="5">
                  <c:v>0.25290888075515316</c:v>
                </c:pt>
                <c:pt idx="6">
                  <c:v>0.2713383281915675</c:v>
                </c:pt>
                <c:pt idx="7">
                  <c:v>0.26705129755188373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C-4522-B3BD-AB74F6FFF8D2}"/>
            </c:ext>
          </c:extLst>
        </c:ser>
        <c:ser>
          <c:idx val="1"/>
          <c:order val="1"/>
          <c:tx>
            <c:strRef>
              <c:f>Master!$H$1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(Master!$H$2,Master!$H$3,Master!$H$4,Master!$H$5,Master!$H$6,Master!$H$7,Master!$H$8,Master!$H$9)</c:f>
              <c:numCache>
                <c:formatCode>0%</c:formatCode>
                <c:ptCount val="8"/>
                <c:pt idx="0">
                  <c:v>0.73888411938722687</c:v>
                </c:pt>
                <c:pt idx="1">
                  <c:v>0.77198949026765296</c:v>
                </c:pt>
                <c:pt idx="2">
                  <c:v>0.57612616303130759</c:v>
                </c:pt>
                <c:pt idx="3">
                  <c:v>0.63764784398057173</c:v>
                </c:pt>
                <c:pt idx="4">
                  <c:v>0.6012084592145015</c:v>
                </c:pt>
                <c:pt idx="5">
                  <c:v>0.74709111924484684</c:v>
                </c:pt>
                <c:pt idx="6">
                  <c:v>0.72866167180843244</c:v>
                </c:pt>
                <c:pt idx="7">
                  <c:v>0.73294870244811627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C-4522-B3BD-AB74F6FFF8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Southeast Asian Males 16-19,   United States 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9-451C-853E-F073C0DCB7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(Asian!$G$3,Asian!$G$13,Asian!$G$14,Asian!$G$15,Asian!$G$16,Asian!$G$17,Asian!$G$18,Asian!$G$19,Asian!$G$20,Asian!$G$21)</c:f>
              <c:numCache>
                <c:formatCode>0%</c:formatCode>
                <c:ptCount val="10"/>
                <c:pt idx="0">
                  <c:v>0.25290888075515316</c:v>
                </c:pt>
                <c:pt idx="1">
                  <c:v>0.36792164064891336</c:v>
                </c:pt>
                <c:pt idx="2">
                  <c:v>0.24633987907859892</c:v>
                </c:pt>
                <c:pt idx="3">
                  <c:v>0.28832181463760409</c:v>
                </c:pt>
                <c:pt idx="4">
                  <c:v>0.23024054982817868</c:v>
                </c:pt>
                <c:pt idx="5">
                  <c:v>0.3292962356792144</c:v>
                </c:pt>
                <c:pt idx="6">
                  <c:v>0.13131313131313133</c:v>
                </c:pt>
                <c:pt idx="7">
                  <c:v>0.27949326999208235</c:v>
                </c:pt>
                <c:pt idx="8">
                  <c:v>0.29094931230162546</c:v>
                </c:pt>
                <c:pt idx="9">
                  <c:v>0.30958904109589042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9-451C-853E-F073C0DCB7C6}"/>
            </c:ext>
          </c:extLst>
        </c:ser>
        <c:ser>
          <c:idx val="1"/>
          <c:order val="1"/>
          <c:tx>
            <c:v>16-19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D9-451C-853E-F073C0DCB7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(Asian!$H$3,Asian!$H$13,Asian!$H$14,Asian!$H$15,Asian!$H$16,Asian!$H$17,Asian!$H$18,Asian!$H$19,Asian!$H$20,Asian!$H$21)</c:f>
              <c:numCache>
                <c:formatCode>0%</c:formatCode>
                <c:ptCount val="10"/>
                <c:pt idx="0">
                  <c:v>0.74709111924484684</c:v>
                </c:pt>
                <c:pt idx="1">
                  <c:v>0.63207835935108658</c:v>
                </c:pt>
                <c:pt idx="2">
                  <c:v>0.75366012092140111</c:v>
                </c:pt>
                <c:pt idx="3">
                  <c:v>0.71167818536239591</c:v>
                </c:pt>
                <c:pt idx="4">
                  <c:v>0.76975945017182135</c:v>
                </c:pt>
                <c:pt idx="5">
                  <c:v>0.6707037643207856</c:v>
                </c:pt>
                <c:pt idx="6">
                  <c:v>0.86868686868686873</c:v>
                </c:pt>
                <c:pt idx="7">
                  <c:v>0.72050673000791765</c:v>
                </c:pt>
                <c:pt idx="8">
                  <c:v>0.70905068769837454</c:v>
                </c:pt>
                <c:pt idx="9">
                  <c:v>0.69041095890410964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9-451C-853E-F073C0DCB7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726744"/>
        <c:axId val="526727400"/>
      </c:barChart>
      <c:catAx>
        <c:axId val="5267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27400"/>
        <c:crosses val="autoZero"/>
        <c:auto val="1"/>
        <c:lblAlgn val="ctr"/>
        <c:lblOffset val="100"/>
        <c:noMultiLvlLbl val="0"/>
      </c:catAx>
      <c:valAx>
        <c:axId val="5267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267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Military Status of Asian</a:t>
            </a:r>
            <a:r>
              <a:rPr lang="en-US" sz="1200" b="1" baseline="0"/>
              <a:t> Males 16-19,</a:t>
            </a:r>
          </a:p>
          <a:p>
            <a:pPr>
              <a:defRPr/>
            </a:pPr>
            <a:r>
              <a:rPr lang="en-US" sz="1200" b="1" baseline="0"/>
              <a:t>United States 2010-2015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1-47F0-9DAA-20EEC7B916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(Asian!$I$3,Asian!$I$5,Asian!$I$12,Asian!$I$23)</c:f>
              <c:numCache>
                <c:formatCode>0%</c:formatCode>
                <c:ptCount val="4"/>
                <c:pt idx="0">
                  <c:v>2.271422251089586E-2</c:v>
                </c:pt>
                <c:pt idx="1">
                  <c:v>1.7386573456870842E-2</c:v>
                </c:pt>
                <c:pt idx="2">
                  <c:v>2.988091618466852E-2</c:v>
                </c:pt>
                <c:pt idx="3">
                  <c:v>7.7672810405530748E-3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1-47F0-9DAA-20EEC7B91617}"/>
            </c:ext>
          </c:extLst>
        </c:ser>
        <c:ser>
          <c:idx val="1"/>
          <c:order val="1"/>
          <c:tx>
            <c:v>16-19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A1-47F0-9DAA-20EEC7B916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(Asian!$J$3,Asian!$J$5,Asian!$J$12,Asian!$J$23)</c:f>
              <c:numCache>
                <c:formatCode>0%</c:formatCode>
                <c:ptCount val="4"/>
                <c:pt idx="0">
                  <c:v>0.97728577748910417</c:v>
                </c:pt>
                <c:pt idx="1">
                  <c:v>0.98261342654312922</c:v>
                </c:pt>
                <c:pt idx="2">
                  <c:v>0.97011908381533141</c:v>
                </c:pt>
                <c:pt idx="3">
                  <c:v>0.99223271895944698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1-47F0-9DAA-20EEC7B91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012760"/>
        <c:axId val="450012432"/>
      </c:barChart>
      <c:catAx>
        <c:axId val="45001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2432"/>
        <c:crosses val="autoZero"/>
        <c:auto val="1"/>
        <c:lblAlgn val="ctr"/>
        <c:lblOffset val="100"/>
        <c:noMultiLvlLbl val="0"/>
      </c:catAx>
      <c:valAx>
        <c:axId val="450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27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Military</a:t>
            </a:r>
            <a:r>
              <a:rPr lang="en-US" sz="1200" b="1" baseline="0"/>
              <a:t> Status of Southeast Asian Males 16-19, </a:t>
            </a:r>
          </a:p>
          <a:p>
            <a:pPr>
              <a:defRPr/>
            </a:pPr>
            <a:r>
              <a:rPr lang="en-US" sz="1200" b="1" baseline="0"/>
              <a:t>United States 2010-2015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97-4460-B3E9-2C59B6A94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(Asian!$I$3,Asian!$I$13,Asian!$I$14,Asian!$I$15,Asian!$I$16,Asian!$I$17,Asian!$I$18,Asian!$I$19,Asian!$I$20,Asian!$I$21)</c:f>
              <c:numCache>
                <c:formatCode>0%</c:formatCode>
                <c:ptCount val="10"/>
                <c:pt idx="0">
                  <c:v>2.271422251089586E-2</c:v>
                </c:pt>
                <c:pt idx="1">
                  <c:v>2.0389805097451273E-2</c:v>
                </c:pt>
                <c:pt idx="2">
                  <c:v>4.6591396312705445E-2</c:v>
                </c:pt>
                <c:pt idx="3">
                  <c:v>5.1128349788434413E-3</c:v>
                </c:pt>
                <c:pt idx="4">
                  <c:v>0.03</c:v>
                </c:pt>
                <c:pt idx="5">
                  <c:v>1.7684887459807074E-2</c:v>
                </c:pt>
                <c:pt idx="6">
                  <c:v>9.1743119266055051E-2</c:v>
                </c:pt>
                <c:pt idx="7">
                  <c:v>1.405152224824356E-2</c:v>
                </c:pt>
                <c:pt idx="8">
                  <c:v>1.3473764114242339E-2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460-B3E9-2C59B6A94CEC}"/>
            </c:ext>
          </c:extLst>
        </c:ser>
        <c:ser>
          <c:idx val="1"/>
          <c:order val="1"/>
          <c:tx>
            <c:v>16-19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F97-4460-B3E9-2C59B6A94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(Asian!$J$3,Asian!$J$13,Asian!$J$14,Asian!$J$15,Asian!$J$16,Asian!$J$17,Asian!$J$18,Asian!$J$19,Asian!$J$20,Asian!$J$21)</c:f>
              <c:numCache>
                <c:formatCode>0%</c:formatCode>
                <c:ptCount val="10"/>
                <c:pt idx="0">
                  <c:v>0.97728577748910417</c:v>
                </c:pt>
                <c:pt idx="1">
                  <c:v>0.97961019490254875</c:v>
                </c:pt>
                <c:pt idx="2">
                  <c:v>0.95340860368729452</c:v>
                </c:pt>
                <c:pt idx="3">
                  <c:v>0.99488716502115659</c:v>
                </c:pt>
                <c:pt idx="4">
                  <c:v>0.97</c:v>
                </c:pt>
                <c:pt idx="5">
                  <c:v>0.98231511254019288</c:v>
                </c:pt>
                <c:pt idx="6">
                  <c:v>0.90825688073394495</c:v>
                </c:pt>
                <c:pt idx="7">
                  <c:v>0.98594847775175642</c:v>
                </c:pt>
                <c:pt idx="8">
                  <c:v>0.98652623588575761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460-B3E9-2C59B6A94C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451856"/>
        <c:axId val="531443328"/>
      </c:barChart>
      <c:catAx>
        <c:axId val="5314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3328"/>
        <c:crosses val="autoZero"/>
        <c:auto val="1"/>
        <c:lblAlgn val="ctr"/>
        <c:lblOffset val="100"/>
        <c:noMultiLvlLbl val="0"/>
      </c:catAx>
      <c:valAx>
        <c:axId val="531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5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</a:t>
            </a:r>
            <a:r>
              <a:rPr lang="en-US" sz="1200" b="1" i="0" baseline="0">
                <a:effectLst/>
              </a:rPr>
              <a:t>Employment Status East Asian Males 16-19,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9-49F2-9E74-DEF8C4D1A0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(Asian!$G$3,Asian!$G$6,Asian!$G$7,Asian!$G$8,Asian!$G$9,Asian!$G$10)</c:f>
              <c:numCache>
                <c:formatCode>0%</c:formatCode>
                <c:ptCount val="6"/>
                <c:pt idx="0">
                  <c:v>0.25290888075515316</c:v>
                </c:pt>
                <c:pt idx="1">
                  <c:v>0.22054509573843939</c:v>
                </c:pt>
                <c:pt idx="2">
                  <c:v>0.25307125307125306</c:v>
                </c:pt>
                <c:pt idx="3">
                  <c:v>0.15816040381379698</c:v>
                </c:pt>
                <c:pt idx="4">
                  <c:v>0.25137999558401414</c:v>
                </c:pt>
                <c:pt idx="5">
                  <c:v>0.80616740088105732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9-49F2-9E74-DEF8C4D1A0B1}"/>
            </c:ext>
          </c:extLst>
        </c:ser>
        <c:ser>
          <c:idx val="1"/>
          <c:order val="1"/>
          <c:tx>
            <c:v>16-19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C9-49F2-9E74-DEF8C4D1A0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(Asian!$H$3,Asian!$H$6,Asian!$H$7,Asian!$H$8,Asian!$H$9,Asian!$H$10)</c:f>
              <c:numCache>
                <c:formatCode>0%</c:formatCode>
                <c:ptCount val="6"/>
                <c:pt idx="0">
                  <c:v>0.74709111924484684</c:v>
                </c:pt>
                <c:pt idx="1">
                  <c:v>0.77945490426156061</c:v>
                </c:pt>
                <c:pt idx="2">
                  <c:v>0.74692874692874689</c:v>
                </c:pt>
                <c:pt idx="3">
                  <c:v>0.84183959618620308</c:v>
                </c:pt>
                <c:pt idx="4">
                  <c:v>0.74862000441598586</c:v>
                </c:pt>
                <c:pt idx="5">
                  <c:v>0.19383259911894274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C9-49F2-9E74-DEF8C4D1A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433816"/>
        <c:axId val="531436768"/>
      </c:barChart>
      <c:catAx>
        <c:axId val="53143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6768"/>
        <c:crosses val="autoZero"/>
        <c:auto val="1"/>
        <c:lblAlgn val="ctr"/>
        <c:lblOffset val="100"/>
        <c:noMultiLvlLbl val="0"/>
      </c:catAx>
      <c:valAx>
        <c:axId val="5314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38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Asian Males 16-19,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4205677232998007"/>
          <c:y val="2.3350999131853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6-4400-876A-A205CC6964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(Asian!$G$3,Asian!$G$24,Asian!$G$25,Asian!$G$26,Asian!$G$27,Asian!$G$28,Asian!$G$29)</c:f>
              <c:numCache>
                <c:formatCode>0%</c:formatCode>
                <c:ptCount val="7"/>
                <c:pt idx="0">
                  <c:v>0.25290888075515316</c:v>
                </c:pt>
                <c:pt idx="1">
                  <c:v>0.26823800290838584</c:v>
                </c:pt>
                <c:pt idx="2">
                  <c:v>0.16991341991341991</c:v>
                </c:pt>
                <c:pt idx="3">
                  <c:v>0.21659634317862167</c:v>
                </c:pt>
                <c:pt idx="4">
                  <c:v>0.44166666666666665</c:v>
                </c:pt>
                <c:pt idx="5">
                  <c:v>0.3125</c:v>
                </c:pt>
                <c:pt idx="6">
                  <c:v>0.21179624664879357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400-876A-A205CC69642D}"/>
            </c:ext>
          </c:extLst>
        </c:ser>
        <c:ser>
          <c:idx val="1"/>
          <c:order val="1"/>
          <c:tx>
            <c:v>16-19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16-4400-876A-A205CC6964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(Asian!$H$3,Asian!$H$24,Asian!$H$25,Asian!$H$26,Asian!$H$27,Asian!$H$28,Asian!$H$29)</c:f>
              <c:numCache>
                <c:formatCode>0%</c:formatCode>
                <c:ptCount val="7"/>
                <c:pt idx="0">
                  <c:v>0.74709111924484684</c:v>
                </c:pt>
                <c:pt idx="1">
                  <c:v>0.73176199709161416</c:v>
                </c:pt>
                <c:pt idx="2">
                  <c:v>0.83008658008658009</c:v>
                </c:pt>
                <c:pt idx="3">
                  <c:v>0.78340365682137836</c:v>
                </c:pt>
                <c:pt idx="4">
                  <c:v>0.55833333333333335</c:v>
                </c:pt>
                <c:pt idx="5">
                  <c:v>0.6875</c:v>
                </c:pt>
                <c:pt idx="6">
                  <c:v>0.7882037533512064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6-4400-876A-A205CC6964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0592424"/>
        <c:axId val="530592752"/>
      </c:barChart>
      <c:catAx>
        <c:axId val="53059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92752"/>
        <c:crosses val="autoZero"/>
        <c:auto val="1"/>
        <c:lblAlgn val="ctr"/>
        <c:lblOffset val="100"/>
        <c:noMultiLvlLbl val="0"/>
      </c:catAx>
      <c:valAx>
        <c:axId val="5305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924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Military Status of East</a:t>
            </a:r>
            <a:r>
              <a:rPr lang="en-US" sz="1200" b="1" baseline="0"/>
              <a:t> Asian Males 16-19, </a:t>
            </a:r>
          </a:p>
          <a:p>
            <a:pPr>
              <a:defRPr/>
            </a:pPr>
            <a:r>
              <a:rPr lang="en-US" sz="1200" b="1" baseline="0"/>
              <a:t>United States 2010-2015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9-450B-A5F2-D6623C40A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(Asian!$I$3,Asian!$I$6,Asian!$I$7,Asian!$I$8,Asian!$I$9,Asian!$I$10)</c:f>
              <c:numCache>
                <c:formatCode>0%</c:formatCode>
                <c:ptCount val="6"/>
                <c:pt idx="0">
                  <c:v>2.271422251089586E-2</c:v>
                </c:pt>
                <c:pt idx="1">
                  <c:v>1.4610816208545751E-2</c:v>
                </c:pt>
                <c:pt idx="2">
                  <c:v>9.7323600973236012E-3</c:v>
                </c:pt>
                <c:pt idx="3">
                  <c:v>2.3548740416210297E-2</c:v>
                </c:pt>
                <c:pt idx="4">
                  <c:v>3.9040950562274558E-2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9-450B-A5F2-D6623C40A51D}"/>
            </c:ext>
          </c:extLst>
        </c:ser>
        <c:ser>
          <c:idx val="1"/>
          <c:order val="1"/>
          <c:tx>
            <c:v>16-19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19-450B-A5F2-D6623C40A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(Asian!$J$3,Asian!$J$6,Asian!$J$7,Asian!$J$8,Asian!$J$9,Asian!$J$10)</c:f>
              <c:numCache>
                <c:formatCode>0%</c:formatCode>
                <c:ptCount val="6"/>
                <c:pt idx="0">
                  <c:v>0.97728577748910417</c:v>
                </c:pt>
                <c:pt idx="1">
                  <c:v>0.98538918379145424</c:v>
                </c:pt>
                <c:pt idx="2">
                  <c:v>0.99026763990267641</c:v>
                </c:pt>
                <c:pt idx="3">
                  <c:v>0.97645125958378975</c:v>
                </c:pt>
                <c:pt idx="4">
                  <c:v>0.96095904943772548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9-450B-A5F2-D6623C40A5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422336"/>
        <c:axId val="531429224"/>
      </c:barChart>
      <c:catAx>
        <c:axId val="5314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29224"/>
        <c:crosses val="autoZero"/>
        <c:auto val="1"/>
        <c:lblAlgn val="ctr"/>
        <c:lblOffset val="100"/>
        <c:noMultiLvlLbl val="0"/>
      </c:catAx>
      <c:valAx>
        <c:axId val="5314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223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Military Status of South Asian Males</a:t>
            </a:r>
            <a:r>
              <a:rPr lang="en-US" sz="1200" b="1" baseline="0"/>
              <a:t> 16-19, </a:t>
            </a:r>
          </a:p>
          <a:p>
            <a:pPr>
              <a:defRPr/>
            </a:pPr>
            <a:r>
              <a:rPr lang="en-US" sz="1200" b="1" baseline="0"/>
              <a:t>United States 2010-2015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B-4053-9C8F-A49E358F00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(Asian!$I$3,Asian!$I$24,Asian!$I$25,Asian!$I$26,Asian!$I$27,Asian!$I$28,Asian!$I$29)</c:f>
              <c:numCache>
                <c:formatCode>0%</c:formatCode>
                <c:ptCount val="7"/>
                <c:pt idx="0">
                  <c:v>2.271422251089586E-2</c:v>
                </c:pt>
                <c:pt idx="1">
                  <c:v>2.9601884854709116E-3</c:v>
                </c:pt>
                <c:pt idx="2">
                  <c:v>0</c:v>
                </c:pt>
                <c:pt idx="3">
                  <c:v>3.6434977578475337E-3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B-4053-9C8F-A49E358F00B8}"/>
            </c:ext>
          </c:extLst>
        </c:ser>
        <c:ser>
          <c:idx val="1"/>
          <c:order val="1"/>
          <c:tx>
            <c:v>16-19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EB-4053-9C8F-A49E358F00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(Asian!$J$3,Asian!$J$24,Asian!$J$25,Asian!$J$26,Asian!$J$27,Asian!$J$28,Asian!$J$29)</c:f>
              <c:numCache>
                <c:formatCode>0%</c:formatCode>
                <c:ptCount val="7"/>
                <c:pt idx="0">
                  <c:v>0.97728577748910417</c:v>
                </c:pt>
                <c:pt idx="1">
                  <c:v>0.99703981151452914</c:v>
                </c:pt>
                <c:pt idx="2">
                  <c:v>1</c:v>
                </c:pt>
                <c:pt idx="3">
                  <c:v>0.99635650224215244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B-4053-9C8F-A49E358F00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025224"/>
        <c:axId val="450028176"/>
      </c:barChart>
      <c:catAx>
        <c:axId val="45002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8176"/>
        <c:crosses val="autoZero"/>
        <c:auto val="1"/>
        <c:lblAlgn val="ctr"/>
        <c:lblOffset val="100"/>
        <c:noMultiLvlLbl val="0"/>
      </c:catAx>
      <c:valAx>
        <c:axId val="4500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5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Asian Males 20-24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95-44A2-BF58-777A01E2CB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(Asian!$V$3,Asian!$V$5,Asian!$V$12,Asian!$V$23)</c:f>
              <c:numCache>
                <c:formatCode>0%</c:formatCode>
                <c:ptCount val="4"/>
                <c:pt idx="0">
                  <c:v>0.12817438053724792</c:v>
                </c:pt>
                <c:pt idx="1">
                  <c:v>0.13262281135297632</c:v>
                </c:pt>
                <c:pt idx="2">
                  <c:v>0.15391261720087146</c:v>
                </c:pt>
                <c:pt idx="3">
                  <c:v>0.13923591806401206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5-44A2-BF58-777A01E2CB15}"/>
            </c:ext>
          </c:extLst>
        </c:ser>
        <c:ser>
          <c:idx val="1"/>
          <c:order val="1"/>
          <c:tx>
            <c:v>20-24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95-44A2-BF58-777A01E2CB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(Asian!$W$3,Asian!$W$5,Asian!$W$12,Asian!$W$23)</c:f>
              <c:numCache>
                <c:formatCode>0%</c:formatCode>
                <c:ptCount val="4"/>
                <c:pt idx="0">
                  <c:v>0.87182561946275206</c:v>
                </c:pt>
                <c:pt idx="1">
                  <c:v>0.86737718864702362</c:v>
                </c:pt>
                <c:pt idx="2">
                  <c:v>0.84608738279912854</c:v>
                </c:pt>
                <c:pt idx="3">
                  <c:v>0.86076408193598786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5-44A2-BF58-777A01E2CB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6625064"/>
        <c:axId val="526620800"/>
      </c:barChart>
      <c:catAx>
        <c:axId val="5266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0800"/>
        <c:crosses val="autoZero"/>
        <c:auto val="1"/>
        <c:lblAlgn val="ctr"/>
        <c:lblOffset val="100"/>
        <c:noMultiLvlLbl val="0"/>
      </c:catAx>
      <c:valAx>
        <c:axId val="526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50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East Asian Males 20-24,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0-4954-89FE-CE74052523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(Asian!$V$3,Asian!$V$6,Asian!$V$7,Asian!$V$8,Asian!$V$9,Asian!$V$10)</c:f>
              <c:numCache>
                <c:formatCode>0%</c:formatCode>
                <c:ptCount val="6"/>
                <c:pt idx="0">
                  <c:v>0.12817438053724792</c:v>
                </c:pt>
                <c:pt idx="1">
                  <c:v>0.12719544095665172</c:v>
                </c:pt>
                <c:pt idx="2">
                  <c:v>0.10804769001490314</c:v>
                </c:pt>
                <c:pt idx="3">
                  <c:v>9.9878878226031864E-2</c:v>
                </c:pt>
                <c:pt idx="4">
                  <c:v>0.13302349410817538</c:v>
                </c:pt>
                <c:pt idx="5">
                  <c:v>0.19496855345911951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0-4954-89FE-CE740525238A}"/>
            </c:ext>
          </c:extLst>
        </c:ser>
        <c:ser>
          <c:idx val="1"/>
          <c:order val="1"/>
          <c:tx>
            <c:v>20-24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F0-4954-89FE-CE74052523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(Asian!$W$3,Asian!$W$6,Asian!$W$7,Asian!$W$8,Asian!$W$9,Asian!$W$10)</c:f>
              <c:numCache>
                <c:formatCode>0%</c:formatCode>
                <c:ptCount val="6"/>
                <c:pt idx="0">
                  <c:v>0.87182561946275206</c:v>
                </c:pt>
                <c:pt idx="1">
                  <c:v>0.8728045590433483</c:v>
                </c:pt>
                <c:pt idx="2">
                  <c:v>0.89195230998509689</c:v>
                </c:pt>
                <c:pt idx="3">
                  <c:v>0.90012112177396808</c:v>
                </c:pt>
                <c:pt idx="4">
                  <c:v>0.86697650589182462</c:v>
                </c:pt>
                <c:pt idx="5">
                  <c:v>0.80503144654088055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0-4954-89FE-CE74052523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1836320"/>
        <c:axId val="341825168"/>
      </c:barChart>
      <c:catAx>
        <c:axId val="3418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25168"/>
        <c:crosses val="autoZero"/>
        <c:auto val="1"/>
        <c:lblAlgn val="ctr"/>
        <c:lblOffset val="100"/>
        <c:noMultiLvlLbl val="0"/>
      </c:catAx>
      <c:valAx>
        <c:axId val="341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632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East Asian Males 20-24,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8-4322-8FC4-3D80B4E8B4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(Asian!$V$3,Asian!$V$13,Asian!$V$14,Asian!$V$15,Asian!$V$16,Asian!$V$17,Asian!$V$18,Asian!$V$19,Asian!$V$20,Asian!$V$21)</c:f>
              <c:numCache>
                <c:formatCode>0%</c:formatCode>
                <c:ptCount val="10"/>
                <c:pt idx="0">
                  <c:v>0.12817438053724792</c:v>
                </c:pt>
                <c:pt idx="1">
                  <c:v>0.17819121447028424</c:v>
                </c:pt>
                <c:pt idx="2">
                  <c:v>0.13188515727127478</c:v>
                </c:pt>
                <c:pt idx="3">
                  <c:v>0.17360406091370559</c:v>
                </c:pt>
                <c:pt idx="4">
                  <c:v>0.12820512820512819</c:v>
                </c:pt>
                <c:pt idx="5">
                  <c:v>0.19205909510618652</c:v>
                </c:pt>
                <c:pt idx="6">
                  <c:v>0.23737373737373738</c:v>
                </c:pt>
                <c:pt idx="7">
                  <c:v>0.12097772277227722</c:v>
                </c:pt>
                <c:pt idx="8">
                  <c:v>0.132271344191874</c:v>
                </c:pt>
                <c:pt idx="9">
                  <c:v>9.0646094503375116E-2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8-4322-8FC4-3D80B4E8B4EC}"/>
            </c:ext>
          </c:extLst>
        </c:ser>
        <c:ser>
          <c:idx val="1"/>
          <c:order val="1"/>
          <c:tx>
            <c:v>20-24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F8-4322-8FC4-3D80B4E8B4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(Asian!$W$3,Asian!$W$13,Asian!$W$14,Asian!$W$15,Asian!$W$16,Asian!$W$17,Asian!$W$18,Asian!$W$19,Asian!$W$20,Asian!$W$21)</c:f>
              <c:numCache>
                <c:formatCode>0%</c:formatCode>
                <c:ptCount val="10"/>
                <c:pt idx="0">
                  <c:v>0.87182561946275206</c:v>
                </c:pt>
                <c:pt idx="1">
                  <c:v>0.82180878552971581</c:v>
                </c:pt>
                <c:pt idx="2">
                  <c:v>0.86811484272872519</c:v>
                </c:pt>
                <c:pt idx="3">
                  <c:v>0.82639593908629438</c:v>
                </c:pt>
                <c:pt idx="4">
                  <c:v>0.87179487179487181</c:v>
                </c:pt>
                <c:pt idx="5">
                  <c:v>0.80794090489381343</c:v>
                </c:pt>
                <c:pt idx="6">
                  <c:v>0.76262626262626265</c:v>
                </c:pt>
                <c:pt idx="7">
                  <c:v>0.87902227722772275</c:v>
                </c:pt>
                <c:pt idx="8">
                  <c:v>0.86772865580812597</c:v>
                </c:pt>
                <c:pt idx="9">
                  <c:v>0.90935390549662487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F8-4322-8FC4-3D80B4E8B4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430536"/>
        <c:axId val="531429880"/>
      </c:barChart>
      <c:catAx>
        <c:axId val="5314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29880"/>
        <c:crosses val="autoZero"/>
        <c:auto val="1"/>
        <c:lblAlgn val="ctr"/>
        <c:lblOffset val="100"/>
        <c:noMultiLvlLbl val="0"/>
      </c:catAx>
      <c:valAx>
        <c:axId val="5314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05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Military Status</a:t>
            </a:r>
            <a:r>
              <a:rPr lang="en-US" b="1" baseline="0"/>
              <a:t> of </a:t>
            </a:r>
            <a:r>
              <a:rPr lang="en-US" b="1"/>
              <a:t>Males 16-19 by</a:t>
            </a:r>
            <a:r>
              <a:rPr lang="en-US" b="1" baseline="0"/>
              <a:t> Race &amp; Ethnicity, </a:t>
            </a:r>
          </a:p>
          <a:p>
            <a:pPr>
              <a:defRPr/>
            </a:pPr>
            <a:r>
              <a:rPr lang="en-US" b="1" baseline="0"/>
              <a:t>United States 2010-2015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Master!$I$1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(Master!$I$2,Master!$I$3,Master!$I$4,Master!$I$5,Master!$I$6,Master!$I$7,Master!$I$8,Master!$I$9)</c:f>
              <c:numCache>
                <c:formatCode>0%</c:formatCode>
                <c:ptCount val="8"/>
                <c:pt idx="0">
                  <c:v>1.8809415679119597E-2</c:v>
                </c:pt>
                <c:pt idx="1">
                  <c:v>1.9633291541650229E-2</c:v>
                </c:pt>
                <c:pt idx="2">
                  <c:v>1.506313896780254E-2</c:v>
                </c:pt>
                <c:pt idx="3">
                  <c:v>2.3603518806791443E-2</c:v>
                </c:pt>
                <c:pt idx="4">
                  <c:v>7.0746771476698486E-2</c:v>
                </c:pt>
                <c:pt idx="5">
                  <c:v>2.271422251089586E-2</c:v>
                </c:pt>
                <c:pt idx="6">
                  <c:v>5.1817801922273296E-2</c:v>
                </c:pt>
                <c:pt idx="7">
                  <c:v>1.3858709485546485E-2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9-4BD3-BB86-6162D0FD3127}"/>
            </c:ext>
          </c:extLst>
        </c:ser>
        <c:ser>
          <c:idx val="1"/>
          <c:order val="1"/>
          <c:tx>
            <c:strRef>
              <c:f>Master!$J$1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(Master!$J$2,Master!$J$3,Master!$J$4,Master!$J$5,Master!$J$6,Master!$J$7,Master!$J$8,Master!$J$9)</c:f>
              <c:numCache>
                <c:formatCode>0%</c:formatCode>
                <c:ptCount val="8"/>
                <c:pt idx="0">
                  <c:v>0.98119058432088035</c:v>
                </c:pt>
                <c:pt idx="1">
                  <c:v>0.98036670845834972</c:v>
                </c:pt>
                <c:pt idx="2">
                  <c:v>0.98493686103219746</c:v>
                </c:pt>
                <c:pt idx="3">
                  <c:v>0.97639648119320854</c:v>
                </c:pt>
                <c:pt idx="4">
                  <c:v>0.9292532285233015</c:v>
                </c:pt>
                <c:pt idx="5">
                  <c:v>0.97728577748910417</c:v>
                </c:pt>
                <c:pt idx="6">
                  <c:v>0.94818219807772675</c:v>
                </c:pt>
                <c:pt idx="7">
                  <c:v>0.98614129051445354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9-4BD3-BB86-6162D0FD31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Asian Males 20-24,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99-4542-98BE-8A8A3EFF3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(Asian!$V$3,Asian!$V$24,Asian!$V$25,Asian!$V$26,Asian!$V$27,Asian!$V$28,Asian!$V$29)</c:f>
              <c:numCache>
                <c:formatCode>0%</c:formatCode>
                <c:ptCount val="7"/>
                <c:pt idx="0">
                  <c:v>0.12817438053724792</c:v>
                </c:pt>
                <c:pt idx="1">
                  <c:v>0.1109671711586464</c:v>
                </c:pt>
                <c:pt idx="2">
                  <c:v>8.947165445430004E-2</c:v>
                </c:pt>
                <c:pt idx="3">
                  <c:v>0.10315645013723697</c:v>
                </c:pt>
                <c:pt idx="4">
                  <c:v>5.128205128205128E-2</c:v>
                </c:pt>
                <c:pt idx="5">
                  <c:v>0.35768261964735515</c:v>
                </c:pt>
                <c:pt idx="6">
                  <c:v>0.12285556170448257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9-4542-98BE-8A8A3EFF3C96}"/>
            </c:ext>
          </c:extLst>
        </c:ser>
        <c:ser>
          <c:idx val="1"/>
          <c:order val="1"/>
          <c:tx>
            <c:v>20-24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99-4542-98BE-8A8A3EFF3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(Asian!$W$3,Asian!$W$24,Asian!$W$25,Asian!$W$26,Asian!$W$27,Asian!$W$28,Asian!$W$29)</c:f>
              <c:numCache>
                <c:formatCode>0%</c:formatCode>
                <c:ptCount val="7"/>
                <c:pt idx="0">
                  <c:v>0.87182561946275206</c:v>
                </c:pt>
                <c:pt idx="1">
                  <c:v>0.8890328288413536</c:v>
                </c:pt>
                <c:pt idx="2">
                  <c:v>0.91052834554569995</c:v>
                </c:pt>
                <c:pt idx="3">
                  <c:v>0.89684354986276305</c:v>
                </c:pt>
                <c:pt idx="4">
                  <c:v>0.94871794871794868</c:v>
                </c:pt>
                <c:pt idx="5">
                  <c:v>0.64231738035264485</c:v>
                </c:pt>
                <c:pt idx="6">
                  <c:v>0.87714443829551747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9-4542-98BE-8A8A3EFF3C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0576024"/>
        <c:axId val="530573072"/>
      </c:barChart>
      <c:catAx>
        <c:axId val="5305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73072"/>
        <c:crosses val="autoZero"/>
        <c:auto val="1"/>
        <c:lblAlgn val="ctr"/>
        <c:lblOffset val="100"/>
        <c:noMultiLvlLbl val="0"/>
      </c:catAx>
      <c:valAx>
        <c:axId val="5305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760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Asian Males 20-24,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581512572628801"/>
          <c:y val="4.7197648888142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DF-472D-823F-5D0AEF56E5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(Asian!$X$3,Asian!$X$5,Asian!$X$12,Asian!$X$23)</c:f>
              <c:numCache>
                <c:formatCode>0%</c:formatCode>
                <c:ptCount val="4"/>
                <c:pt idx="0">
                  <c:v>2.4889230898717665E-2</c:v>
                </c:pt>
                <c:pt idx="1">
                  <c:v>2.4196555015347433E-2</c:v>
                </c:pt>
                <c:pt idx="2">
                  <c:v>2.9699122744149202E-2</c:v>
                </c:pt>
                <c:pt idx="3">
                  <c:v>7.6454750318108141E-3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F-472D-823F-5D0AEF56E568}"/>
            </c:ext>
          </c:extLst>
        </c:ser>
        <c:ser>
          <c:idx val="1"/>
          <c:order val="1"/>
          <c:tx>
            <c:v>20-24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(Asian!$Y$3,Asian!$Y$5,Asian!$Y$12,Asian!$Y$23)</c:f>
              <c:numCache>
                <c:formatCode>0%</c:formatCode>
                <c:ptCount val="4"/>
                <c:pt idx="0">
                  <c:v>0.97511076910128236</c:v>
                </c:pt>
                <c:pt idx="1">
                  <c:v>0.97580344498465266</c:v>
                </c:pt>
                <c:pt idx="2">
                  <c:v>0.9703008772558509</c:v>
                </c:pt>
                <c:pt idx="3">
                  <c:v>0.99235452496818921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F-472D-823F-5D0AEF56E5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9622048"/>
        <c:axId val="299616800"/>
      </c:barChart>
      <c:catAx>
        <c:axId val="2996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16800"/>
        <c:crosses val="autoZero"/>
        <c:auto val="1"/>
        <c:lblAlgn val="ctr"/>
        <c:lblOffset val="100"/>
        <c:noMultiLvlLbl val="0"/>
      </c:catAx>
      <c:valAx>
        <c:axId val="2996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20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East Asian Males 20-24, 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4-4FDD-A376-35E219D84C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(Asian!$X$3,Asian!$X$6,Asian!$X$7,Asian!$X$8,Asian!$X$9,Asian!$X$10)</c:f>
              <c:numCache>
                <c:formatCode>0%</c:formatCode>
                <c:ptCount val="6"/>
                <c:pt idx="0">
                  <c:v>2.4889230898717665E-2</c:v>
                </c:pt>
                <c:pt idx="1">
                  <c:v>1.192326035785166E-2</c:v>
                </c:pt>
                <c:pt idx="2">
                  <c:v>4.4510385756676559E-3</c:v>
                </c:pt>
                <c:pt idx="3">
                  <c:v>3.9896234010197693E-2</c:v>
                </c:pt>
                <c:pt idx="4">
                  <c:v>4.3173780594558633E-2</c:v>
                </c:pt>
                <c:pt idx="5">
                  <c:v>2.1538461538461538E-2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4-4FDD-A376-35E219D84C3C}"/>
            </c:ext>
          </c:extLst>
        </c:ser>
        <c:ser>
          <c:idx val="1"/>
          <c:order val="1"/>
          <c:tx>
            <c:v>20-24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(Asian!$Y$3,Asian!$Y$6,Asian!$Y$7,Asian!$Y$8,Asian!$Y$9,Asian!$Y$10)</c:f>
              <c:numCache>
                <c:formatCode>0%</c:formatCode>
                <c:ptCount val="6"/>
                <c:pt idx="0">
                  <c:v>0.97511076910128236</c:v>
                </c:pt>
                <c:pt idx="1">
                  <c:v>0.98807673964214837</c:v>
                </c:pt>
                <c:pt idx="2">
                  <c:v>0.99554896142433236</c:v>
                </c:pt>
                <c:pt idx="3">
                  <c:v>0.96010376598980229</c:v>
                </c:pt>
                <c:pt idx="4">
                  <c:v>0.95682621940544132</c:v>
                </c:pt>
                <c:pt idx="5">
                  <c:v>0.97846153846153849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4-4FDD-A376-35E219D84C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0830792"/>
        <c:axId val="340831448"/>
      </c:barChart>
      <c:catAx>
        <c:axId val="34083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448"/>
        <c:crosses val="autoZero"/>
        <c:auto val="1"/>
        <c:lblAlgn val="ctr"/>
        <c:lblOffset val="100"/>
        <c:noMultiLvlLbl val="0"/>
      </c:catAx>
      <c:valAx>
        <c:axId val="3408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07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East Asian Males 20-24,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2-492B-96D9-B690F9DC4D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(Asian!$X$3,Asian!$X$13,Asian!$X$14,Asian!$X$15,Asian!$X$16,Asian!$X$17,Asian!$X$18,Asian!$X$19,Asian!$X$20,Asian!$X$21)</c:f>
              <c:numCache>
                <c:formatCode>0%</c:formatCode>
                <c:ptCount val="10"/>
                <c:pt idx="0">
                  <c:v>2.4889230898717665E-2</c:v>
                </c:pt>
                <c:pt idx="1">
                  <c:v>1.806556378767888E-2</c:v>
                </c:pt>
                <c:pt idx="2">
                  <c:v>4.5886392682814157E-2</c:v>
                </c:pt>
                <c:pt idx="3">
                  <c:v>1.7679057116953764E-2</c:v>
                </c:pt>
                <c:pt idx="4">
                  <c:v>4.0558510638297872E-2</c:v>
                </c:pt>
                <c:pt idx="5">
                  <c:v>4.2158018867924529E-2</c:v>
                </c:pt>
                <c:pt idx="6">
                  <c:v>0</c:v>
                </c:pt>
                <c:pt idx="7">
                  <c:v>3.3492822966507178E-2</c:v>
                </c:pt>
                <c:pt idx="8">
                  <c:v>2.4332033296466615E-2</c:v>
                </c:pt>
                <c:pt idx="9">
                  <c:v>4.5119705340699819E-2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92B-96D9-B690F9DC4D1D}"/>
            </c:ext>
          </c:extLst>
        </c:ser>
        <c:ser>
          <c:idx val="1"/>
          <c:order val="1"/>
          <c:tx>
            <c:v>20-24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(Asian!$Y$3,Asian!$Y$13,Asian!$Y$14,Asian!$Y$15,Asian!$Y$16,Asian!$Y$17,Asian!$Y$18,Asian!$Y$19,Asian!$Y$20,Asian!$Y$21)</c:f>
              <c:numCache>
                <c:formatCode>0%</c:formatCode>
                <c:ptCount val="10"/>
                <c:pt idx="0">
                  <c:v>0.97511076910128236</c:v>
                </c:pt>
                <c:pt idx="1">
                  <c:v>0.98193443621232113</c:v>
                </c:pt>
                <c:pt idx="2">
                  <c:v>0.95411360731718586</c:v>
                </c:pt>
                <c:pt idx="3">
                  <c:v>0.98232094288304628</c:v>
                </c:pt>
                <c:pt idx="4">
                  <c:v>0.95944148936170215</c:v>
                </c:pt>
                <c:pt idx="5">
                  <c:v>0.95784198113207553</c:v>
                </c:pt>
                <c:pt idx="6">
                  <c:v>1</c:v>
                </c:pt>
                <c:pt idx="7">
                  <c:v>0.96650717703349287</c:v>
                </c:pt>
                <c:pt idx="8">
                  <c:v>0.9756679667035334</c:v>
                </c:pt>
                <c:pt idx="9">
                  <c:v>0.95488029465930013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92B-96D9-B690F9DC4D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9095240"/>
        <c:axId val="339090976"/>
      </c:barChart>
      <c:catAx>
        <c:axId val="3390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90976"/>
        <c:crosses val="autoZero"/>
        <c:auto val="1"/>
        <c:lblAlgn val="ctr"/>
        <c:lblOffset val="100"/>
        <c:noMultiLvlLbl val="0"/>
      </c:catAx>
      <c:valAx>
        <c:axId val="3390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952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South Asian Males 20-24,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9D-40D7-A801-78A407EA82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(Asian!$X$3,Asian!$X$24,Asian!$X$25,Asian!$X$26,Asian!$X$27,Asian!$X$28,Asian!$X$29)</c:f>
              <c:numCache>
                <c:formatCode>0%</c:formatCode>
                <c:ptCount val="7"/>
                <c:pt idx="0">
                  <c:v>2.4889230898717665E-2</c:v>
                </c:pt>
                <c:pt idx="1">
                  <c:v>7.2303517934722943E-3</c:v>
                </c:pt>
                <c:pt idx="2">
                  <c:v>0</c:v>
                </c:pt>
                <c:pt idx="3">
                  <c:v>1.4871563767462822E-2</c:v>
                </c:pt>
                <c:pt idx="4">
                  <c:v>0</c:v>
                </c:pt>
                <c:pt idx="5">
                  <c:v>0</c:v>
                </c:pt>
                <c:pt idx="6">
                  <c:v>2.3770934629929769E-2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0D7-A801-78A407EA82B8}"/>
            </c:ext>
          </c:extLst>
        </c:ser>
        <c:ser>
          <c:idx val="1"/>
          <c:order val="1"/>
          <c:tx>
            <c:v>20-24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9D-40D7-A801-78A407EA82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(Asian!$Y$3,Asian!$Y$24,Asian!$Y$25,Asian!$Y$26,Asian!$Y$27,Asian!$Y$28,Asian!$Y$29)</c:f>
              <c:numCache>
                <c:formatCode>0%</c:formatCode>
                <c:ptCount val="7"/>
                <c:pt idx="0">
                  <c:v>0.97511076910128236</c:v>
                </c:pt>
                <c:pt idx="1">
                  <c:v>0.99276964820652769</c:v>
                </c:pt>
                <c:pt idx="2">
                  <c:v>1</c:v>
                </c:pt>
                <c:pt idx="3">
                  <c:v>0.98512843623253721</c:v>
                </c:pt>
                <c:pt idx="4">
                  <c:v>1</c:v>
                </c:pt>
                <c:pt idx="5">
                  <c:v>1</c:v>
                </c:pt>
                <c:pt idx="6">
                  <c:v>0.97622906537007026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0D7-A801-78A407EA82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6635824"/>
        <c:axId val="346634512"/>
      </c:barChart>
      <c:catAx>
        <c:axId val="3466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34512"/>
        <c:crosses val="autoZero"/>
        <c:auto val="1"/>
        <c:lblAlgn val="ctr"/>
        <c:lblOffset val="100"/>
        <c:noMultiLvlLbl val="0"/>
      </c:catAx>
      <c:valAx>
        <c:axId val="3466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358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Asian Males 25-54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6-4AB7-B4A0-0BBD5F887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(Asian!$AT$3,Asian!$AT$5,Asian!$AT$12,Asian!$AT$23)</c:f>
              <c:numCache>
                <c:formatCode>0%</c:formatCode>
                <c:ptCount val="4"/>
                <c:pt idx="0">
                  <c:v>4.9470342587956191E-2</c:v>
                </c:pt>
                <c:pt idx="1">
                  <c:v>5.4284838410316727E-2</c:v>
                </c:pt>
                <c:pt idx="2">
                  <c:v>7.3190902294197016E-2</c:v>
                </c:pt>
                <c:pt idx="3">
                  <c:v>7.9118959504574482E-2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6-4AB7-B4A0-0BBD5F8874FF}"/>
            </c:ext>
          </c:extLst>
        </c:ser>
        <c:ser>
          <c:idx val="1"/>
          <c:order val="1"/>
          <c:tx>
            <c:v>25-54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36-4AB7-B4A0-0BBD5F887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(Asian!$AU$3,Asian!$AU$5,Asian!$AU$12,Asian!$AU$23)</c:f>
              <c:numCache>
                <c:formatCode>0%</c:formatCode>
                <c:ptCount val="4"/>
                <c:pt idx="0">
                  <c:v>0.95052965741204376</c:v>
                </c:pt>
                <c:pt idx="1">
                  <c:v>0.94571516158968338</c:v>
                </c:pt>
                <c:pt idx="2">
                  <c:v>0.926809097705803</c:v>
                </c:pt>
                <c:pt idx="3">
                  <c:v>0.92088104049542563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36-4AB7-B4A0-0BBD5F8874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6527176"/>
        <c:axId val="536527832"/>
      </c:barChart>
      <c:catAx>
        <c:axId val="53652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7832"/>
        <c:crosses val="autoZero"/>
        <c:auto val="1"/>
        <c:lblAlgn val="ctr"/>
        <c:lblOffset val="100"/>
        <c:noMultiLvlLbl val="0"/>
      </c:catAx>
      <c:valAx>
        <c:axId val="5365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71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East Asian Males 25-54,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A6-4147-932B-9D0DE3E6AB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(Asian!$AT$3,Asian!$AT$6,Asian!$AT$7,Asian!$AT$8,Asian!$AT$9,Asian!$AT$10)</c:f>
              <c:numCache>
                <c:formatCode>0%</c:formatCode>
                <c:ptCount val="6"/>
                <c:pt idx="0">
                  <c:v>4.9470342587956191E-2</c:v>
                </c:pt>
                <c:pt idx="1">
                  <c:v>4.7348659880046301E-2</c:v>
                </c:pt>
                <c:pt idx="2">
                  <c:v>3.3903120412898335E-2</c:v>
                </c:pt>
                <c:pt idx="3">
                  <c:v>3.4367901086529304E-2</c:v>
                </c:pt>
                <c:pt idx="4">
                  <c:v>4.7233082100681147E-2</c:v>
                </c:pt>
                <c:pt idx="5">
                  <c:v>0.10857142857142857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6-4147-932B-9D0DE3E6ABFA}"/>
            </c:ext>
          </c:extLst>
        </c:ser>
        <c:ser>
          <c:idx val="1"/>
          <c:order val="1"/>
          <c:tx>
            <c:v>25-54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A6-4147-932B-9D0DE3E6AB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(Asian!$AU$3,Asian!$AU$6,Asian!$AU$7,Asian!$AU$8,Asian!$AU$9,Asian!$AU$10)</c:f>
              <c:numCache>
                <c:formatCode>0%</c:formatCode>
                <c:ptCount val="6"/>
                <c:pt idx="0">
                  <c:v>0.95052965741204376</c:v>
                </c:pt>
                <c:pt idx="1">
                  <c:v>0.95265134011995367</c:v>
                </c:pt>
                <c:pt idx="2">
                  <c:v>0.96609687958710166</c:v>
                </c:pt>
                <c:pt idx="3">
                  <c:v>0.96563209891347068</c:v>
                </c:pt>
                <c:pt idx="4">
                  <c:v>0.95276691789931889</c:v>
                </c:pt>
                <c:pt idx="5">
                  <c:v>0.89142857142857146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6-4147-932B-9D0DE3E6AB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7808024"/>
        <c:axId val="527808352"/>
      </c:barChart>
      <c:catAx>
        <c:axId val="5278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8352"/>
        <c:crosses val="autoZero"/>
        <c:auto val="1"/>
        <c:lblAlgn val="ctr"/>
        <c:lblOffset val="100"/>
        <c:noMultiLvlLbl val="0"/>
      </c:catAx>
      <c:valAx>
        <c:axId val="527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80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East Asian Males 25-54,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402090592334495"/>
          <c:y val="2.7184466019417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F-467A-9C6B-1B6054CA98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(Asian!$AT$3,Asian!$AT$13,Asian!$AT$14,Asian!$AT$15,Asian!$AT$16,Asian!$AT$17,Asian!$AT$18,Asian!$AT$19,Asian!$AT$20,Asian!$AT$21)</c:f>
              <c:numCache>
                <c:formatCode>0%</c:formatCode>
                <c:ptCount val="10"/>
                <c:pt idx="0">
                  <c:v>4.9470342587956191E-2</c:v>
                </c:pt>
                <c:pt idx="1">
                  <c:v>9.676213265535033E-2</c:v>
                </c:pt>
                <c:pt idx="2">
                  <c:v>5.8484161140193919E-2</c:v>
                </c:pt>
                <c:pt idx="3">
                  <c:v>9.5504698294208171E-2</c:v>
                </c:pt>
                <c:pt idx="4">
                  <c:v>5.1597582037996546E-2</c:v>
                </c:pt>
                <c:pt idx="5">
                  <c:v>9.7056287720162587E-2</c:v>
                </c:pt>
                <c:pt idx="6">
                  <c:v>3.7315591553369977E-2</c:v>
                </c:pt>
                <c:pt idx="7">
                  <c:v>5.419619544945916E-2</c:v>
                </c:pt>
                <c:pt idx="8">
                  <c:v>6.5730220761406874E-2</c:v>
                </c:pt>
                <c:pt idx="9">
                  <c:v>0.10207125103562552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F-467A-9C6B-1B6054CA9855}"/>
            </c:ext>
          </c:extLst>
        </c:ser>
        <c:ser>
          <c:idx val="1"/>
          <c:order val="1"/>
          <c:tx>
            <c:v>25-54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9F-467A-9C6B-1B6054CA98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(Asian!$AU$3,Asian!$AU$13,Asian!$AU$14,Asian!$AU$15,Asian!$AU$16,Asian!$AU$17,Asian!$AU$18,Asian!$AU$19,Asian!$AU$20,Asian!$AU$21)</c:f>
              <c:numCache>
                <c:formatCode>0%</c:formatCode>
                <c:ptCount val="10"/>
                <c:pt idx="0">
                  <c:v>0.95052965741204376</c:v>
                </c:pt>
                <c:pt idx="1">
                  <c:v>0.90323786734464961</c:v>
                </c:pt>
                <c:pt idx="2">
                  <c:v>0.94151583885980605</c:v>
                </c:pt>
                <c:pt idx="3">
                  <c:v>0.90449530170579184</c:v>
                </c:pt>
                <c:pt idx="4">
                  <c:v>0.94840241796200342</c:v>
                </c:pt>
                <c:pt idx="5">
                  <c:v>0.90294371227983738</c:v>
                </c:pt>
                <c:pt idx="6">
                  <c:v>0.96268440844663006</c:v>
                </c:pt>
                <c:pt idx="7">
                  <c:v>0.94580380455054081</c:v>
                </c:pt>
                <c:pt idx="8">
                  <c:v>0.93426977923859311</c:v>
                </c:pt>
                <c:pt idx="9">
                  <c:v>0.89792874896437447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9F-467A-9C6B-1B6054CA9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5879312"/>
        <c:axId val="585883576"/>
      </c:barChart>
      <c:catAx>
        <c:axId val="5858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83576"/>
        <c:crosses val="autoZero"/>
        <c:auto val="1"/>
        <c:lblAlgn val="ctr"/>
        <c:lblOffset val="100"/>
        <c:noMultiLvlLbl val="0"/>
      </c:catAx>
      <c:valAx>
        <c:axId val="5858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93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Asian Males 25-54,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F3-49E5-ABB7-F8ABA61564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(Asian!$AT$3,Asian!$AT$24,Asian!$AT$25,Asian!$AT$26,Asian!$AT$27,Asian!$AT$28,Asian!$AT$29)</c:f>
              <c:numCache>
                <c:formatCode>0%</c:formatCode>
                <c:ptCount val="7"/>
                <c:pt idx="0">
                  <c:v>4.9470342587956191E-2</c:v>
                </c:pt>
                <c:pt idx="1">
                  <c:v>3.3306752141957725E-2</c:v>
                </c:pt>
                <c:pt idx="2">
                  <c:v>4.8814742307528622E-2</c:v>
                </c:pt>
                <c:pt idx="3">
                  <c:v>5.0260148829330269E-2</c:v>
                </c:pt>
                <c:pt idx="4">
                  <c:v>4.2462341359269365E-2</c:v>
                </c:pt>
                <c:pt idx="5">
                  <c:v>0.24524714828897337</c:v>
                </c:pt>
                <c:pt idx="6">
                  <c:v>5.4622624100387526E-2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3-49E5-ABB7-F8ABA61564D5}"/>
            </c:ext>
          </c:extLst>
        </c:ser>
        <c:ser>
          <c:idx val="1"/>
          <c:order val="1"/>
          <c:tx>
            <c:v>25-54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F3-49E5-ABB7-F8ABA61564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(Asian!$AU$3,Asian!$AU$24,Asian!$AU$25,Asian!$AU$26,Asian!$AU$27,Asian!$AU$28,Asian!$AU$29)</c:f>
              <c:numCache>
                <c:formatCode>0%</c:formatCode>
                <c:ptCount val="7"/>
                <c:pt idx="0">
                  <c:v>0.95052965741204376</c:v>
                </c:pt>
                <c:pt idx="1">
                  <c:v>0.96669324785804223</c:v>
                </c:pt>
                <c:pt idx="2">
                  <c:v>0.95118525769247142</c:v>
                </c:pt>
                <c:pt idx="3">
                  <c:v>0.94973985117066972</c:v>
                </c:pt>
                <c:pt idx="4">
                  <c:v>0.95753765864073059</c:v>
                </c:pt>
                <c:pt idx="5">
                  <c:v>0.75475285171102657</c:v>
                </c:pt>
                <c:pt idx="6">
                  <c:v>0.94537737589961246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3-49E5-ABB7-F8ABA61564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9043800"/>
        <c:axId val="579044128"/>
      </c:barChart>
      <c:catAx>
        <c:axId val="57904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4128"/>
        <c:crosses val="autoZero"/>
        <c:auto val="1"/>
        <c:lblAlgn val="ctr"/>
        <c:lblOffset val="100"/>
        <c:noMultiLvlLbl val="0"/>
      </c:catAx>
      <c:valAx>
        <c:axId val="579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38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Asian Males 25-54,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F-421E-BF4B-E9C2A239A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(Asian!$AV$3,Asian!$AV$5,Asian!$AV$12,Asian!$AV$23)</c:f>
              <c:numCache>
                <c:formatCode>0%</c:formatCode>
                <c:ptCount val="4"/>
                <c:pt idx="0">
                  <c:v>6.7446361086881471E-3</c:v>
                </c:pt>
                <c:pt idx="1">
                  <c:v>5.7272859191557102E-3</c:v>
                </c:pt>
                <c:pt idx="2">
                  <c:v>8.1965769801582572E-3</c:v>
                </c:pt>
                <c:pt idx="3">
                  <c:v>9.2652473101296129E-4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F-421E-BF4B-E9C2A239A50B}"/>
            </c:ext>
          </c:extLst>
        </c:ser>
        <c:ser>
          <c:idx val="1"/>
          <c:order val="1"/>
          <c:tx>
            <c:v>25-54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C0F-421E-BF4B-E9C2A239A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(Asian!$AW$3,Asian!$AW$5,Asian!$AW$12,Asian!$AW$23)</c:f>
              <c:numCache>
                <c:formatCode>0%</c:formatCode>
                <c:ptCount val="4"/>
                <c:pt idx="0">
                  <c:v>0.99325536389131186</c:v>
                </c:pt>
                <c:pt idx="1">
                  <c:v>0.99427271408084417</c:v>
                </c:pt>
                <c:pt idx="2">
                  <c:v>0.99180342301984181</c:v>
                </c:pt>
                <c:pt idx="3">
                  <c:v>0.99907347526898704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F-421E-BF4B-E9C2A239A5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0364904"/>
        <c:axId val="580362608"/>
      </c:barChart>
      <c:catAx>
        <c:axId val="5803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2608"/>
        <c:crosses val="autoZero"/>
        <c:auto val="1"/>
        <c:lblAlgn val="ctr"/>
        <c:lblOffset val="100"/>
        <c:noMultiLvlLbl val="0"/>
      </c:catAx>
      <c:valAx>
        <c:axId val="5803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4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Employment Status Males 20-24 by Race</a:t>
            </a:r>
            <a:r>
              <a:rPr lang="en-US" b="1" baseline="0"/>
              <a:t> &amp; Ethnicity,</a:t>
            </a:r>
          </a:p>
          <a:p>
            <a:pPr>
              <a:defRPr/>
            </a:pPr>
            <a:r>
              <a:rPr lang="en-US" b="1" baseline="0"/>
              <a:t> United States 2010-2015</a:t>
            </a:r>
            <a:endParaRPr lang="en-US" b="1"/>
          </a:p>
        </c:rich>
      </c:tx>
      <c:layout>
        <c:manualLayout>
          <c:xMode val="edge"/>
          <c:yMode val="edge"/>
          <c:x val="0.20641652729523316"/>
          <c:y val="1.6689017246850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Master!$U$1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(Master!$U$2,Master!$U$3,Master!$U$4,Master!$U$5,Master!$U$6,Master!$U$7,Master!$U$8,Master!$U$9)</c:f>
              <c:numCache>
                <c:formatCode>0%</c:formatCode>
                <c:ptCount val="8"/>
                <c:pt idx="0">
                  <c:v>0.14418754994745508</c:v>
                </c:pt>
                <c:pt idx="1">
                  <c:v>0.12448860568320066</c:v>
                </c:pt>
                <c:pt idx="2">
                  <c:v>0.26888068628105283</c:v>
                </c:pt>
                <c:pt idx="3">
                  <c:v>0.24193296419086632</c:v>
                </c:pt>
                <c:pt idx="4">
                  <c:v>0.32617904546738208</c:v>
                </c:pt>
                <c:pt idx="5">
                  <c:v>0.12817438053724792</c:v>
                </c:pt>
                <c:pt idx="6">
                  <c:v>0.16388525305410123</c:v>
                </c:pt>
                <c:pt idx="7">
                  <c:v>0.12442912407484519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F-49C5-BC34-E9A90D0D1064}"/>
            </c:ext>
          </c:extLst>
        </c:ser>
        <c:ser>
          <c:idx val="1"/>
          <c:order val="1"/>
          <c:tx>
            <c:strRef>
              <c:f>Master!$V$1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(Master!$V$2,Master!$V$3,Master!$V$4,Master!$V$5,Master!$V$6,Master!$V$7,Master!$V$8,Master!$V$9)</c:f>
              <c:numCache>
                <c:formatCode>0%</c:formatCode>
                <c:ptCount val="8"/>
                <c:pt idx="0">
                  <c:v>0.85581245005254492</c:v>
                </c:pt>
                <c:pt idx="1">
                  <c:v>0.87551139431679936</c:v>
                </c:pt>
                <c:pt idx="2">
                  <c:v>0.73111931371894712</c:v>
                </c:pt>
                <c:pt idx="3">
                  <c:v>0.7580670358091337</c:v>
                </c:pt>
                <c:pt idx="4">
                  <c:v>0.67382095453261792</c:v>
                </c:pt>
                <c:pt idx="5">
                  <c:v>0.87182561946275206</c:v>
                </c:pt>
                <c:pt idx="6">
                  <c:v>0.83611474694589882</c:v>
                </c:pt>
                <c:pt idx="7">
                  <c:v>0.87557087592515481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F-49C5-BC34-E9A90D0D10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East Asian Males 25-54, 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49-4661-8CED-67DC43582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(Asian!$AV$3,Asian!$AV$6,Asian!$AV$7,Asian!$AV$8,Asian!$AV$9,Asian!$AV$10)</c:f>
              <c:numCache>
                <c:formatCode>0%</c:formatCode>
                <c:ptCount val="6"/>
                <c:pt idx="0">
                  <c:v>6.7446361086881471E-3</c:v>
                </c:pt>
                <c:pt idx="1">
                  <c:v>2.2972949742374777E-3</c:v>
                </c:pt>
                <c:pt idx="2">
                  <c:v>4.3373721182405353E-3</c:v>
                </c:pt>
                <c:pt idx="3">
                  <c:v>6.3875135693293441E-3</c:v>
                </c:pt>
                <c:pt idx="4">
                  <c:v>9.5290562362024302E-3</c:v>
                </c:pt>
                <c:pt idx="5">
                  <c:v>6.0851926977687626E-3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9-4661-8CED-67DC435823FE}"/>
            </c:ext>
          </c:extLst>
        </c:ser>
        <c:ser>
          <c:idx val="1"/>
          <c:order val="1"/>
          <c:tx>
            <c:v>25-54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49-4661-8CED-67DC43582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(Asian!$AW$3,Asian!$AW$6,Asian!$AW$7,Asian!$AW$8,Asian!$AW$9,Asian!$AW$10)</c:f>
              <c:numCache>
                <c:formatCode>0%</c:formatCode>
                <c:ptCount val="6"/>
                <c:pt idx="0">
                  <c:v>0.99325536389131186</c:v>
                </c:pt>
                <c:pt idx="1">
                  <c:v>0.99770270502576253</c:v>
                </c:pt>
                <c:pt idx="2">
                  <c:v>0.99566262788175941</c:v>
                </c:pt>
                <c:pt idx="3">
                  <c:v>0.99361248643067068</c:v>
                </c:pt>
                <c:pt idx="4">
                  <c:v>0.99047094376379752</c:v>
                </c:pt>
                <c:pt idx="5">
                  <c:v>0.99391480730223125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9-4661-8CED-67DC435823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8929000"/>
        <c:axId val="578923424"/>
      </c:barChart>
      <c:catAx>
        <c:axId val="57892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3424"/>
        <c:crosses val="autoZero"/>
        <c:auto val="1"/>
        <c:lblAlgn val="ctr"/>
        <c:lblOffset val="100"/>
        <c:noMultiLvlLbl val="0"/>
      </c:catAx>
      <c:valAx>
        <c:axId val="5789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290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East Asian Males 25-54, 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DB-471C-AAF2-84264725E4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(Asian!$AV$3,Asian!$AV$13,Asian!$AV$14,Asian!$AV$15,Asian!$AV$16,Asian!$AV$17,Asian!$AV$18,Asian!$AV$19,Asian!$AV$20,Asian!$AV$21)</c:f>
              <c:numCache>
                <c:formatCode>0%</c:formatCode>
                <c:ptCount val="10"/>
                <c:pt idx="0">
                  <c:v>6.7446361086881471E-3</c:v>
                </c:pt>
                <c:pt idx="1">
                  <c:v>5.7741871530531327E-3</c:v>
                </c:pt>
                <c:pt idx="2">
                  <c:v>2.3796279261046958E-2</c:v>
                </c:pt>
                <c:pt idx="3">
                  <c:v>1.7975031047780901E-3</c:v>
                </c:pt>
                <c:pt idx="4">
                  <c:v>6.5060413240866522E-3</c:v>
                </c:pt>
                <c:pt idx="5">
                  <c:v>2.922827528614236E-3</c:v>
                </c:pt>
                <c:pt idx="6">
                  <c:v>1.6500711237553343E-2</c:v>
                </c:pt>
                <c:pt idx="7">
                  <c:v>1.3140943055913424E-2</c:v>
                </c:pt>
                <c:pt idx="8">
                  <c:v>3.3307001563784681E-3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B-471C-AAF2-84264725E4F8}"/>
            </c:ext>
          </c:extLst>
        </c:ser>
        <c:ser>
          <c:idx val="1"/>
          <c:order val="1"/>
          <c:tx>
            <c:v>25-54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(Asian!$AW$3,Asian!$AW$13,Asian!$AW$14,Asian!$AW$15,Asian!$AW$16,Asian!$AW$17,Asian!$AW$18,Asian!$AW$19,Asian!$AW$20,Asian!$AW$21)</c:f>
              <c:numCache>
                <c:formatCode>0%</c:formatCode>
                <c:ptCount val="10"/>
                <c:pt idx="0">
                  <c:v>0.99325536389131186</c:v>
                </c:pt>
                <c:pt idx="1">
                  <c:v>0.99422581284694689</c:v>
                </c:pt>
                <c:pt idx="2">
                  <c:v>0.97620372073895301</c:v>
                </c:pt>
                <c:pt idx="3">
                  <c:v>0.99820249689522189</c:v>
                </c:pt>
                <c:pt idx="4">
                  <c:v>0.99349395867591339</c:v>
                </c:pt>
                <c:pt idx="5">
                  <c:v>0.99707717247138572</c:v>
                </c:pt>
                <c:pt idx="6">
                  <c:v>0.98349928876244663</c:v>
                </c:pt>
                <c:pt idx="7">
                  <c:v>0.9868590569440866</c:v>
                </c:pt>
                <c:pt idx="8">
                  <c:v>0.99666929984362151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B-471C-AAF2-84264725E4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4922632"/>
        <c:axId val="604923944"/>
      </c:barChart>
      <c:catAx>
        <c:axId val="60492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23944"/>
        <c:crosses val="autoZero"/>
        <c:auto val="1"/>
        <c:lblAlgn val="ctr"/>
        <c:lblOffset val="100"/>
        <c:noMultiLvlLbl val="0"/>
      </c:catAx>
      <c:valAx>
        <c:axId val="6049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226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South Asian Males 25-54,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Military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(Asian!$AV$3,Asian!$AV$24,Asian!$AV$25,Asian!$AV$26,Asian!$AV$27,Asian!$AV$28,Asian!$AV$29)</c:f>
              <c:numCache>
                <c:formatCode>0%</c:formatCode>
                <c:ptCount val="7"/>
                <c:pt idx="0">
                  <c:v>6.7446361086881471E-3</c:v>
                </c:pt>
                <c:pt idx="1">
                  <c:v>1.1177088948405708E-3</c:v>
                </c:pt>
                <c:pt idx="2">
                  <c:v>1.0628347929597824E-3</c:v>
                </c:pt>
                <c:pt idx="3">
                  <c:v>1.9171837024289358E-3</c:v>
                </c:pt>
                <c:pt idx="4">
                  <c:v>1.1846937566639024E-3</c:v>
                </c:pt>
                <c:pt idx="5">
                  <c:v>0</c:v>
                </c:pt>
                <c:pt idx="6">
                  <c:v>2.7672723918457709E-4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9-4C06-9F56-6AC2AAA4DCC9}"/>
            </c:ext>
          </c:extLst>
        </c:ser>
        <c:ser>
          <c:idx val="1"/>
          <c:order val="1"/>
          <c:tx>
            <c:v>25-54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E9-4C06-9F56-6AC2AAA4D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(Asian!$AW$3,Asian!$AW$24,Asian!$AW$25,Asian!$AW$26,Asian!$AW$27,Asian!$AW$28,Asian!$AW$29)</c:f>
              <c:numCache>
                <c:formatCode>0%</c:formatCode>
                <c:ptCount val="7"/>
                <c:pt idx="0">
                  <c:v>0.99325536389131186</c:v>
                </c:pt>
                <c:pt idx="1">
                  <c:v>0.99888229110515947</c:v>
                </c:pt>
                <c:pt idx="2">
                  <c:v>0.99893716520704023</c:v>
                </c:pt>
                <c:pt idx="3">
                  <c:v>0.99808281629757112</c:v>
                </c:pt>
                <c:pt idx="4">
                  <c:v>0.99881530624333614</c:v>
                </c:pt>
                <c:pt idx="5">
                  <c:v>1</c:v>
                </c:pt>
                <c:pt idx="6">
                  <c:v>0.99972327276081541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9-4C06-9F56-6AC2AAA4DC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4910824"/>
        <c:axId val="604910168"/>
      </c:barChart>
      <c:catAx>
        <c:axId val="60491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0168"/>
        <c:crosses val="autoZero"/>
        <c:auto val="1"/>
        <c:lblAlgn val="ctr"/>
        <c:lblOffset val="100"/>
        <c:noMultiLvlLbl val="0"/>
      </c:catAx>
      <c:valAx>
        <c:axId val="6049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108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Asian Males 55-over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2687294782586214"/>
          <c:y val="4.6975933526464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5-41F4-BA6E-0C97E7DA9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(Asian!$BY$3,Asian!$BY$5,Asian!$BY$12,Asian!$BY$23)</c:f>
              <c:numCache>
                <c:formatCode>0%</c:formatCode>
                <c:ptCount val="4"/>
                <c:pt idx="0">
                  <c:v>6.3983329210414649E-2</c:v>
                </c:pt>
                <c:pt idx="1">
                  <c:v>4.3338972649153394E-2</c:v>
                </c:pt>
                <c:pt idx="2">
                  <c:v>6.2188995616289211E-2</c:v>
                </c:pt>
                <c:pt idx="3">
                  <c:v>0.11733374852751467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5-41F4-BA6E-0C97E7DA9D97}"/>
            </c:ext>
          </c:extLst>
        </c:ser>
        <c:ser>
          <c:idx val="1"/>
          <c:order val="1"/>
          <c:tx>
            <c:v>55-Over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75-41F4-BA6E-0C97E7DA9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(Asian!$BZ$3,Asian!$BZ$5,Asian!$BZ$12,Asian!$BZ$23)</c:f>
              <c:numCache>
                <c:formatCode>0%</c:formatCode>
                <c:ptCount val="4"/>
                <c:pt idx="0">
                  <c:v>0.93601667078958539</c:v>
                </c:pt>
                <c:pt idx="1">
                  <c:v>0.95666102735084668</c:v>
                </c:pt>
                <c:pt idx="2">
                  <c:v>0.9378110043837109</c:v>
                </c:pt>
                <c:pt idx="3">
                  <c:v>0.88266625147248534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75-41F4-BA6E-0C97E7DA9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9194952"/>
        <c:axId val="339189048"/>
      </c:barChart>
      <c:catAx>
        <c:axId val="3391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9048"/>
        <c:crosses val="autoZero"/>
        <c:auto val="1"/>
        <c:lblAlgn val="ctr"/>
        <c:lblOffset val="100"/>
        <c:noMultiLvlLbl val="0"/>
      </c:catAx>
      <c:valAx>
        <c:axId val="3391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949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East Asian Males 55-over,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4-427B-9F01-7F4693F320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(Asian!$BY$3,Asian!$BY$6,Asian!$BY$7,Asian!$BY$8,Asian!$BY$9,Asian!$BY$10)</c:f>
              <c:numCache>
                <c:formatCode>0%</c:formatCode>
                <c:ptCount val="6"/>
                <c:pt idx="0">
                  <c:v>6.3983329210414649E-2</c:v>
                </c:pt>
                <c:pt idx="1">
                  <c:v>6.8946663769355321E-2</c:v>
                </c:pt>
                <c:pt idx="2">
                  <c:v>6.3750926612305414E-2</c:v>
                </c:pt>
                <c:pt idx="3">
                  <c:v>2.9850156169691219E-2</c:v>
                </c:pt>
                <c:pt idx="4">
                  <c:v>5.4147116694415014E-2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4-427B-9F01-7F4693F32057}"/>
            </c:ext>
          </c:extLst>
        </c:ser>
        <c:ser>
          <c:idx val="1"/>
          <c:order val="1"/>
          <c:tx>
            <c:v>55-Over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64-427B-9F01-7F4693F320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(Asian!$BZ$3,Asian!$BZ$6,Asian!$BZ$7,Asian!$BZ$8,Asian!$BZ$9,Asian!$BZ$10)</c:f>
              <c:numCache>
                <c:formatCode>0%</c:formatCode>
                <c:ptCount val="6"/>
                <c:pt idx="0">
                  <c:v>0.93601667078958539</c:v>
                </c:pt>
                <c:pt idx="1">
                  <c:v>0.93105333623064468</c:v>
                </c:pt>
                <c:pt idx="2">
                  <c:v>0.93624907338769459</c:v>
                </c:pt>
                <c:pt idx="3">
                  <c:v>0.97014984383030878</c:v>
                </c:pt>
                <c:pt idx="4">
                  <c:v>0.94585288330558503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64-427B-9F01-7F4693F320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1693744"/>
        <c:axId val="601698336"/>
      </c:barChart>
      <c:catAx>
        <c:axId val="6016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8336"/>
        <c:crosses val="autoZero"/>
        <c:auto val="1"/>
        <c:lblAlgn val="ctr"/>
        <c:lblOffset val="100"/>
        <c:noMultiLvlLbl val="0"/>
      </c:catAx>
      <c:valAx>
        <c:axId val="6016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37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Southeast Asian Males 55-over,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AE-4F60-BDCC-899E517C6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(Asian!$BY$3,Asian!$BY$13,Asian!$BY$14,Asian!$BY$15,Asian!$BY$16,Asian!$BY$17,Asian!$BY$18,Asian!$BY$19,Asian!$BY$20,Asian!$BY$21)</c:f>
              <c:numCache>
                <c:formatCode>0%</c:formatCode>
                <c:ptCount val="10"/>
                <c:pt idx="0">
                  <c:v>6.3983329210414649E-2</c:v>
                </c:pt>
                <c:pt idx="1">
                  <c:v>5.9310102076733547E-2</c:v>
                </c:pt>
                <c:pt idx="2">
                  <c:v>7.0486448749594838E-2</c:v>
                </c:pt>
                <c:pt idx="3">
                  <c:v>8.8124999999999995E-2</c:v>
                </c:pt>
                <c:pt idx="4">
                  <c:v>3.0881755383990246E-2</c:v>
                </c:pt>
                <c:pt idx="5">
                  <c:v>6.9492107069320519E-2</c:v>
                </c:pt>
                <c:pt idx="6">
                  <c:v>2.6966292134831461E-2</c:v>
                </c:pt>
                <c:pt idx="7">
                  <c:v>7.2900158478605384E-2</c:v>
                </c:pt>
                <c:pt idx="8">
                  <c:v>7.7220566791352308E-2</c:v>
                </c:pt>
                <c:pt idx="9">
                  <c:v>6.4318529862174581E-2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E-4F60-BDCC-899E517C6439}"/>
            </c:ext>
          </c:extLst>
        </c:ser>
        <c:ser>
          <c:idx val="1"/>
          <c:order val="1"/>
          <c:tx>
            <c:v>55-Over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AE-4F60-BDCC-899E517C6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(Asian!$BZ$3,Asian!$BZ$13,Asian!$BZ$14,Asian!$BZ$15,Asian!$BZ$16,Asian!$BZ$17,Asian!$BZ$18,Asian!$BZ$19,Asian!$BZ$20,Asian!$BZ$21)</c:f>
              <c:numCache>
                <c:formatCode>0%</c:formatCode>
                <c:ptCount val="10"/>
                <c:pt idx="0">
                  <c:v>0.93601667078958539</c:v>
                </c:pt>
                <c:pt idx="1">
                  <c:v>0.9406898979232664</c:v>
                </c:pt>
                <c:pt idx="2">
                  <c:v>0.92951355125040513</c:v>
                </c:pt>
                <c:pt idx="3">
                  <c:v>0.91187499999999999</c:v>
                </c:pt>
                <c:pt idx="4">
                  <c:v>0.96911824461600971</c:v>
                </c:pt>
                <c:pt idx="5">
                  <c:v>0.93050789293067948</c:v>
                </c:pt>
                <c:pt idx="6">
                  <c:v>0.97303370786516852</c:v>
                </c:pt>
                <c:pt idx="7">
                  <c:v>0.92709984152139457</c:v>
                </c:pt>
                <c:pt idx="8">
                  <c:v>0.92277943320864764</c:v>
                </c:pt>
                <c:pt idx="9">
                  <c:v>0.93568147013782543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E-4F60-BDCC-899E517C64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4624432"/>
        <c:axId val="604615248"/>
      </c:barChart>
      <c:catAx>
        <c:axId val="6046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5248"/>
        <c:crosses val="autoZero"/>
        <c:auto val="1"/>
        <c:lblAlgn val="ctr"/>
        <c:lblOffset val="100"/>
        <c:noMultiLvlLbl val="0"/>
      </c:catAx>
      <c:valAx>
        <c:axId val="604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44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Asian Males 55-over,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 2010-2015 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274425281689864"/>
          <c:y val="2.818556011587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6-4884-94D0-9748514BD3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(Asian!$BY$3,Asian!$BY$24,Asian!$BY$25,Asian!$BY$26,Asian!$BY$27,Asian!$BY$28,Asian!$BY$29)</c:f>
              <c:numCache>
                <c:formatCode>0%</c:formatCode>
                <c:ptCount val="7"/>
                <c:pt idx="0">
                  <c:v>6.3983329210414649E-2</c:v>
                </c:pt>
                <c:pt idx="1">
                  <c:v>6.1972697821125425E-2</c:v>
                </c:pt>
                <c:pt idx="2">
                  <c:v>0.13501144164759726</c:v>
                </c:pt>
                <c:pt idx="3">
                  <c:v>6.8200493015612165E-2</c:v>
                </c:pt>
                <c:pt idx="4">
                  <c:v>6.9262109551833415E-2</c:v>
                </c:pt>
                <c:pt idx="5">
                  <c:v>0.2857142857142857</c:v>
                </c:pt>
                <c:pt idx="6">
                  <c:v>8.3841463414634151E-2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6-4884-94D0-9748514BD3E8}"/>
            </c:ext>
          </c:extLst>
        </c:ser>
        <c:ser>
          <c:idx val="1"/>
          <c:order val="1"/>
          <c:tx>
            <c:v>55-Over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96-4884-94D0-9748514BD3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(Asian!$BZ$3,Asian!$BZ$24,Asian!$BZ$25,Asian!$BZ$26,Asian!$BZ$27,Asian!$BZ$28,Asian!$BZ$29)</c:f>
              <c:numCache>
                <c:formatCode>0%</c:formatCode>
                <c:ptCount val="7"/>
                <c:pt idx="0">
                  <c:v>0.93601667078958539</c:v>
                </c:pt>
                <c:pt idx="1">
                  <c:v>0.93802730217887453</c:v>
                </c:pt>
                <c:pt idx="2">
                  <c:v>0.86498855835240274</c:v>
                </c:pt>
                <c:pt idx="3">
                  <c:v>0.93179950698438785</c:v>
                </c:pt>
                <c:pt idx="4">
                  <c:v>0.93073789044816657</c:v>
                </c:pt>
                <c:pt idx="5">
                  <c:v>0.7142857142857143</c:v>
                </c:pt>
                <c:pt idx="6">
                  <c:v>0.91615853658536583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96-4884-94D0-9748514BD3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5078256"/>
        <c:axId val="585077600"/>
      </c:barChart>
      <c:catAx>
        <c:axId val="5850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77600"/>
        <c:crosses val="autoZero"/>
        <c:auto val="1"/>
        <c:lblAlgn val="ctr"/>
        <c:lblOffset val="100"/>
        <c:noMultiLvlLbl val="0"/>
      </c:catAx>
      <c:valAx>
        <c:axId val="5850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782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Asian Males 55-over,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Military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(Asian!$CA$3,Asian!$CA$5,Asian!$CA$12,Asian!$CA$23)</c:f>
              <c:numCache>
                <c:formatCode>0%</c:formatCode>
                <c:ptCount val="4"/>
                <c:pt idx="0">
                  <c:v>3.9600944330210949E-4</c:v>
                </c:pt>
                <c:pt idx="1">
                  <c:v>3.2928064842958459E-4</c:v>
                </c:pt>
                <c:pt idx="2">
                  <c:v>1.4270718699063466E-3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B-49F3-BE90-C0CB7E4045E7}"/>
            </c:ext>
          </c:extLst>
        </c:ser>
        <c:ser>
          <c:idx val="1"/>
          <c:order val="1"/>
          <c:tx>
            <c:v>55-Over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3B-49F3-BE90-C0CB7E4045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(Asian!$CB$3,Asian!$CB$5,Asian!$CB$12,Asian!$CB$23)</c:f>
              <c:numCache>
                <c:formatCode>0%</c:formatCode>
                <c:ptCount val="4"/>
                <c:pt idx="0">
                  <c:v>0.99960399055669791</c:v>
                </c:pt>
                <c:pt idx="1">
                  <c:v>0.99967071935157037</c:v>
                </c:pt>
                <c:pt idx="2">
                  <c:v>0.99857292813009357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B-49F3-BE90-C0CB7E4045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8987600"/>
        <c:axId val="588989896"/>
      </c:barChart>
      <c:catAx>
        <c:axId val="5889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896"/>
        <c:crosses val="autoZero"/>
        <c:auto val="1"/>
        <c:lblAlgn val="ctr"/>
        <c:lblOffset val="100"/>
        <c:noMultiLvlLbl val="0"/>
      </c:catAx>
      <c:valAx>
        <c:axId val="588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76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East Asian Males 55-over,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Military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(Asian!$CA$3,Asian!$CA$6,Asian!$CA$7,Asian!$CA$8,Asian!$CA$9,Asian!$CA$10)</c:f>
              <c:numCache>
                <c:formatCode>0%</c:formatCode>
                <c:ptCount val="6"/>
                <c:pt idx="0">
                  <c:v>3.9600944330210949E-4</c:v>
                </c:pt>
                <c:pt idx="1">
                  <c:v>0</c:v>
                </c:pt>
                <c:pt idx="2">
                  <c:v>0</c:v>
                </c:pt>
                <c:pt idx="3">
                  <c:v>1.6464032421479231E-3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5-4B54-9F27-6934AB176707}"/>
            </c:ext>
          </c:extLst>
        </c:ser>
        <c:ser>
          <c:idx val="1"/>
          <c:order val="1"/>
          <c:tx>
            <c:v>55-Over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8E5-4B54-9F27-6934AB176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(Asian!$A$3,Asian!$A$6,Asian!$A$7,Asian!$A$8,Asian!$A$9,Asian!$A$10)</c:f>
              <c:strCache>
                <c:ptCount val="6"/>
                <c:pt idx="0">
                  <c:v>Asian</c:v>
                </c:pt>
                <c:pt idx="1">
                  <c:v>Chinese (Excl. Taiwan)</c:v>
                </c:pt>
                <c:pt idx="2">
                  <c:v>Taiwanese</c:v>
                </c:pt>
                <c:pt idx="3">
                  <c:v>Japanese</c:v>
                </c:pt>
                <c:pt idx="4">
                  <c:v>Korean</c:v>
                </c:pt>
                <c:pt idx="5">
                  <c:v>Mongolian</c:v>
                </c:pt>
              </c:strCache>
            </c:strRef>
          </c:cat>
          <c:val>
            <c:numRef>
              <c:f>(Asian!$CB$3,Asian!$CB$6,Asian!$CB$7,Asian!$CB$8,Asian!$CB$9,Asian!$CB$10)</c:f>
              <c:numCache>
                <c:formatCode>0%</c:formatCode>
                <c:ptCount val="6"/>
                <c:pt idx="0">
                  <c:v>0.99960399055669791</c:v>
                </c:pt>
                <c:pt idx="1">
                  <c:v>1</c:v>
                </c:pt>
                <c:pt idx="2">
                  <c:v>1</c:v>
                </c:pt>
                <c:pt idx="3">
                  <c:v>0.99835359675785207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5-4B54-9F27-6934AB1767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1426176"/>
        <c:axId val="581420928"/>
      </c:barChart>
      <c:catAx>
        <c:axId val="5814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0928"/>
        <c:crosses val="autoZero"/>
        <c:auto val="1"/>
        <c:lblAlgn val="ctr"/>
        <c:lblOffset val="100"/>
        <c:noMultiLvlLbl val="0"/>
      </c:catAx>
      <c:valAx>
        <c:axId val="5814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61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East Asian Males 55-over, 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Military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(Asian!$CA$3,Asian!$CA$13,Asian!$CA$14,Asian!$CA$15,Asian!$CA$16,Asian!$CA$17,Asian!$CA$18,Asian!$CA$19,Asian!$CA$20,Asian!$CA$21)</c:f>
              <c:numCache>
                <c:formatCode>0%</c:formatCode>
                <c:ptCount val="10"/>
                <c:pt idx="0">
                  <c:v>3.9600944330210949E-4</c:v>
                </c:pt>
                <c:pt idx="1">
                  <c:v>0</c:v>
                </c:pt>
                <c:pt idx="2">
                  <c:v>8.6101357441713418E-4</c:v>
                </c:pt>
                <c:pt idx="3">
                  <c:v>0</c:v>
                </c:pt>
                <c:pt idx="4">
                  <c:v>1.1487303506650543E-2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4.9532974808944236E-4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1-46DF-9A22-2C5E018B1ED3}"/>
            </c:ext>
          </c:extLst>
        </c:ser>
        <c:ser>
          <c:idx val="1"/>
          <c:order val="1"/>
          <c:tx>
            <c:v>55-Over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F1-46DF-9A22-2C5E018B1E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(Asian!$A$3,Asian!$A$13,Asian!$A$14,Asian!$A$15,Asian!$A$16,Asian!$A$17,Asian!$A$18,Asian!$A$19,Asian!$A$20,Asian!$A$21)</c:f>
              <c:strCache>
                <c:ptCount val="10"/>
                <c:pt idx="0">
                  <c:v>Asian</c:v>
                </c:pt>
                <c:pt idx="1">
                  <c:v>Cambodian</c:v>
                </c:pt>
                <c:pt idx="2">
                  <c:v>Filipino</c:v>
                </c:pt>
                <c:pt idx="3">
                  <c:v>Hmong</c:v>
                </c:pt>
                <c:pt idx="4">
                  <c:v>Indonesian</c:v>
                </c:pt>
                <c:pt idx="5">
                  <c:v>Laotian</c:v>
                </c:pt>
                <c:pt idx="6">
                  <c:v>Malaysian</c:v>
                </c:pt>
                <c:pt idx="7">
                  <c:v>Thai</c:v>
                </c:pt>
                <c:pt idx="8">
                  <c:v>Vietnamese</c:v>
                </c:pt>
                <c:pt idx="9">
                  <c:v>Burmese</c:v>
                </c:pt>
              </c:strCache>
            </c:strRef>
          </c:cat>
          <c:val>
            <c:numRef>
              <c:f>(Asian!$CB$3,Asian!$CB$13,Asian!$CB$14,Asian!$CB$15,Asian!$CB$16,Asian!$CB$17,Asian!$CB$18,Asian!$CB$19,Asian!$CB$20,Asian!$CB$21)</c:f>
              <c:numCache>
                <c:formatCode>0%</c:formatCode>
                <c:ptCount val="10"/>
                <c:pt idx="0">
                  <c:v>0.99960399055669791</c:v>
                </c:pt>
                <c:pt idx="1">
                  <c:v>1</c:v>
                </c:pt>
                <c:pt idx="2">
                  <c:v>0.99913898642558285</c:v>
                </c:pt>
                <c:pt idx="3">
                  <c:v>1</c:v>
                </c:pt>
                <c:pt idx="4">
                  <c:v>0.9885126964933495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0.99950467025191059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1-46DF-9A22-2C5E018B1E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2558040"/>
        <c:axId val="452558368"/>
      </c:barChart>
      <c:catAx>
        <c:axId val="4525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8368"/>
        <c:crosses val="autoZero"/>
        <c:auto val="1"/>
        <c:lblAlgn val="ctr"/>
        <c:lblOffset val="100"/>
        <c:noMultiLvlLbl val="0"/>
      </c:catAx>
      <c:valAx>
        <c:axId val="4525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80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Military Status of</a:t>
            </a:r>
            <a:r>
              <a:rPr lang="en-US" b="1" baseline="0"/>
              <a:t> Males 20-24 by Race &amp; Ethnicity, </a:t>
            </a:r>
          </a:p>
          <a:p>
            <a:pPr>
              <a:defRPr/>
            </a:pPr>
            <a:r>
              <a:rPr lang="en-US" b="1" baseline="0"/>
              <a:t>United States 2010-2015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Master!$W$1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(Master!$W$2,Master!$W$3,Master!$W$4,Master!$W$5,Master!$W$6,Master!$W$7,Master!$W$8,Master!$W$9)</c:f>
              <c:numCache>
                <c:formatCode>0%</c:formatCode>
                <c:ptCount val="8"/>
                <c:pt idx="0">
                  <c:v>3.4694931276243894E-2</c:v>
                </c:pt>
                <c:pt idx="1">
                  <c:v>3.707702028823693E-2</c:v>
                </c:pt>
                <c:pt idx="2">
                  <c:v>3.2206296777681061E-2</c:v>
                </c:pt>
                <c:pt idx="3">
                  <c:v>2.897353783920445E-2</c:v>
                </c:pt>
                <c:pt idx="4">
                  <c:v>3.356986899563319E-2</c:v>
                </c:pt>
                <c:pt idx="5">
                  <c:v>2.4889230898717665E-2</c:v>
                </c:pt>
                <c:pt idx="6">
                  <c:v>6.9521973003146248E-2</c:v>
                </c:pt>
                <c:pt idx="7">
                  <c:v>2.126860050779078E-2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7-44A1-8B6B-C3CFDC6130A6}"/>
            </c:ext>
          </c:extLst>
        </c:ser>
        <c:ser>
          <c:idx val="1"/>
          <c:order val="1"/>
          <c:tx>
            <c:strRef>
              <c:f>Master!$X$1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(Master!$X$2,Master!$X$3,Master!$X$4,Master!$X$5,Master!$X$6,Master!$X$7,Master!$X$8,Master!$X$9)</c:f>
              <c:numCache>
                <c:formatCode>0%</c:formatCode>
                <c:ptCount val="8"/>
                <c:pt idx="0">
                  <c:v>0.9653050687237561</c:v>
                </c:pt>
                <c:pt idx="1">
                  <c:v>0.96292297971176311</c:v>
                </c:pt>
                <c:pt idx="2">
                  <c:v>0.96779370322231895</c:v>
                </c:pt>
                <c:pt idx="3">
                  <c:v>0.97102646216079558</c:v>
                </c:pt>
                <c:pt idx="4">
                  <c:v>0.96643013100436681</c:v>
                </c:pt>
                <c:pt idx="5">
                  <c:v>0.97511076910128236</c:v>
                </c:pt>
                <c:pt idx="6">
                  <c:v>0.93047802699685378</c:v>
                </c:pt>
                <c:pt idx="7">
                  <c:v>0.97873139949220922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7-44A1-8B6B-C3CFDC6130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South Asian Males 55-over,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Military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(Asian!$CA$3,Asian!$CA$24,Asian!$CA$25,Asian!$CA$26,Asian!$CA$27,Asian!$CA$28,Asian!$CA$29)</c:f>
              <c:numCache>
                <c:formatCode>0%</c:formatCode>
                <c:ptCount val="7"/>
                <c:pt idx="0">
                  <c:v>3.9600944330210949E-4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9-4E23-A09A-AE07B7CD4A44}"/>
            </c:ext>
          </c:extLst>
        </c:ser>
        <c:ser>
          <c:idx val="1"/>
          <c:order val="1"/>
          <c:tx>
            <c:v>55-Over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69-4E23-A09A-AE07B7CD4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(Asian!$A$3,Asian!$A$24,Asian!$A$25,Asian!$A$26,Asian!$A$27,Asian!$A$28,Asian!$A$29)</c:f>
              <c:strCache>
                <c:ptCount val="7"/>
                <c:pt idx="0">
                  <c:v>Asian</c:v>
                </c:pt>
                <c:pt idx="1">
                  <c:v>Asian Indian</c:v>
                </c:pt>
                <c:pt idx="2">
                  <c:v>Bangladeshi</c:v>
                </c:pt>
                <c:pt idx="3">
                  <c:v>Pakistani</c:v>
                </c:pt>
                <c:pt idx="4">
                  <c:v>Srilankan</c:v>
                </c:pt>
                <c:pt idx="5">
                  <c:v>Bhutanese</c:v>
                </c:pt>
                <c:pt idx="6">
                  <c:v>Nepalese</c:v>
                </c:pt>
              </c:strCache>
            </c:strRef>
          </c:cat>
          <c:val>
            <c:numRef>
              <c:f>(Asian!$CB$3,Asian!$CB$24,Asian!$CB$25,Asian!$CB$26,Asian!$CB$27,Asian!$CB$28,Asian!$CB$29)</c:f>
              <c:numCache>
                <c:formatCode>0%</c:formatCode>
                <c:ptCount val="7"/>
                <c:pt idx="0">
                  <c:v>0.99960399055669791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9-4E23-A09A-AE07B7CD4A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8948680"/>
        <c:axId val="578940480"/>
      </c:barChart>
      <c:catAx>
        <c:axId val="5789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0480"/>
        <c:crosses val="autoZero"/>
        <c:auto val="1"/>
        <c:lblAlgn val="ctr"/>
        <c:lblOffset val="100"/>
        <c:noMultiLvlLbl val="0"/>
      </c:catAx>
      <c:valAx>
        <c:axId val="578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8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Pacific Islander Males 16-19 by 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161656462565538"/>
          <c:y val="3.4730585808750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FB-4038-BDBC-9344E28B9D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(Oceana!$G$3,Oceana!$G$5,Oceana!$G$10,Oceana!$G$13)</c:f>
              <c:numCache>
                <c:formatCode>0%</c:formatCode>
                <c:ptCount val="4"/>
                <c:pt idx="0">
                  <c:v>0.2713383281915675</c:v>
                </c:pt>
                <c:pt idx="1">
                  <c:v>0.28792497069167644</c:v>
                </c:pt>
                <c:pt idx="2">
                  <c:v>0.22642487046632123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B-4038-BDBC-9344E28B9D23}"/>
            </c:ext>
          </c:extLst>
        </c:ser>
        <c:ser>
          <c:idx val="1"/>
          <c:order val="1"/>
          <c:tx>
            <c:v>16-19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FB-4038-BDBC-9344E28B9D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(Oceana!$H$3,Oceana!$H$5,Oceana!$H$10,Oceana!$H$13)</c:f>
              <c:numCache>
                <c:formatCode>0%</c:formatCode>
                <c:ptCount val="4"/>
                <c:pt idx="0">
                  <c:v>0.72866167180843244</c:v>
                </c:pt>
                <c:pt idx="1">
                  <c:v>0.71207502930832356</c:v>
                </c:pt>
                <c:pt idx="2">
                  <c:v>0.7735751295336788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B-4038-BDBC-9344E28B9D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699496"/>
        <c:axId val="384697856"/>
      </c:barChart>
      <c:catAx>
        <c:axId val="3846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7856"/>
        <c:crosses val="autoZero"/>
        <c:auto val="1"/>
        <c:lblAlgn val="ctr"/>
        <c:lblOffset val="100"/>
        <c:noMultiLvlLbl val="0"/>
      </c:catAx>
      <c:valAx>
        <c:axId val="3846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94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Employment Status Pacific Islander Males</a:t>
            </a:r>
            <a:r>
              <a:rPr lang="en-US" sz="1200" b="1" baseline="0"/>
              <a:t> 16-19 by Ethnicity, United States 2010-2015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8-4B50-BC1D-97CA5FAE9A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(Oceana!$G$3,Oceana!$G$6,Oceana!$G$7,Oceana!$G$8,Oceana!$G$11,Oceana!$G$14,Oceana!$G$15)</c:f>
              <c:numCache>
                <c:formatCode>0%</c:formatCode>
                <c:ptCount val="7"/>
                <c:pt idx="0">
                  <c:v>0.2713383281915675</c:v>
                </c:pt>
                <c:pt idx="1">
                  <c:v>0.37377341659232827</c:v>
                </c:pt>
                <c:pt idx="2">
                  <c:v>0.23245984784446322</c:v>
                </c:pt>
                <c:pt idx="3">
                  <c:v>0.16381766381766383</c:v>
                </c:pt>
                <c:pt idx="4">
                  <c:v>0.15304182509505704</c:v>
                </c:pt>
                <c:pt idx="5">
                  <c:v>0.28000000000000003</c:v>
                </c:pt>
                <c:pt idx="6">
                  <c:v>0.39863325740318906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8-4B50-BC1D-97CA5FAE9A63}"/>
            </c:ext>
          </c:extLst>
        </c:ser>
        <c:ser>
          <c:idx val="1"/>
          <c:order val="1"/>
          <c:tx>
            <c:v>16-19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388-4B50-BC1D-97CA5FAE9A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(Oceana!$H$3,Oceana!$H$6,Oceana!$H$7,Oceana!$H$8,Oceana!$H$11,Oceana!$H$14,Oceana!$H$15)</c:f>
              <c:numCache>
                <c:formatCode>0%</c:formatCode>
                <c:ptCount val="7"/>
                <c:pt idx="0">
                  <c:v>0.72866167180843244</c:v>
                </c:pt>
                <c:pt idx="1">
                  <c:v>0.62622658340767168</c:v>
                </c:pt>
                <c:pt idx="2">
                  <c:v>0.76754015215553673</c:v>
                </c:pt>
                <c:pt idx="3">
                  <c:v>0.83618233618233617</c:v>
                </c:pt>
                <c:pt idx="4">
                  <c:v>0.84695817490494296</c:v>
                </c:pt>
                <c:pt idx="5">
                  <c:v>0.72</c:v>
                </c:pt>
                <c:pt idx="6">
                  <c:v>0.60136674259681089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8-4B50-BC1D-97CA5FAE9A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658168"/>
        <c:axId val="384657184"/>
      </c:barChart>
      <c:catAx>
        <c:axId val="38465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57184"/>
        <c:crosses val="autoZero"/>
        <c:auto val="1"/>
        <c:lblAlgn val="ctr"/>
        <c:lblOffset val="100"/>
        <c:noMultiLvlLbl val="0"/>
      </c:catAx>
      <c:valAx>
        <c:axId val="3846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581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16-19,</a:t>
            </a: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D-46EE-9844-C193DDD87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(Oceana!$I$3,Oceana!$I$5,Oceana!$I$10,Oceana!$I$13)</c:f>
              <c:numCache>
                <c:formatCode>0%</c:formatCode>
                <c:ptCount val="4"/>
                <c:pt idx="0">
                  <c:v>5.1817801922273296E-2</c:v>
                </c:pt>
                <c:pt idx="1">
                  <c:v>3.2879818594104306E-2</c:v>
                </c:pt>
                <c:pt idx="2">
                  <c:v>9.8972922502334262E-2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D-46EE-9844-C193DDD87434}"/>
            </c:ext>
          </c:extLst>
        </c:ser>
        <c:ser>
          <c:idx val="1"/>
          <c:order val="1"/>
          <c:tx>
            <c:v>16-19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5D-46EE-9844-C193DDD87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(Oceana!$J$3,Oceana!$J$5,Oceana!$J$10,Oceana!$J$13)</c:f>
              <c:numCache>
                <c:formatCode>0%</c:formatCode>
                <c:ptCount val="4"/>
                <c:pt idx="0">
                  <c:v>0.94818219807772675</c:v>
                </c:pt>
                <c:pt idx="1">
                  <c:v>0.96712018140589573</c:v>
                </c:pt>
                <c:pt idx="2">
                  <c:v>0.90102707749766575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D-46EE-9844-C193DDD874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7878216"/>
        <c:axId val="377882152"/>
      </c:barChart>
      <c:catAx>
        <c:axId val="37787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82152"/>
        <c:crosses val="autoZero"/>
        <c:auto val="1"/>
        <c:lblAlgn val="ctr"/>
        <c:lblOffset val="100"/>
        <c:noMultiLvlLbl val="0"/>
      </c:catAx>
      <c:valAx>
        <c:axId val="3778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7821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16-19, by Ethnicity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0297456318611009"/>
          <c:y val="2.8324185715154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D2-4766-AB2B-BE7520D79D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(Oceana!$I$3,Oceana!$I$6,Oceana!$I$7,Oceana!$I$8,Oceana!$I$11,Oceana!$I$14,Oceana!$I$15)</c:f>
              <c:numCache>
                <c:formatCode>0%</c:formatCode>
                <c:ptCount val="7"/>
                <c:pt idx="0">
                  <c:v>5.1817801922273296E-2</c:v>
                </c:pt>
                <c:pt idx="1">
                  <c:v>4.5957446808510639E-2</c:v>
                </c:pt>
                <c:pt idx="2">
                  <c:v>3.0327868852459017E-2</c:v>
                </c:pt>
                <c:pt idx="3">
                  <c:v>0</c:v>
                </c:pt>
                <c:pt idx="4">
                  <c:v>0.1461038961038961</c:v>
                </c:pt>
                <c:pt idx="5">
                  <c:v>0</c:v>
                </c:pt>
                <c:pt idx="6">
                  <c:v>9.0293453724604959E-3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2-4766-AB2B-BE7520D79D9B}"/>
            </c:ext>
          </c:extLst>
        </c:ser>
        <c:ser>
          <c:idx val="1"/>
          <c:order val="1"/>
          <c:tx>
            <c:v>16-19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(Oceana!$J$3,Oceana!$J$6,Oceana!$J$7,Oceana!$J$8,Oceana!$J$11,Oceana!$J$14,Oceana!$J$15)</c:f>
              <c:numCache>
                <c:formatCode>0%</c:formatCode>
                <c:ptCount val="7"/>
                <c:pt idx="0">
                  <c:v>0.94818219807772675</c:v>
                </c:pt>
                <c:pt idx="1">
                  <c:v>0.95404255319148934</c:v>
                </c:pt>
                <c:pt idx="2">
                  <c:v>0.96967213114754103</c:v>
                </c:pt>
                <c:pt idx="3">
                  <c:v>1</c:v>
                </c:pt>
                <c:pt idx="4">
                  <c:v>0.85389610389610393</c:v>
                </c:pt>
                <c:pt idx="5">
                  <c:v>1</c:v>
                </c:pt>
                <c:pt idx="6">
                  <c:v>0.99097065462753953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2-4766-AB2B-BE7520D79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760032"/>
        <c:axId val="450758720"/>
      </c:barChart>
      <c:catAx>
        <c:axId val="4507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58720"/>
        <c:crosses val="autoZero"/>
        <c:auto val="1"/>
        <c:lblAlgn val="ctr"/>
        <c:lblOffset val="100"/>
        <c:noMultiLvlLbl val="0"/>
      </c:catAx>
      <c:valAx>
        <c:axId val="4507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60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86431481357204"/>
          <c:y val="0.26979344931613169"/>
          <c:w val="0.401428696412948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Pacific Islander Males 20-24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D8-422F-AC46-52B140C457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(Oceana!$U$3,Oceana!$U$5,Oceana!$U$10,Oceana!$U$13)</c:f>
              <c:numCache>
                <c:formatCode>0%</c:formatCode>
                <c:ptCount val="4"/>
                <c:pt idx="0">
                  <c:v>0.16388525305410123</c:v>
                </c:pt>
                <c:pt idx="1">
                  <c:v>0.17773101205280276</c:v>
                </c:pt>
                <c:pt idx="2">
                  <c:v>0.14308768154922</c:v>
                </c:pt>
                <c:pt idx="3">
                  <c:v>0.20430965682362331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22F-AC46-52B140C45713}"/>
            </c:ext>
          </c:extLst>
        </c:ser>
        <c:ser>
          <c:idx val="1"/>
          <c:order val="1"/>
          <c:tx>
            <c:v>20-24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D8-422F-AC46-52B140C457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(Oceana!$V$3,Oceana!$V$5,Oceana!$V$10,Oceana!$V$13)</c:f>
              <c:numCache>
                <c:formatCode>0%</c:formatCode>
                <c:ptCount val="4"/>
                <c:pt idx="0">
                  <c:v>0.83611474694589882</c:v>
                </c:pt>
                <c:pt idx="1">
                  <c:v>0.82226898794719727</c:v>
                </c:pt>
                <c:pt idx="2">
                  <c:v>0.85691231845077998</c:v>
                </c:pt>
                <c:pt idx="3">
                  <c:v>0.79569034317637666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22F-AC46-52B140C457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823336"/>
        <c:axId val="450815136"/>
      </c:barChart>
      <c:catAx>
        <c:axId val="45082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5136"/>
        <c:crosses val="autoZero"/>
        <c:auto val="1"/>
        <c:lblAlgn val="ctr"/>
        <c:lblOffset val="100"/>
        <c:noMultiLvlLbl val="0"/>
      </c:catAx>
      <c:valAx>
        <c:axId val="4508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33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Pacific Islander Males 20-24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1B-44EB-AF3E-2F410C64B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(Oceana!$U$3,Oceana!$U$6,Oceana!$U$7,Oceana!$U$8,Oceana!$U$11,Oceana!$U$14,Oceana!$U$15)</c:f>
              <c:numCache>
                <c:formatCode>0%</c:formatCode>
                <c:ptCount val="7"/>
                <c:pt idx="0">
                  <c:v>0.16388525305410123</c:v>
                </c:pt>
                <c:pt idx="1">
                  <c:v>0.17762063227953412</c:v>
                </c:pt>
                <c:pt idx="2">
                  <c:v>0.15796378903175021</c:v>
                </c:pt>
                <c:pt idx="3">
                  <c:v>0.26553254437869822</c:v>
                </c:pt>
                <c:pt idx="4">
                  <c:v>0.14156813939016802</c:v>
                </c:pt>
                <c:pt idx="5">
                  <c:v>0.20430965682362331</c:v>
                </c:pt>
                <c:pt idx="6">
                  <c:v>0.13009049773755657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B-44EB-AF3E-2F410C64B78D}"/>
            </c:ext>
          </c:extLst>
        </c:ser>
        <c:ser>
          <c:idx val="1"/>
          <c:order val="1"/>
          <c:tx>
            <c:v>20-24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1B-44EB-AF3E-2F410C64B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(Oceana!$V$3,Oceana!$V$6,Oceana!$V$7,Oceana!$V$8,Oceana!$V$11,Oceana!$V$14,Oceana!$V$15)</c:f>
              <c:numCache>
                <c:formatCode>0%</c:formatCode>
                <c:ptCount val="7"/>
                <c:pt idx="0">
                  <c:v>0.83611474694589882</c:v>
                </c:pt>
                <c:pt idx="1">
                  <c:v>0.82237936772046594</c:v>
                </c:pt>
                <c:pt idx="2">
                  <c:v>0.84203621096824977</c:v>
                </c:pt>
                <c:pt idx="3">
                  <c:v>0.73446745562130178</c:v>
                </c:pt>
                <c:pt idx="4">
                  <c:v>0.85843186060983201</c:v>
                </c:pt>
                <c:pt idx="5">
                  <c:v>0.79569034317637666</c:v>
                </c:pt>
                <c:pt idx="6">
                  <c:v>0.86990950226244346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B-44EB-AF3E-2F410C64B7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748880"/>
        <c:axId val="450749536"/>
      </c:barChart>
      <c:catAx>
        <c:axId val="4507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49536"/>
        <c:crosses val="autoZero"/>
        <c:auto val="1"/>
        <c:lblAlgn val="ctr"/>
        <c:lblOffset val="100"/>
        <c:noMultiLvlLbl val="0"/>
      </c:catAx>
      <c:valAx>
        <c:axId val="4507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488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20-24,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F5-4B98-ABC3-17CD8F798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(Oceana!$W$3,Oceana!$W$5,Oceana!$W$10,Oceana!$W$13)</c:f>
              <c:numCache>
                <c:formatCode>0%</c:formatCode>
                <c:ptCount val="4"/>
                <c:pt idx="0">
                  <c:v>6.9521973003146248E-2</c:v>
                </c:pt>
                <c:pt idx="1">
                  <c:v>5.5816473988439308E-2</c:v>
                </c:pt>
                <c:pt idx="2">
                  <c:v>8.9915143603133157E-2</c:v>
                </c:pt>
                <c:pt idx="3">
                  <c:v>6.9093610698365532E-2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5-4B98-ABC3-17CD8F798702}"/>
            </c:ext>
          </c:extLst>
        </c:ser>
        <c:ser>
          <c:idx val="1"/>
          <c:order val="1"/>
          <c:tx>
            <c:v>20-24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F5-4B98-ABC3-17CD8F798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(Oceana!$X$3,Oceana!$X$5,Oceana!$X$10,Oceana!$X$13)</c:f>
              <c:numCache>
                <c:formatCode>0%</c:formatCode>
                <c:ptCount val="4"/>
                <c:pt idx="0">
                  <c:v>0.93047802699685378</c:v>
                </c:pt>
                <c:pt idx="1">
                  <c:v>0.94418352601156075</c:v>
                </c:pt>
                <c:pt idx="2">
                  <c:v>0.91008485639686687</c:v>
                </c:pt>
                <c:pt idx="3">
                  <c:v>0.9309063893016345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5-4B98-ABC3-17CD8F7987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819072"/>
        <c:axId val="450822024"/>
      </c:barChart>
      <c:catAx>
        <c:axId val="4508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2024"/>
        <c:crosses val="autoZero"/>
        <c:auto val="1"/>
        <c:lblAlgn val="ctr"/>
        <c:lblOffset val="100"/>
        <c:noMultiLvlLbl val="0"/>
      </c:catAx>
      <c:valAx>
        <c:axId val="4508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90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20-24, by Ethnicity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742108371488047"/>
          <c:y val="2.7106782427974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20-24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C-4492-A7B1-58A166A610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(Oceana!$W$3,Oceana!$W$6,Oceana!$W$7,Oceana!$W$8,Oceana!$W$11,Oceana!$W$14,Oceana!$W$15)</c:f>
              <c:numCache>
                <c:formatCode>0%</c:formatCode>
                <c:ptCount val="7"/>
                <c:pt idx="0">
                  <c:v>6.9521973003146248E-2</c:v>
                </c:pt>
                <c:pt idx="1">
                  <c:v>7.6095311299000767E-2</c:v>
                </c:pt>
                <c:pt idx="2">
                  <c:v>4.2702838482793271E-2</c:v>
                </c:pt>
                <c:pt idx="3">
                  <c:v>7.3421439060205578E-3</c:v>
                </c:pt>
                <c:pt idx="4">
                  <c:v>9.5666854248733821E-2</c:v>
                </c:pt>
                <c:pt idx="5">
                  <c:v>6.9093610698365532E-2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C-4492-A7B1-58A166A610B9}"/>
            </c:ext>
          </c:extLst>
        </c:ser>
        <c:ser>
          <c:idx val="1"/>
          <c:order val="1"/>
          <c:tx>
            <c:v>20-24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6C-4492-A7B1-58A166A610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(Oceana!$X$3,Oceana!$X$6,Oceana!$X$7,Oceana!$X$8,Oceana!$X$11,Oceana!$X$14,Oceana!$X$15)</c:f>
              <c:numCache>
                <c:formatCode>0%</c:formatCode>
                <c:ptCount val="7"/>
                <c:pt idx="0">
                  <c:v>0.93047802699685378</c:v>
                </c:pt>
                <c:pt idx="1">
                  <c:v>0.92390468870099918</c:v>
                </c:pt>
                <c:pt idx="2">
                  <c:v>0.95729716151720678</c:v>
                </c:pt>
                <c:pt idx="3">
                  <c:v>0.9926578560939795</c:v>
                </c:pt>
                <c:pt idx="4">
                  <c:v>0.90433314575126622</c:v>
                </c:pt>
                <c:pt idx="5">
                  <c:v>0.9309063893016345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6C-4492-A7B1-58A166A610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4061760"/>
        <c:axId val="494062088"/>
      </c:barChart>
      <c:catAx>
        <c:axId val="4940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62088"/>
        <c:crosses val="autoZero"/>
        <c:auto val="1"/>
        <c:lblAlgn val="ctr"/>
        <c:lblOffset val="100"/>
        <c:noMultiLvlLbl val="0"/>
      </c:catAx>
      <c:valAx>
        <c:axId val="4940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617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Pacific Islander Males 25-54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7-4078-8512-E8AA7848A5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(Oceana!$AS$3,Oceana!$AS$5,Oceana!$AS$10,Oceana!$AS$13)</c:f>
              <c:numCache>
                <c:formatCode>0%</c:formatCode>
                <c:ptCount val="4"/>
                <c:pt idx="0">
                  <c:v>8.3063200261068199E-2</c:v>
                </c:pt>
                <c:pt idx="1">
                  <c:v>8.8045305725157064E-2</c:v>
                </c:pt>
                <c:pt idx="2">
                  <c:v>6.92117210070161E-2</c:v>
                </c:pt>
                <c:pt idx="3">
                  <c:v>9.1586119473934399E-2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7-4078-8512-E8AA7848A5CB}"/>
            </c:ext>
          </c:extLst>
        </c:ser>
        <c:ser>
          <c:idx val="1"/>
          <c:order val="1"/>
          <c:tx>
            <c:v>25-54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87-4078-8512-E8AA7848A5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(Oceana!$AT$3,Oceana!$AT$5,Oceana!$AT$10,Oceana!$AT$13)</c:f>
              <c:numCache>
                <c:formatCode>0%</c:formatCode>
                <c:ptCount val="4"/>
                <c:pt idx="0">
                  <c:v>0.91693679973893183</c:v>
                </c:pt>
                <c:pt idx="1">
                  <c:v>0.91195469427484288</c:v>
                </c:pt>
                <c:pt idx="2">
                  <c:v>0.93078827899298389</c:v>
                </c:pt>
                <c:pt idx="3">
                  <c:v>0.90841388052606564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87-4078-8512-E8AA7848A5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4058480"/>
        <c:axId val="494073896"/>
      </c:barChart>
      <c:catAx>
        <c:axId val="4940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3896"/>
        <c:crosses val="autoZero"/>
        <c:auto val="1"/>
        <c:lblAlgn val="ctr"/>
        <c:lblOffset val="100"/>
        <c:noMultiLvlLbl val="0"/>
      </c:catAx>
      <c:valAx>
        <c:axId val="4940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84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Employment Status</a:t>
            </a:r>
            <a:r>
              <a:rPr lang="en-US" b="1" baseline="0"/>
              <a:t> Males 25-54 by Race &amp; Ethnicity, </a:t>
            </a:r>
          </a:p>
          <a:p>
            <a:pPr>
              <a:defRPr/>
            </a:pPr>
            <a:r>
              <a:rPr lang="en-US" b="1" baseline="0"/>
              <a:t>United States 2010-2015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Master!$AS$1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(Master!$AS$2,Master!$AS$3,Master!$AS$4,Master!$AS$5,Master!$AS$6,Master!$AS$7,Master!$AS$8,Master!$AS$9)</c:f>
              <c:numCache>
                <c:formatCode>0%</c:formatCode>
                <c:ptCount val="8"/>
                <c:pt idx="0">
                  <c:v>6.7213946759289933E-2</c:v>
                </c:pt>
                <c:pt idx="1">
                  <c:v>5.9146793028337176E-2</c:v>
                </c:pt>
                <c:pt idx="2">
                  <c:v>0.1258724137630394</c:v>
                </c:pt>
                <c:pt idx="3">
                  <c:v>0.12969036119210622</c:v>
                </c:pt>
                <c:pt idx="4">
                  <c:v>0.22589756464976149</c:v>
                </c:pt>
                <c:pt idx="5">
                  <c:v>4.9470342587956191E-2</c:v>
                </c:pt>
                <c:pt idx="6">
                  <c:v>8.3063200261068199E-2</c:v>
                </c:pt>
                <c:pt idx="7">
                  <c:v>7.0205664548344454E-2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5-45C7-BA64-F2D883E115EF}"/>
            </c:ext>
          </c:extLst>
        </c:ser>
        <c:ser>
          <c:idx val="1"/>
          <c:order val="1"/>
          <c:tx>
            <c:strRef>
              <c:f>Master!$AT$1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(Master!$AT$2,Master!$AT$3,Master!$AT$4,Master!$AT$5,Master!$AT$6,Master!$AT$7,Master!$AT$8,Master!$AT$9)</c:f>
              <c:numCache>
                <c:formatCode>0%</c:formatCode>
                <c:ptCount val="8"/>
                <c:pt idx="0">
                  <c:v>0.93278605324071007</c:v>
                </c:pt>
                <c:pt idx="1">
                  <c:v>0.94085320697166286</c:v>
                </c:pt>
                <c:pt idx="2">
                  <c:v>0.87412758623696063</c:v>
                </c:pt>
                <c:pt idx="3">
                  <c:v>0.8703096388078938</c:v>
                </c:pt>
                <c:pt idx="4">
                  <c:v>0.77410243535023848</c:v>
                </c:pt>
                <c:pt idx="5">
                  <c:v>0.95052965741204376</c:v>
                </c:pt>
                <c:pt idx="6">
                  <c:v>0.91693679973893183</c:v>
                </c:pt>
                <c:pt idx="7">
                  <c:v>0.92979433545165557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5-45C7-BA64-F2D883E11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Pacific Islander Males 25-54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8-42FF-9FDF-F873A18CF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(Oceana!$AS$3,Oceana!$AS$6,Oceana!$AS$7,Oceana!$AS$8,Oceana!$AS$11,Oceana!$AS$14,Oceana!$AS$15)</c:f>
              <c:numCache>
                <c:formatCode>0%</c:formatCode>
                <c:ptCount val="7"/>
                <c:pt idx="0">
                  <c:v>8.3063200261068199E-2</c:v>
                </c:pt>
                <c:pt idx="1">
                  <c:v>7.6236898276466278E-2</c:v>
                </c:pt>
                <c:pt idx="2">
                  <c:v>9.4207624355249903E-2</c:v>
                </c:pt>
                <c:pt idx="3">
                  <c:v>0.13883072958608472</c:v>
                </c:pt>
                <c:pt idx="4">
                  <c:v>5.686806093467596E-2</c:v>
                </c:pt>
                <c:pt idx="5">
                  <c:v>9.2554043234587671E-2</c:v>
                </c:pt>
                <c:pt idx="6">
                  <c:v>0.16619452313503305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8-42FF-9FDF-F873A18CF317}"/>
            </c:ext>
          </c:extLst>
        </c:ser>
        <c:ser>
          <c:idx val="1"/>
          <c:order val="1"/>
          <c:tx>
            <c:v>25-54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58-42FF-9FDF-F873A18CF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(Oceana!$AT$3,Oceana!$AT$6,Oceana!$AT$7,Oceana!$AT$8,Oceana!$AT$11,Oceana!$AT$14,Oceana!$AT$15)</c:f>
              <c:numCache>
                <c:formatCode>0%</c:formatCode>
                <c:ptCount val="7"/>
                <c:pt idx="0">
                  <c:v>0.91693679973893183</c:v>
                </c:pt>
                <c:pt idx="1">
                  <c:v>0.92376310172353371</c:v>
                </c:pt>
                <c:pt idx="2">
                  <c:v>0.90579237564475013</c:v>
                </c:pt>
                <c:pt idx="3">
                  <c:v>0.86116927041391533</c:v>
                </c:pt>
                <c:pt idx="4">
                  <c:v>0.943131939065324</c:v>
                </c:pt>
                <c:pt idx="5">
                  <c:v>0.90744595676541229</c:v>
                </c:pt>
                <c:pt idx="6">
                  <c:v>0.83380547686496698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58-42FF-9FDF-F873A18CF3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4111944"/>
        <c:axId val="494112272"/>
      </c:barChart>
      <c:catAx>
        <c:axId val="4941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2272"/>
        <c:crosses val="autoZero"/>
        <c:auto val="1"/>
        <c:lblAlgn val="ctr"/>
        <c:lblOffset val="100"/>
        <c:noMultiLvlLbl val="0"/>
      </c:catAx>
      <c:valAx>
        <c:axId val="4941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19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25-54,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7203010218742973"/>
          <c:y val="3.304485067184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5E-440B-B23D-5DB9584E1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(Oceana!$AU$3,Oceana!$AU$5,Oceana!$AU$10,Oceana!$AU$13)</c:f>
              <c:numCache>
                <c:formatCode>0%</c:formatCode>
                <c:ptCount val="4"/>
                <c:pt idx="0">
                  <c:v>3.1122540391851018E-2</c:v>
                </c:pt>
                <c:pt idx="1">
                  <c:v>2.4497617567847525E-2</c:v>
                </c:pt>
                <c:pt idx="2">
                  <c:v>5.0660188849273202E-2</c:v>
                </c:pt>
                <c:pt idx="3">
                  <c:v>1.5820281601012498E-3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E-440B-B23D-5DB9584E1AF6}"/>
            </c:ext>
          </c:extLst>
        </c:ser>
        <c:ser>
          <c:idx val="1"/>
          <c:order val="1"/>
          <c:tx>
            <c:v>25-54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5E-440B-B23D-5DB9584E1A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(Oceana!$AV$3,Oceana!$AV$5,Oceana!$AV$10,Oceana!$AV$13)</c:f>
              <c:numCache>
                <c:formatCode>0%</c:formatCode>
                <c:ptCount val="4"/>
                <c:pt idx="0">
                  <c:v>0.96887745960814897</c:v>
                </c:pt>
                <c:pt idx="1">
                  <c:v>0.97550238243215248</c:v>
                </c:pt>
                <c:pt idx="2">
                  <c:v>0.94933981115072674</c:v>
                </c:pt>
                <c:pt idx="3">
                  <c:v>0.99841797183989878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E-440B-B23D-5DB9584E1A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806936"/>
        <c:axId val="450813168"/>
      </c:barChart>
      <c:catAx>
        <c:axId val="45080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3168"/>
        <c:crosses val="autoZero"/>
        <c:auto val="1"/>
        <c:lblAlgn val="ctr"/>
        <c:lblOffset val="100"/>
        <c:noMultiLvlLbl val="0"/>
      </c:catAx>
      <c:valAx>
        <c:axId val="4508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69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25-54, by Ethnicity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25-54 Military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93-47FD-8095-4D06CBC72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(Oceana!$AU$3,Oceana!$AU$6,Oceana!$AU$7,Oceana!$AU$8,Oceana!$AU$11,Oceana!$AU$14,Oceana!$AU$15)</c:f>
              <c:numCache>
                <c:formatCode>0%</c:formatCode>
                <c:ptCount val="7"/>
                <c:pt idx="0">
                  <c:v>3.1122540391851018E-2</c:v>
                </c:pt>
                <c:pt idx="1">
                  <c:v>2.1021114680472817E-2</c:v>
                </c:pt>
                <c:pt idx="2">
                  <c:v>3.4516313680595309E-2</c:v>
                </c:pt>
                <c:pt idx="3">
                  <c:v>1.5382175705677133E-2</c:v>
                </c:pt>
                <c:pt idx="4">
                  <c:v>6.4549242195519593E-2</c:v>
                </c:pt>
                <c:pt idx="5">
                  <c:v>1.5987210231814548E-3</c:v>
                </c:pt>
                <c:pt idx="6">
                  <c:v>4.6992481203007516E-3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3-47FD-8095-4D06CBC72069}"/>
            </c:ext>
          </c:extLst>
        </c:ser>
        <c:ser>
          <c:idx val="1"/>
          <c:order val="1"/>
          <c:tx>
            <c:v>25-54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93-47FD-8095-4D06CBC72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(Oceana!$AV$3,Oceana!$AV$6,Oceana!$AV$7,Oceana!$AV$8,Oceana!$AV$11,Oceana!$AV$14,Oceana!$AV$15)</c:f>
              <c:numCache>
                <c:formatCode>0%</c:formatCode>
                <c:ptCount val="7"/>
                <c:pt idx="0">
                  <c:v>0.96887745960814897</c:v>
                </c:pt>
                <c:pt idx="1">
                  <c:v>0.97897888531952715</c:v>
                </c:pt>
                <c:pt idx="2">
                  <c:v>0.96548368631940473</c:v>
                </c:pt>
                <c:pt idx="3">
                  <c:v>0.98461782429432287</c:v>
                </c:pt>
                <c:pt idx="4">
                  <c:v>0.93545075780448039</c:v>
                </c:pt>
                <c:pt idx="5">
                  <c:v>0.99840127897681852</c:v>
                </c:pt>
                <c:pt idx="6">
                  <c:v>0.99530075187969924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3-47FD-8095-4D06CBC720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717536"/>
        <c:axId val="384726064"/>
      </c:barChart>
      <c:catAx>
        <c:axId val="3847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6064"/>
        <c:crosses val="autoZero"/>
        <c:auto val="1"/>
        <c:lblAlgn val="ctr"/>
        <c:lblOffset val="100"/>
        <c:noMultiLvlLbl val="0"/>
      </c:catAx>
      <c:valAx>
        <c:axId val="3847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175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Pacific Islander Males 55-over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23-47DC-85B4-74D9BBC515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(Oceana!$BX$3,Oceana!$BX$5,Oceana!$BX$10,Oceana!$BX$13)</c:f>
              <c:numCache>
                <c:formatCode>0%</c:formatCode>
                <c:ptCount val="4"/>
                <c:pt idx="0">
                  <c:v>8.9397230518598964E-2</c:v>
                </c:pt>
                <c:pt idx="1">
                  <c:v>8.2638956965003438E-2</c:v>
                </c:pt>
                <c:pt idx="2">
                  <c:v>9.7066280333212601E-2</c:v>
                </c:pt>
                <c:pt idx="3">
                  <c:v>0.12513255567338283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3-47DC-85B4-74D9BBC51546}"/>
            </c:ext>
          </c:extLst>
        </c:ser>
        <c:ser>
          <c:idx val="1"/>
          <c:order val="1"/>
          <c:tx>
            <c:v>55-Over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23-47DC-85B4-74D9BBC515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(Oceana!$BY$3,Oceana!$BY$5,Oceana!$BY$10,Oceana!$BY$13)</c:f>
              <c:numCache>
                <c:formatCode>0%</c:formatCode>
                <c:ptCount val="4"/>
                <c:pt idx="0">
                  <c:v>0.91060276948140106</c:v>
                </c:pt>
                <c:pt idx="1">
                  <c:v>0.91736104303499655</c:v>
                </c:pt>
                <c:pt idx="2">
                  <c:v>0.90293371966678737</c:v>
                </c:pt>
                <c:pt idx="3">
                  <c:v>0.87486744432661723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3-47DC-85B4-74D9BBC5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1443312"/>
        <c:axId val="371443640"/>
      </c:barChart>
      <c:catAx>
        <c:axId val="3714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3640"/>
        <c:crosses val="autoZero"/>
        <c:auto val="1"/>
        <c:lblAlgn val="ctr"/>
        <c:lblOffset val="100"/>
        <c:noMultiLvlLbl val="0"/>
      </c:catAx>
      <c:valAx>
        <c:axId val="3714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33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Pacific Islander Males 55-over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0A-4D7D-A547-54CC7F20FD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(Oceana!$BX$3,Oceana!$BX$6,Oceana!$BX$7,Oceana!$BX$8,Oceana!$BX$11,Oceana!$BX$14,Oceana!$BX$15)</c:f>
              <c:numCache>
                <c:formatCode>0%</c:formatCode>
                <c:ptCount val="7"/>
                <c:pt idx="0">
                  <c:v>8.9397230518598964E-2</c:v>
                </c:pt>
                <c:pt idx="1">
                  <c:v>5.7610673135233471E-2</c:v>
                </c:pt>
                <c:pt idx="2">
                  <c:v>0.10208126858275521</c:v>
                </c:pt>
                <c:pt idx="3">
                  <c:v>0.17716204869857263</c:v>
                </c:pt>
                <c:pt idx="4">
                  <c:v>0.11338289962825279</c:v>
                </c:pt>
                <c:pt idx="5">
                  <c:v>0.12513255567338283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A-4D7D-A547-54CC7F20FD1C}"/>
            </c:ext>
          </c:extLst>
        </c:ser>
        <c:ser>
          <c:idx val="1"/>
          <c:order val="1"/>
          <c:tx>
            <c:v>55-Over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0A-4D7D-A547-54CC7F20FD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(Oceana!$BY$3,Oceana!$BY$6,Oceana!$BY$7,Oceana!$BY$8,Oceana!$BY$11,Oceana!$BY$14,Oceana!$BY$15)</c:f>
              <c:numCache>
                <c:formatCode>0%</c:formatCode>
                <c:ptCount val="7"/>
                <c:pt idx="0">
                  <c:v>0.91060276948140106</c:v>
                </c:pt>
                <c:pt idx="1">
                  <c:v>0.94238932686476651</c:v>
                </c:pt>
                <c:pt idx="2">
                  <c:v>0.89791873141724476</c:v>
                </c:pt>
                <c:pt idx="3">
                  <c:v>0.82283795130142734</c:v>
                </c:pt>
                <c:pt idx="4">
                  <c:v>0.88661710037174724</c:v>
                </c:pt>
                <c:pt idx="5">
                  <c:v>0.87486744432661723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0A-4D7D-A547-54CC7F20F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8088904"/>
        <c:axId val="498089232"/>
      </c:barChart>
      <c:catAx>
        <c:axId val="49808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89232"/>
        <c:crosses val="autoZero"/>
        <c:auto val="1"/>
        <c:lblAlgn val="ctr"/>
        <c:lblOffset val="100"/>
        <c:noMultiLvlLbl val="0"/>
      </c:catAx>
      <c:valAx>
        <c:axId val="4980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88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50-over,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Military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(Oceana!$BZ$3,Oceana!$BZ$5,Oceana!$BZ$10,Oceana!$BZ$13)</c:f>
              <c:numCache>
                <c:formatCode>0%</c:formatCode>
                <c:ptCount val="4"/>
                <c:pt idx="0">
                  <c:v>5.8246772158042912E-4</c:v>
                </c:pt>
                <c:pt idx="1">
                  <c:v>0</c:v>
                </c:pt>
                <c:pt idx="2">
                  <c:v>3.0364372469635628E-3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4C1C-B519-A812568C32E4}"/>
            </c:ext>
          </c:extLst>
        </c:ser>
        <c:ser>
          <c:idx val="1"/>
          <c:order val="1"/>
          <c:tx>
            <c:v>55-Over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3C-4C1C-B519-A812568C32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(Oceana!$A$3,Oceana!$A$5,Oceana!$A$10,Oceana!$A$13)</c:f>
              <c:strCache>
                <c:ptCount val="4"/>
                <c:pt idx="0">
                  <c:v>Pacific Islander</c:v>
                </c:pt>
                <c:pt idx="1">
                  <c:v>Polynesian</c:v>
                </c:pt>
                <c:pt idx="2">
                  <c:v>Micronesian</c:v>
                </c:pt>
                <c:pt idx="3">
                  <c:v>Melanesian</c:v>
                </c:pt>
              </c:strCache>
            </c:strRef>
          </c:cat>
          <c:val>
            <c:numRef>
              <c:f>(Oceana!$CA$3,Oceana!$CA$5,Oceana!$CA$10,Oceana!$CA$13)</c:f>
              <c:numCache>
                <c:formatCode>0%</c:formatCode>
                <c:ptCount val="4"/>
                <c:pt idx="0">
                  <c:v>0.99941753227841956</c:v>
                </c:pt>
                <c:pt idx="1">
                  <c:v>1</c:v>
                </c:pt>
                <c:pt idx="2">
                  <c:v>0.99696356275303644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C-4C1C-B519-A812568C32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8062664"/>
        <c:axId val="498062992"/>
      </c:barChart>
      <c:catAx>
        <c:axId val="498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2992"/>
        <c:crosses val="autoZero"/>
        <c:auto val="1"/>
        <c:lblAlgn val="ctr"/>
        <c:lblOffset val="100"/>
        <c:noMultiLvlLbl val="0"/>
      </c:catAx>
      <c:valAx>
        <c:axId val="4980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626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Pacific Islander Males 55-over, by Ethnicity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55-Over Military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(Oceana!$BZ$3,Oceana!$BZ$6,Oceana!$BZ$7,Oceana!$BZ$8,Oceana!$BZ$11,Oceana!$BZ$14,Oceana!$BZ$15)</c:f>
              <c:numCache>
                <c:formatCode>0%</c:formatCode>
                <c:ptCount val="7"/>
                <c:pt idx="0">
                  <c:v>5.8246772158042912E-4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3.7735849056603774E-3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E-4D3E-8864-ECCAFF987253}"/>
            </c:ext>
          </c:extLst>
        </c:ser>
        <c:ser>
          <c:idx val="1"/>
          <c:order val="1"/>
          <c:tx>
            <c:v>55-Over Civilian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2E-4D3E-8864-ECCAFF9872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(Oceana!$A$3,Oceana!$A$6,Oceana!$A$7,Oceana!$A$8,Oceana!$A$11,Oceana!$A$14,Oceana!$A$15)</c:f>
              <c:strCache>
                <c:ptCount val="7"/>
                <c:pt idx="0">
                  <c:v>Pacific Islander</c:v>
                </c:pt>
                <c:pt idx="1">
                  <c:v>Hawaiian</c:v>
                </c:pt>
                <c:pt idx="2">
                  <c:v>Samoan</c:v>
                </c:pt>
                <c:pt idx="3">
                  <c:v>Tongan</c:v>
                </c:pt>
                <c:pt idx="4">
                  <c:v>Guam / Chamorro</c:v>
                </c:pt>
                <c:pt idx="5">
                  <c:v>Fijian</c:v>
                </c:pt>
                <c:pt idx="6">
                  <c:v>Marshallese</c:v>
                </c:pt>
              </c:strCache>
            </c:strRef>
          </c:cat>
          <c:val>
            <c:numRef>
              <c:f>(Oceana!$CA$3,Oceana!$CA$6,Oceana!$CA$7,Oceana!$CA$8,Oceana!$CA$11,Oceana!$CA$14,Oceana!$CA$15)</c:f>
              <c:numCache>
                <c:formatCode>0%</c:formatCode>
                <c:ptCount val="7"/>
                <c:pt idx="0">
                  <c:v>0.99941753227841956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0.99622641509433962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E-4D3E-8864-ECCAFF9872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661776"/>
        <c:axId val="384656528"/>
      </c:barChart>
      <c:catAx>
        <c:axId val="3846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56528"/>
        <c:crosses val="autoZero"/>
        <c:auto val="1"/>
        <c:lblAlgn val="ctr"/>
        <c:lblOffset val="100"/>
        <c:noMultiLvlLbl val="0"/>
      </c:catAx>
      <c:valAx>
        <c:axId val="3846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617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Employmen</a:t>
            </a:r>
            <a:r>
              <a:rPr lang="en-US" sz="1200" b="1" baseline="0"/>
              <a:t>t Status Hispanic/Latino Males 16-19 </a:t>
            </a:r>
            <a:r>
              <a:rPr lang="en-US" sz="1200" b="1" i="0" baseline="0">
                <a:effectLst/>
              </a:rPr>
              <a:t>by  Region, </a:t>
            </a:r>
            <a:endParaRPr lang="en-US" sz="1200" b="1">
              <a:effectLst/>
            </a:endParaRPr>
          </a:p>
          <a:p>
            <a:pPr algn="ctr"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Hispanic_Latino_Charts'!$B$1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37-4FCE-8DDE-02D78A8E1C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Hispanic_Latino_Charts'!$B$2:$B$6</c:f>
              <c:numCache>
                <c:formatCode>0%</c:formatCode>
                <c:ptCount val="5"/>
                <c:pt idx="0">
                  <c:v>0.26705129755188373</c:v>
                </c:pt>
                <c:pt idx="1">
                  <c:v>0.25305055661016679</c:v>
                </c:pt>
                <c:pt idx="2">
                  <c:v>0.34118493914842629</c:v>
                </c:pt>
                <c:pt idx="3">
                  <c:v>0.2384218678195156</c:v>
                </c:pt>
                <c:pt idx="4">
                  <c:v>0.2589054662790326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FCE-8DDE-02D78A8E1CFB}"/>
            </c:ext>
          </c:extLst>
        </c:ser>
        <c:ser>
          <c:idx val="1"/>
          <c:order val="1"/>
          <c:tx>
            <c:strRef>
              <c:f>' Hispanic_Latino_Charts'!$C$1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937-4FCE-8DDE-02D78A8E1C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Hispanic_Latino_Charts'!$C$2:$C$6</c:f>
              <c:numCache>
                <c:formatCode>0%</c:formatCode>
                <c:ptCount val="5"/>
                <c:pt idx="0">
                  <c:v>0.73294870244811627</c:v>
                </c:pt>
                <c:pt idx="1">
                  <c:v>0.74694944338983316</c:v>
                </c:pt>
                <c:pt idx="2">
                  <c:v>0.64759771373466868</c:v>
                </c:pt>
                <c:pt idx="3">
                  <c:v>0.76157813218048442</c:v>
                </c:pt>
                <c:pt idx="4">
                  <c:v>0.74109453372096734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7-4FCE-8DDE-02D78A8E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724040"/>
        <c:axId val="445714528"/>
      </c:barChart>
      <c:catAx>
        <c:axId val="44572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14528"/>
        <c:crosses val="autoZero"/>
        <c:auto val="1"/>
        <c:lblAlgn val="ctr"/>
        <c:lblOffset val="100"/>
        <c:noMultiLvlLbl val="0"/>
      </c:catAx>
      <c:valAx>
        <c:axId val="4457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Hispanic/Latino Males 16-19,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Hispanic_Latino_Charts'!$D$1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A79-47D7-BD70-EA1D9599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Hispanic_Latino_Charts'!$D$2:$D$6</c:f>
              <c:numCache>
                <c:formatCode>0%</c:formatCode>
                <c:ptCount val="5"/>
                <c:pt idx="0">
                  <c:v>1.3858709485546485E-2</c:v>
                </c:pt>
                <c:pt idx="1">
                  <c:v>1.2118946154764679E-2</c:v>
                </c:pt>
                <c:pt idx="2">
                  <c:v>2.2284423492437633E-2</c:v>
                </c:pt>
                <c:pt idx="3">
                  <c:v>8.1873121982511225E-3</c:v>
                </c:pt>
                <c:pt idx="4">
                  <c:v>1.3333753625015762E-2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47D7-BD70-EA1D95992FDB}"/>
            </c:ext>
          </c:extLst>
        </c:ser>
        <c:ser>
          <c:idx val="1"/>
          <c:order val="1"/>
          <c:tx>
            <c:strRef>
              <c:f>' Hispanic_Latino_Charts'!$E$1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79-47D7-BD70-EA1D9599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Hispanic_Latino_Charts'!$E$2:$E$6</c:f>
              <c:numCache>
                <c:formatCode>0%</c:formatCode>
                <c:ptCount val="5"/>
                <c:pt idx="0">
                  <c:v>0.98614129051445354</c:v>
                </c:pt>
                <c:pt idx="1">
                  <c:v>0.98788105384523528</c:v>
                </c:pt>
                <c:pt idx="2">
                  <c:v>0.97771557650756236</c:v>
                </c:pt>
                <c:pt idx="3">
                  <c:v>0.99181268780174892</c:v>
                </c:pt>
                <c:pt idx="4">
                  <c:v>0.98666624637498423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9-47D7-BD70-EA1D9599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166080"/>
        <c:axId val="724157552"/>
      </c:barChart>
      <c:catAx>
        <c:axId val="7241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57552"/>
        <c:crosses val="autoZero"/>
        <c:auto val="1"/>
        <c:lblAlgn val="ctr"/>
        <c:lblOffset val="100"/>
        <c:noMultiLvlLbl val="0"/>
      </c:catAx>
      <c:valAx>
        <c:axId val="724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Hispanic/Latino Males 20-24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Hispanic_Latino_Charts'!$G$1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14C-4065-87BA-CFFE3CD4EDC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Hispanic_Latino_Charts'!$G$2:$G$6</c:f>
              <c:numCache>
                <c:formatCode>0%</c:formatCode>
                <c:ptCount val="5"/>
                <c:pt idx="0">
                  <c:v>0.12442912407484519</c:v>
                </c:pt>
                <c:pt idx="1">
                  <c:v>0.11485422508479558</c:v>
                </c:pt>
                <c:pt idx="2">
                  <c:v>0.18476675685529523</c:v>
                </c:pt>
                <c:pt idx="3">
                  <c:v>0.11176880947918619</c:v>
                </c:pt>
                <c:pt idx="4">
                  <c:v>0.12621094282985401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C-4065-87BA-CFFE3CD4EDC1}"/>
            </c:ext>
          </c:extLst>
        </c:ser>
        <c:ser>
          <c:idx val="1"/>
          <c:order val="1"/>
          <c:tx>
            <c:strRef>
              <c:f>' Hispanic_Latino_Charts'!$H$1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4C-4065-87BA-CFFE3CD4E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Hispanic_Latino_Charts'!$H$2:$H$6</c:f>
              <c:numCache>
                <c:formatCode>0%</c:formatCode>
                <c:ptCount val="5"/>
                <c:pt idx="0">
                  <c:v>0.87557087592515481</c:v>
                </c:pt>
                <c:pt idx="1">
                  <c:v>0.88514577491520441</c:v>
                </c:pt>
                <c:pt idx="2">
                  <c:v>0.8152332431447048</c:v>
                </c:pt>
                <c:pt idx="3">
                  <c:v>0.88823119052081378</c:v>
                </c:pt>
                <c:pt idx="4">
                  <c:v>0.87378905717014599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C-4065-87BA-CFFE3CD4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610528"/>
        <c:axId val="448613808"/>
      </c:barChart>
      <c:catAx>
        <c:axId val="4486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3808"/>
        <c:crosses val="autoZero"/>
        <c:auto val="1"/>
        <c:lblAlgn val="ctr"/>
        <c:lblOffset val="100"/>
        <c:noMultiLvlLbl val="0"/>
      </c:catAx>
      <c:valAx>
        <c:axId val="4486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Military</a:t>
            </a:r>
            <a:r>
              <a:rPr lang="en-US" b="1" baseline="0"/>
              <a:t> Status of Males 25-54 by Race &amp; Ethnicity, </a:t>
            </a:r>
          </a:p>
          <a:p>
            <a:pPr>
              <a:defRPr/>
            </a:pPr>
            <a:r>
              <a:rPr lang="en-US" b="1" baseline="0"/>
              <a:t>United States 2010-2015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Master!$AU$1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(Master!$AU$2,Master!$AU$3,Master!$AU$4,Master!$AU$5,Master!$AU$6,Master!$AU$7,Master!$AU$8,Master!$AU$9)</c:f>
              <c:numCache>
                <c:formatCode>0%</c:formatCode>
                <c:ptCount val="8"/>
                <c:pt idx="0">
                  <c:v>1.0752157978771571E-2</c:v>
                </c:pt>
                <c:pt idx="1">
                  <c:v>1.0772234975625171E-2</c:v>
                </c:pt>
                <c:pt idx="2">
                  <c:v>1.4844512643498037E-2</c:v>
                </c:pt>
                <c:pt idx="3">
                  <c:v>9.6738320001010982E-3</c:v>
                </c:pt>
                <c:pt idx="4">
                  <c:v>6.9189054416256314E-3</c:v>
                </c:pt>
                <c:pt idx="5">
                  <c:v>6.7446361086881471E-3</c:v>
                </c:pt>
                <c:pt idx="6">
                  <c:v>3.1122540391851018E-2</c:v>
                </c:pt>
                <c:pt idx="7">
                  <c:v>6.8388564161139141E-3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BD8-8B9C-999B2EC01C01}"/>
            </c:ext>
          </c:extLst>
        </c:ser>
        <c:ser>
          <c:idx val="1"/>
          <c:order val="1"/>
          <c:tx>
            <c:strRef>
              <c:f>Master!$AV$1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(Master!$AV$2,Master!$AV$3,Master!$AV$4,Master!$AV$5,Master!$AV$6,Master!$AV$7,Master!$AV$8,Master!$AV$9)</c:f>
              <c:numCache>
                <c:formatCode>0%</c:formatCode>
                <c:ptCount val="8"/>
                <c:pt idx="0">
                  <c:v>0.9892478420212284</c:v>
                </c:pt>
                <c:pt idx="1">
                  <c:v>0.98922776502437482</c:v>
                </c:pt>
                <c:pt idx="2">
                  <c:v>0.98515548735650194</c:v>
                </c:pt>
                <c:pt idx="3">
                  <c:v>0.99032616799989892</c:v>
                </c:pt>
                <c:pt idx="4">
                  <c:v>0.99308109455837434</c:v>
                </c:pt>
                <c:pt idx="5">
                  <c:v>0.99325536389131186</c:v>
                </c:pt>
                <c:pt idx="6">
                  <c:v>0.96887745960814897</c:v>
                </c:pt>
                <c:pt idx="7">
                  <c:v>0.99316114358388607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3-4BD8-8B9C-999B2EC01C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Hispanic/Latino Males 20-24,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Hispanic_Latino_Charts'!$I$1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7A7-4654-8BFF-60AD798A4F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Hispanic_Latino_Charts'!$I$2:$I$6</c:f>
              <c:numCache>
                <c:formatCode>0%</c:formatCode>
                <c:ptCount val="5"/>
                <c:pt idx="0">
                  <c:v>2.126860050779078E-2</c:v>
                </c:pt>
                <c:pt idx="1">
                  <c:v>1.7288433090851915E-2</c:v>
                </c:pt>
                <c:pt idx="2">
                  <c:v>4.1890736604064976E-2</c:v>
                </c:pt>
                <c:pt idx="3">
                  <c:v>1.3988060099892716E-2</c:v>
                </c:pt>
                <c:pt idx="4">
                  <c:v>2.3167052380317698E-2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7-4654-8BFF-60AD798A4FB2}"/>
            </c:ext>
          </c:extLst>
        </c:ser>
        <c:ser>
          <c:idx val="1"/>
          <c:order val="1"/>
          <c:tx>
            <c:strRef>
              <c:f>' Hispanic_Latino_Charts'!$J$1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7A7-4654-8BFF-60AD798A4F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Hispanic_Latino_Charts'!$J$2:$J$6</c:f>
              <c:numCache>
                <c:formatCode>0%</c:formatCode>
                <c:ptCount val="5"/>
                <c:pt idx="0">
                  <c:v>0.97873139949220922</c:v>
                </c:pt>
                <c:pt idx="1">
                  <c:v>0.98271156690914807</c:v>
                </c:pt>
                <c:pt idx="2">
                  <c:v>0.95810926339593505</c:v>
                </c:pt>
                <c:pt idx="3">
                  <c:v>0.98601193990010727</c:v>
                </c:pt>
                <c:pt idx="4">
                  <c:v>0.97683294761968231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7-4654-8BFF-60AD798A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331464"/>
        <c:axId val="269332120"/>
      </c:barChart>
      <c:catAx>
        <c:axId val="26933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32120"/>
        <c:crosses val="autoZero"/>
        <c:auto val="1"/>
        <c:lblAlgn val="ctr"/>
        <c:lblOffset val="100"/>
        <c:noMultiLvlLbl val="0"/>
      </c:catAx>
      <c:valAx>
        <c:axId val="26933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Hispanic/Latino Males 25-54 by 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Hispanic_Latino_Charts'!$L$1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873-4209-B870-9325589880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Hispanic_Latino_Charts'!$L$2:$L$6</c:f>
              <c:numCache>
                <c:formatCode>0%</c:formatCode>
                <c:ptCount val="5"/>
                <c:pt idx="0">
                  <c:v>7.0205664548344454E-2</c:v>
                </c:pt>
                <c:pt idx="1">
                  <c:v>6.7854652461877676E-2</c:v>
                </c:pt>
                <c:pt idx="2">
                  <c:v>9.179167595494421E-2</c:v>
                </c:pt>
                <c:pt idx="3">
                  <c:v>6.6237702575825605E-2</c:v>
                </c:pt>
                <c:pt idx="4">
                  <c:v>5.3074792795995633E-2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209-B870-9325589880B3}"/>
            </c:ext>
          </c:extLst>
        </c:ser>
        <c:ser>
          <c:idx val="1"/>
          <c:order val="1"/>
          <c:tx>
            <c:strRef>
              <c:f>' Hispanic_Latino_Charts'!$M$1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873-4209-B870-9325589880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Hispanic_Latino_Charts'!$M$2:$M$6</c:f>
              <c:numCache>
                <c:formatCode>0%</c:formatCode>
                <c:ptCount val="5"/>
                <c:pt idx="0">
                  <c:v>0.92979433545165557</c:v>
                </c:pt>
                <c:pt idx="1">
                  <c:v>0.93214534753812228</c:v>
                </c:pt>
                <c:pt idx="2">
                  <c:v>0.9082083240450558</c:v>
                </c:pt>
                <c:pt idx="3">
                  <c:v>0.93376229742417438</c:v>
                </c:pt>
                <c:pt idx="4">
                  <c:v>0.94692520720400442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3-4209-B870-93255898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873528"/>
        <c:axId val="669878448"/>
      </c:barChart>
      <c:catAx>
        <c:axId val="66987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78448"/>
        <c:crosses val="autoZero"/>
        <c:auto val="1"/>
        <c:lblAlgn val="ctr"/>
        <c:lblOffset val="100"/>
        <c:noMultiLvlLbl val="0"/>
      </c:catAx>
      <c:valAx>
        <c:axId val="6698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Hispanic/Latino Males 25-54,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Hispanic_Latino_Charts'!$N$1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Hispanic_Latino_Charts'!$N$2:$N$6</c:f>
              <c:numCache>
                <c:formatCode>0%</c:formatCode>
                <c:ptCount val="5"/>
                <c:pt idx="0">
                  <c:v>6.8388564161139141E-3</c:v>
                </c:pt>
                <c:pt idx="1">
                  <c:v>5.3570503045776126E-3</c:v>
                </c:pt>
                <c:pt idx="2">
                  <c:v>1.5548062966790835E-2</c:v>
                </c:pt>
                <c:pt idx="3">
                  <c:v>4.1505583537609098E-3</c:v>
                </c:pt>
                <c:pt idx="4">
                  <c:v>5.0956487820358132E-3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F-4D4A-9D26-ADB79E1F5446}"/>
            </c:ext>
          </c:extLst>
        </c:ser>
        <c:ser>
          <c:idx val="1"/>
          <c:order val="1"/>
          <c:tx>
            <c:strRef>
              <c:f>' Hispanic_Latino_Charts'!$O$1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71F-4D4A-9D26-ADB79E1F54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Hispanic_Latino_Charts'!$O$2:$O$6</c:f>
              <c:numCache>
                <c:formatCode>0%</c:formatCode>
                <c:ptCount val="5"/>
                <c:pt idx="0">
                  <c:v>0.99316114358388607</c:v>
                </c:pt>
                <c:pt idx="1">
                  <c:v>0.99464294969542244</c:v>
                </c:pt>
                <c:pt idx="2">
                  <c:v>0.98445193703320921</c:v>
                </c:pt>
                <c:pt idx="3">
                  <c:v>0.99584944164623912</c:v>
                </c:pt>
                <c:pt idx="4">
                  <c:v>0.99490435121796417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F-4D4A-9D26-ADB79E1F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259856"/>
        <c:axId val="381260840"/>
      </c:barChart>
      <c:catAx>
        <c:axId val="3812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0840"/>
        <c:crosses val="autoZero"/>
        <c:auto val="1"/>
        <c:lblAlgn val="ctr"/>
        <c:lblOffset val="100"/>
        <c:noMultiLvlLbl val="0"/>
      </c:catAx>
      <c:valAx>
        <c:axId val="3812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Hispanic/Latino Males 55-over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Hispanic_Latino_Charts'!$Q$1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9CF-4115-961A-A9EE56600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Hispanic_Latino_Charts'!$Q$2:$Q$6</c:f>
              <c:numCache>
                <c:formatCode>0%</c:formatCode>
                <c:ptCount val="5"/>
                <c:pt idx="0">
                  <c:v>7.8370956193506189E-2</c:v>
                </c:pt>
                <c:pt idx="1">
                  <c:v>7.8566384702430728E-2</c:v>
                </c:pt>
                <c:pt idx="2">
                  <c:v>8.1580483046344923E-2</c:v>
                </c:pt>
                <c:pt idx="3">
                  <c:v>8.7701959913386265E-2</c:v>
                </c:pt>
                <c:pt idx="4">
                  <c:v>7.4422668155780525E-2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115-961A-A9EE56600C4B}"/>
            </c:ext>
          </c:extLst>
        </c:ser>
        <c:ser>
          <c:idx val="1"/>
          <c:order val="1"/>
          <c:tx>
            <c:strRef>
              <c:f>' Hispanic_Latino_Charts'!$R$1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9CF-4115-961A-A9EE56600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Hispanic_Latino_Charts'!$R$2:$R$6</c:f>
              <c:numCache>
                <c:formatCode>0%</c:formatCode>
                <c:ptCount val="5"/>
                <c:pt idx="0">
                  <c:v>0.9216290438064938</c:v>
                </c:pt>
                <c:pt idx="1">
                  <c:v>0.92143361529756929</c:v>
                </c:pt>
                <c:pt idx="2">
                  <c:v>0.91841951695365509</c:v>
                </c:pt>
                <c:pt idx="3">
                  <c:v>0.91229804008661375</c:v>
                </c:pt>
                <c:pt idx="4">
                  <c:v>0.92557733184421953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F-4115-961A-A9EE5660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4076536"/>
        <c:axId val="724078504"/>
      </c:barChart>
      <c:catAx>
        <c:axId val="72407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8504"/>
        <c:crosses val="autoZero"/>
        <c:auto val="1"/>
        <c:lblAlgn val="ctr"/>
        <c:lblOffset val="100"/>
        <c:noMultiLvlLbl val="0"/>
      </c:catAx>
      <c:valAx>
        <c:axId val="72407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Hispanic/Latino Males 55-over,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by Region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Hispanic_Latino_Charts'!$S$1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Hispanic_Latino_Charts'!$S$2:$S$6</c:f>
              <c:numCache>
                <c:formatCode>0%</c:formatCode>
                <c:ptCount val="5"/>
                <c:pt idx="0">
                  <c:v>3.150412754276591E-4</c:v>
                </c:pt>
                <c:pt idx="1">
                  <c:v>2.7867910425190864E-4</c:v>
                </c:pt>
                <c:pt idx="2">
                  <c:v>3.5774729281615918E-4</c:v>
                </c:pt>
                <c:pt idx="3">
                  <c:v>1.3988405166384308E-4</c:v>
                </c:pt>
                <c:pt idx="4">
                  <c:v>1.9163583295251854E-4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4-4420-8F17-E37115EAD141}"/>
            </c:ext>
          </c:extLst>
        </c:ser>
        <c:ser>
          <c:idx val="1"/>
          <c:order val="1"/>
          <c:tx>
            <c:strRef>
              <c:f>' Hispanic_Latino_Charts'!$T$1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6D4-4420-8F17-E37115EAD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Hispanic_Latino_Charts'!$A$2:$A$6</c:f>
              <c:strCache>
                <c:ptCount val="5"/>
                <c:pt idx="0">
                  <c:v>Hispanic/Latino</c:v>
                </c:pt>
                <c:pt idx="1">
                  <c:v>Mexican</c:v>
                </c:pt>
                <c:pt idx="2">
                  <c:v>Caribbean</c:v>
                </c:pt>
                <c:pt idx="3">
                  <c:v>Central American</c:v>
                </c:pt>
                <c:pt idx="4">
                  <c:v>South American</c:v>
                </c:pt>
              </c:strCache>
            </c:strRef>
          </c:cat>
          <c:val>
            <c:numRef>
              <c:f>' Hispanic_Latino_Charts'!$T$2:$T$6</c:f>
              <c:numCache>
                <c:formatCode>0%</c:formatCode>
                <c:ptCount val="5"/>
                <c:pt idx="0">
                  <c:v>0.9996849587245723</c:v>
                </c:pt>
                <c:pt idx="1">
                  <c:v>0.99972132089574806</c:v>
                </c:pt>
                <c:pt idx="2">
                  <c:v>0.99964225270718388</c:v>
                </c:pt>
                <c:pt idx="3">
                  <c:v>0.99986011594833613</c:v>
                </c:pt>
                <c:pt idx="4">
                  <c:v>0.99980836416704744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4-4420-8F17-E37115EA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747496"/>
        <c:axId val="711748152"/>
      </c:barChart>
      <c:catAx>
        <c:axId val="7117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48152"/>
        <c:crosses val="autoZero"/>
        <c:auto val="1"/>
        <c:lblAlgn val="ctr"/>
        <c:lblOffset val="100"/>
        <c:noMultiLvlLbl val="0"/>
      </c:catAx>
      <c:valAx>
        <c:axId val="7117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Caribbean Males 16-19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5287684724212477"/>
          <c:y val="2.063984159002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Hispanic_Latino_Charts'!$B$8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4D8-4AE1-8B3A-D3F8E63AD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Hispanic_Latino_Charts'!$B$9:$B$13</c:f>
              <c:numCache>
                <c:formatCode>0%</c:formatCode>
                <c:ptCount val="5"/>
                <c:pt idx="0">
                  <c:v>0.26705129755188373</c:v>
                </c:pt>
                <c:pt idx="1">
                  <c:v>0.34118493914842629</c:v>
                </c:pt>
                <c:pt idx="2">
                  <c:v>0.363433958787581</c:v>
                </c:pt>
                <c:pt idx="3">
                  <c:v>0.27766154581863828</c:v>
                </c:pt>
                <c:pt idx="4">
                  <c:v>0.38245931283905965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8-4AE1-8B3A-D3F8E63ADF0D}"/>
            </c:ext>
          </c:extLst>
        </c:ser>
        <c:ser>
          <c:idx val="1"/>
          <c:order val="1"/>
          <c:tx>
            <c:strRef>
              <c:f>' Hispanic_Latino_Charts'!$C$8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4D8-4AE1-8B3A-D3F8E63AD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Hispanic_Latino_Charts'!$C$9:$C$13</c:f>
              <c:numCache>
                <c:formatCode>0%</c:formatCode>
                <c:ptCount val="5"/>
                <c:pt idx="0">
                  <c:v>0.73294870244811627</c:v>
                </c:pt>
                <c:pt idx="1">
                  <c:v>0.64759771373466868</c:v>
                </c:pt>
                <c:pt idx="2">
                  <c:v>0.636566041212419</c:v>
                </c:pt>
                <c:pt idx="3">
                  <c:v>0.72233845418136167</c:v>
                </c:pt>
                <c:pt idx="4">
                  <c:v>0.61754068716094035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8-4AE1-8B3A-D3F8E63AD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884048"/>
        <c:axId val="723874864"/>
      </c:barChart>
      <c:catAx>
        <c:axId val="7238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74864"/>
        <c:crosses val="autoZero"/>
        <c:auto val="1"/>
        <c:lblAlgn val="ctr"/>
        <c:lblOffset val="100"/>
        <c:noMultiLvlLbl val="0"/>
      </c:catAx>
      <c:valAx>
        <c:axId val="723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Caribbean Males 16-19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Hispanic_Latino_Charts'!$D$8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Hispanic_Latino_Charts'!$D$9:$D$13</c:f>
              <c:numCache>
                <c:formatCode>0%</c:formatCode>
                <c:ptCount val="5"/>
                <c:pt idx="0">
                  <c:v>1.3858709485546485E-2</c:v>
                </c:pt>
                <c:pt idx="1">
                  <c:v>2.2284423492437633E-2</c:v>
                </c:pt>
                <c:pt idx="2">
                  <c:v>2.3378570893004425E-2</c:v>
                </c:pt>
                <c:pt idx="3">
                  <c:v>1.4898127429042516E-2</c:v>
                </c:pt>
                <c:pt idx="4">
                  <c:v>2.5174902220018731E-2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B-4445-B71D-9E888D823427}"/>
            </c:ext>
          </c:extLst>
        </c:ser>
        <c:ser>
          <c:idx val="1"/>
          <c:order val="1"/>
          <c:tx>
            <c:strRef>
              <c:f>' Hispanic_Latino_Charts'!$E$8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Hispanic_Latino_Charts'!$E$9:$E$13</c:f>
              <c:numCache>
                <c:formatCode>0%</c:formatCode>
                <c:ptCount val="5"/>
                <c:pt idx="0">
                  <c:v>0.98614129051445354</c:v>
                </c:pt>
                <c:pt idx="1">
                  <c:v>0.97771557650756236</c:v>
                </c:pt>
                <c:pt idx="2">
                  <c:v>0.97662142910699556</c:v>
                </c:pt>
                <c:pt idx="3">
                  <c:v>0.98510187257095749</c:v>
                </c:pt>
                <c:pt idx="4">
                  <c:v>0.97482509777998128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B-4445-B71D-9E888D82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107232"/>
        <c:axId val="730104936"/>
      </c:barChart>
      <c:catAx>
        <c:axId val="7301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04936"/>
        <c:crosses val="autoZero"/>
        <c:auto val="1"/>
        <c:lblAlgn val="ctr"/>
        <c:lblOffset val="100"/>
        <c:noMultiLvlLbl val="0"/>
      </c:catAx>
      <c:valAx>
        <c:axId val="7301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Caribbean Males 20-24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Hispanic_Latino_Charts'!$G$8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88-45F1-AC09-C0BFA288A2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Hispanic_Latino_Charts'!$G$9:$G$13</c:f>
              <c:numCache>
                <c:formatCode>0%</c:formatCode>
                <c:ptCount val="5"/>
                <c:pt idx="0">
                  <c:v>0.12442912407484519</c:v>
                </c:pt>
                <c:pt idx="1">
                  <c:v>0.18476675685529523</c:v>
                </c:pt>
                <c:pt idx="2">
                  <c:v>0.20301429232305032</c:v>
                </c:pt>
                <c:pt idx="3">
                  <c:v>0.12449242099422432</c:v>
                </c:pt>
                <c:pt idx="4">
                  <c:v>0.18787014696205309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8-45F1-AC09-C0BFA288A219}"/>
            </c:ext>
          </c:extLst>
        </c:ser>
        <c:ser>
          <c:idx val="1"/>
          <c:order val="1"/>
          <c:tx>
            <c:strRef>
              <c:f>' Hispanic_Latino_Charts'!$H$8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188-45F1-AC09-C0BFA288A2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Hispanic_Latino_Charts'!$H$9:$H$13</c:f>
              <c:numCache>
                <c:formatCode>0%</c:formatCode>
                <c:ptCount val="5"/>
                <c:pt idx="0">
                  <c:v>0.87557087592515481</c:v>
                </c:pt>
                <c:pt idx="1">
                  <c:v>0.8152332431447048</c:v>
                </c:pt>
                <c:pt idx="2">
                  <c:v>0.79698570767694965</c:v>
                </c:pt>
                <c:pt idx="3">
                  <c:v>0.87550757900577569</c:v>
                </c:pt>
                <c:pt idx="4">
                  <c:v>0.81212985303794694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8-45F1-AC09-C0BFA2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619744"/>
        <c:axId val="725613184"/>
      </c:barChart>
      <c:catAx>
        <c:axId val="7256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13184"/>
        <c:crosses val="autoZero"/>
        <c:auto val="1"/>
        <c:lblAlgn val="ctr"/>
        <c:lblOffset val="100"/>
        <c:noMultiLvlLbl val="0"/>
      </c:catAx>
      <c:valAx>
        <c:axId val="725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Central American Males 20-24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Hispanic_Latino_Charts'!$I$15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557-4B53-9DCF-7A92A3107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Hispanic_Latino_Charts'!$I$16:$I$23</c:f>
              <c:numCache>
                <c:formatCode>0%</c:formatCode>
                <c:ptCount val="8"/>
                <c:pt idx="0">
                  <c:v>2.126860050779078E-2</c:v>
                </c:pt>
                <c:pt idx="1">
                  <c:v>1.3988060099892716E-2</c:v>
                </c:pt>
                <c:pt idx="2">
                  <c:v>2.2018348623853212E-2</c:v>
                </c:pt>
                <c:pt idx="3">
                  <c:v>8.8292761756453009E-3</c:v>
                </c:pt>
                <c:pt idx="4">
                  <c:v>1.0352206350124342E-2</c:v>
                </c:pt>
                <c:pt idx="5">
                  <c:v>3.5173857050869284E-2</c:v>
                </c:pt>
                <c:pt idx="6">
                  <c:v>7.2606553865924184E-2</c:v>
                </c:pt>
                <c:pt idx="7">
                  <c:v>1.2855268911237429E-2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7-4B53-9DCF-7A92A3107E00}"/>
            </c:ext>
          </c:extLst>
        </c:ser>
        <c:ser>
          <c:idx val="1"/>
          <c:order val="1"/>
          <c:tx>
            <c:strRef>
              <c:f>' Hispanic_Latino_Charts'!$J$15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57-4B53-9DCF-7A92A3107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Hispanic_Latino_Charts'!$J$16:$J$23</c:f>
              <c:numCache>
                <c:formatCode>0%</c:formatCode>
                <c:ptCount val="8"/>
                <c:pt idx="0">
                  <c:v>0.97873139949220922</c:v>
                </c:pt>
                <c:pt idx="1">
                  <c:v>0.98601193990010727</c:v>
                </c:pt>
                <c:pt idx="2">
                  <c:v>0.97798165137614679</c:v>
                </c:pt>
                <c:pt idx="3">
                  <c:v>0.99117072382435467</c:v>
                </c:pt>
                <c:pt idx="4">
                  <c:v>0.98964779364987565</c:v>
                </c:pt>
                <c:pt idx="5">
                  <c:v>0.96482614294913072</c:v>
                </c:pt>
                <c:pt idx="6">
                  <c:v>0.92739344613407582</c:v>
                </c:pt>
                <c:pt idx="7">
                  <c:v>0.98714473108876255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7-4B53-9DCF-7A92A310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075296"/>
        <c:axId val="449072016"/>
      </c:barChart>
      <c:catAx>
        <c:axId val="4490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72016"/>
        <c:crosses val="autoZero"/>
        <c:auto val="1"/>
        <c:lblAlgn val="ctr"/>
        <c:lblOffset val="100"/>
        <c:noMultiLvlLbl val="0"/>
      </c:catAx>
      <c:valAx>
        <c:axId val="4490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Caribbean Males 20-24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Hispanic_Latino_Charts'!$I$8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2EE-9406-7111AB6E25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Hispanic_Latino_Charts'!$I$9:$I$13</c:f>
              <c:numCache>
                <c:formatCode>0%</c:formatCode>
                <c:ptCount val="5"/>
                <c:pt idx="0">
                  <c:v>2.126860050779078E-2</c:v>
                </c:pt>
                <c:pt idx="1">
                  <c:v>4.1890736604064976E-2</c:v>
                </c:pt>
                <c:pt idx="2">
                  <c:v>5.0893544908334615E-2</c:v>
                </c:pt>
                <c:pt idx="3">
                  <c:v>3.3681850308303479E-2</c:v>
                </c:pt>
                <c:pt idx="4">
                  <c:v>2.4082200577972813E-2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42EE-9406-7111AB6E25CC}"/>
            </c:ext>
          </c:extLst>
        </c:ser>
        <c:ser>
          <c:idx val="1"/>
          <c:order val="1"/>
          <c:tx>
            <c:strRef>
              <c:f>' Hispanic_Latino_Charts'!$J$8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0E-42EE-9406-7111AB6E25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Hispanic_Latino_Charts'!$J$9:$J$13</c:f>
              <c:numCache>
                <c:formatCode>0%</c:formatCode>
                <c:ptCount val="5"/>
                <c:pt idx="0">
                  <c:v>0.97873139949220922</c:v>
                </c:pt>
                <c:pt idx="1">
                  <c:v>0.95810926339593505</c:v>
                </c:pt>
                <c:pt idx="2">
                  <c:v>0.94910645509166536</c:v>
                </c:pt>
                <c:pt idx="3">
                  <c:v>0.96631814969169649</c:v>
                </c:pt>
                <c:pt idx="4">
                  <c:v>0.97591779942202717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E-42EE-9406-7111AB6E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049384"/>
        <c:axId val="449058896"/>
      </c:barChart>
      <c:catAx>
        <c:axId val="4490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8896"/>
        <c:crosses val="autoZero"/>
        <c:auto val="1"/>
        <c:lblAlgn val="ctr"/>
        <c:lblOffset val="100"/>
        <c:noMultiLvlLbl val="0"/>
      </c:catAx>
      <c:valAx>
        <c:axId val="4490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Employment Status Males 50-over by Race &amp; Ethnicity,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United States 2010-2015</a:t>
            </a:r>
            <a:r>
              <a:rPr lang="en-US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84716109244066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18684800337956E-2"/>
          <c:y val="0.10439775495156331"/>
          <c:w val="0.91437575540665816"/>
          <c:h val="0.8172315058711234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Master!$BX$1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(Master!$BX$2,Master!$BX$3,Master!$BX$4,Master!$BX$5,Master!$BX$6,Master!$BX$7,Master!$BX$8,Master!$BX$9)</c:f>
              <c:numCache>
                <c:formatCode>0%</c:formatCode>
                <c:ptCount val="8"/>
                <c:pt idx="0">
                  <c:v>5.8727272555698949E-2</c:v>
                </c:pt>
                <c:pt idx="1">
                  <c:v>5.447054604545027E-2</c:v>
                </c:pt>
                <c:pt idx="2">
                  <c:v>9.0406515604026988E-2</c:v>
                </c:pt>
                <c:pt idx="3">
                  <c:v>8.3393074473583295E-2</c:v>
                </c:pt>
                <c:pt idx="4">
                  <c:v>0.20701427684667909</c:v>
                </c:pt>
                <c:pt idx="5">
                  <c:v>6.3983329210414649E-2</c:v>
                </c:pt>
                <c:pt idx="6">
                  <c:v>8.9397230518598964E-2</c:v>
                </c:pt>
                <c:pt idx="7">
                  <c:v>7.8370956193506189E-2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0-47FD-BCD3-10E13AD3AB64}"/>
            </c:ext>
          </c:extLst>
        </c:ser>
        <c:ser>
          <c:idx val="1"/>
          <c:order val="1"/>
          <c:tx>
            <c:strRef>
              <c:f>Master!$BY$1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(Master!$BY$2,Master!$BY$3,Master!$BY$4,Master!$BY$5,Master!$BY$6,Master!$BY$7,Master!$BY$8,Master!$BY$9)</c:f>
              <c:numCache>
                <c:formatCode>0%</c:formatCode>
                <c:ptCount val="8"/>
                <c:pt idx="0">
                  <c:v>0.94127272744430102</c:v>
                </c:pt>
                <c:pt idx="1">
                  <c:v>0.94552945395454968</c:v>
                </c:pt>
                <c:pt idx="2">
                  <c:v>0.90959348439597298</c:v>
                </c:pt>
                <c:pt idx="3">
                  <c:v>0.91660692552641665</c:v>
                </c:pt>
                <c:pt idx="4">
                  <c:v>0.79298572315332094</c:v>
                </c:pt>
                <c:pt idx="5">
                  <c:v>0.93601667078958539</c:v>
                </c:pt>
                <c:pt idx="6">
                  <c:v>0.91060276948140106</c:v>
                </c:pt>
                <c:pt idx="7">
                  <c:v>0.9216290438064938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0-47FD-BCD3-10E13AD3AB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Caribbean Males 16-19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Hispanic_Latino_Charts'!$L$8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297-48F0-99E1-35842833C3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Hispanic_Latino_Charts'!$L$9:$L$13</c:f>
              <c:numCache>
                <c:formatCode>0%</c:formatCode>
                <c:ptCount val="5"/>
                <c:pt idx="0">
                  <c:v>7.0205664548344454E-2</c:v>
                </c:pt>
                <c:pt idx="1">
                  <c:v>9.179167595494421E-2</c:v>
                </c:pt>
                <c:pt idx="2">
                  <c:v>0.10091273790500999</c:v>
                </c:pt>
                <c:pt idx="3">
                  <c:v>7.4940229444797959E-2</c:v>
                </c:pt>
                <c:pt idx="4">
                  <c:v>8.8325770086549446E-2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7-48F0-99E1-35842833C37D}"/>
            </c:ext>
          </c:extLst>
        </c:ser>
        <c:ser>
          <c:idx val="1"/>
          <c:order val="1"/>
          <c:tx>
            <c:strRef>
              <c:f>' Hispanic_Latino_Charts'!$M$8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297-48F0-99E1-35842833C3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Hispanic_Latino_Charts'!$M$9:$M$13</c:f>
              <c:numCache>
                <c:formatCode>0%</c:formatCode>
                <c:ptCount val="5"/>
                <c:pt idx="0">
                  <c:v>0.92979433545165557</c:v>
                </c:pt>
                <c:pt idx="1">
                  <c:v>0.9082083240450558</c:v>
                </c:pt>
                <c:pt idx="2">
                  <c:v>0.89908726209499001</c:v>
                </c:pt>
                <c:pt idx="3">
                  <c:v>0.92505977055520205</c:v>
                </c:pt>
                <c:pt idx="4">
                  <c:v>0.9116742299134506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7-48F0-99E1-35842833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799912"/>
        <c:axId val="736800568"/>
      </c:barChart>
      <c:catAx>
        <c:axId val="7367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00568"/>
        <c:crosses val="autoZero"/>
        <c:auto val="1"/>
        <c:lblAlgn val="ctr"/>
        <c:lblOffset val="100"/>
        <c:noMultiLvlLbl val="0"/>
      </c:catAx>
      <c:valAx>
        <c:axId val="73680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216207474175018"/>
          <c:y val="0.17994103315560891"/>
          <c:w val="0.45915578803275331"/>
          <c:h val="7.55038841621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Caribbean Males 25-54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Hispanic_Latino_Charts'!$N$8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Hispanic_Latino_Charts'!$N$9:$N$13</c:f>
              <c:numCache>
                <c:formatCode>0%</c:formatCode>
                <c:ptCount val="5"/>
                <c:pt idx="0">
                  <c:v>6.8388564161139141E-3</c:v>
                </c:pt>
                <c:pt idx="1">
                  <c:v>1.5548062966790835E-2</c:v>
                </c:pt>
                <c:pt idx="2">
                  <c:v>2.3207160016254488E-2</c:v>
                </c:pt>
                <c:pt idx="3">
                  <c:v>5.7675298511129678E-3</c:v>
                </c:pt>
                <c:pt idx="4">
                  <c:v>5.6621651457168087E-3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7-4ACB-91C1-0D5BACDF2CE8}"/>
            </c:ext>
          </c:extLst>
        </c:ser>
        <c:ser>
          <c:idx val="1"/>
          <c:order val="1"/>
          <c:tx>
            <c:strRef>
              <c:f>' Hispanic_Latino_Charts'!$O$8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47-4ACB-91C1-0D5BACDF2CE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47-4ACB-91C1-0D5BACDF2CE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47-4ACB-91C1-0D5BACDF2C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47-4ACB-91C1-0D5BACDF2CE8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47-4ACB-91C1-0D5BACDF2CE8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47-4ACB-91C1-0D5BACDF2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Hispanic_Latino_Charts'!$O$9:$O$13</c:f>
              <c:numCache>
                <c:formatCode>0%</c:formatCode>
                <c:ptCount val="5"/>
                <c:pt idx="0">
                  <c:v>0.99316114358388607</c:v>
                </c:pt>
                <c:pt idx="1">
                  <c:v>0.98445193703320921</c:v>
                </c:pt>
                <c:pt idx="2">
                  <c:v>0.97679283998374555</c:v>
                </c:pt>
                <c:pt idx="3">
                  <c:v>0.99423247014888705</c:v>
                </c:pt>
                <c:pt idx="4">
                  <c:v>0.99433783485428318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7-4ACB-91C1-0D5BACDF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771048"/>
        <c:axId val="736774000"/>
      </c:barChart>
      <c:catAx>
        <c:axId val="7367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4000"/>
        <c:crosses val="autoZero"/>
        <c:auto val="1"/>
        <c:lblAlgn val="ctr"/>
        <c:lblOffset val="100"/>
        <c:noMultiLvlLbl val="0"/>
      </c:catAx>
      <c:valAx>
        <c:axId val="7367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Caribbean Males 55-over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Hispanic_Latino_Charts'!$Q$8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690-4394-8706-C5FAC60DF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Hispanic_Latino_Charts'!$Q$9:$Q$13</c:f>
              <c:numCache>
                <c:formatCode>0%</c:formatCode>
                <c:ptCount val="5"/>
                <c:pt idx="0">
                  <c:v>7.8370956193506189E-2</c:v>
                </c:pt>
                <c:pt idx="1">
                  <c:v>8.1580483046344923E-2</c:v>
                </c:pt>
                <c:pt idx="2">
                  <c:v>7.9110081112398603E-2</c:v>
                </c:pt>
                <c:pt idx="3">
                  <c:v>7.6489277204130263E-2</c:v>
                </c:pt>
                <c:pt idx="4">
                  <c:v>0.10285238392671248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0-4394-8706-C5FAC60DFBC4}"/>
            </c:ext>
          </c:extLst>
        </c:ser>
        <c:ser>
          <c:idx val="1"/>
          <c:order val="1"/>
          <c:tx>
            <c:strRef>
              <c:f>' Hispanic_Latino_Charts'!$R$8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690-4394-8706-C5FAC60DF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Hispanic_Latino_Charts'!$R$9:$R$13</c:f>
              <c:numCache>
                <c:formatCode>0%</c:formatCode>
                <c:ptCount val="5"/>
                <c:pt idx="0">
                  <c:v>0.9216290438064938</c:v>
                </c:pt>
                <c:pt idx="1">
                  <c:v>0.91841951695365509</c:v>
                </c:pt>
                <c:pt idx="2">
                  <c:v>0.92088991888760141</c:v>
                </c:pt>
                <c:pt idx="3">
                  <c:v>0.92351072279586977</c:v>
                </c:pt>
                <c:pt idx="4">
                  <c:v>0.89714761607328752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0-4394-8706-C5FAC60D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49224"/>
        <c:axId val="673155784"/>
      </c:barChart>
      <c:catAx>
        <c:axId val="67314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55784"/>
        <c:crosses val="autoZero"/>
        <c:auto val="1"/>
        <c:lblAlgn val="ctr"/>
        <c:lblOffset val="100"/>
        <c:noMultiLvlLbl val="0"/>
      </c:catAx>
      <c:valAx>
        <c:axId val="67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Caribbean Males 55-over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Hispanic_Latino_Charts'!$S$8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Hispanic_Latino_Charts'!$S$9:$S$13</c:f>
              <c:numCache>
                <c:formatCode>0%</c:formatCode>
                <c:ptCount val="5"/>
                <c:pt idx="0">
                  <c:v>3.150412754276591E-4</c:v>
                </c:pt>
                <c:pt idx="1">
                  <c:v>3.5774729281615918E-4</c:v>
                </c:pt>
                <c:pt idx="2">
                  <c:v>6.99385347876962E-4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C-4217-8658-03E06DCCE92F}"/>
            </c:ext>
          </c:extLst>
        </c:ser>
        <c:ser>
          <c:idx val="1"/>
          <c:order val="1"/>
          <c:tx>
            <c:strRef>
              <c:f>' Hispanic_Latino_Charts'!$T$8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Hispanic_Latino_Charts'!$A$9:$A$13</c:f>
              <c:strCache>
                <c:ptCount val="5"/>
                <c:pt idx="0">
                  <c:v>Hispanic/Latino</c:v>
                </c:pt>
                <c:pt idx="1">
                  <c:v>Caribbean</c:v>
                </c:pt>
                <c:pt idx="2">
                  <c:v>Puerto Rican</c:v>
                </c:pt>
                <c:pt idx="3">
                  <c:v>Cuban</c:v>
                </c:pt>
                <c:pt idx="4">
                  <c:v>Domimican</c:v>
                </c:pt>
              </c:strCache>
            </c:strRef>
          </c:cat>
          <c:val>
            <c:numRef>
              <c:f>' Hispanic_Latino_Charts'!$T$9:$T$13</c:f>
              <c:numCache>
                <c:formatCode>0%</c:formatCode>
                <c:ptCount val="5"/>
                <c:pt idx="0">
                  <c:v>0.9996849587245723</c:v>
                </c:pt>
                <c:pt idx="1">
                  <c:v>0.99964225270718388</c:v>
                </c:pt>
                <c:pt idx="2">
                  <c:v>0.99930061465212305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C-4217-8658-03E06DCC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806800"/>
        <c:axId val="736810736"/>
      </c:barChart>
      <c:catAx>
        <c:axId val="7368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10736"/>
        <c:crosses val="autoZero"/>
        <c:auto val="1"/>
        <c:lblAlgn val="ctr"/>
        <c:lblOffset val="100"/>
        <c:noMultiLvlLbl val="0"/>
      </c:catAx>
      <c:valAx>
        <c:axId val="7368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Central American Males 16-19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Hispanic_Latino_Charts'!$B$15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62-471F-A843-690FB1D7C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Hispanic_Latino_Charts'!$B$16:$B$23</c:f>
              <c:numCache>
                <c:formatCode>0%</c:formatCode>
                <c:ptCount val="8"/>
                <c:pt idx="0">
                  <c:v>0.26705129755188373</c:v>
                </c:pt>
                <c:pt idx="1">
                  <c:v>0.2384218678195156</c:v>
                </c:pt>
                <c:pt idx="2">
                  <c:v>0.33511904761904759</c:v>
                </c:pt>
                <c:pt idx="3">
                  <c:v>0.18510206262691034</c:v>
                </c:pt>
                <c:pt idx="4">
                  <c:v>0.26189574656064624</c:v>
                </c:pt>
                <c:pt idx="5">
                  <c:v>0.27779197546639406</c:v>
                </c:pt>
                <c:pt idx="6">
                  <c:v>0.27461928934010155</c:v>
                </c:pt>
                <c:pt idx="7">
                  <c:v>0.25343696460657722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2-471F-A843-690FB1D7C2F7}"/>
            </c:ext>
          </c:extLst>
        </c:ser>
        <c:ser>
          <c:idx val="1"/>
          <c:order val="1"/>
          <c:tx>
            <c:strRef>
              <c:f>' Hispanic_Latino_Charts'!$C$15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A62-471F-A843-690FB1D7C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Hispanic_Latino_Charts'!$C$16:$C$23</c:f>
              <c:numCache>
                <c:formatCode>0%</c:formatCode>
                <c:ptCount val="8"/>
                <c:pt idx="0">
                  <c:v>0.73294870244811627</c:v>
                </c:pt>
                <c:pt idx="1">
                  <c:v>0.76157813218048442</c:v>
                </c:pt>
                <c:pt idx="2">
                  <c:v>0.66488095238095235</c:v>
                </c:pt>
                <c:pt idx="3">
                  <c:v>0.81489793737308969</c:v>
                </c:pt>
                <c:pt idx="4">
                  <c:v>0.73810425343935382</c:v>
                </c:pt>
                <c:pt idx="5">
                  <c:v>0.72220802453360589</c:v>
                </c:pt>
                <c:pt idx="6">
                  <c:v>0.72538071065989851</c:v>
                </c:pt>
                <c:pt idx="7">
                  <c:v>0.74656303539342272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2-471F-A843-690FB1D7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714840"/>
        <c:axId val="435711560"/>
      </c:barChart>
      <c:catAx>
        <c:axId val="43571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1560"/>
        <c:crosses val="autoZero"/>
        <c:auto val="1"/>
        <c:lblAlgn val="ctr"/>
        <c:lblOffset val="100"/>
        <c:noMultiLvlLbl val="0"/>
      </c:catAx>
      <c:valAx>
        <c:axId val="4357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Central American Males 16-19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Hispanic_Latino_Charts'!$D$15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Hispanic_Latino_Charts'!$D$16:$D$23</c:f>
              <c:numCache>
                <c:formatCode>0%</c:formatCode>
                <c:ptCount val="8"/>
                <c:pt idx="0">
                  <c:v>1.3858709485546485E-2</c:v>
                </c:pt>
                <c:pt idx="1">
                  <c:v>8.1873121982511225E-3</c:v>
                </c:pt>
                <c:pt idx="2">
                  <c:v>8.943089430894309E-2</c:v>
                </c:pt>
                <c:pt idx="3">
                  <c:v>2.2924774750759718E-3</c:v>
                </c:pt>
                <c:pt idx="4">
                  <c:v>5.1481667503766948E-3</c:v>
                </c:pt>
                <c:pt idx="5">
                  <c:v>8.6141373194831526E-3</c:v>
                </c:pt>
                <c:pt idx="6">
                  <c:v>3.1941031941031942E-2</c:v>
                </c:pt>
                <c:pt idx="7">
                  <c:v>5.6922054179823836E-3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3-4121-882C-956B4F893B88}"/>
            </c:ext>
          </c:extLst>
        </c:ser>
        <c:ser>
          <c:idx val="1"/>
          <c:order val="1"/>
          <c:tx>
            <c:strRef>
              <c:f>' Hispanic_Latino_Charts'!$E$15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C43-4121-882C-956B4F893B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Hispanic_Latino_Charts'!$E$16:$E$23</c:f>
              <c:numCache>
                <c:formatCode>0%</c:formatCode>
                <c:ptCount val="8"/>
                <c:pt idx="0">
                  <c:v>0.98614129051445354</c:v>
                </c:pt>
                <c:pt idx="1">
                  <c:v>0.99181268780174892</c:v>
                </c:pt>
                <c:pt idx="2">
                  <c:v>0.91056910569105687</c:v>
                </c:pt>
                <c:pt idx="3">
                  <c:v>0.99770752252492401</c:v>
                </c:pt>
                <c:pt idx="4">
                  <c:v>0.99485183324962334</c:v>
                </c:pt>
                <c:pt idx="5">
                  <c:v>0.99138586268051687</c:v>
                </c:pt>
                <c:pt idx="6">
                  <c:v>0.96805896805896807</c:v>
                </c:pt>
                <c:pt idx="7">
                  <c:v>0.99430779458201757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3-4121-882C-956B4F89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641720"/>
        <c:axId val="725646640"/>
      </c:barChart>
      <c:catAx>
        <c:axId val="72564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6640"/>
        <c:crosses val="autoZero"/>
        <c:auto val="1"/>
        <c:lblAlgn val="ctr"/>
        <c:lblOffset val="100"/>
        <c:noMultiLvlLbl val="0"/>
      </c:catAx>
      <c:valAx>
        <c:axId val="7256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Central American Males 20-24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Hispanic_Latino_Charts'!$G$15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CF7-47F7-8E54-CF5C0B70F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Hispanic_Latino_Charts'!$G$16:$G$23</c:f>
              <c:numCache>
                <c:formatCode>0%</c:formatCode>
                <c:ptCount val="8"/>
                <c:pt idx="0">
                  <c:v>0.12442912407484519</c:v>
                </c:pt>
                <c:pt idx="1">
                  <c:v>0.11176880947918619</c:v>
                </c:pt>
                <c:pt idx="2">
                  <c:v>0.14774859287054409</c:v>
                </c:pt>
                <c:pt idx="3">
                  <c:v>9.8965435465702259E-2</c:v>
                </c:pt>
                <c:pt idx="4">
                  <c:v>0.11281556802244039</c:v>
                </c:pt>
                <c:pt idx="5">
                  <c:v>0.11087010928505882</c:v>
                </c:pt>
                <c:pt idx="6">
                  <c:v>0.22494226327944572</c:v>
                </c:pt>
                <c:pt idx="7">
                  <c:v>0.11447259626742264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7-47F7-8E54-CF5C0B70FA21}"/>
            </c:ext>
          </c:extLst>
        </c:ser>
        <c:ser>
          <c:idx val="1"/>
          <c:order val="1"/>
          <c:tx>
            <c:strRef>
              <c:f>' Hispanic_Latino_Charts'!$H$15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CF7-47F7-8E54-CF5C0B70F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Hispanic_Latino_Charts'!$H$16:$H$23</c:f>
              <c:numCache>
                <c:formatCode>0%</c:formatCode>
                <c:ptCount val="8"/>
                <c:pt idx="0">
                  <c:v>0.87557087592515481</c:v>
                </c:pt>
                <c:pt idx="1">
                  <c:v>0.88823119052081378</c:v>
                </c:pt>
                <c:pt idx="2">
                  <c:v>0.85225140712945591</c:v>
                </c:pt>
                <c:pt idx="3">
                  <c:v>0.90103456453429775</c:v>
                </c:pt>
                <c:pt idx="4">
                  <c:v>0.88718443197755958</c:v>
                </c:pt>
                <c:pt idx="5">
                  <c:v>0.8891298907149412</c:v>
                </c:pt>
                <c:pt idx="6">
                  <c:v>0.77505773672055422</c:v>
                </c:pt>
                <c:pt idx="7">
                  <c:v>0.88552740373257732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7-47F7-8E54-CF5C0B70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855728"/>
        <c:axId val="672850480"/>
      </c:barChart>
      <c:catAx>
        <c:axId val="6728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0480"/>
        <c:crosses val="autoZero"/>
        <c:auto val="1"/>
        <c:lblAlgn val="ctr"/>
        <c:lblOffset val="100"/>
        <c:noMultiLvlLbl val="0"/>
      </c:catAx>
      <c:valAx>
        <c:axId val="6728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Central American Males 25-54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Hispanic_Latino_Charts'!$L$15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60-4FB8-AF9D-9FDA2CC4FD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Hispanic_Latino_Charts'!$L$16:$L$23</c:f>
              <c:numCache>
                <c:formatCode>0%</c:formatCode>
                <c:ptCount val="8"/>
                <c:pt idx="0">
                  <c:v>7.0205664548344454E-2</c:v>
                </c:pt>
                <c:pt idx="1">
                  <c:v>6.6237702575825605E-2</c:v>
                </c:pt>
                <c:pt idx="2">
                  <c:v>6.6361722210121252E-2</c:v>
                </c:pt>
                <c:pt idx="3">
                  <c:v>6.3537913721206263E-2</c:v>
                </c:pt>
                <c:pt idx="4">
                  <c:v>7.9635818089332747E-2</c:v>
                </c:pt>
                <c:pt idx="5">
                  <c:v>7.2234854090707276E-2</c:v>
                </c:pt>
                <c:pt idx="6">
                  <c:v>5.7186760247518585E-2</c:v>
                </c:pt>
                <c:pt idx="7">
                  <c:v>6.2211721223595105E-2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FB8-AF9D-9FDA2CC4FDEF}"/>
            </c:ext>
          </c:extLst>
        </c:ser>
        <c:ser>
          <c:idx val="1"/>
          <c:order val="1"/>
          <c:tx>
            <c:strRef>
              <c:f>' Hispanic_Latino_Charts'!$M$15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560-4FB8-AF9D-9FDA2CC4FD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Hispanic_Latino_Charts'!$M$16:$M$23</c:f>
              <c:numCache>
                <c:formatCode>0%</c:formatCode>
                <c:ptCount val="8"/>
                <c:pt idx="0">
                  <c:v>0.92979433545165557</c:v>
                </c:pt>
                <c:pt idx="1">
                  <c:v>0.93376229742417438</c:v>
                </c:pt>
                <c:pt idx="2">
                  <c:v>0.93363827778987873</c:v>
                </c:pt>
                <c:pt idx="3">
                  <c:v>0.93646208627879368</c:v>
                </c:pt>
                <c:pt idx="4">
                  <c:v>0.92036418191066727</c:v>
                </c:pt>
                <c:pt idx="5">
                  <c:v>0.92776514590929271</c:v>
                </c:pt>
                <c:pt idx="6">
                  <c:v>0.94281323975248144</c:v>
                </c:pt>
                <c:pt idx="7">
                  <c:v>0.93778827877640492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0-4FB8-AF9D-9FDA2CC4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519416"/>
        <c:axId val="734523352"/>
      </c:barChart>
      <c:catAx>
        <c:axId val="73451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23352"/>
        <c:crosses val="autoZero"/>
        <c:auto val="1"/>
        <c:lblAlgn val="ctr"/>
        <c:lblOffset val="100"/>
        <c:noMultiLvlLbl val="0"/>
      </c:catAx>
      <c:valAx>
        <c:axId val="7345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Central American Males 25-54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Hispanic_Latino_Charts'!$N$15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Hispanic_Latino_Charts'!$N$16:$N$23</c:f>
              <c:numCache>
                <c:formatCode>0%</c:formatCode>
                <c:ptCount val="8"/>
                <c:pt idx="0">
                  <c:v>6.8388564161139141E-3</c:v>
                </c:pt>
                <c:pt idx="1">
                  <c:v>4.1505583537609098E-3</c:v>
                </c:pt>
                <c:pt idx="2">
                  <c:v>1.2546601663320906E-2</c:v>
                </c:pt>
                <c:pt idx="3">
                  <c:v>2.8698011039307897E-3</c:v>
                </c:pt>
                <c:pt idx="4">
                  <c:v>3.4713310405010008E-3</c:v>
                </c:pt>
                <c:pt idx="5">
                  <c:v>7.0403719240120771E-3</c:v>
                </c:pt>
                <c:pt idx="6">
                  <c:v>3.4290526991256919E-2</c:v>
                </c:pt>
                <c:pt idx="7">
                  <c:v>2.294675401129802E-3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4-4B69-862A-DCCCFD631819}"/>
            </c:ext>
          </c:extLst>
        </c:ser>
        <c:ser>
          <c:idx val="1"/>
          <c:order val="1"/>
          <c:tx>
            <c:strRef>
              <c:f>' Hispanic_Latino_Charts'!$O$15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E94-4B69-862A-DCCCFD631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Hispanic_Latino_Charts'!$O$16:$O$23</c:f>
              <c:numCache>
                <c:formatCode>0%</c:formatCode>
                <c:ptCount val="8"/>
                <c:pt idx="0">
                  <c:v>0.99316114358388607</c:v>
                </c:pt>
                <c:pt idx="1">
                  <c:v>0.99584944164623912</c:v>
                </c:pt>
                <c:pt idx="2">
                  <c:v>0.98745339833667911</c:v>
                </c:pt>
                <c:pt idx="3">
                  <c:v>0.99713019889606924</c:v>
                </c:pt>
                <c:pt idx="4">
                  <c:v>0.99652866895949899</c:v>
                </c:pt>
                <c:pt idx="5">
                  <c:v>0.99295962807598792</c:v>
                </c:pt>
                <c:pt idx="6">
                  <c:v>0.9657094730087431</c:v>
                </c:pt>
                <c:pt idx="7">
                  <c:v>0.99770532459887018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4-4B69-862A-DCCCFD63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865240"/>
        <c:axId val="672862616"/>
      </c:barChart>
      <c:catAx>
        <c:axId val="67286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2616"/>
        <c:crosses val="autoZero"/>
        <c:auto val="1"/>
        <c:lblAlgn val="ctr"/>
        <c:lblOffset val="100"/>
        <c:noMultiLvlLbl val="0"/>
      </c:catAx>
      <c:valAx>
        <c:axId val="6728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Central American Males 55-over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Hispanic_Latino_Charts'!$Q$15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9C-41E9-BC1A-131CA4C704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Hispanic_Latino_Charts'!$Q$16:$Q$23</c:f>
              <c:numCache>
                <c:formatCode>0%</c:formatCode>
                <c:ptCount val="8"/>
                <c:pt idx="0">
                  <c:v>7.8370956193506203E-2</c:v>
                </c:pt>
                <c:pt idx="1">
                  <c:v>8.7701959913386293E-2</c:v>
                </c:pt>
                <c:pt idx="2">
                  <c:v>9.4081584531950008E-2</c:v>
                </c:pt>
                <c:pt idx="3">
                  <c:v>7.9531350841483398E-2</c:v>
                </c:pt>
                <c:pt idx="4">
                  <c:v>0.1108982545764155</c:v>
                </c:pt>
                <c:pt idx="5">
                  <c:v>7.8714249557074165E-2</c:v>
                </c:pt>
                <c:pt idx="6">
                  <c:v>7.5217735550277123E-2</c:v>
                </c:pt>
                <c:pt idx="7">
                  <c:v>9.100318471337579E-2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1E9-BC1A-131CA4C70458}"/>
            </c:ext>
          </c:extLst>
        </c:ser>
        <c:ser>
          <c:idx val="1"/>
          <c:order val="1"/>
          <c:tx>
            <c:strRef>
              <c:f>' Hispanic_Latino_Charts'!$R$15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9C-41E9-BC1A-131CA4C704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Hispanic_Latino_Charts'!$R$16:$R$23</c:f>
              <c:numCache>
                <c:formatCode>0%</c:formatCode>
                <c:ptCount val="8"/>
                <c:pt idx="0">
                  <c:v>0.9216290438064938</c:v>
                </c:pt>
                <c:pt idx="1">
                  <c:v>0.91229804008661375</c:v>
                </c:pt>
                <c:pt idx="2">
                  <c:v>0.90591841546804996</c:v>
                </c:pt>
                <c:pt idx="3">
                  <c:v>0.92046864915851656</c:v>
                </c:pt>
                <c:pt idx="4">
                  <c:v>0.88910174542358456</c:v>
                </c:pt>
                <c:pt idx="5">
                  <c:v>0.92128575044292582</c:v>
                </c:pt>
                <c:pt idx="6">
                  <c:v>0.92478226444972289</c:v>
                </c:pt>
                <c:pt idx="7">
                  <c:v>0.90899681528662424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1E9-BC1A-131CA4C7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553912"/>
        <c:axId val="735550304"/>
      </c:barChart>
      <c:catAx>
        <c:axId val="7355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50304"/>
        <c:crosses val="autoZero"/>
        <c:auto val="1"/>
        <c:lblAlgn val="ctr"/>
        <c:lblOffset val="100"/>
        <c:noMultiLvlLbl val="0"/>
      </c:catAx>
      <c:valAx>
        <c:axId val="7355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Military Status of Males 25-54 by Race &amp; Ethnicity,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United States 2010-2015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Master!$BZ$1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(Master!$A$2,Master!$A$3,Master!$A$4,Master!$A$5,Master!$A$6,Master!$A$7,Master!$A$8,Master!$A$9)</c:f>
              <c:strCache>
                <c:ptCount val="8"/>
                <c:pt idx="0">
                  <c:v>Total Population 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 </c:v>
                </c:pt>
                <c:pt idx="4">
                  <c:v>Alaska Native</c:v>
                </c:pt>
                <c:pt idx="5">
                  <c:v>Asian</c:v>
                </c:pt>
                <c:pt idx="6">
                  <c:v>Hawaiian Pacific Islander </c:v>
                </c:pt>
                <c:pt idx="7">
                  <c:v>Hispanic/Latino </c:v>
                </c:pt>
              </c:strCache>
            </c:strRef>
          </c:cat>
          <c:val>
            <c:numRef>
              <c:f>(Master!$BZ$2,Master!$BZ$3,Master!$BZ$4,Master!$BZ$5,Master!$BZ$6,Master!$BZ$7,Master!$BZ$8,Master!$BZ$9)</c:f>
              <c:numCache>
                <c:formatCode>0%</c:formatCode>
                <c:ptCount val="8"/>
                <c:pt idx="0">
                  <c:v>6.5300095916277399E-4</c:v>
                </c:pt>
                <c:pt idx="1">
                  <c:v>6.4690247681106945E-4</c:v>
                </c:pt>
                <c:pt idx="2">
                  <c:v>7.7295869819677732E-4</c:v>
                </c:pt>
                <c:pt idx="3">
                  <c:v>1.3588299239055243E-3</c:v>
                </c:pt>
                <c:pt idx="4">
                  <c:v>0</c:v>
                </c:pt>
                <c:pt idx="5">
                  <c:v>3.9600944330210949E-4</c:v>
                </c:pt>
                <c:pt idx="6">
                  <c:v>5.8246772158042912E-4</c:v>
                </c:pt>
                <c:pt idx="7">
                  <c:v>3.150412754276591E-4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D-4EEC-8976-8C0790A3B7B6}"/>
            </c:ext>
          </c:extLst>
        </c:ser>
        <c:ser>
          <c:idx val="1"/>
          <c:order val="1"/>
          <c:tx>
            <c:strRef>
              <c:f>Master!$CA$1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(Master!$CA$2,Master!$CA$3,Master!$CA$4,Master!$CA$5,Master!$CA$6,Master!$CA$7,Master!$CA$8,Master!$CA$9)</c:f>
              <c:numCache>
                <c:formatCode>0%</c:formatCode>
                <c:ptCount val="8"/>
                <c:pt idx="0">
                  <c:v>0.99934699904083724</c:v>
                </c:pt>
                <c:pt idx="1">
                  <c:v>0.9993530975231889</c:v>
                </c:pt>
                <c:pt idx="2">
                  <c:v>0.99922704130180318</c:v>
                </c:pt>
                <c:pt idx="3">
                  <c:v>0.99864117007609443</c:v>
                </c:pt>
                <c:pt idx="4">
                  <c:v>1</c:v>
                </c:pt>
                <c:pt idx="5">
                  <c:v>0.99960399055669791</c:v>
                </c:pt>
                <c:pt idx="6">
                  <c:v>0.99941753227841956</c:v>
                </c:pt>
                <c:pt idx="7">
                  <c:v>0.9996849587245723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D-4EEC-8976-8C0790A3B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4376032"/>
        <c:axId val="844383576"/>
      </c:barChart>
      <c:catAx>
        <c:axId val="8443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83576"/>
        <c:crosses val="autoZero"/>
        <c:auto val="1"/>
        <c:lblAlgn val="ctr"/>
        <c:lblOffset val="100"/>
        <c:noMultiLvlLbl val="0"/>
      </c:catAx>
      <c:valAx>
        <c:axId val="8443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760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Central American Males 55-over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Hispanic_Latino_Charts'!$S$15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Hispanic_Latino_Charts'!$S$16:$S$23</c:f>
              <c:numCache>
                <c:formatCode>0%</c:formatCode>
                <c:ptCount val="8"/>
                <c:pt idx="0">
                  <c:v>3.150412754276591E-4</c:v>
                </c:pt>
                <c:pt idx="1">
                  <c:v>1.3988405166384308E-4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3.2712997964524573E-4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F-4F09-90F5-B7482A541F5F}"/>
            </c:ext>
          </c:extLst>
        </c:ser>
        <c:ser>
          <c:idx val="1"/>
          <c:order val="1"/>
          <c:tx>
            <c:strRef>
              <c:f>' Hispanic_Latino_Charts'!$T$15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FF-4F09-90F5-B7482A541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Hispanic_Latino_Charts'!$A$16:$A$23</c:f>
              <c:strCache>
                <c:ptCount val="8"/>
                <c:pt idx="0">
                  <c:v>Hispanic/Latino</c:v>
                </c:pt>
                <c:pt idx="1">
                  <c:v>Central American</c:v>
                </c:pt>
                <c:pt idx="2">
                  <c:v>Costa Rican</c:v>
                </c:pt>
                <c:pt idx="3">
                  <c:v>Guatemalan</c:v>
                </c:pt>
                <c:pt idx="4">
                  <c:v>Honduran</c:v>
                </c:pt>
                <c:pt idx="5">
                  <c:v>Nicaraguan</c:v>
                </c:pt>
                <c:pt idx="6">
                  <c:v>Panamnian</c:v>
                </c:pt>
                <c:pt idx="7">
                  <c:v>Salvadorian</c:v>
                </c:pt>
              </c:strCache>
            </c:strRef>
          </c:cat>
          <c:val>
            <c:numRef>
              <c:f>' Hispanic_Latino_Charts'!$T$16:$T$23</c:f>
              <c:numCache>
                <c:formatCode>0%</c:formatCode>
                <c:ptCount val="8"/>
                <c:pt idx="0">
                  <c:v>0.9996849587245723</c:v>
                </c:pt>
                <c:pt idx="1">
                  <c:v>0.99986011594833613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0.99967287002035476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F-4F09-90F5-B7482A54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788816"/>
        <c:axId val="672790784"/>
      </c:barChart>
      <c:catAx>
        <c:axId val="6727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0784"/>
        <c:crosses val="autoZero"/>
        <c:auto val="1"/>
        <c:lblAlgn val="ctr"/>
        <c:lblOffset val="100"/>
        <c:noMultiLvlLbl val="0"/>
      </c:catAx>
      <c:valAx>
        <c:axId val="67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American Males 16-19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Hispanic_Latino_Charts'!$B$25</c:f>
              <c:strCache>
                <c:ptCount val="1"/>
                <c:pt idx="0">
                  <c:v>16-19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32A-40E6-ABE6-57A6CCFA23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Hispanic_Latino_Charts'!$B$26:$B$36</c:f>
              <c:numCache>
                <c:formatCode>0%</c:formatCode>
                <c:ptCount val="11"/>
                <c:pt idx="0">
                  <c:v>0.26705129755188373</c:v>
                </c:pt>
                <c:pt idx="1">
                  <c:v>0.2589054662790326</c:v>
                </c:pt>
                <c:pt idx="2">
                  <c:v>0.32831541218637994</c:v>
                </c:pt>
                <c:pt idx="3">
                  <c:v>0.20836820083682009</c:v>
                </c:pt>
                <c:pt idx="4">
                  <c:v>0.31278195488721805</c:v>
                </c:pt>
                <c:pt idx="5">
                  <c:v>0.26950653732602275</c:v>
                </c:pt>
                <c:pt idx="6">
                  <c:v>0.21952755905511812</c:v>
                </c:pt>
                <c:pt idx="7">
                  <c:v>0.10681818181818181</c:v>
                </c:pt>
                <c:pt idx="8">
                  <c:v>0.26505814962680091</c:v>
                </c:pt>
                <c:pt idx="9">
                  <c:v>0.27322404371584702</c:v>
                </c:pt>
                <c:pt idx="10">
                  <c:v>0.26938775510204083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A-40E6-ABE6-57A6CCFA2327}"/>
            </c:ext>
          </c:extLst>
        </c:ser>
        <c:ser>
          <c:idx val="1"/>
          <c:order val="1"/>
          <c:tx>
            <c:strRef>
              <c:f>' Hispanic_Latino_Charts'!$C$25</c:f>
              <c:strCache>
                <c:ptCount val="1"/>
                <c:pt idx="0">
                  <c:v>16-19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32A-40E6-ABE6-57A6CCFA23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Hispanic_Latino_Charts'!$C$26:$C$36</c:f>
              <c:numCache>
                <c:formatCode>0%</c:formatCode>
                <c:ptCount val="11"/>
                <c:pt idx="0">
                  <c:v>0.73294870244811627</c:v>
                </c:pt>
                <c:pt idx="1">
                  <c:v>0.74109453372096734</c:v>
                </c:pt>
                <c:pt idx="2">
                  <c:v>0.67168458781362006</c:v>
                </c:pt>
                <c:pt idx="3">
                  <c:v>0.79163179916317994</c:v>
                </c:pt>
                <c:pt idx="4">
                  <c:v>0.68721804511278195</c:v>
                </c:pt>
                <c:pt idx="5">
                  <c:v>0.73049346267397719</c:v>
                </c:pt>
                <c:pt idx="6">
                  <c:v>0.78047244094488188</c:v>
                </c:pt>
                <c:pt idx="7">
                  <c:v>0.89318181818181819</c:v>
                </c:pt>
                <c:pt idx="8">
                  <c:v>0.73494185037319915</c:v>
                </c:pt>
                <c:pt idx="9">
                  <c:v>0.72677595628415304</c:v>
                </c:pt>
                <c:pt idx="10">
                  <c:v>0.73061224489795917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A-40E6-ABE6-57A6CCFA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185184"/>
        <c:axId val="685179280"/>
      </c:barChart>
      <c:catAx>
        <c:axId val="6851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79280"/>
        <c:crosses val="autoZero"/>
        <c:auto val="1"/>
        <c:lblAlgn val="ctr"/>
        <c:lblOffset val="100"/>
        <c:noMultiLvlLbl val="0"/>
      </c:catAx>
      <c:valAx>
        <c:axId val="6851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South American Males 16-19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Hispanic_Latino_Charts'!$D$25</c:f>
              <c:strCache>
                <c:ptCount val="1"/>
                <c:pt idx="0">
                  <c:v>16-19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Hispanic_Latino_Charts'!$D$26:$D$36</c:f>
              <c:numCache>
                <c:formatCode>0%</c:formatCode>
                <c:ptCount val="11"/>
                <c:pt idx="0">
                  <c:v>1.3858709485546485E-2</c:v>
                </c:pt>
                <c:pt idx="1">
                  <c:v>1.3333753625015762E-2</c:v>
                </c:pt>
                <c:pt idx="2">
                  <c:v>2.1459227467811159E-3</c:v>
                </c:pt>
                <c:pt idx="3">
                  <c:v>0</c:v>
                </c:pt>
                <c:pt idx="4">
                  <c:v>1.5544041450777202E-2</c:v>
                </c:pt>
                <c:pt idx="5">
                  <c:v>1.1836292406434941E-2</c:v>
                </c:pt>
                <c:pt idx="6">
                  <c:v>3.0534351145038167E-2</c:v>
                </c:pt>
                <c:pt idx="7">
                  <c:v>0</c:v>
                </c:pt>
                <c:pt idx="8">
                  <c:v>8.0922865013774107E-3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7-424A-8B7E-B6C97820619D}"/>
            </c:ext>
          </c:extLst>
        </c:ser>
        <c:ser>
          <c:idx val="1"/>
          <c:order val="1"/>
          <c:tx>
            <c:strRef>
              <c:f>' Hispanic_Latino_Charts'!$E$25</c:f>
              <c:strCache>
                <c:ptCount val="1"/>
                <c:pt idx="0">
                  <c:v>16-19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Hispanic_Latino_Charts'!$E$26:$E$36</c:f>
              <c:numCache>
                <c:formatCode>0%</c:formatCode>
                <c:ptCount val="11"/>
                <c:pt idx="0">
                  <c:v>0.98614129051445354</c:v>
                </c:pt>
                <c:pt idx="1">
                  <c:v>0.98666624637498423</c:v>
                </c:pt>
                <c:pt idx="2">
                  <c:v>0.99785407725321884</c:v>
                </c:pt>
                <c:pt idx="3">
                  <c:v>1</c:v>
                </c:pt>
                <c:pt idx="4">
                  <c:v>0.98445595854922274</c:v>
                </c:pt>
                <c:pt idx="5">
                  <c:v>0.98816370759356509</c:v>
                </c:pt>
                <c:pt idx="6">
                  <c:v>0.96946564885496178</c:v>
                </c:pt>
                <c:pt idx="7">
                  <c:v>1</c:v>
                </c:pt>
                <c:pt idx="8">
                  <c:v>0.99190771349862261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7-424A-8B7E-B6C97820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607648"/>
        <c:axId val="734609944"/>
      </c:barChart>
      <c:catAx>
        <c:axId val="7346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9944"/>
        <c:crosses val="autoZero"/>
        <c:auto val="1"/>
        <c:lblAlgn val="ctr"/>
        <c:lblOffset val="100"/>
        <c:noMultiLvlLbl val="0"/>
      </c:catAx>
      <c:valAx>
        <c:axId val="7346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American Males 20-24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Hispanic_Latino_Charts'!$G$25</c:f>
              <c:strCache>
                <c:ptCount val="1"/>
                <c:pt idx="0">
                  <c:v>20-24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C5-4674-A0F3-3BD11040D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Hispanic_Latino_Charts'!$G$26:$G$36</c:f>
              <c:numCache>
                <c:formatCode>0%</c:formatCode>
                <c:ptCount val="11"/>
                <c:pt idx="0">
                  <c:v>0.12442912407484519</c:v>
                </c:pt>
                <c:pt idx="1">
                  <c:v>0.12621094282985401</c:v>
                </c:pt>
                <c:pt idx="2">
                  <c:v>0.10901339829476249</c:v>
                </c:pt>
                <c:pt idx="3">
                  <c:v>0.16225546605293439</c:v>
                </c:pt>
                <c:pt idx="4">
                  <c:v>0.13678789829417445</c:v>
                </c:pt>
                <c:pt idx="5">
                  <c:v>0.1220783588363881</c:v>
                </c:pt>
                <c:pt idx="6">
                  <c:v>0.11405150138109239</c:v>
                </c:pt>
                <c:pt idx="7">
                  <c:v>0.15930902111324377</c:v>
                </c:pt>
                <c:pt idx="8">
                  <c:v>0.14087373700661482</c:v>
                </c:pt>
                <c:pt idx="9">
                  <c:v>0.18441971383147854</c:v>
                </c:pt>
                <c:pt idx="10">
                  <c:v>0.1246757457846952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5-4674-A0F3-3BD11040DF7D}"/>
            </c:ext>
          </c:extLst>
        </c:ser>
        <c:ser>
          <c:idx val="1"/>
          <c:order val="1"/>
          <c:tx>
            <c:strRef>
              <c:f>' Hispanic_Latino_Charts'!$H$25</c:f>
              <c:strCache>
                <c:ptCount val="1"/>
                <c:pt idx="0">
                  <c:v>20-24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1C5-4674-A0F3-3BD11040D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Hispanic_Latino_Charts'!$H$26:$H$36</c:f>
              <c:numCache>
                <c:formatCode>0%</c:formatCode>
                <c:ptCount val="11"/>
                <c:pt idx="0">
                  <c:v>0.87557087592515481</c:v>
                </c:pt>
                <c:pt idx="1">
                  <c:v>0.87378905717014599</c:v>
                </c:pt>
                <c:pt idx="2">
                  <c:v>0.89098660170523747</c:v>
                </c:pt>
                <c:pt idx="3">
                  <c:v>0.83774453394706561</c:v>
                </c:pt>
                <c:pt idx="4">
                  <c:v>0.86321210170582552</c:v>
                </c:pt>
                <c:pt idx="5">
                  <c:v>0.87792164116361193</c:v>
                </c:pt>
                <c:pt idx="6">
                  <c:v>0.88594849861890757</c:v>
                </c:pt>
                <c:pt idx="7">
                  <c:v>0.84069097888675626</c:v>
                </c:pt>
                <c:pt idx="8">
                  <c:v>0.85912626299338524</c:v>
                </c:pt>
                <c:pt idx="9">
                  <c:v>0.81558028616852152</c:v>
                </c:pt>
                <c:pt idx="10">
                  <c:v>0.8753242542153048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5-4674-A0F3-3BD11040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779576"/>
        <c:axId val="736771704"/>
      </c:barChart>
      <c:catAx>
        <c:axId val="73677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1704"/>
        <c:crosses val="autoZero"/>
        <c:auto val="1"/>
        <c:lblAlgn val="ctr"/>
        <c:lblOffset val="100"/>
        <c:noMultiLvlLbl val="0"/>
      </c:catAx>
      <c:valAx>
        <c:axId val="7367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South American Males 20-24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Hispanic_Latino_Charts'!$I$25</c:f>
              <c:strCache>
                <c:ptCount val="1"/>
                <c:pt idx="0">
                  <c:v>20-24 Military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DBF-4848-951D-44CA76D74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Hispanic_Latino_Charts'!$I$26:$I$36</c:f>
              <c:numCache>
                <c:formatCode>0%</c:formatCode>
                <c:ptCount val="11"/>
                <c:pt idx="0">
                  <c:v>2.126860050779078E-2</c:v>
                </c:pt>
                <c:pt idx="1">
                  <c:v>2.3167052380317698E-2</c:v>
                </c:pt>
                <c:pt idx="2">
                  <c:v>1.5980823012385136E-2</c:v>
                </c:pt>
                <c:pt idx="3">
                  <c:v>1.7231476163124641E-3</c:v>
                </c:pt>
                <c:pt idx="4">
                  <c:v>6.3959066197633516E-3</c:v>
                </c:pt>
                <c:pt idx="5">
                  <c:v>3.8635628839314581E-2</c:v>
                </c:pt>
                <c:pt idx="6">
                  <c:v>1.4229249011857707E-2</c:v>
                </c:pt>
                <c:pt idx="7">
                  <c:v>2.4344569288389514E-2</c:v>
                </c:pt>
                <c:pt idx="8">
                  <c:v>2.4464614948234292E-2</c:v>
                </c:pt>
                <c:pt idx="9">
                  <c:v>0</c:v>
                </c:pt>
                <c:pt idx="10">
                  <c:v>2.327790973871734E-2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4848-951D-44CA76D74C7E}"/>
            </c:ext>
          </c:extLst>
        </c:ser>
        <c:ser>
          <c:idx val="1"/>
          <c:order val="1"/>
          <c:tx>
            <c:strRef>
              <c:f>' Hispanic_Latino_Charts'!$J$25</c:f>
              <c:strCache>
                <c:ptCount val="1"/>
                <c:pt idx="0">
                  <c:v>20-24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DBF-4848-951D-44CA76D74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Hispanic_Latino_Charts'!$J$26:$J$36</c:f>
              <c:numCache>
                <c:formatCode>0%</c:formatCode>
                <c:ptCount val="11"/>
                <c:pt idx="0">
                  <c:v>0.97873139949220922</c:v>
                </c:pt>
                <c:pt idx="1">
                  <c:v>0.97683294761968231</c:v>
                </c:pt>
                <c:pt idx="2">
                  <c:v>0.98401917698761487</c:v>
                </c:pt>
                <c:pt idx="3">
                  <c:v>0.99827685238368757</c:v>
                </c:pt>
                <c:pt idx="4">
                  <c:v>0.9936040933802367</c:v>
                </c:pt>
                <c:pt idx="5">
                  <c:v>0.9613643711606854</c:v>
                </c:pt>
                <c:pt idx="6">
                  <c:v>0.98577075098814226</c:v>
                </c:pt>
                <c:pt idx="7">
                  <c:v>0.97565543071161054</c:v>
                </c:pt>
                <c:pt idx="8">
                  <c:v>0.97553538505176574</c:v>
                </c:pt>
                <c:pt idx="9">
                  <c:v>1</c:v>
                </c:pt>
                <c:pt idx="10">
                  <c:v>0.97672209026128265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F-4848-951D-44CA76D7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603056"/>
        <c:axId val="734605680"/>
      </c:barChart>
      <c:catAx>
        <c:axId val="7346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5680"/>
        <c:crosses val="autoZero"/>
        <c:auto val="1"/>
        <c:lblAlgn val="ctr"/>
        <c:lblOffset val="100"/>
        <c:noMultiLvlLbl val="0"/>
      </c:catAx>
      <c:valAx>
        <c:axId val="7346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American Males 55-over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Hispanic_Latino_Charts'!$Q$25</c:f>
              <c:strCache>
                <c:ptCount val="1"/>
                <c:pt idx="0">
                  <c:v>55-over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A6F-4D80-8B54-5FED7811CF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Hispanic_Latino_Charts'!$Q$26:$Q$36</c:f>
              <c:numCache>
                <c:formatCode>0%</c:formatCode>
                <c:ptCount val="11"/>
                <c:pt idx="0">
                  <c:v>7.8370956193506189E-2</c:v>
                </c:pt>
                <c:pt idx="1">
                  <c:v>7.4422668155780525E-2</c:v>
                </c:pt>
                <c:pt idx="2">
                  <c:v>5.9587072044603187E-2</c:v>
                </c:pt>
                <c:pt idx="3">
                  <c:v>7.3483947681331749E-2</c:v>
                </c:pt>
                <c:pt idx="4">
                  <c:v>6.6236811254396247E-2</c:v>
                </c:pt>
                <c:pt idx="5">
                  <c:v>8.8758454250216015E-2</c:v>
                </c:pt>
                <c:pt idx="6">
                  <c:v>7.7521350142334286E-2</c:v>
                </c:pt>
                <c:pt idx="7">
                  <c:v>0.11126961483594865</c:v>
                </c:pt>
                <c:pt idx="8">
                  <c:v>6.6712995135510766E-2</c:v>
                </c:pt>
                <c:pt idx="9">
                  <c:v>5.2652259332023575E-2</c:v>
                </c:pt>
                <c:pt idx="10">
                  <c:v>6.8575597300747762E-2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F-4D80-8B54-5FED7811CF3B}"/>
            </c:ext>
          </c:extLst>
        </c:ser>
        <c:ser>
          <c:idx val="1"/>
          <c:order val="1"/>
          <c:tx>
            <c:strRef>
              <c:f>' Hispanic_Latino_Charts'!$R$25</c:f>
              <c:strCache>
                <c:ptCount val="1"/>
                <c:pt idx="0">
                  <c:v>55-over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A6F-4D80-8B54-5FED7811CF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Hispanic_Latino_Charts'!$R$26:$R$36</c:f>
              <c:numCache>
                <c:formatCode>0%</c:formatCode>
                <c:ptCount val="11"/>
                <c:pt idx="0">
                  <c:v>0.9216290438064938</c:v>
                </c:pt>
                <c:pt idx="1">
                  <c:v>0.92557733184421953</c:v>
                </c:pt>
                <c:pt idx="2">
                  <c:v>0.94041292795539677</c:v>
                </c:pt>
                <c:pt idx="3">
                  <c:v>0.92651605231866829</c:v>
                </c:pt>
                <c:pt idx="4">
                  <c:v>0.93376318874560371</c:v>
                </c:pt>
                <c:pt idx="5">
                  <c:v>0.911241545749784</c:v>
                </c:pt>
                <c:pt idx="6">
                  <c:v>0.9224786498576657</c:v>
                </c:pt>
                <c:pt idx="7">
                  <c:v>0.88873038516405134</c:v>
                </c:pt>
                <c:pt idx="8">
                  <c:v>0.93328700486448923</c:v>
                </c:pt>
                <c:pt idx="9">
                  <c:v>0.94734774066797645</c:v>
                </c:pt>
                <c:pt idx="10">
                  <c:v>0.9314244026992522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F-4D80-8B54-5FED7811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312632"/>
        <c:axId val="746308040"/>
      </c:barChart>
      <c:catAx>
        <c:axId val="74631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08040"/>
        <c:crosses val="autoZero"/>
        <c:auto val="1"/>
        <c:lblAlgn val="ctr"/>
        <c:lblOffset val="100"/>
        <c:noMultiLvlLbl val="0"/>
      </c:catAx>
      <c:valAx>
        <c:axId val="7463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1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Employment Status South American Males 25-54 by Ethnicity,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Hispanic_Latino_Charts'!$L$25</c:f>
              <c:strCache>
                <c:ptCount val="1"/>
                <c:pt idx="0">
                  <c:v>25-54 Unemployed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50-4447-9CB9-C1693E158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Hispanic_Latino_Charts'!$L$26:$L$36</c:f>
              <c:numCache>
                <c:formatCode>0%</c:formatCode>
                <c:ptCount val="11"/>
                <c:pt idx="0">
                  <c:v>7.0205664548344454E-2</c:v>
                </c:pt>
                <c:pt idx="1">
                  <c:v>5.3074792795995633E-2</c:v>
                </c:pt>
                <c:pt idx="2">
                  <c:v>4.6226163742244891E-2</c:v>
                </c:pt>
                <c:pt idx="3">
                  <c:v>5.6540488739817922E-2</c:v>
                </c:pt>
                <c:pt idx="4">
                  <c:v>3.9544412284328832E-2</c:v>
                </c:pt>
                <c:pt idx="5">
                  <c:v>5.3080628584880205E-2</c:v>
                </c:pt>
                <c:pt idx="6">
                  <c:v>5.5075261597000727E-2</c:v>
                </c:pt>
                <c:pt idx="7">
                  <c:v>9.2872068725330853E-2</c:v>
                </c:pt>
                <c:pt idx="8">
                  <c:v>5.6247122649599655E-2</c:v>
                </c:pt>
                <c:pt idx="9">
                  <c:v>6.1406718875795949E-2</c:v>
                </c:pt>
                <c:pt idx="10">
                  <c:v>5.052291772613704E-2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0-4447-9CB9-C1693E1583D2}"/>
            </c:ext>
          </c:extLst>
        </c:ser>
        <c:ser>
          <c:idx val="1"/>
          <c:order val="1"/>
          <c:tx>
            <c:strRef>
              <c:f>' Hispanic_Latino_Charts'!$M$25</c:f>
              <c:strCache>
                <c:ptCount val="1"/>
                <c:pt idx="0">
                  <c:v>25-54 Employed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250-4447-9CB9-C1693E1583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Hispanic_Latino_Charts'!$M$26:$M$36</c:f>
              <c:numCache>
                <c:formatCode>0%</c:formatCode>
                <c:ptCount val="11"/>
                <c:pt idx="0">
                  <c:v>0.92979433545165557</c:v>
                </c:pt>
                <c:pt idx="1">
                  <c:v>0.94692520720400442</c:v>
                </c:pt>
                <c:pt idx="2">
                  <c:v>0.95377383625775514</c:v>
                </c:pt>
                <c:pt idx="3">
                  <c:v>0.94345951126018213</c:v>
                </c:pt>
                <c:pt idx="4">
                  <c:v>0.96045558771567119</c:v>
                </c:pt>
                <c:pt idx="5">
                  <c:v>0.94691937141511984</c:v>
                </c:pt>
                <c:pt idx="6">
                  <c:v>0.94492473840299929</c:v>
                </c:pt>
                <c:pt idx="7">
                  <c:v>0.90712793127466917</c:v>
                </c:pt>
                <c:pt idx="8">
                  <c:v>0.94375287735040037</c:v>
                </c:pt>
                <c:pt idx="9">
                  <c:v>0.93859328112420404</c:v>
                </c:pt>
                <c:pt idx="10">
                  <c:v>0.94947708227386296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0-4447-9CB9-C1693E15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22328"/>
        <c:axId val="673118392"/>
      </c:barChart>
      <c:catAx>
        <c:axId val="6731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18392"/>
        <c:crosses val="autoZero"/>
        <c:auto val="1"/>
        <c:lblAlgn val="ctr"/>
        <c:lblOffset val="100"/>
        <c:noMultiLvlLbl val="0"/>
      </c:catAx>
      <c:valAx>
        <c:axId val="6731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2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South American Males 25-54 by Ethnicity, United States 2010-2015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Hispanic_Latino_Charts'!$N$25</c:f>
              <c:strCache>
                <c:ptCount val="1"/>
                <c:pt idx="0">
                  <c:v>25-54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Hispanic_Latino_Charts'!$N$26:$N$36</c:f>
              <c:numCache>
                <c:formatCode>0%</c:formatCode>
                <c:ptCount val="11"/>
                <c:pt idx="0">
                  <c:v>6.8388564161139141E-3</c:v>
                </c:pt>
                <c:pt idx="1">
                  <c:v>5.0956487820358132E-3</c:v>
                </c:pt>
                <c:pt idx="2">
                  <c:v>3.1113640675393662E-3</c:v>
                </c:pt>
                <c:pt idx="3">
                  <c:v>2.606768909936134E-3</c:v>
                </c:pt>
                <c:pt idx="4">
                  <c:v>5.6811810876471686E-3</c:v>
                </c:pt>
                <c:pt idx="5">
                  <c:v>7.7140887519014604E-3</c:v>
                </c:pt>
                <c:pt idx="6">
                  <c:v>3.6656584944318228E-3</c:v>
                </c:pt>
                <c:pt idx="7">
                  <c:v>0</c:v>
                </c:pt>
                <c:pt idx="8">
                  <c:v>4.5737186399252387E-3</c:v>
                </c:pt>
                <c:pt idx="9">
                  <c:v>8.0444639461752226E-4</c:v>
                </c:pt>
                <c:pt idx="10">
                  <c:v>6.1092187671684429E-3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F-4586-A9EB-4E8328E784F0}"/>
            </c:ext>
          </c:extLst>
        </c:ser>
        <c:ser>
          <c:idx val="1"/>
          <c:order val="1"/>
          <c:tx>
            <c:strRef>
              <c:f>' Hispanic_Latino_Charts'!$O$25</c:f>
              <c:strCache>
                <c:ptCount val="1"/>
                <c:pt idx="0">
                  <c:v>25-54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Hispanic_Latino_Charts'!$O$26:$O$36</c:f>
              <c:numCache>
                <c:formatCode>0%</c:formatCode>
                <c:ptCount val="11"/>
                <c:pt idx="0">
                  <c:v>0.99316114358388607</c:v>
                </c:pt>
                <c:pt idx="1">
                  <c:v>0.99490435121796417</c:v>
                </c:pt>
                <c:pt idx="2">
                  <c:v>0.99688863593246069</c:v>
                </c:pt>
                <c:pt idx="3">
                  <c:v>0.99739323109006384</c:v>
                </c:pt>
                <c:pt idx="4">
                  <c:v>0.99431881891235285</c:v>
                </c:pt>
                <c:pt idx="5">
                  <c:v>0.99228591124809851</c:v>
                </c:pt>
                <c:pt idx="6">
                  <c:v>0.99633434150556821</c:v>
                </c:pt>
                <c:pt idx="7">
                  <c:v>1</c:v>
                </c:pt>
                <c:pt idx="8">
                  <c:v>0.99542628136007472</c:v>
                </c:pt>
                <c:pt idx="9">
                  <c:v>0.99919555360538248</c:v>
                </c:pt>
                <c:pt idx="10">
                  <c:v>0.99389078123283159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F-4586-A9EB-4E8328E7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4577800"/>
        <c:axId val="734573536"/>
      </c:barChart>
      <c:catAx>
        <c:axId val="7345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73536"/>
        <c:crosses val="autoZero"/>
        <c:auto val="1"/>
        <c:lblAlgn val="ctr"/>
        <c:lblOffset val="100"/>
        <c:noMultiLvlLbl val="0"/>
      </c:catAx>
      <c:valAx>
        <c:axId val="7345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107340030772014"/>
          <c:y val="0.15311231777125117"/>
          <c:w val="0.3424510206366384"/>
          <c:h val="4.4320544269315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Military Status of South American Males 55-over by Ethnicity, United States 2010-2015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212654817325062"/>
          <c:y val="1.5399422521655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 Hispanic_Latino_Charts'!$S$25</c:f>
              <c:strCache>
                <c:ptCount val="1"/>
                <c:pt idx="0">
                  <c:v>55-over Military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Hispanic_Latino_Charts'!$S$26:$S$36</c:f>
              <c:numCache>
                <c:formatCode>0%</c:formatCode>
                <c:ptCount val="11"/>
                <c:pt idx="0">
                  <c:v>3.150412754276591E-4</c:v>
                </c:pt>
                <c:pt idx="1">
                  <c:v>1.9163583295251854E-4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8.4629906907102398E-4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4-4BDE-B164-36BC0E82CA6A}"/>
            </c:ext>
          </c:extLst>
        </c:ser>
        <c:ser>
          <c:idx val="1"/>
          <c:order val="1"/>
          <c:tx>
            <c:strRef>
              <c:f>' Hispanic_Latino_Charts'!$T$25</c:f>
              <c:strCache>
                <c:ptCount val="1"/>
                <c:pt idx="0">
                  <c:v>55-over Civilian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Hispanic_Latino_Charts'!$A$26:$A$36</c:f>
              <c:strCache>
                <c:ptCount val="11"/>
                <c:pt idx="0">
                  <c:v>Hispanic/Latino</c:v>
                </c:pt>
                <c:pt idx="1">
                  <c:v>South American</c:v>
                </c:pt>
                <c:pt idx="2">
                  <c:v>Argentenian</c:v>
                </c:pt>
                <c:pt idx="3">
                  <c:v>Bolivian</c:v>
                </c:pt>
                <c:pt idx="4">
                  <c:v>Chilean</c:v>
                </c:pt>
                <c:pt idx="5">
                  <c:v>Colombian</c:v>
                </c:pt>
                <c:pt idx="6">
                  <c:v>Ecuadorian</c:v>
                </c:pt>
                <c:pt idx="7">
                  <c:v>Paraguayan</c:v>
                </c:pt>
                <c:pt idx="8">
                  <c:v>Peruvian</c:v>
                </c:pt>
                <c:pt idx="9">
                  <c:v>Uruguayan</c:v>
                </c:pt>
                <c:pt idx="10">
                  <c:v>Venezuelan </c:v>
                </c:pt>
              </c:strCache>
            </c:strRef>
          </c:cat>
          <c:val>
            <c:numRef>
              <c:f>' Hispanic_Latino_Charts'!$T$26:$T$36</c:f>
              <c:numCache>
                <c:formatCode>0%</c:formatCode>
                <c:ptCount val="11"/>
                <c:pt idx="0">
                  <c:v>0.9996849587245723</c:v>
                </c:pt>
                <c:pt idx="1">
                  <c:v>0.99980836416704744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0.99915370093092892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4-4BDE-B164-36BC0E82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37416"/>
        <c:axId val="673130200"/>
      </c:barChart>
      <c:catAx>
        <c:axId val="67313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0200"/>
        <c:crosses val="autoZero"/>
        <c:auto val="1"/>
        <c:lblAlgn val="ctr"/>
        <c:lblOffset val="100"/>
        <c:noMultiLvlLbl val="0"/>
      </c:catAx>
      <c:valAx>
        <c:axId val="6731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3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</a:t>
            </a:r>
            <a:r>
              <a:rPr lang="en-US" sz="1200" b="1" i="0" baseline="0">
                <a:effectLst/>
              </a:rPr>
              <a:t>Employment Status Asian Males 16-19 by Region,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 United States 2010-2015 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16-19 Unemployed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73-47F8-992B-AA7129407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(Asian!$G$3,Asian!$G$5,Asian!$G$12,Asian!$G$23)</c:f>
              <c:numCache>
                <c:formatCode>0%</c:formatCode>
                <c:ptCount val="4"/>
                <c:pt idx="0">
                  <c:v>0.25290888075515316</c:v>
                </c:pt>
                <c:pt idx="1">
                  <c:v>0.33786482981771215</c:v>
                </c:pt>
                <c:pt idx="2">
                  <c:v>0.2748294305083599</c:v>
                </c:pt>
                <c:pt idx="3">
                  <c:v>0.27011844655264788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3-47F8-992B-AA7129407EE6}"/>
            </c:ext>
          </c:extLst>
        </c:ser>
        <c:ser>
          <c:idx val="1"/>
          <c:order val="1"/>
          <c:tx>
            <c:v>16-19 Employed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73-47F8-992B-AA7129407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(Asian!$A$3,Asian!$A$5,Asian!$A$12,Asian!$A$23)</c:f>
              <c:strCache>
                <c:ptCount val="4"/>
                <c:pt idx="0">
                  <c:v>Asian</c:v>
                </c:pt>
                <c:pt idx="1">
                  <c:v>East Asian</c:v>
                </c:pt>
                <c:pt idx="2">
                  <c:v>Southeast Asian</c:v>
                </c:pt>
                <c:pt idx="3">
                  <c:v>South Asian</c:v>
                </c:pt>
              </c:strCache>
            </c:strRef>
          </c:cat>
          <c:val>
            <c:numRef>
              <c:f>(Asian!$H$3,Asian!$H$5,Asian!$H$12,Asian!$H$23)</c:f>
              <c:numCache>
                <c:formatCode>0%</c:formatCode>
                <c:ptCount val="4"/>
                <c:pt idx="0">
                  <c:v>0.74709111924484684</c:v>
                </c:pt>
                <c:pt idx="1">
                  <c:v>0.66213517018228785</c:v>
                </c:pt>
                <c:pt idx="2">
                  <c:v>0.72517056949164005</c:v>
                </c:pt>
                <c:pt idx="3">
                  <c:v>0.72988155344735206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3-47F8-992B-AA7129407E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487608"/>
        <c:axId val="531488920"/>
      </c:barChart>
      <c:catAx>
        <c:axId val="5314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8920"/>
        <c:crosses val="autoZero"/>
        <c:auto val="1"/>
        <c:lblAlgn val="ctr"/>
        <c:lblOffset val="100"/>
        <c:noMultiLvlLbl val="0"/>
      </c:catAx>
      <c:valAx>
        <c:axId val="5314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76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26" Type="http://schemas.openxmlformats.org/officeDocument/2006/relationships/chart" Target="../charts/chart34.xml"/><Relationship Id="rId3" Type="http://schemas.openxmlformats.org/officeDocument/2006/relationships/chart" Target="../charts/chart11.xml"/><Relationship Id="rId21" Type="http://schemas.openxmlformats.org/officeDocument/2006/relationships/chart" Target="../charts/chart29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5" Type="http://schemas.openxmlformats.org/officeDocument/2006/relationships/chart" Target="../charts/chart33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20" Type="http://schemas.openxmlformats.org/officeDocument/2006/relationships/chart" Target="../charts/chart28.xml"/><Relationship Id="rId29" Type="http://schemas.openxmlformats.org/officeDocument/2006/relationships/chart" Target="../charts/chart37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24" Type="http://schemas.openxmlformats.org/officeDocument/2006/relationships/chart" Target="../charts/chart32.xml"/><Relationship Id="rId32" Type="http://schemas.openxmlformats.org/officeDocument/2006/relationships/chart" Target="../charts/chart40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23" Type="http://schemas.openxmlformats.org/officeDocument/2006/relationships/chart" Target="../charts/chart31.xml"/><Relationship Id="rId28" Type="http://schemas.openxmlformats.org/officeDocument/2006/relationships/chart" Target="../charts/chart36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31" Type="http://schemas.openxmlformats.org/officeDocument/2006/relationships/chart" Target="../charts/chart39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Relationship Id="rId22" Type="http://schemas.openxmlformats.org/officeDocument/2006/relationships/chart" Target="../charts/chart30.xml"/><Relationship Id="rId27" Type="http://schemas.openxmlformats.org/officeDocument/2006/relationships/chart" Target="../charts/chart35.xml"/><Relationship Id="rId30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26" Type="http://schemas.openxmlformats.org/officeDocument/2006/relationships/chart" Target="../charts/chart82.xml"/><Relationship Id="rId3" Type="http://schemas.openxmlformats.org/officeDocument/2006/relationships/chart" Target="../charts/chart59.xml"/><Relationship Id="rId21" Type="http://schemas.openxmlformats.org/officeDocument/2006/relationships/chart" Target="../charts/chart77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5" Type="http://schemas.openxmlformats.org/officeDocument/2006/relationships/chart" Target="../charts/chart81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6.xml"/><Relationship Id="rId29" Type="http://schemas.openxmlformats.org/officeDocument/2006/relationships/chart" Target="../charts/chart85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24" Type="http://schemas.openxmlformats.org/officeDocument/2006/relationships/chart" Target="../charts/chart80.xml"/><Relationship Id="rId32" Type="http://schemas.openxmlformats.org/officeDocument/2006/relationships/chart" Target="../charts/chart88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23" Type="http://schemas.openxmlformats.org/officeDocument/2006/relationships/chart" Target="../charts/chart79.xml"/><Relationship Id="rId28" Type="http://schemas.openxmlformats.org/officeDocument/2006/relationships/chart" Target="../charts/chart84.xml"/><Relationship Id="rId10" Type="http://schemas.openxmlformats.org/officeDocument/2006/relationships/chart" Target="../charts/chart66.xml"/><Relationship Id="rId19" Type="http://schemas.openxmlformats.org/officeDocument/2006/relationships/chart" Target="../charts/chart75.xml"/><Relationship Id="rId31" Type="http://schemas.openxmlformats.org/officeDocument/2006/relationships/chart" Target="../charts/chart87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8.xml"/><Relationship Id="rId27" Type="http://schemas.openxmlformats.org/officeDocument/2006/relationships/chart" Target="../charts/chart83.xml"/><Relationship Id="rId30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21</xdr:row>
      <xdr:rowOff>150811</xdr:rowOff>
    </xdr:from>
    <xdr:to>
      <xdr:col>5</xdr:col>
      <xdr:colOff>639757</xdr:colOff>
      <xdr:row>41</xdr:row>
      <xdr:rowOff>134936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42A44-B0AA-4D12-9BBA-67F317E0B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46</xdr:row>
      <xdr:rowOff>134936</xdr:rowOff>
    </xdr:from>
    <xdr:to>
      <xdr:col>5</xdr:col>
      <xdr:colOff>325432</xdr:colOff>
      <xdr:row>69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A174AF-BC64-4128-A28A-DB019D0A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730255</xdr:colOff>
      <xdr:row>20</xdr:row>
      <xdr:rowOff>103189</xdr:rowOff>
    </xdr:from>
    <xdr:to>
      <xdr:col>11</xdr:col>
      <xdr:colOff>325437</xdr:colOff>
      <xdr:row>39</xdr:row>
      <xdr:rowOff>7938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1CB55-1CAE-4B1B-8740-AF732C333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857255</xdr:colOff>
      <xdr:row>47</xdr:row>
      <xdr:rowOff>-1</xdr:rowOff>
    </xdr:from>
    <xdr:to>
      <xdr:col>11</xdr:col>
      <xdr:colOff>293692</xdr:colOff>
      <xdr:row>69</xdr:row>
      <xdr:rowOff>55562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4285BF-AD76-47C9-8723-94218D24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1619250</xdr:colOff>
      <xdr:row>20</xdr:row>
      <xdr:rowOff>123824</xdr:rowOff>
    </xdr:from>
    <xdr:to>
      <xdr:col>14</xdr:col>
      <xdr:colOff>1809750</xdr:colOff>
      <xdr:row>38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771985-9DE3-4237-B183-7747A3B89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47630</xdr:colOff>
      <xdr:row>46</xdr:row>
      <xdr:rowOff>123824</xdr:rowOff>
    </xdr:from>
    <xdr:to>
      <xdr:col>14</xdr:col>
      <xdr:colOff>1905000</xdr:colOff>
      <xdr:row>67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569AA8-5B16-412D-9D8D-24F6A715D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838200</xdr:colOff>
      <xdr:row>20</xdr:row>
      <xdr:rowOff>176892</xdr:rowOff>
    </xdr:from>
    <xdr:to>
      <xdr:col>18</xdr:col>
      <xdr:colOff>1343029</xdr:colOff>
      <xdr:row>39</xdr:row>
      <xdr:rowOff>125184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457B59-FBB6-49ED-A422-E995831A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1419224</xdr:colOff>
      <xdr:row>46</xdr:row>
      <xdr:rowOff>176211</xdr:rowOff>
    </xdr:from>
    <xdr:to>
      <xdr:col>19</xdr:col>
      <xdr:colOff>276220</xdr:colOff>
      <xdr:row>66</xdr:row>
      <xdr:rowOff>152398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F6A878-5C77-4F17-9141-974AC37ED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109706</xdr:colOff>
      <xdr:row>30</xdr:row>
      <xdr:rowOff>170939</xdr:rowOff>
    </xdr:from>
    <xdr:to>
      <xdr:col>3</xdr:col>
      <xdr:colOff>1244203</xdr:colOff>
      <xdr:row>46</xdr:row>
      <xdr:rowOff>89296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863CED-A7F9-45FD-AE4D-0630B6158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1314791</xdr:colOff>
      <xdr:row>48</xdr:row>
      <xdr:rowOff>22111</xdr:rowOff>
    </xdr:from>
    <xdr:to>
      <xdr:col>4</xdr:col>
      <xdr:colOff>173492</xdr:colOff>
      <xdr:row>63</xdr:row>
      <xdr:rowOff>76202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DF21D6-3A45-4EC8-80E5-D7D47D171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37419</xdr:colOff>
      <xdr:row>67</xdr:row>
      <xdr:rowOff>41388</xdr:rowOff>
    </xdr:from>
    <xdr:to>
      <xdr:col>4</xdr:col>
      <xdr:colOff>13607</xdr:colOff>
      <xdr:row>82</xdr:row>
      <xdr:rowOff>22679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EC9758-0631-4C98-BABC-DDEAE460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526144</xdr:colOff>
      <xdr:row>67</xdr:row>
      <xdr:rowOff>0</xdr:rowOff>
    </xdr:from>
    <xdr:to>
      <xdr:col>6</xdr:col>
      <xdr:colOff>780143</xdr:colOff>
      <xdr:row>83</xdr:row>
      <xdr:rowOff>43656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07F96AF-096C-44E5-BAE5-E862A93A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624229</xdr:colOff>
      <xdr:row>31</xdr:row>
      <xdr:rowOff>15307</xdr:rowOff>
    </xdr:from>
    <xdr:to>
      <xdr:col>6</xdr:col>
      <xdr:colOff>702469</xdr:colOff>
      <xdr:row>46</xdr:row>
      <xdr:rowOff>154780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37F4E12-9727-42FB-9BF2-DB79ED4EB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590209</xdr:colOff>
      <xdr:row>48</xdr:row>
      <xdr:rowOff>35719</xdr:rowOff>
    </xdr:from>
    <xdr:to>
      <xdr:col>6</xdr:col>
      <xdr:colOff>785812</xdr:colOff>
      <xdr:row>62</xdr:row>
      <xdr:rowOff>154781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32C0E9E-E933-42DB-8D0F-DF523B27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30616</xdr:colOff>
      <xdr:row>85</xdr:row>
      <xdr:rowOff>124164</xdr:rowOff>
    </xdr:from>
    <xdr:to>
      <xdr:col>3</xdr:col>
      <xdr:colOff>1246754</xdr:colOff>
      <xdr:row>100</xdr:row>
      <xdr:rowOff>103755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90396BD-B894-4681-B98E-2E0ADF7E3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617991</xdr:colOff>
      <xdr:row>85</xdr:row>
      <xdr:rowOff>40819</xdr:rowOff>
    </xdr:from>
    <xdr:to>
      <xdr:col>6</xdr:col>
      <xdr:colOff>571500</xdr:colOff>
      <xdr:row>100</xdr:row>
      <xdr:rowOff>7938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0A141D2-45B1-4758-8904-C8D9CCB6F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30</xdr:row>
      <xdr:rowOff>154781</xdr:rowOff>
    </xdr:from>
    <xdr:to>
      <xdr:col>13</xdr:col>
      <xdr:colOff>623886</xdr:colOff>
      <xdr:row>46</xdr:row>
      <xdr:rowOff>75403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2E61C92-74E4-492C-901B-FB7757DF9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142875</xdr:colOff>
      <xdr:row>31</xdr:row>
      <xdr:rowOff>7935</xdr:rowOff>
    </xdr:from>
    <xdr:to>
      <xdr:col>17</xdr:col>
      <xdr:colOff>95255</xdr:colOff>
      <xdr:row>46</xdr:row>
      <xdr:rowOff>39686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E3EA4ED-E88E-46A5-AD84-C14121D8A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293690</xdr:colOff>
      <xdr:row>49</xdr:row>
      <xdr:rowOff>5293</xdr:rowOff>
    </xdr:from>
    <xdr:to>
      <xdr:col>13</xdr:col>
      <xdr:colOff>510647</xdr:colOff>
      <xdr:row>64</xdr:row>
      <xdr:rowOff>71439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A7A6CA1-A9D0-4B39-BF13-3BD167E5D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407460</xdr:colOff>
      <xdr:row>48</xdr:row>
      <xdr:rowOff>174625</xdr:rowOff>
    </xdr:from>
    <xdr:to>
      <xdr:col>17</xdr:col>
      <xdr:colOff>222256</xdr:colOff>
      <xdr:row>65</xdr:row>
      <xdr:rowOff>87312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EDDA212-C844-487D-A043-287AAB26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333383</xdr:colOff>
      <xdr:row>68</xdr:row>
      <xdr:rowOff>51592</xdr:rowOff>
    </xdr:from>
    <xdr:to>
      <xdr:col>13</xdr:col>
      <xdr:colOff>373063</xdr:colOff>
      <xdr:row>83</xdr:row>
      <xdr:rowOff>158750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912D08-0177-425F-8598-1D45955FF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745220</xdr:colOff>
      <xdr:row>87</xdr:row>
      <xdr:rowOff>47625</xdr:rowOff>
    </xdr:from>
    <xdr:to>
      <xdr:col>13</xdr:col>
      <xdr:colOff>412749</xdr:colOff>
      <xdr:row>103</xdr:row>
      <xdr:rowOff>79375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921513A-92F9-4926-8193-FA386932D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634772</xdr:colOff>
      <xdr:row>87</xdr:row>
      <xdr:rowOff>181427</xdr:rowOff>
    </xdr:from>
    <xdr:to>
      <xdr:col>17</xdr:col>
      <xdr:colOff>523880</xdr:colOff>
      <xdr:row>103</xdr:row>
      <xdr:rowOff>111124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BAEA5DF-D8D6-414D-AF45-F89FB05F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512996</xdr:colOff>
      <xdr:row>68</xdr:row>
      <xdr:rowOff>150813</xdr:rowOff>
    </xdr:from>
    <xdr:to>
      <xdr:col>17</xdr:col>
      <xdr:colOff>103193</xdr:colOff>
      <xdr:row>84</xdr:row>
      <xdr:rowOff>47626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D244D12-DE9F-4734-8D9C-397BC2050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246724</xdr:colOff>
      <xdr:row>32</xdr:row>
      <xdr:rowOff>2647</xdr:rowOff>
    </xdr:from>
    <xdr:to>
      <xdr:col>20</xdr:col>
      <xdr:colOff>1746911</xdr:colOff>
      <xdr:row>47</xdr:row>
      <xdr:rowOff>7409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597C63F-AFC5-4D6E-BBA6-6C00FE52C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1201203</xdr:colOff>
      <xdr:row>31</xdr:row>
      <xdr:rowOff>47626</xdr:rowOff>
    </xdr:from>
    <xdr:to>
      <xdr:col>25</xdr:col>
      <xdr:colOff>894296</xdr:colOff>
      <xdr:row>46</xdr:row>
      <xdr:rowOff>132294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D1AB7E0-2523-4E1E-A35A-40B05468C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360589</xdr:colOff>
      <xdr:row>50</xdr:row>
      <xdr:rowOff>170088</xdr:rowOff>
    </xdr:from>
    <xdr:to>
      <xdr:col>20</xdr:col>
      <xdr:colOff>1656292</xdr:colOff>
      <xdr:row>66</xdr:row>
      <xdr:rowOff>47624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810BF3E-0B26-4F06-9E54-662C0DE73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1095370</xdr:colOff>
      <xdr:row>51</xdr:row>
      <xdr:rowOff>15877</xdr:rowOff>
    </xdr:from>
    <xdr:to>
      <xdr:col>25</xdr:col>
      <xdr:colOff>939276</xdr:colOff>
      <xdr:row>65</xdr:row>
      <xdr:rowOff>127001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3BCC8C3E-091D-4541-9B26-6977599B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54427</xdr:colOff>
      <xdr:row>70</xdr:row>
      <xdr:rowOff>47625</xdr:rowOff>
    </xdr:from>
    <xdr:to>
      <xdr:col>20</xdr:col>
      <xdr:colOff>1759519</xdr:colOff>
      <xdr:row>85</xdr:row>
      <xdr:rowOff>-1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39DB6AD-95F2-4756-BCC3-CEB30A496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122463</xdr:colOff>
      <xdr:row>69</xdr:row>
      <xdr:rowOff>68036</xdr:rowOff>
    </xdr:from>
    <xdr:to>
      <xdr:col>26</xdr:col>
      <xdr:colOff>471261</xdr:colOff>
      <xdr:row>84</xdr:row>
      <xdr:rowOff>178933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DFA96EC6-50A2-45DB-B2B1-1C340B202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381000</xdr:colOff>
      <xdr:row>88</xdr:row>
      <xdr:rowOff>15873</xdr:rowOff>
    </xdr:from>
    <xdr:to>
      <xdr:col>20</xdr:col>
      <xdr:colOff>1901826</xdr:colOff>
      <xdr:row>103</xdr:row>
      <xdr:rowOff>95250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B7383A66-C44F-4A70-AA99-488A0E09B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174624</xdr:colOff>
      <xdr:row>88</xdr:row>
      <xdr:rowOff>15872</xdr:rowOff>
    </xdr:from>
    <xdr:to>
      <xdr:col>26</xdr:col>
      <xdr:colOff>376237</xdr:colOff>
      <xdr:row>104</xdr:row>
      <xdr:rowOff>19049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E4CAAB9-C910-41D4-80EE-9BC261D42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27</xdr:col>
      <xdr:colOff>47620</xdr:colOff>
      <xdr:row>31</xdr:row>
      <xdr:rowOff>95250</xdr:rowOff>
    </xdr:from>
    <xdr:to>
      <xdr:col>29</xdr:col>
      <xdr:colOff>1809750</xdr:colOff>
      <xdr:row>46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0AC1D0E-7A6C-47C6-B1EC-F4CB38B5E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</xdr:col>
      <xdr:colOff>169068</xdr:colOff>
      <xdr:row>31</xdr:row>
      <xdr:rowOff>107154</xdr:rowOff>
    </xdr:from>
    <xdr:to>
      <xdr:col>34</xdr:col>
      <xdr:colOff>503772</xdr:colOff>
      <xdr:row>46</xdr:row>
      <xdr:rowOff>151872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FF10280E-26E4-45F2-89E6-03D1DCA2C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27</xdr:col>
      <xdr:colOff>169333</xdr:colOff>
      <xdr:row>50</xdr:row>
      <xdr:rowOff>21166</xdr:rowOff>
    </xdr:from>
    <xdr:to>
      <xdr:col>29</xdr:col>
      <xdr:colOff>1539880</xdr:colOff>
      <xdr:row>65</xdr:row>
      <xdr:rowOff>42333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D4F02450-D23D-428B-907A-1C37F372D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321732</xdr:colOff>
      <xdr:row>50</xdr:row>
      <xdr:rowOff>3173</xdr:rowOff>
    </xdr:from>
    <xdr:to>
      <xdr:col>34</xdr:col>
      <xdr:colOff>173571</xdr:colOff>
      <xdr:row>64</xdr:row>
      <xdr:rowOff>178858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B4BB009-69E4-4E2F-BDA0-3493B06F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27</xdr:col>
      <xdr:colOff>26458</xdr:colOff>
      <xdr:row>67</xdr:row>
      <xdr:rowOff>37797</xdr:rowOff>
    </xdr:from>
    <xdr:to>
      <xdr:col>29</xdr:col>
      <xdr:colOff>1544411</xdr:colOff>
      <xdr:row>82</xdr:row>
      <xdr:rowOff>27214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1CBA7C8-96DE-4539-B99F-C7E7EBBD5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455839</xdr:colOff>
      <xdr:row>68</xdr:row>
      <xdr:rowOff>29934</xdr:rowOff>
    </xdr:from>
    <xdr:to>
      <xdr:col>34</xdr:col>
      <xdr:colOff>300490</xdr:colOff>
      <xdr:row>83</xdr:row>
      <xdr:rowOff>142872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950274F3-342A-49CC-BC94-74280418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27</xdr:col>
      <xdr:colOff>52387</xdr:colOff>
      <xdr:row>88</xdr:row>
      <xdr:rowOff>9525</xdr:rowOff>
    </xdr:from>
    <xdr:to>
      <xdr:col>29</xdr:col>
      <xdr:colOff>1685925</xdr:colOff>
      <xdr:row>103</xdr:row>
      <xdr:rowOff>104774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4BC23ECC-7599-490A-8261-C726CFE58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447678</xdr:colOff>
      <xdr:row>87</xdr:row>
      <xdr:rowOff>119740</xdr:rowOff>
    </xdr:from>
    <xdr:to>
      <xdr:col>34</xdr:col>
      <xdr:colOff>610960</xdr:colOff>
      <xdr:row>104</xdr:row>
      <xdr:rowOff>52388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9CB38F7C-848E-44CC-8DD9-B51F593EF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27213</xdr:colOff>
      <xdr:row>16</xdr:row>
      <xdr:rowOff>148430</xdr:rowOff>
    </xdr:from>
    <xdr:to>
      <xdr:col>4</xdr:col>
      <xdr:colOff>1102177</xdr:colOff>
      <xdr:row>30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8E537-CA71-4629-863F-80E337A9E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68035</xdr:colOff>
      <xdr:row>32</xdr:row>
      <xdr:rowOff>3325</xdr:rowOff>
    </xdr:from>
    <xdr:to>
      <xdr:col>4</xdr:col>
      <xdr:colOff>1088570</xdr:colOff>
      <xdr:row>48</xdr:row>
      <xdr:rowOff>27213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0E0BB9-5430-4E6B-8EB0-56EA8D1F1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29935</xdr:colOff>
      <xdr:row>48</xdr:row>
      <xdr:rowOff>110973</xdr:rowOff>
    </xdr:from>
    <xdr:to>
      <xdr:col>4</xdr:col>
      <xdr:colOff>1006926</xdr:colOff>
      <xdr:row>64</xdr:row>
      <xdr:rowOff>176892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E3CD2B-B791-4B49-A0B5-FD208FA4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28804</xdr:colOff>
      <xdr:row>67</xdr:row>
      <xdr:rowOff>166533</xdr:rowOff>
    </xdr:from>
    <xdr:to>
      <xdr:col>4</xdr:col>
      <xdr:colOff>938892</xdr:colOff>
      <xdr:row>82</xdr:row>
      <xdr:rowOff>158069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D0C893-0F78-4F98-A9A3-D7053049C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1251857</xdr:colOff>
      <xdr:row>16</xdr:row>
      <xdr:rowOff>152174</xdr:rowOff>
    </xdr:from>
    <xdr:to>
      <xdr:col>8</xdr:col>
      <xdr:colOff>74840</xdr:colOff>
      <xdr:row>30</xdr:row>
      <xdr:rowOff>163285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8EEA0D-DF94-49E9-B922-C73E1BB44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1318531</xdr:colOff>
      <xdr:row>31</xdr:row>
      <xdr:rowOff>131460</xdr:rowOff>
    </xdr:from>
    <xdr:to>
      <xdr:col>7</xdr:col>
      <xdr:colOff>1251857</xdr:colOff>
      <xdr:row>46</xdr:row>
      <xdr:rowOff>156482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ACBC14-723D-4941-84B5-D987C045F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1374320</xdr:colOff>
      <xdr:row>48</xdr:row>
      <xdr:rowOff>110218</xdr:rowOff>
    </xdr:from>
    <xdr:to>
      <xdr:col>8</xdr:col>
      <xdr:colOff>27214</xdr:colOff>
      <xdr:row>65</xdr:row>
      <xdr:rowOff>6804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DB7194-B055-4FAD-B35F-20A1AE962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1292676</xdr:colOff>
      <xdr:row>68</xdr:row>
      <xdr:rowOff>9755</xdr:rowOff>
    </xdr:from>
    <xdr:to>
      <xdr:col>8</xdr:col>
      <xdr:colOff>47624</xdr:colOff>
      <xdr:row>82</xdr:row>
      <xdr:rowOff>68036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5034766-618E-4A86-B994-145891DA7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415018</xdr:colOff>
      <xdr:row>16</xdr:row>
      <xdr:rowOff>122464</xdr:rowOff>
    </xdr:from>
    <xdr:to>
      <xdr:col>12</xdr:col>
      <xdr:colOff>653142</xdr:colOff>
      <xdr:row>30</xdr:row>
      <xdr:rowOff>136071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E9BB75-8CB3-4227-9C2D-B39584CAE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394607</xdr:colOff>
      <xdr:row>31</xdr:row>
      <xdr:rowOff>148922</xdr:rowOff>
    </xdr:from>
    <xdr:to>
      <xdr:col>12</xdr:col>
      <xdr:colOff>591909</xdr:colOff>
      <xdr:row>47</xdr:row>
      <xdr:rowOff>102052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BE8B4AD-B631-40CF-9CBB-E07782414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408216</xdr:colOff>
      <xdr:row>48</xdr:row>
      <xdr:rowOff>104323</xdr:rowOff>
    </xdr:from>
    <xdr:to>
      <xdr:col>12</xdr:col>
      <xdr:colOff>721179</xdr:colOff>
      <xdr:row>64</xdr:row>
      <xdr:rowOff>176892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9FB5EC7-C79C-4FB1-8991-92DBDF5E8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370417</xdr:colOff>
      <xdr:row>67</xdr:row>
      <xdr:rowOff>173112</xdr:rowOff>
    </xdr:from>
    <xdr:to>
      <xdr:col>12</xdr:col>
      <xdr:colOff>639534</xdr:colOff>
      <xdr:row>83</xdr:row>
      <xdr:rowOff>6803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2356EF6-D641-4AB2-B4F6-9D2504CD5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1190811</xdr:colOff>
      <xdr:row>16</xdr:row>
      <xdr:rowOff>96382</xdr:rowOff>
    </xdr:from>
    <xdr:to>
      <xdr:col>16</xdr:col>
      <xdr:colOff>483053</xdr:colOff>
      <xdr:row>32</xdr:row>
      <xdr:rowOff>81642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2C465ED-C11D-4528-8E43-CE3D5C36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57829</xdr:colOff>
      <xdr:row>49</xdr:row>
      <xdr:rowOff>145143</xdr:rowOff>
    </xdr:from>
    <xdr:to>
      <xdr:col>16</xdr:col>
      <xdr:colOff>530678</xdr:colOff>
      <xdr:row>66</xdr:row>
      <xdr:rowOff>68039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2D76CF3-6E52-4B0B-8C61-4E5C460D0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1252425</xdr:colOff>
      <xdr:row>33</xdr:row>
      <xdr:rowOff>28536</xdr:rowOff>
    </xdr:from>
    <xdr:to>
      <xdr:col>16</xdr:col>
      <xdr:colOff>578301</xdr:colOff>
      <xdr:row>48</xdr:row>
      <xdr:rowOff>149678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CE0A39F-F274-4A92-9FAB-B689F4133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31938</xdr:colOff>
      <xdr:row>67</xdr:row>
      <xdr:rowOff>150435</xdr:rowOff>
    </xdr:from>
    <xdr:to>
      <xdr:col>16</xdr:col>
      <xdr:colOff>591910</xdr:colOff>
      <xdr:row>82</xdr:row>
      <xdr:rowOff>141968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C413136-42C8-4512-BC06-DEA3B4C90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39</xdr:row>
      <xdr:rowOff>100013</xdr:rowOff>
    </xdr:from>
    <xdr:to>
      <xdr:col>4</xdr:col>
      <xdr:colOff>1139825</xdr:colOff>
      <xdr:row>55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1CAE7-936C-4E61-8198-4B5E84ED1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509588</xdr:colOff>
      <xdr:row>56</xdr:row>
      <xdr:rowOff>14288</xdr:rowOff>
    </xdr:from>
    <xdr:to>
      <xdr:col>4</xdr:col>
      <xdr:colOff>1119188</xdr:colOff>
      <xdr:row>72</xdr:row>
      <xdr:rowOff>177799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519594-2D14-4B61-A061-11D48371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15875</xdr:colOff>
      <xdr:row>39</xdr:row>
      <xdr:rowOff>168274</xdr:rowOff>
    </xdr:from>
    <xdr:to>
      <xdr:col>11</xdr:col>
      <xdr:colOff>123825</xdr:colOff>
      <xdr:row>55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B73F0E-6F30-4817-BB43-D8BE426AA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609598</xdr:colOff>
      <xdr:row>55</xdr:row>
      <xdr:rowOff>184150</xdr:rowOff>
    </xdr:from>
    <xdr:to>
      <xdr:col>11</xdr:col>
      <xdr:colOff>63499</xdr:colOff>
      <xdr:row>73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4928A-D23C-40A1-8E9D-C19CE83F9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461962</xdr:colOff>
      <xdr:row>39</xdr:row>
      <xdr:rowOff>123825</xdr:rowOff>
    </xdr:from>
    <xdr:to>
      <xdr:col>16</xdr:col>
      <xdr:colOff>698500</xdr:colOff>
      <xdr:row>54</xdr:row>
      <xdr:rowOff>173037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994F35-847F-46A8-BAAE-BD9F3C6B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389467</xdr:colOff>
      <xdr:row>55</xdr:row>
      <xdr:rowOff>184151</xdr:rowOff>
    </xdr:from>
    <xdr:to>
      <xdr:col>16</xdr:col>
      <xdr:colOff>685800</xdr:colOff>
      <xdr:row>72</xdr:row>
      <xdr:rowOff>177801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667914-25F7-4E7E-AA39-C307D5DFA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4763</xdr:colOff>
      <xdr:row>39</xdr:row>
      <xdr:rowOff>4762</xdr:rowOff>
    </xdr:from>
    <xdr:to>
      <xdr:col>21</xdr:col>
      <xdr:colOff>509588</xdr:colOff>
      <xdr:row>55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5D9AE6-FDCF-428C-B200-E54FB5A2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1462088</xdr:colOff>
      <xdr:row>55</xdr:row>
      <xdr:rowOff>177798</xdr:rowOff>
    </xdr:from>
    <xdr:to>
      <xdr:col>21</xdr:col>
      <xdr:colOff>557213</xdr:colOff>
      <xdr:row>73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A05C3E-BF28-40B9-B46B-FC797EC39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490538</xdr:colOff>
      <xdr:row>76</xdr:row>
      <xdr:rowOff>0</xdr:rowOff>
    </xdr:from>
    <xdr:to>
      <xdr:col>4</xdr:col>
      <xdr:colOff>1119188</xdr:colOff>
      <xdr:row>92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87E740-96EF-4828-9062-0997A5035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566209</xdr:colOff>
      <xdr:row>76</xdr:row>
      <xdr:rowOff>26458</xdr:rowOff>
    </xdr:from>
    <xdr:to>
      <xdr:col>11</xdr:col>
      <xdr:colOff>151342</xdr:colOff>
      <xdr:row>93</xdr:row>
      <xdr:rowOff>48683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4311A1-5A00-4C38-83C0-FAE5977AE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1016001</xdr:colOff>
      <xdr:row>76</xdr:row>
      <xdr:rowOff>42333</xdr:rowOff>
    </xdr:from>
    <xdr:to>
      <xdr:col>16</xdr:col>
      <xdr:colOff>1016001</xdr:colOff>
      <xdr:row>92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7ACF0D-FF95-4170-9E4A-B29CB7A1C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15874</xdr:colOff>
      <xdr:row>112</xdr:row>
      <xdr:rowOff>42332</xdr:rowOff>
    </xdr:from>
    <xdr:to>
      <xdr:col>21</xdr:col>
      <xdr:colOff>523873</xdr:colOff>
      <xdr:row>129</xdr:row>
      <xdr:rowOff>100540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C484BB-E44A-48F5-9AB4-16341930D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61913</xdr:colOff>
      <xdr:row>76</xdr:row>
      <xdr:rowOff>0</xdr:rowOff>
    </xdr:from>
    <xdr:to>
      <xdr:col>21</xdr:col>
      <xdr:colOff>561975</xdr:colOff>
      <xdr:row>92</xdr:row>
      <xdr:rowOff>105834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5F4F268-B2A0-4286-B951-7E1ADC9E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500063</xdr:colOff>
      <xdr:row>94</xdr:row>
      <xdr:rowOff>47624</xdr:rowOff>
    </xdr:from>
    <xdr:to>
      <xdr:col>4</xdr:col>
      <xdr:colOff>1157289</xdr:colOff>
      <xdr:row>110</xdr:row>
      <xdr:rowOff>114299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9BE740-3A89-4FFF-A0EE-34398BEA1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575734</xdr:colOff>
      <xdr:row>94</xdr:row>
      <xdr:rowOff>58736</xdr:rowOff>
    </xdr:from>
    <xdr:to>
      <xdr:col>11</xdr:col>
      <xdr:colOff>180975</xdr:colOff>
      <xdr:row>110</xdr:row>
      <xdr:rowOff>95249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83C7565-1E12-478A-A76B-5F30A6CC9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1037166</xdr:colOff>
      <xdr:row>94</xdr:row>
      <xdr:rowOff>127001</xdr:rowOff>
    </xdr:from>
    <xdr:to>
      <xdr:col>16</xdr:col>
      <xdr:colOff>888999</xdr:colOff>
      <xdr:row>111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C42405E-D296-4A93-9464-D8DD094C5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39159</xdr:colOff>
      <xdr:row>94</xdr:row>
      <xdr:rowOff>92075</xdr:rowOff>
    </xdr:from>
    <xdr:to>
      <xdr:col>21</xdr:col>
      <xdr:colOff>486833</xdr:colOff>
      <xdr:row>111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793618D-7956-48D9-8AC2-5BFB0392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497417</xdr:colOff>
      <xdr:row>111</xdr:row>
      <xdr:rowOff>59266</xdr:rowOff>
    </xdr:from>
    <xdr:to>
      <xdr:col>4</xdr:col>
      <xdr:colOff>1158875</xdr:colOff>
      <xdr:row>129</xdr:row>
      <xdr:rowOff>21166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2173AA4-0918-464F-9898-A9FD5E17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597959</xdr:colOff>
      <xdr:row>111</xdr:row>
      <xdr:rowOff>121707</xdr:rowOff>
    </xdr:from>
    <xdr:to>
      <xdr:col>11</xdr:col>
      <xdr:colOff>142875</xdr:colOff>
      <xdr:row>129</xdr:row>
      <xdr:rowOff>52916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C5ED91-3530-437D-96FB-64B26E33C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661459</xdr:colOff>
      <xdr:row>112</xdr:row>
      <xdr:rowOff>52916</xdr:rowOff>
    </xdr:from>
    <xdr:to>
      <xdr:col>16</xdr:col>
      <xdr:colOff>978958</xdr:colOff>
      <xdr:row>129</xdr:row>
      <xdr:rowOff>148166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D73A95D-2925-4DEB-BBBF-677A152D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470959</xdr:colOff>
      <xdr:row>130</xdr:row>
      <xdr:rowOff>13758</xdr:rowOff>
    </xdr:from>
    <xdr:to>
      <xdr:col>5</xdr:col>
      <xdr:colOff>26458</xdr:colOff>
      <xdr:row>148</xdr:row>
      <xdr:rowOff>42333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BB890AE-A8F3-4013-887A-94ACC2F73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597957</xdr:colOff>
      <xdr:row>129</xdr:row>
      <xdr:rowOff>179915</xdr:rowOff>
    </xdr:from>
    <xdr:to>
      <xdr:col>11</xdr:col>
      <xdr:colOff>132292</xdr:colOff>
      <xdr:row>148</xdr:row>
      <xdr:rowOff>116416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E2252B7-2329-4F8D-9EF8-C0704309D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762000</xdr:colOff>
      <xdr:row>130</xdr:row>
      <xdr:rowOff>158750</xdr:rowOff>
    </xdr:from>
    <xdr:to>
      <xdr:col>16</xdr:col>
      <xdr:colOff>1127125</xdr:colOff>
      <xdr:row>149</xdr:row>
      <xdr:rowOff>31750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75E74AE-47A3-4284-B8FB-D674669A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1434043</xdr:colOff>
      <xdr:row>130</xdr:row>
      <xdr:rowOff>74084</xdr:rowOff>
    </xdr:from>
    <xdr:to>
      <xdr:col>22</xdr:col>
      <xdr:colOff>158751</xdr:colOff>
      <xdr:row>149</xdr:row>
      <xdr:rowOff>42333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316D9E6-54C2-4170-A2C0-6F35D292B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370418</xdr:colOff>
      <xdr:row>150</xdr:row>
      <xdr:rowOff>137052</xdr:rowOff>
    </xdr:from>
    <xdr:to>
      <xdr:col>5</xdr:col>
      <xdr:colOff>137584</xdr:colOff>
      <xdr:row>169</xdr:row>
      <xdr:rowOff>68791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7B54936-10CD-442F-BFC2-BBC8219C2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555624</xdr:colOff>
      <xdr:row>151</xdr:row>
      <xdr:rowOff>10582</xdr:rowOff>
    </xdr:from>
    <xdr:to>
      <xdr:col>11</xdr:col>
      <xdr:colOff>26459</xdr:colOff>
      <xdr:row>170</xdr:row>
      <xdr:rowOff>5291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1AAFB14-2D83-4BA4-9C1B-842CB36BB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1016000</xdr:colOff>
      <xdr:row>151</xdr:row>
      <xdr:rowOff>0</xdr:rowOff>
    </xdr:from>
    <xdr:to>
      <xdr:col>16</xdr:col>
      <xdr:colOff>1301749</xdr:colOff>
      <xdr:row>170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B46643A-A373-4AF4-A27D-21B35A2D2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317500</xdr:colOff>
      <xdr:row>150</xdr:row>
      <xdr:rowOff>88899</xdr:rowOff>
    </xdr:from>
    <xdr:to>
      <xdr:col>22</xdr:col>
      <xdr:colOff>317500</xdr:colOff>
      <xdr:row>170</xdr:row>
      <xdr:rowOff>31750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1C8DB84-60E7-45C0-81EF-CD860FBF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1061506</xdr:colOff>
      <xdr:row>172</xdr:row>
      <xdr:rowOff>125941</xdr:rowOff>
    </xdr:from>
    <xdr:to>
      <xdr:col>16</xdr:col>
      <xdr:colOff>1259415</xdr:colOff>
      <xdr:row>192</xdr:row>
      <xdr:rowOff>26457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FE9CDC6-D065-4360-B61C-8E5C0288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296333</xdr:colOff>
      <xdr:row>172</xdr:row>
      <xdr:rowOff>131234</xdr:rowOff>
    </xdr:from>
    <xdr:to>
      <xdr:col>5</xdr:col>
      <xdr:colOff>338666</xdr:colOff>
      <xdr:row>192</xdr:row>
      <xdr:rowOff>55033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0F1C734-11B2-4DC2-AD9B-30943293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68792</xdr:colOff>
      <xdr:row>172</xdr:row>
      <xdr:rowOff>130176</xdr:rowOff>
    </xdr:from>
    <xdr:to>
      <xdr:col>11</xdr:col>
      <xdr:colOff>195792</xdr:colOff>
      <xdr:row>192</xdr:row>
      <xdr:rowOff>79375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D50D0F5-FA16-4E6D-A4D7-467AA8E1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322791</xdr:colOff>
      <xdr:row>173</xdr:row>
      <xdr:rowOff>21166</xdr:rowOff>
    </xdr:from>
    <xdr:to>
      <xdr:col>22</xdr:col>
      <xdr:colOff>407459</xdr:colOff>
      <xdr:row>191</xdr:row>
      <xdr:rowOff>95249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C77D63C-CA07-4853-8817-4C48F7DF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"/>
  <sheetViews>
    <sheetView tabSelected="1"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76" sqref="P76"/>
    </sheetView>
  </sheetViews>
  <sheetFormatPr defaultColWidth="8.85546875" defaultRowHeight="15" x14ac:dyDescent="0.25"/>
  <cols>
    <col min="1" max="1" width="21" bestFit="1" customWidth="1"/>
    <col min="2" max="2" width="15.85546875" style="1" customWidth="1"/>
    <col min="3" max="3" width="16" style="1" customWidth="1"/>
    <col min="4" max="4" width="20" style="1" customWidth="1"/>
    <col min="5" max="5" width="18.5703125" style="1" customWidth="1"/>
    <col min="6" max="6" width="19.28515625" style="1" customWidth="1"/>
    <col min="7" max="10" width="17.85546875" style="2" customWidth="1"/>
    <col min="11" max="11" width="15.85546875" style="1" customWidth="1"/>
    <col min="12" max="12" width="24" style="1" customWidth="1"/>
    <col min="13" max="13" width="20" style="1" customWidth="1"/>
    <col min="14" max="14" width="25.85546875" style="1" customWidth="1"/>
    <col min="15" max="15" width="27.85546875" style="1" customWidth="1"/>
    <col min="16" max="16" width="23.140625" style="1" customWidth="1"/>
    <col min="17" max="17" width="24" style="1" customWidth="1"/>
    <col min="18" max="18" width="20" style="1" customWidth="1"/>
    <col min="19" max="19" width="25.85546875" style="1" customWidth="1"/>
    <col min="20" max="20" width="27.85546875" style="1" customWidth="1"/>
    <col min="21" max="24" width="17.85546875" style="1" customWidth="1"/>
    <col min="25" max="25" width="15.85546875" style="1" customWidth="1"/>
    <col min="26" max="26" width="24" style="1" customWidth="1"/>
    <col min="27" max="27" width="20" style="1" customWidth="1"/>
    <col min="28" max="28" width="25.85546875" style="1" customWidth="1"/>
    <col min="29" max="29" width="27.85546875" style="1" customWidth="1"/>
    <col min="30" max="30" width="13.7109375" style="1" customWidth="1"/>
    <col min="31" max="31" width="22" style="1" customWidth="1"/>
    <col min="32" max="32" width="17.7109375" style="1" customWidth="1"/>
    <col min="33" max="33" width="23.7109375" style="1" customWidth="1"/>
    <col min="34" max="34" width="25.85546875" style="1" customWidth="1"/>
    <col min="35" max="35" width="13.7109375" style="1" customWidth="1"/>
    <col min="36" max="36" width="21.85546875" style="1" customWidth="1"/>
    <col min="37" max="37" width="17.7109375" style="1" customWidth="1"/>
    <col min="38" max="38" width="23.7109375" style="1" customWidth="1"/>
    <col min="39" max="39" width="22" style="1" customWidth="1"/>
    <col min="40" max="40" width="13.7109375" style="1" customWidth="1"/>
    <col min="41" max="41" width="21.85546875" style="1" customWidth="1"/>
    <col min="42" max="42" width="17.7109375" style="1" customWidth="1"/>
    <col min="43" max="43" width="23.7109375" style="1" customWidth="1"/>
    <col min="44" max="44" width="25.7109375" style="1" customWidth="1"/>
    <col min="45" max="48" width="17.85546875" style="1" customWidth="1"/>
    <col min="49" max="49" width="13.7109375" style="1" customWidth="1"/>
    <col min="50" max="50" width="21.85546875" style="1" customWidth="1"/>
    <col min="51" max="51" width="17.7109375" style="1" customWidth="1"/>
    <col min="52" max="52" width="23.7109375" style="1" customWidth="1"/>
    <col min="53" max="53" width="25.7109375" style="1" customWidth="1"/>
    <col min="54" max="54" width="13.7109375" style="1" customWidth="1"/>
    <col min="55" max="55" width="21.85546875" style="1" customWidth="1"/>
    <col min="56" max="56" width="17.7109375" style="1" customWidth="1"/>
    <col min="57" max="57" width="23.7109375" style="1" customWidth="1"/>
    <col min="58" max="58" width="25.7109375" style="1" customWidth="1"/>
    <col min="59" max="59" width="13.7109375" style="1" customWidth="1"/>
    <col min="60" max="60" width="21.85546875" style="1" customWidth="1"/>
    <col min="61" max="61" width="17.7109375" style="1" customWidth="1"/>
    <col min="62" max="62" width="23.7109375" style="1" customWidth="1"/>
    <col min="63" max="63" width="25.7109375" style="1" customWidth="1"/>
    <col min="64" max="64" width="13.7109375" style="1" customWidth="1"/>
    <col min="65" max="65" width="19.28515625" style="1" customWidth="1"/>
    <col min="66" max="66" width="21.7109375" style="1" customWidth="1"/>
    <col min="67" max="67" width="15.7109375" style="1" customWidth="1"/>
    <col min="68" max="68" width="13.7109375" style="1" customWidth="1"/>
    <col min="69" max="69" width="19.28515625" style="1" customWidth="1"/>
    <col min="70" max="70" width="21.7109375" style="1" customWidth="1"/>
    <col min="71" max="71" width="15.7109375" style="1" customWidth="1"/>
    <col min="72" max="72" width="14.85546875" style="1" customWidth="1"/>
    <col min="73" max="73" width="20.7109375" style="1" customWidth="1"/>
    <col min="74" max="74" width="22.85546875" style="1" customWidth="1"/>
    <col min="75" max="75" width="17" style="1" customWidth="1"/>
    <col min="76" max="76" width="16.140625" style="2" customWidth="1"/>
    <col min="77" max="77" width="12.85546875" style="2" customWidth="1"/>
    <col min="78" max="78" width="12.140625" style="2" customWidth="1"/>
    <col min="79" max="80" width="8.85546875" style="2"/>
    <col min="81" max="16384" width="8.85546875" style="1"/>
  </cols>
  <sheetData>
    <row r="1" spans="1:80" x14ac:dyDescent="0.25">
      <c r="A1" t="s">
        <v>77</v>
      </c>
      <c r="B1" s="4" t="s">
        <v>90</v>
      </c>
      <c r="C1" s="4" t="s">
        <v>83</v>
      </c>
      <c r="D1" s="4" t="s">
        <v>84</v>
      </c>
      <c r="E1" s="4" t="s">
        <v>86</v>
      </c>
      <c r="F1" s="4" t="s">
        <v>87</v>
      </c>
      <c r="G1" s="29" t="s">
        <v>38</v>
      </c>
      <c r="H1" s="15" t="s">
        <v>39</v>
      </c>
      <c r="I1" s="15" t="s">
        <v>40</v>
      </c>
      <c r="J1" s="16" t="s">
        <v>41</v>
      </c>
      <c r="K1" s="1" t="s">
        <v>91</v>
      </c>
      <c r="L1" s="1" t="s">
        <v>92</v>
      </c>
      <c r="M1" s="1" t="s">
        <v>85</v>
      </c>
      <c r="N1" s="1" t="s">
        <v>88</v>
      </c>
      <c r="O1" s="1" t="s">
        <v>89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21" t="s">
        <v>34</v>
      </c>
      <c r="V1" s="22" t="s">
        <v>35</v>
      </c>
      <c r="W1" s="22" t="s">
        <v>36</v>
      </c>
      <c r="X1" s="23" t="s">
        <v>37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107</v>
      </c>
      <c r="AI1" s="1" t="s">
        <v>108</v>
      </c>
      <c r="AJ1" s="1" t="s">
        <v>109</v>
      </c>
      <c r="AK1" s="1" t="s">
        <v>110</v>
      </c>
      <c r="AL1" s="1" t="s">
        <v>111</v>
      </c>
      <c r="AM1" s="1" t="s">
        <v>112</v>
      </c>
      <c r="AN1" s="1" t="s">
        <v>113</v>
      </c>
      <c r="AO1" s="1" t="s">
        <v>114</v>
      </c>
      <c r="AP1" s="1" t="s">
        <v>115</v>
      </c>
      <c r="AQ1" s="1" t="s">
        <v>116</v>
      </c>
      <c r="AR1" s="1" t="s">
        <v>117</v>
      </c>
      <c r="AS1" s="21" t="s">
        <v>66</v>
      </c>
      <c r="AT1" s="22" t="s">
        <v>67</v>
      </c>
      <c r="AU1" s="22" t="s">
        <v>68</v>
      </c>
      <c r="AV1" s="23" t="s">
        <v>69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  <c r="BE1" s="1" t="s">
        <v>126</v>
      </c>
      <c r="BF1" s="1" t="s">
        <v>127</v>
      </c>
      <c r="BG1" s="1" t="s">
        <v>128</v>
      </c>
      <c r="BH1" s="1" t="s">
        <v>129</v>
      </c>
      <c r="BI1" s="1" t="s">
        <v>130</v>
      </c>
      <c r="BJ1" s="1" t="s">
        <v>131</v>
      </c>
      <c r="BK1" s="1" t="s">
        <v>132</v>
      </c>
      <c r="BL1" s="4" t="s">
        <v>133</v>
      </c>
      <c r="BM1" s="4" t="s">
        <v>134</v>
      </c>
      <c r="BN1" s="4" t="s">
        <v>135</v>
      </c>
      <c r="BO1" s="4" t="s">
        <v>136</v>
      </c>
      <c r="BP1" s="4" t="s">
        <v>137</v>
      </c>
      <c r="BQ1" s="4" t="s">
        <v>138</v>
      </c>
      <c r="BR1" s="4" t="s">
        <v>139</v>
      </c>
      <c r="BS1" s="4" t="s">
        <v>140</v>
      </c>
      <c r="BT1" s="4" t="s">
        <v>141</v>
      </c>
      <c r="BU1" s="4" t="s">
        <v>142</v>
      </c>
      <c r="BV1" s="4" t="s">
        <v>143</v>
      </c>
      <c r="BW1" s="4" t="s">
        <v>144</v>
      </c>
      <c r="BX1" s="26" t="s">
        <v>79</v>
      </c>
      <c r="BY1" s="27" t="s">
        <v>80</v>
      </c>
      <c r="BZ1" s="27" t="s">
        <v>81</v>
      </c>
      <c r="CA1" s="28" t="s">
        <v>82</v>
      </c>
    </row>
    <row r="2" spans="1:80" s="12" customFormat="1" x14ac:dyDescent="0.25">
      <c r="A2" s="10" t="s">
        <v>70</v>
      </c>
      <c r="B2" s="12">
        <v>3791718</v>
      </c>
      <c r="C2" s="12">
        <v>71320</v>
      </c>
      <c r="D2" s="12">
        <v>3720398</v>
      </c>
      <c r="E2" s="12">
        <v>2748943</v>
      </c>
      <c r="F2" s="12">
        <v>971455</v>
      </c>
      <c r="G2" s="35">
        <f t="shared" ref="G2:G9" si="0">F2/D2</f>
        <v>0.26111588061277313</v>
      </c>
      <c r="H2" s="36">
        <f t="shared" ref="H2:H9" si="1">E2/D2</f>
        <v>0.73888411938722687</v>
      </c>
      <c r="I2" s="36">
        <f t="shared" ref="I2:I9" si="2">C2/B2</f>
        <v>1.8809415679119597E-2</v>
      </c>
      <c r="J2" s="37">
        <f t="shared" ref="J2:J9" si="3">D2/B2</f>
        <v>0.98119058432088035</v>
      </c>
      <c r="K2" s="12">
        <v>3265066</v>
      </c>
      <c r="L2" s="12">
        <v>120422</v>
      </c>
      <c r="M2" s="12">
        <v>3144644</v>
      </c>
      <c r="N2" s="12">
        <v>2610124</v>
      </c>
      <c r="O2" s="12">
        <v>534520</v>
      </c>
      <c r="P2" s="12">
        <v>5080447</v>
      </c>
      <c r="Q2" s="12">
        <v>169125</v>
      </c>
      <c r="R2" s="12">
        <v>4911322</v>
      </c>
      <c r="S2" s="12">
        <v>4284272</v>
      </c>
      <c r="T2" s="12">
        <v>627050</v>
      </c>
      <c r="U2" s="35">
        <f t="shared" ref="U2:U9" si="4">(O2+T2)/($M2+$R2)</f>
        <v>0.14418754994745508</v>
      </c>
      <c r="V2" s="36">
        <f t="shared" ref="V2:V9" si="5">(N2+S2)/($M2+$R2)</f>
        <v>0.85581245005254492</v>
      </c>
      <c r="W2" s="36">
        <f t="shared" ref="W2:X9" si="6">(L2+Q2)/($K2+$P2)</f>
        <v>3.4694931276243894E-2</v>
      </c>
      <c r="X2" s="37">
        <f t="shared" si="6"/>
        <v>0.9653050687237561</v>
      </c>
      <c r="Y2" s="12">
        <v>9081196</v>
      </c>
      <c r="Z2" s="12">
        <v>200042</v>
      </c>
      <c r="AA2" s="12">
        <v>8881154</v>
      </c>
      <c r="AB2" s="12">
        <v>8081620</v>
      </c>
      <c r="AC2" s="12">
        <v>799534</v>
      </c>
      <c r="AD2" s="12">
        <v>8727662</v>
      </c>
      <c r="AE2" s="12">
        <v>136769</v>
      </c>
      <c r="AF2" s="12">
        <v>8590893</v>
      </c>
      <c r="AG2" s="12">
        <v>7994074</v>
      </c>
      <c r="AH2" s="12">
        <v>596819</v>
      </c>
      <c r="AI2" s="12">
        <v>18755795</v>
      </c>
      <c r="AJ2" s="12">
        <v>204245</v>
      </c>
      <c r="AK2" s="12">
        <v>18551550</v>
      </c>
      <c r="AL2" s="12">
        <v>17422555</v>
      </c>
      <c r="AM2" s="12">
        <v>1128995</v>
      </c>
      <c r="AN2" s="12">
        <v>18740803</v>
      </c>
      <c r="AO2" s="12">
        <v>53597</v>
      </c>
      <c r="AP2" s="12">
        <v>18687206</v>
      </c>
      <c r="AQ2" s="12">
        <v>17535225</v>
      </c>
      <c r="AR2" s="12">
        <v>1151981</v>
      </c>
      <c r="AS2" s="35">
        <f t="shared" ref="AS2:AS9" si="7">(AR2+AM2+AH2+AC2)/($AP2+$AK2+$AF2+$AA2)</f>
        <v>6.7213946759289933E-2</v>
      </c>
      <c r="AT2" s="36">
        <f t="shared" ref="AT2:AT9" si="8">(AQ2+AL2+AG2+AB2)/($AP2+$AK2+$AF2+$AA2)</f>
        <v>0.93278605324071007</v>
      </c>
      <c r="AU2" s="36">
        <f t="shared" ref="AU2:AV9" si="9">(AO2+AJ2+AE2+Z2)/($AN2+$AI2+$AD2+$Y2)</f>
        <v>1.0752157978771571E-2</v>
      </c>
      <c r="AV2" s="37">
        <f t="shared" si="9"/>
        <v>0.9892478420212284</v>
      </c>
      <c r="AW2" s="12">
        <v>7049799</v>
      </c>
      <c r="AX2" s="12">
        <v>5344</v>
      </c>
      <c r="AY2" s="12">
        <v>7044455</v>
      </c>
      <c r="AZ2" s="12">
        <v>6621521</v>
      </c>
      <c r="BA2" s="12">
        <v>422934</v>
      </c>
      <c r="BB2" s="12">
        <v>2193679</v>
      </c>
      <c r="BC2" s="12">
        <v>692</v>
      </c>
      <c r="BD2" s="12">
        <v>2192987</v>
      </c>
      <c r="BE2" s="12">
        <v>2056662</v>
      </c>
      <c r="BF2" s="12">
        <v>136325</v>
      </c>
      <c r="BG2" s="12">
        <v>2209846</v>
      </c>
      <c r="BH2" s="12">
        <v>0</v>
      </c>
      <c r="BI2" s="12">
        <v>2209846</v>
      </c>
      <c r="BJ2" s="12">
        <v>2080705</v>
      </c>
      <c r="BK2" s="12">
        <v>129141</v>
      </c>
      <c r="BL2" s="12">
        <v>1907640</v>
      </c>
      <c r="BM2" s="12">
        <v>1800247</v>
      </c>
      <c r="BN2" s="12">
        <v>107393</v>
      </c>
      <c r="BO2" s="12">
        <v>3494604</v>
      </c>
      <c r="BP2" s="12">
        <v>864509</v>
      </c>
      <c r="BQ2" s="12">
        <v>819036</v>
      </c>
      <c r="BR2" s="12">
        <v>45473</v>
      </c>
      <c r="BS2" s="12">
        <v>3222349</v>
      </c>
      <c r="BT2" s="12">
        <v>616481</v>
      </c>
      <c r="BU2" s="12">
        <v>586474</v>
      </c>
      <c r="BV2" s="12">
        <v>30007</v>
      </c>
      <c r="BW2" s="12">
        <v>6457554</v>
      </c>
      <c r="BX2" s="35">
        <f t="shared" ref="BX2:BX9" si="10">(BV2+BR2+BN2+BK2+BF2+BA2)/($BT2+$BP2+$BL2+$BI2+$BD2+$AY2)</f>
        <v>5.8727272555698949E-2</v>
      </c>
      <c r="BY2" s="36">
        <f t="shared" ref="BY2:BY9" si="11">(BU2+BQ2+BM2+BJ2+BE2+AZ2)/($BT2+$BP2+$BL2+$BI2+$BD2+$AY2)</f>
        <v>0.94127272744430102</v>
      </c>
      <c r="BZ2" s="36">
        <f t="shared" ref="BZ2:CA9" si="12">(BC2+AX2)/($BB2+$AW2)</f>
        <v>6.5300095916277399E-4</v>
      </c>
      <c r="CA2" s="37">
        <f t="shared" si="12"/>
        <v>0.99934699904083724</v>
      </c>
      <c r="CB2" s="11"/>
    </row>
    <row r="3" spans="1:80" s="12" customFormat="1" x14ac:dyDescent="0.25">
      <c r="A3" s="10" t="s">
        <v>71</v>
      </c>
      <c r="B3" s="12">
        <v>2765303</v>
      </c>
      <c r="C3" s="12">
        <v>54292</v>
      </c>
      <c r="D3" s="12">
        <v>2711011</v>
      </c>
      <c r="E3" s="12">
        <v>2092872</v>
      </c>
      <c r="F3" s="12">
        <v>618139</v>
      </c>
      <c r="G3" s="35">
        <f t="shared" si="0"/>
        <v>0.22801050973234707</v>
      </c>
      <c r="H3" s="36">
        <f t="shared" si="1"/>
        <v>0.77198949026765296</v>
      </c>
      <c r="I3" s="36">
        <f t="shared" si="2"/>
        <v>1.9633291541650229E-2</v>
      </c>
      <c r="J3" s="37">
        <f t="shared" si="3"/>
        <v>0.98036670845834972</v>
      </c>
      <c r="K3" s="12">
        <v>2332884</v>
      </c>
      <c r="L3" s="12">
        <v>92219</v>
      </c>
      <c r="M3" s="12">
        <v>2240665</v>
      </c>
      <c r="N3" s="12">
        <v>1914323</v>
      </c>
      <c r="O3" s="12">
        <v>326342</v>
      </c>
      <c r="P3" s="12">
        <v>3671482</v>
      </c>
      <c r="Q3" s="12">
        <v>130405</v>
      </c>
      <c r="R3" s="12">
        <v>3541077</v>
      </c>
      <c r="S3" s="12">
        <v>3147658</v>
      </c>
      <c r="T3" s="12">
        <v>393419</v>
      </c>
      <c r="U3" s="35">
        <f t="shared" si="4"/>
        <v>0.12448860568320066</v>
      </c>
      <c r="V3" s="36">
        <f t="shared" si="5"/>
        <v>0.87551139431679936</v>
      </c>
      <c r="W3" s="36">
        <f t="shared" si="6"/>
        <v>3.707702028823693E-2</v>
      </c>
      <c r="X3" s="37">
        <f t="shared" si="6"/>
        <v>0.96292297971176311</v>
      </c>
      <c r="Y3" s="12">
        <v>6564746</v>
      </c>
      <c r="Z3" s="12">
        <v>153127</v>
      </c>
      <c r="AA3" s="12">
        <v>6411619</v>
      </c>
      <c r="AB3" s="12">
        <v>5904454</v>
      </c>
      <c r="AC3" s="12">
        <v>507165</v>
      </c>
      <c r="AD3" s="12">
        <v>6304069</v>
      </c>
      <c r="AE3" s="12">
        <v>102865</v>
      </c>
      <c r="AF3" s="12">
        <v>6201204</v>
      </c>
      <c r="AG3" s="12">
        <v>5825613</v>
      </c>
      <c r="AH3" s="12">
        <v>375591</v>
      </c>
      <c r="AI3" s="12">
        <v>14062657</v>
      </c>
      <c r="AJ3" s="12">
        <v>153213</v>
      </c>
      <c r="AK3" s="12">
        <v>13909444</v>
      </c>
      <c r="AL3" s="12">
        <v>13161557</v>
      </c>
      <c r="AM3" s="12">
        <v>747887</v>
      </c>
      <c r="AN3" s="12">
        <v>14920103</v>
      </c>
      <c r="AO3" s="12">
        <v>41630</v>
      </c>
      <c r="AP3" s="12">
        <v>14878473</v>
      </c>
      <c r="AQ3" s="12">
        <v>14060395</v>
      </c>
      <c r="AR3" s="12">
        <v>818078</v>
      </c>
      <c r="AS3" s="35">
        <f t="shared" si="7"/>
        <v>5.9146793028337176E-2</v>
      </c>
      <c r="AT3" s="36">
        <f t="shared" si="8"/>
        <v>0.94085320697166286</v>
      </c>
      <c r="AU3" s="36">
        <f t="shared" si="9"/>
        <v>1.0772234975625171E-2</v>
      </c>
      <c r="AV3" s="37">
        <f t="shared" si="9"/>
        <v>0.98922776502437482</v>
      </c>
      <c r="AW3" s="12">
        <v>5827153</v>
      </c>
      <c r="AX3" s="12">
        <v>4339</v>
      </c>
      <c r="AY3" s="12">
        <v>5822814</v>
      </c>
      <c r="AZ3" s="12">
        <v>5501865</v>
      </c>
      <c r="BA3" s="12">
        <v>320949</v>
      </c>
      <c r="BB3" s="12">
        <v>1841700</v>
      </c>
      <c r="BC3" s="12">
        <v>622</v>
      </c>
      <c r="BD3" s="12">
        <v>1841078</v>
      </c>
      <c r="BE3" s="12">
        <v>1734265</v>
      </c>
      <c r="BF3" s="12">
        <v>106813</v>
      </c>
      <c r="BG3" s="12">
        <v>1877991</v>
      </c>
      <c r="BH3" s="12">
        <v>0</v>
      </c>
      <c r="BI3" s="12">
        <v>1877991</v>
      </c>
      <c r="BJ3" s="12">
        <v>1774984</v>
      </c>
      <c r="BK3" s="12">
        <v>103007</v>
      </c>
      <c r="BL3" s="12">
        <v>1628465</v>
      </c>
      <c r="BM3" s="12">
        <v>1542315</v>
      </c>
      <c r="BN3" s="12">
        <v>86150</v>
      </c>
      <c r="BO3" s="12">
        <v>2915386</v>
      </c>
      <c r="BP3" s="12">
        <v>747619</v>
      </c>
      <c r="BQ3" s="12">
        <v>710513</v>
      </c>
      <c r="BR3" s="12">
        <v>37106</v>
      </c>
      <c r="BS3" s="12">
        <v>2713949</v>
      </c>
      <c r="BT3" s="12">
        <v>552277</v>
      </c>
      <c r="BU3" s="12">
        <v>527041</v>
      </c>
      <c r="BV3" s="12">
        <v>25236</v>
      </c>
      <c r="BW3" s="12">
        <v>5677039</v>
      </c>
      <c r="BX3" s="35">
        <f t="shared" si="10"/>
        <v>5.447054604545027E-2</v>
      </c>
      <c r="BY3" s="36">
        <f t="shared" si="11"/>
        <v>0.94552945395454968</v>
      </c>
      <c r="BZ3" s="36">
        <f t="shared" si="12"/>
        <v>6.4690247681106945E-4</v>
      </c>
      <c r="CA3" s="37">
        <f t="shared" si="12"/>
        <v>0.9993530975231889</v>
      </c>
      <c r="CB3" s="11"/>
    </row>
    <row r="4" spans="1:80" s="12" customFormat="1" x14ac:dyDescent="0.25">
      <c r="A4" s="10" t="s">
        <v>72</v>
      </c>
      <c r="B4" s="12">
        <v>483299</v>
      </c>
      <c r="C4" s="12">
        <v>7280</v>
      </c>
      <c r="D4" s="12">
        <v>476019</v>
      </c>
      <c r="E4" s="12">
        <v>274247</v>
      </c>
      <c r="F4" s="12">
        <v>201772</v>
      </c>
      <c r="G4" s="35">
        <f t="shared" si="0"/>
        <v>0.42387383696869241</v>
      </c>
      <c r="H4" s="36">
        <f t="shared" si="1"/>
        <v>0.57612616303130759</v>
      </c>
      <c r="I4" s="36">
        <f t="shared" si="2"/>
        <v>1.506313896780254E-2</v>
      </c>
      <c r="J4" s="37">
        <f t="shared" si="3"/>
        <v>0.98493686103219746</v>
      </c>
      <c r="K4" s="12">
        <v>424482</v>
      </c>
      <c r="L4" s="12">
        <v>13687</v>
      </c>
      <c r="M4" s="12">
        <v>410795</v>
      </c>
      <c r="N4" s="12">
        <v>284096</v>
      </c>
      <c r="O4" s="12">
        <v>126699</v>
      </c>
      <c r="P4" s="12">
        <v>581874</v>
      </c>
      <c r="Q4" s="12">
        <v>18724</v>
      </c>
      <c r="R4" s="12">
        <v>563150</v>
      </c>
      <c r="S4" s="12">
        <v>427974</v>
      </c>
      <c r="T4" s="12">
        <v>135176</v>
      </c>
      <c r="U4" s="35">
        <f t="shared" si="4"/>
        <v>0.26888068628105283</v>
      </c>
      <c r="V4" s="36">
        <f t="shared" si="5"/>
        <v>0.73111931371894712</v>
      </c>
      <c r="W4" s="36">
        <f t="shared" si="6"/>
        <v>3.2206296777681061E-2</v>
      </c>
      <c r="X4" s="37">
        <f t="shared" si="6"/>
        <v>0.96779370322231895</v>
      </c>
      <c r="Y4" s="12">
        <v>968082</v>
      </c>
      <c r="Z4" s="12">
        <v>24555</v>
      </c>
      <c r="AA4" s="12">
        <v>943527</v>
      </c>
      <c r="AB4" s="12">
        <v>776389</v>
      </c>
      <c r="AC4" s="12">
        <v>167138</v>
      </c>
      <c r="AD4" s="12">
        <v>910220</v>
      </c>
      <c r="AE4" s="12">
        <v>19820</v>
      </c>
      <c r="AF4" s="12">
        <v>890400</v>
      </c>
      <c r="AG4" s="12">
        <v>766028</v>
      </c>
      <c r="AH4" s="12">
        <v>124372</v>
      </c>
      <c r="AI4" s="12">
        <v>1981429</v>
      </c>
      <c r="AJ4" s="12">
        <v>32919</v>
      </c>
      <c r="AK4" s="12">
        <v>1948510</v>
      </c>
      <c r="AL4" s="12">
        <v>1732187</v>
      </c>
      <c r="AM4" s="12">
        <v>216323</v>
      </c>
      <c r="AN4" s="12">
        <v>1845138</v>
      </c>
      <c r="AO4" s="12">
        <v>7392</v>
      </c>
      <c r="AP4" s="12">
        <v>1837746</v>
      </c>
      <c r="AQ4" s="12">
        <v>1638153</v>
      </c>
      <c r="AR4" s="12">
        <v>199593</v>
      </c>
      <c r="AS4" s="35">
        <f t="shared" si="7"/>
        <v>0.1258724137630394</v>
      </c>
      <c r="AT4" s="36">
        <f t="shared" si="8"/>
        <v>0.87412758623696063</v>
      </c>
      <c r="AU4" s="36">
        <f t="shared" si="9"/>
        <v>1.4844512643498037E-2</v>
      </c>
      <c r="AV4" s="37">
        <f t="shared" si="9"/>
        <v>0.98515548735650194</v>
      </c>
      <c r="AW4" s="12">
        <v>597847</v>
      </c>
      <c r="AX4" s="12">
        <v>566</v>
      </c>
      <c r="AY4" s="12">
        <v>597281</v>
      </c>
      <c r="AZ4" s="12">
        <v>538867</v>
      </c>
      <c r="BA4" s="12">
        <v>58414</v>
      </c>
      <c r="BB4" s="12">
        <v>169335</v>
      </c>
      <c r="BC4" s="12">
        <v>27</v>
      </c>
      <c r="BD4" s="12">
        <v>169308</v>
      </c>
      <c r="BE4" s="12">
        <v>154169</v>
      </c>
      <c r="BF4" s="12">
        <v>15139</v>
      </c>
      <c r="BG4" s="12">
        <v>155486</v>
      </c>
      <c r="BH4" s="12">
        <v>0</v>
      </c>
      <c r="BI4" s="12">
        <v>155486</v>
      </c>
      <c r="BJ4" s="12">
        <v>141741</v>
      </c>
      <c r="BK4" s="12">
        <v>13745</v>
      </c>
      <c r="BL4" s="12">
        <v>133904</v>
      </c>
      <c r="BM4" s="12">
        <v>123780</v>
      </c>
      <c r="BN4" s="12">
        <v>10124</v>
      </c>
      <c r="BO4" s="12">
        <v>330199</v>
      </c>
      <c r="BP4" s="12">
        <v>62641</v>
      </c>
      <c r="BQ4" s="12">
        <v>58243</v>
      </c>
      <c r="BR4" s="12">
        <v>4398</v>
      </c>
      <c r="BS4" s="12">
        <v>279926</v>
      </c>
      <c r="BT4" s="12">
        <v>36883</v>
      </c>
      <c r="BU4" s="12">
        <v>34238</v>
      </c>
      <c r="BV4" s="12">
        <v>2645</v>
      </c>
      <c r="BW4" s="12">
        <v>430301</v>
      </c>
      <c r="BX4" s="35">
        <f t="shared" si="10"/>
        <v>9.0406515604026988E-2</v>
      </c>
      <c r="BY4" s="36">
        <f t="shared" si="11"/>
        <v>0.90959348439597298</v>
      </c>
      <c r="BZ4" s="36">
        <f t="shared" si="12"/>
        <v>7.7295869819677732E-4</v>
      </c>
      <c r="CA4" s="37">
        <f t="shared" si="12"/>
        <v>0.99922704130180318</v>
      </c>
      <c r="CB4" s="11"/>
    </row>
    <row r="5" spans="1:80" s="12" customFormat="1" x14ac:dyDescent="0.25">
      <c r="A5" s="10" t="s">
        <v>73</v>
      </c>
      <c r="B5" s="12">
        <v>27623</v>
      </c>
      <c r="C5" s="12">
        <v>652</v>
      </c>
      <c r="D5" s="12">
        <v>26971</v>
      </c>
      <c r="E5" s="12">
        <v>17198</v>
      </c>
      <c r="F5" s="12">
        <v>9773</v>
      </c>
      <c r="G5" s="35">
        <f t="shared" si="0"/>
        <v>0.36235215601942827</v>
      </c>
      <c r="H5" s="36">
        <f t="shared" si="1"/>
        <v>0.63764784398057173</v>
      </c>
      <c r="I5" s="36">
        <f t="shared" si="2"/>
        <v>2.3603518806791443E-2</v>
      </c>
      <c r="J5" s="37">
        <f t="shared" si="3"/>
        <v>0.97639648119320854</v>
      </c>
      <c r="K5" s="12">
        <v>24376</v>
      </c>
      <c r="L5" s="12">
        <v>730</v>
      </c>
      <c r="M5" s="12">
        <v>23646</v>
      </c>
      <c r="N5" s="12">
        <v>17294</v>
      </c>
      <c r="O5" s="12">
        <v>6352</v>
      </c>
      <c r="P5" s="12">
        <v>34954</v>
      </c>
      <c r="Q5" s="12">
        <v>989</v>
      </c>
      <c r="R5" s="12">
        <v>33965</v>
      </c>
      <c r="S5" s="12">
        <v>26379</v>
      </c>
      <c r="T5" s="12">
        <v>7586</v>
      </c>
      <c r="U5" s="35">
        <f t="shared" si="4"/>
        <v>0.24193296419086632</v>
      </c>
      <c r="V5" s="36">
        <f t="shared" si="5"/>
        <v>0.7580670358091337</v>
      </c>
      <c r="W5" s="36">
        <f t="shared" si="6"/>
        <v>2.897353783920445E-2</v>
      </c>
      <c r="X5" s="37">
        <f t="shared" si="6"/>
        <v>0.97102646216079558</v>
      </c>
      <c r="Y5" s="12">
        <v>57032</v>
      </c>
      <c r="Z5" s="12">
        <v>1051</v>
      </c>
      <c r="AA5" s="12">
        <v>55981</v>
      </c>
      <c r="AB5" s="12">
        <v>46546</v>
      </c>
      <c r="AC5" s="12">
        <v>9435</v>
      </c>
      <c r="AD5" s="12">
        <v>52162</v>
      </c>
      <c r="AE5" s="12">
        <v>604</v>
      </c>
      <c r="AF5" s="12">
        <v>51558</v>
      </c>
      <c r="AG5" s="12">
        <v>44387</v>
      </c>
      <c r="AH5" s="12">
        <v>7171</v>
      </c>
      <c r="AI5" s="12">
        <v>109350</v>
      </c>
      <c r="AJ5" s="12">
        <v>1030</v>
      </c>
      <c r="AK5" s="12">
        <v>108320</v>
      </c>
      <c r="AL5" s="12">
        <v>94967</v>
      </c>
      <c r="AM5" s="12">
        <v>13353</v>
      </c>
      <c r="AN5" s="12">
        <v>97980</v>
      </c>
      <c r="AO5" s="12">
        <v>377</v>
      </c>
      <c r="AP5" s="12">
        <v>97603</v>
      </c>
      <c r="AQ5" s="12">
        <v>86909</v>
      </c>
      <c r="AR5" s="12">
        <v>10694</v>
      </c>
      <c r="AS5" s="35">
        <f t="shared" si="7"/>
        <v>0.12969036119210622</v>
      </c>
      <c r="AT5" s="36">
        <f t="shared" si="8"/>
        <v>0.8703096388078938</v>
      </c>
      <c r="AU5" s="36">
        <f t="shared" si="9"/>
        <v>9.6738320001010982E-3</v>
      </c>
      <c r="AV5" s="37">
        <f t="shared" si="9"/>
        <v>0.99032616799989892</v>
      </c>
      <c r="AW5" s="12">
        <v>31181</v>
      </c>
      <c r="AX5" s="12">
        <v>55</v>
      </c>
      <c r="AY5" s="12">
        <v>31126</v>
      </c>
      <c r="AZ5" s="12">
        <v>28480</v>
      </c>
      <c r="BA5" s="12">
        <v>2646</v>
      </c>
      <c r="BB5" s="12">
        <v>9295</v>
      </c>
      <c r="BC5" s="12">
        <v>0</v>
      </c>
      <c r="BD5" s="12">
        <v>9295</v>
      </c>
      <c r="BE5" s="12">
        <v>8387</v>
      </c>
      <c r="BF5" s="12">
        <v>908</v>
      </c>
      <c r="BG5" s="12">
        <v>8551</v>
      </c>
      <c r="BH5" s="12">
        <v>0</v>
      </c>
      <c r="BI5" s="12">
        <v>8551</v>
      </c>
      <c r="BJ5" s="12">
        <v>8147</v>
      </c>
      <c r="BK5" s="12">
        <v>404</v>
      </c>
      <c r="BL5" s="12">
        <v>7065</v>
      </c>
      <c r="BM5" s="12">
        <v>6398</v>
      </c>
      <c r="BN5" s="12">
        <v>667</v>
      </c>
      <c r="BO5" s="12">
        <v>18188</v>
      </c>
      <c r="BP5" s="12">
        <v>2637</v>
      </c>
      <c r="BQ5" s="12">
        <v>2468</v>
      </c>
      <c r="BR5" s="12">
        <v>169</v>
      </c>
      <c r="BS5" s="12">
        <v>13314</v>
      </c>
      <c r="BT5" s="12">
        <v>1307</v>
      </c>
      <c r="BU5" s="12">
        <v>1099</v>
      </c>
      <c r="BV5" s="12">
        <v>208</v>
      </c>
      <c r="BW5" s="12">
        <v>18838</v>
      </c>
      <c r="BX5" s="35">
        <f t="shared" si="10"/>
        <v>8.3393074473583295E-2</v>
      </c>
      <c r="BY5" s="36">
        <f t="shared" si="11"/>
        <v>0.91660692552641665</v>
      </c>
      <c r="BZ5" s="36">
        <f t="shared" si="12"/>
        <v>1.3588299239055243E-3</v>
      </c>
      <c r="CA5" s="37">
        <f t="shared" si="12"/>
        <v>0.99864117007609443</v>
      </c>
      <c r="CB5" s="11"/>
    </row>
    <row r="6" spans="1:80" s="12" customFormat="1" x14ac:dyDescent="0.25">
      <c r="A6" s="10" t="s">
        <v>74</v>
      </c>
      <c r="B6" s="12">
        <v>1781</v>
      </c>
      <c r="C6" s="12">
        <v>126</v>
      </c>
      <c r="D6" s="12">
        <v>1655</v>
      </c>
      <c r="E6" s="12">
        <v>995</v>
      </c>
      <c r="F6" s="12">
        <v>660</v>
      </c>
      <c r="G6" s="35">
        <f t="shared" si="0"/>
        <v>0.3987915407854985</v>
      </c>
      <c r="H6" s="36">
        <f t="shared" si="1"/>
        <v>0.6012084592145015</v>
      </c>
      <c r="I6" s="36">
        <f t="shared" si="2"/>
        <v>7.0746771476698486E-2</v>
      </c>
      <c r="J6" s="37">
        <f t="shared" si="3"/>
        <v>0.9292532285233015</v>
      </c>
      <c r="K6" s="12">
        <v>1670</v>
      </c>
      <c r="L6" s="12">
        <v>47</v>
      </c>
      <c r="M6" s="12">
        <v>1623</v>
      </c>
      <c r="N6" s="12">
        <v>955</v>
      </c>
      <c r="O6" s="12">
        <v>668</v>
      </c>
      <c r="P6" s="12">
        <v>1994</v>
      </c>
      <c r="Q6" s="12">
        <v>76</v>
      </c>
      <c r="R6" s="12">
        <v>1918</v>
      </c>
      <c r="S6" s="12">
        <v>1431</v>
      </c>
      <c r="T6" s="12">
        <v>487</v>
      </c>
      <c r="U6" s="35">
        <f t="shared" si="4"/>
        <v>0.32617904546738208</v>
      </c>
      <c r="V6" s="36">
        <f t="shared" si="5"/>
        <v>0.67382095453261792</v>
      </c>
      <c r="W6" s="36">
        <f t="shared" si="6"/>
        <v>3.356986899563319E-2</v>
      </c>
      <c r="X6" s="37">
        <f t="shared" si="6"/>
        <v>0.96643013100436681</v>
      </c>
      <c r="Y6" s="12">
        <v>2963</v>
      </c>
      <c r="Z6" s="12">
        <v>61</v>
      </c>
      <c r="AA6" s="12">
        <v>2902</v>
      </c>
      <c r="AB6" s="12">
        <v>2031</v>
      </c>
      <c r="AC6" s="12">
        <v>871</v>
      </c>
      <c r="AD6" s="12">
        <v>2758</v>
      </c>
      <c r="AE6" s="12">
        <v>23</v>
      </c>
      <c r="AF6" s="12">
        <v>2735</v>
      </c>
      <c r="AG6" s="12">
        <v>2264</v>
      </c>
      <c r="AH6" s="12">
        <v>471</v>
      </c>
      <c r="AI6" s="12">
        <v>5406</v>
      </c>
      <c r="AJ6" s="12">
        <v>23</v>
      </c>
      <c r="AK6" s="12">
        <v>5383</v>
      </c>
      <c r="AL6" s="12">
        <v>4088</v>
      </c>
      <c r="AM6" s="12">
        <v>1295</v>
      </c>
      <c r="AN6" s="12">
        <v>4916</v>
      </c>
      <c r="AO6" s="12">
        <v>4</v>
      </c>
      <c r="AP6" s="12">
        <v>4912</v>
      </c>
      <c r="AQ6" s="12">
        <v>3950</v>
      </c>
      <c r="AR6" s="12">
        <v>962</v>
      </c>
      <c r="AS6" s="35">
        <f t="shared" si="7"/>
        <v>0.22589756464976149</v>
      </c>
      <c r="AT6" s="36">
        <f t="shared" si="8"/>
        <v>0.77410243535023848</v>
      </c>
      <c r="AU6" s="36">
        <f t="shared" si="9"/>
        <v>6.9189054416256314E-3</v>
      </c>
      <c r="AV6" s="37">
        <f t="shared" si="9"/>
        <v>0.99308109455837434</v>
      </c>
      <c r="AW6" s="12">
        <v>1921</v>
      </c>
      <c r="AX6" s="12">
        <v>0</v>
      </c>
      <c r="AY6" s="12">
        <v>1921</v>
      </c>
      <c r="AZ6" s="12">
        <v>1417</v>
      </c>
      <c r="BA6" s="12">
        <v>504</v>
      </c>
      <c r="BB6" s="12">
        <v>404</v>
      </c>
      <c r="BC6" s="12">
        <v>0</v>
      </c>
      <c r="BD6" s="12">
        <v>404</v>
      </c>
      <c r="BE6" s="12">
        <v>338</v>
      </c>
      <c r="BF6" s="12">
        <v>66</v>
      </c>
      <c r="BG6" s="12">
        <v>458</v>
      </c>
      <c r="BH6" s="12">
        <v>0</v>
      </c>
      <c r="BI6" s="12">
        <v>458</v>
      </c>
      <c r="BJ6" s="12">
        <v>424</v>
      </c>
      <c r="BK6" s="12">
        <v>34</v>
      </c>
      <c r="BL6" s="12">
        <v>251</v>
      </c>
      <c r="BM6" s="12">
        <v>200</v>
      </c>
      <c r="BN6" s="12">
        <v>51</v>
      </c>
      <c r="BO6" s="12">
        <v>865</v>
      </c>
      <c r="BP6" s="12">
        <v>132</v>
      </c>
      <c r="BQ6" s="12">
        <v>120</v>
      </c>
      <c r="BR6" s="12">
        <v>12</v>
      </c>
      <c r="BS6" s="12">
        <v>855</v>
      </c>
      <c r="BT6" s="12">
        <v>56</v>
      </c>
      <c r="BU6" s="12">
        <v>56</v>
      </c>
      <c r="BV6" s="12">
        <v>0</v>
      </c>
      <c r="BW6" s="12">
        <v>1011</v>
      </c>
      <c r="BX6" s="35">
        <f t="shared" si="10"/>
        <v>0.20701427684667909</v>
      </c>
      <c r="BY6" s="36">
        <f t="shared" si="11"/>
        <v>0.79298572315332094</v>
      </c>
      <c r="BZ6" s="36">
        <f t="shared" si="12"/>
        <v>0</v>
      </c>
      <c r="CA6" s="37">
        <f t="shared" si="12"/>
        <v>1</v>
      </c>
      <c r="CB6" s="11"/>
    </row>
    <row r="7" spans="1:80" s="12" customFormat="1" x14ac:dyDescent="0.25">
      <c r="A7" s="12" t="s">
        <v>1</v>
      </c>
      <c r="B7" s="12">
        <v>106233</v>
      </c>
      <c r="C7" s="12">
        <v>2413</v>
      </c>
      <c r="D7" s="12">
        <v>103820</v>
      </c>
      <c r="E7" s="12">
        <v>77563</v>
      </c>
      <c r="F7" s="12">
        <v>26257</v>
      </c>
      <c r="G7" s="35">
        <f t="shared" si="0"/>
        <v>0.25290888075515316</v>
      </c>
      <c r="H7" s="36">
        <f t="shared" si="1"/>
        <v>0.74709111924484684</v>
      </c>
      <c r="I7" s="36">
        <f t="shared" si="2"/>
        <v>2.271422251089586E-2</v>
      </c>
      <c r="J7" s="37">
        <f t="shared" si="3"/>
        <v>0.97728577748910417</v>
      </c>
      <c r="K7" s="12">
        <v>111877</v>
      </c>
      <c r="L7" s="12">
        <v>3305</v>
      </c>
      <c r="M7" s="12">
        <v>108572</v>
      </c>
      <c r="N7" s="12">
        <v>92320</v>
      </c>
      <c r="O7" s="12">
        <v>16252</v>
      </c>
      <c r="P7" s="12">
        <v>220797</v>
      </c>
      <c r="Q7" s="12">
        <v>4975</v>
      </c>
      <c r="R7" s="12">
        <v>215822</v>
      </c>
      <c r="S7" s="12">
        <v>190495</v>
      </c>
      <c r="T7" s="12">
        <v>25327</v>
      </c>
      <c r="U7" s="35">
        <f t="shared" si="4"/>
        <v>0.12817438053724792</v>
      </c>
      <c r="V7" s="36">
        <f t="shared" si="5"/>
        <v>0.87182561946275206</v>
      </c>
      <c r="W7" s="36">
        <f t="shared" si="6"/>
        <v>2.4889230898717665E-2</v>
      </c>
      <c r="X7" s="37">
        <f t="shared" si="6"/>
        <v>0.97511076910128236</v>
      </c>
      <c r="Y7" s="12">
        <v>491060</v>
      </c>
      <c r="Z7" s="12">
        <v>6492</v>
      </c>
      <c r="AA7" s="12">
        <v>484568</v>
      </c>
      <c r="AB7" s="12">
        <v>453825</v>
      </c>
      <c r="AC7" s="12">
        <v>30743</v>
      </c>
      <c r="AD7" s="12">
        <v>537465</v>
      </c>
      <c r="AE7" s="12">
        <v>4425</v>
      </c>
      <c r="AF7" s="12">
        <v>533040</v>
      </c>
      <c r="AG7" s="12">
        <v>510201</v>
      </c>
      <c r="AH7" s="12">
        <v>22839</v>
      </c>
      <c r="AI7" s="12">
        <v>1038701</v>
      </c>
      <c r="AJ7" s="12">
        <v>6691</v>
      </c>
      <c r="AK7" s="12">
        <v>1032010</v>
      </c>
      <c r="AL7" s="12">
        <v>987473</v>
      </c>
      <c r="AM7" s="12">
        <v>44537</v>
      </c>
      <c r="AN7" s="12">
        <v>832115</v>
      </c>
      <c r="AO7" s="12">
        <v>1947</v>
      </c>
      <c r="AP7" s="12">
        <v>830168</v>
      </c>
      <c r="AQ7" s="12">
        <v>785823</v>
      </c>
      <c r="AR7" s="12">
        <v>44345</v>
      </c>
      <c r="AS7" s="35">
        <f t="shared" si="7"/>
        <v>4.9470342587956191E-2</v>
      </c>
      <c r="AT7" s="36">
        <f t="shared" si="8"/>
        <v>0.95052965741204376</v>
      </c>
      <c r="AU7" s="36">
        <f t="shared" si="9"/>
        <v>6.7446361086881471E-3</v>
      </c>
      <c r="AV7" s="37">
        <f t="shared" si="9"/>
        <v>0.99325536389131186</v>
      </c>
      <c r="AW7" s="12">
        <v>300620</v>
      </c>
      <c r="AX7" s="12">
        <v>133</v>
      </c>
      <c r="AY7" s="12">
        <v>300487</v>
      </c>
      <c r="AZ7" s="12">
        <v>282872</v>
      </c>
      <c r="BA7" s="12">
        <v>17615</v>
      </c>
      <c r="BB7" s="12">
        <v>93310</v>
      </c>
      <c r="BC7" s="12">
        <v>23</v>
      </c>
      <c r="BD7" s="12">
        <v>93287</v>
      </c>
      <c r="BE7" s="12">
        <v>86629</v>
      </c>
      <c r="BF7" s="12">
        <v>6658</v>
      </c>
      <c r="BG7" s="12">
        <v>94906</v>
      </c>
      <c r="BH7" s="12">
        <v>0</v>
      </c>
      <c r="BI7" s="12">
        <v>94906</v>
      </c>
      <c r="BJ7" s="12">
        <v>88231</v>
      </c>
      <c r="BK7" s="12">
        <v>6675</v>
      </c>
      <c r="BL7" s="12">
        <v>79472</v>
      </c>
      <c r="BM7" s="12">
        <v>74059</v>
      </c>
      <c r="BN7" s="12">
        <v>5413</v>
      </c>
      <c r="BO7" s="12">
        <v>121515</v>
      </c>
      <c r="BP7" s="12">
        <v>28895</v>
      </c>
      <c r="BQ7" s="12">
        <v>27008</v>
      </c>
      <c r="BR7" s="12">
        <v>1887</v>
      </c>
      <c r="BS7" s="12">
        <v>120591</v>
      </c>
      <c r="BT7" s="12">
        <v>13362</v>
      </c>
      <c r="BU7" s="12">
        <v>12554</v>
      </c>
      <c r="BV7" s="12">
        <v>808</v>
      </c>
      <c r="BW7" s="12">
        <v>193997</v>
      </c>
      <c r="BX7" s="35">
        <f t="shared" si="10"/>
        <v>6.3983329210414649E-2</v>
      </c>
      <c r="BY7" s="36">
        <f t="shared" si="11"/>
        <v>0.93601667078958539</v>
      </c>
      <c r="BZ7" s="36">
        <f t="shared" si="12"/>
        <v>3.9600944330210949E-4</v>
      </c>
      <c r="CA7" s="37">
        <f t="shared" si="12"/>
        <v>0.99960399055669791</v>
      </c>
      <c r="CB7" s="11"/>
    </row>
    <row r="8" spans="1:80" s="12" customFormat="1" x14ac:dyDescent="0.25">
      <c r="A8" s="12" t="s">
        <v>75</v>
      </c>
      <c r="B8" s="12">
        <v>7179</v>
      </c>
      <c r="C8" s="12">
        <v>372</v>
      </c>
      <c r="D8" s="12">
        <v>6807</v>
      </c>
      <c r="E8" s="12">
        <v>4960</v>
      </c>
      <c r="F8" s="12">
        <v>1847</v>
      </c>
      <c r="G8" s="35">
        <f t="shared" si="0"/>
        <v>0.2713383281915675</v>
      </c>
      <c r="H8" s="36">
        <f t="shared" si="1"/>
        <v>0.72866167180843244</v>
      </c>
      <c r="I8" s="36">
        <f t="shared" si="2"/>
        <v>5.1817801922273296E-2</v>
      </c>
      <c r="J8" s="37">
        <f t="shared" si="3"/>
        <v>0.94818219807772675</v>
      </c>
      <c r="K8" s="12">
        <v>7742</v>
      </c>
      <c r="L8" s="12">
        <v>521</v>
      </c>
      <c r="M8" s="12">
        <v>7221</v>
      </c>
      <c r="N8" s="12">
        <v>6060</v>
      </c>
      <c r="O8" s="12">
        <v>1161</v>
      </c>
      <c r="P8" s="12">
        <v>11964</v>
      </c>
      <c r="Q8" s="12">
        <v>849</v>
      </c>
      <c r="R8" s="12">
        <v>11115</v>
      </c>
      <c r="S8" s="12">
        <v>9271</v>
      </c>
      <c r="T8" s="12">
        <v>1844</v>
      </c>
      <c r="U8" s="35">
        <f t="shared" si="4"/>
        <v>0.16388525305410123</v>
      </c>
      <c r="V8" s="36">
        <f t="shared" si="5"/>
        <v>0.83611474694589882</v>
      </c>
      <c r="W8" s="36">
        <f t="shared" si="6"/>
        <v>6.9521973003146248E-2</v>
      </c>
      <c r="X8" s="37">
        <f t="shared" si="6"/>
        <v>0.93047802699685378</v>
      </c>
      <c r="Y8" s="12">
        <v>20679</v>
      </c>
      <c r="Z8" s="12">
        <v>1031</v>
      </c>
      <c r="AA8" s="12">
        <v>19648</v>
      </c>
      <c r="AB8" s="12">
        <v>17868</v>
      </c>
      <c r="AC8" s="12">
        <v>1780</v>
      </c>
      <c r="AD8" s="12">
        <v>16941</v>
      </c>
      <c r="AE8" s="12">
        <v>633</v>
      </c>
      <c r="AF8" s="12">
        <v>16308</v>
      </c>
      <c r="AG8" s="12">
        <v>15027</v>
      </c>
      <c r="AH8" s="12">
        <v>1281</v>
      </c>
      <c r="AI8" s="12">
        <v>32698</v>
      </c>
      <c r="AJ8" s="12">
        <v>1142</v>
      </c>
      <c r="AK8" s="12">
        <v>31556</v>
      </c>
      <c r="AL8" s="12">
        <v>28602</v>
      </c>
      <c r="AM8" s="12">
        <v>2954</v>
      </c>
      <c r="AN8" s="12">
        <v>24565</v>
      </c>
      <c r="AO8" s="12">
        <v>147</v>
      </c>
      <c r="AP8" s="12">
        <v>24418</v>
      </c>
      <c r="AQ8" s="12">
        <v>22797</v>
      </c>
      <c r="AR8" s="12">
        <v>1621</v>
      </c>
      <c r="AS8" s="35">
        <f t="shared" si="7"/>
        <v>8.3063200261068199E-2</v>
      </c>
      <c r="AT8" s="36">
        <f t="shared" si="8"/>
        <v>0.91693679973893183</v>
      </c>
      <c r="AU8" s="36">
        <f t="shared" si="9"/>
        <v>3.1122540391851018E-2</v>
      </c>
      <c r="AV8" s="37">
        <f t="shared" si="9"/>
        <v>0.96887745960814897</v>
      </c>
      <c r="AW8" s="12">
        <v>8265</v>
      </c>
      <c r="AX8" s="12">
        <v>6</v>
      </c>
      <c r="AY8" s="12">
        <v>8259</v>
      </c>
      <c r="AZ8" s="12">
        <v>7671</v>
      </c>
      <c r="BA8" s="12">
        <v>588</v>
      </c>
      <c r="BB8" s="12">
        <v>2036</v>
      </c>
      <c r="BC8" s="12">
        <v>0</v>
      </c>
      <c r="BD8" s="12">
        <v>2036</v>
      </c>
      <c r="BE8" s="12">
        <v>1725</v>
      </c>
      <c r="BF8" s="12">
        <v>311</v>
      </c>
      <c r="BG8" s="12">
        <v>2055</v>
      </c>
      <c r="BH8" s="12">
        <v>0</v>
      </c>
      <c r="BI8" s="12">
        <v>2055</v>
      </c>
      <c r="BJ8" s="12">
        <v>1883</v>
      </c>
      <c r="BK8" s="12">
        <v>172</v>
      </c>
      <c r="BL8" s="12">
        <v>1480</v>
      </c>
      <c r="BM8" s="12">
        <v>1308</v>
      </c>
      <c r="BN8" s="12">
        <v>172</v>
      </c>
      <c r="BO8" s="12">
        <v>3523</v>
      </c>
      <c r="BP8" s="12">
        <v>612</v>
      </c>
      <c r="BQ8" s="12">
        <v>556</v>
      </c>
      <c r="BR8" s="12">
        <v>56</v>
      </c>
      <c r="BS8" s="12">
        <v>2825</v>
      </c>
      <c r="BT8" s="12">
        <v>290</v>
      </c>
      <c r="BU8" s="12">
        <v>272</v>
      </c>
      <c r="BV8" s="12">
        <v>18</v>
      </c>
      <c r="BW8" s="12">
        <v>3581</v>
      </c>
      <c r="BX8" s="35">
        <f t="shared" si="10"/>
        <v>8.9397230518598964E-2</v>
      </c>
      <c r="BY8" s="36">
        <f t="shared" si="11"/>
        <v>0.91060276948140106</v>
      </c>
      <c r="BZ8" s="36">
        <f t="shared" si="12"/>
        <v>5.8246772158042912E-4</v>
      </c>
      <c r="CA8" s="37">
        <f t="shared" si="12"/>
        <v>0.99941753227841956</v>
      </c>
      <c r="CB8" s="11"/>
    </row>
    <row r="9" spans="1:80" s="12" customFormat="1" ht="15.75" thickBot="1" x14ac:dyDescent="0.3">
      <c r="A9" s="12" t="s">
        <v>76</v>
      </c>
      <c r="B9" s="12">
        <v>746462</v>
      </c>
      <c r="C9" s="12">
        <v>10345</v>
      </c>
      <c r="D9" s="12">
        <v>736117</v>
      </c>
      <c r="E9" s="12">
        <v>539536</v>
      </c>
      <c r="F9" s="12">
        <v>196581</v>
      </c>
      <c r="G9" s="38">
        <f t="shared" si="0"/>
        <v>0.26705129755188373</v>
      </c>
      <c r="H9" s="39">
        <f t="shared" si="1"/>
        <v>0.73294870244811627</v>
      </c>
      <c r="I9" s="39">
        <f t="shared" si="2"/>
        <v>1.3858709485546485E-2</v>
      </c>
      <c r="J9" s="40">
        <f t="shared" si="3"/>
        <v>0.98614129051445354</v>
      </c>
      <c r="K9" s="12">
        <v>713846</v>
      </c>
      <c r="L9" s="12">
        <v>16863</v>
      </c>
      <c r="M9" s="12">
        <v>696983</v>
      </c>
      <c r="N9" s="12">
        <v>592916</v>
      </c>
      <c r="O9" s="12">
        <v>104067</v>
      </c>
      <c r="P9" s="12">
        <v>1111709</v>
      </c>
      <c r="Q9" s="12">
        <v>21964</v>
      </c>
      <c r="R9" s="12">
        <v>1089745</v>
      </c>
      <c r="S9" s="12">
        <v>971491</v>
      </c>
      <c r="T9" s="12">
        <v>118254</v>
      </c>
      <c r="U9" s="38">
        <f t="shared" si="4"/>
        <v>0.12442912407484519</v>
      </c>
      <c r="V9" s="39">
        <f t="shared" si="5"/>
        <v>0.87557087592515481</v>
      </c>
      <c r="W9" s="39">
        <f t="shared" si="6"/>
        <v>2.126860050779078E-2</v>
      </c>
      <c r="X9" s="40">
        <f t="shared" si="6"/>
        <v>0.97873139949220922</v>
      </c>
      <c r="Y9" s="12">
        <v>1968179</v>
      </c>
      <c r="Z9" s="12">
        <v>24467</v>
      </c>
      <c r="AA9" s="12">
        <v>1943712</v>
      </c>
      <c r="AB9" s="12">
        <v>1787136</v>
      </c>
      <c r="AC9" s="12">
        <v>156576</v>
      </c>
      <c r="AD9" s="12">
        <v>1862879</v>
      </c>
      <c r="AE9" s="12">
        <v>15671</v>
      </c>
      <c r="AF9" s="12">
        <v>1847208</v>
      </c>
      <c r="AG9" s="12">
        <v>1722421</v>
      </c>
      <c r="AH9" s="12">
        <v>124787</v>
      </c>
      <c r="AI9" s="12">
        <v>3226781</v>
      </c>
      <c r="AJ9" s="12">
        <v>18688</v>
      </c>
      <c r="AK9" s="12">
        <v>3208093</v>
      </c>
      <c r="AL9" s="12">
        <v>3000923</v>
      </c>
      <c r="AM9" s="12">
        <v>207170</v>
      </c>
      <c r="AN9" s="12">
        <v>2163732</v>
      </c>
      <c r="AO9" s="12">
        <v>4239</v>
      </c>
      <c r="AP9" s="12">
        <v>2159493</v>
      </c>
      <c r="AQ9" s="12">
        <v>2005047</v>
      </c>
      <c r="AR9" s="12">
        <v>154446</v>
      </c>
      <c r="AS9" s="38">
        <f t="shared" si="7"/>
        <v>7.0205664548344454E-2</v>
      </c>
      <c r="AT9" s="39">
        <f t="shared" si="8"/>
        <v>0.92979433545165557</v>
      </c>
      <c r="AU9" s="39">
        <f t="shared" si="9"/>
        <v>6.8388564161139141E-3</v>
      </c>
      <c r="AV9" s="40">
        <f t="shared" si="9"/>
        <v>0.99316114358388607</v>
      </c>
      <c r="AW9" s="12">
        <v>619273</v>
      </c>
      <c r="AX9" s="12">
        <v>240</v>
      </c>
      <c r="AY9" s="12">
        <v>619033</v>
      </c>
      <c r="AZ9" s="12">
        <v>570941</v>
      </c>
      <c r="BA9" s="12">
        <v>48092</v>
      </c>
      <c r="BB9" s="12">
        <v>177448</v>
      </c>
      <c r="BC9" s="12">
        <v>11</v>
      </c>
      <c r="BD9" s="12">
        <v>177437</v>
      </c>
      <c r="BE9" s="12">
        <v>163017</v>
      </c>
      <c r="BF9" s="12">
        <v>14420</v>
      </c>
      <c r="BG9" s="12">
        <v>169690</v>
      </c>
      <c r="BH9" s="12">
        <v>0</v>
      </c>
      <c r="BI9" s="12">
        <v>169690</v>
      </c>
      <c r="BJ9" s="12">
        <v>157125</v>
      </c>
      <c r="BK9" s="12">
        <v>12565</v>
      </c>
      <c r="BL9" s="12">
        <v>141587</v>
      </c>
      <c r="BM9" s="12">
        <v>130056</v>
      </c>
      <c r="BN9" s="12">
        <v>11531</v>
      </c>
      <c r="BO9" s="12">
        <v>242994</v>
      </c>
      <c r="BP9" s="12">
        <v>56769</v>
      </c>
      <c r="BQ9" s="12">
        <v>52275</v>
      </c>
      <c r="BR9" s="12">
        <v>4494</v>
      </c>
      <c r="BS9" s="12">
        <v>226813</v>
      </c>
      <c r="BT9" s="12">
        <v>32407</v>
      </c>
      <c r="BU9" s="12">
        <v>29705</v>
      </c>
      <c r="BV9" s="12">
        <v>2702</v>
      </c>
      <c r="BW9" s="12">
        <v>373553</v>
      </c>
      <c r="BX9" s="38">
        <f t="shared" si="10"/>
        <v>7.8370956193506189E-2</v>
      </c>
      <c r="BY9" s="39">
        <f t="shared" si="11"/>
        <v>0.9216290438064938</v>
      </c>
      <c r="BZ9" s="39">
        <f t="shared" si="12"/>
        <v>3.150412754276591E-4</v>
      </c>
      <c r="CA9" s="40">
        <f t="shared" si="12"/>
        <v>0.9996849587245723</v>
      </c>
      <c r="CB9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9"/>
  <sheetViews>
    <sheetView zoomScale="40" zoomScaleNormal="40" workbookViewId="0">
      <selection activeCell="I10" sqref="I10"/>
    </sheetView>
  </sheetViews>
  <sheetFormatPr defaultColWidth="8.85546875" defaultRowHeight="15" x14ac:dyDescent="0.25"/>
  <cols>
    <col min="1" max="1" width="18.85546875" style="1" customWidth="1"/>
    <col min="2" max="2" width="14.28515625" style="1" bestFit="1" customWidth="1"/>
    <col min="3" max="3" width="22.7109375" bestFit="1" customWidth="1"/>
    <col min="4" max="4" width="18.42578125" bestFit="1" customWidth="1"/>
    <col min="5" max="5" width="24.7109375" bestFit="1" customWidth="1"/>
    <col min="6" max="6" width="26.85546875" customWidth="1"/>
    <col min="7" max="7" width="18.28515625" style="2" customWidth="1"/>
    <col min="8" max="8" width="14.28515625" style="2" bestFit="1" customWidth="1"/>
    <col min="9" max="9" width="12.42578125" style="2" bestFit="1" customWidth="1"/>
    <col min="10" max="10" width="11.85546875" style="2" bestFit="1" customWidth="1"/>
    <col min="11" max="11" width="11.7109375" style="1" hidden="1" customWidth="1"/>
    <col min="12" max="12" width="14.28515625" style="1" bestFit="1" customWidth="1"/>
    <col min="13" max="13" width="22.7109375" style="1" bestFit="1" customWidth="1"/>
    <col min="14" max="14" width="18.42578125" style="1" bestFit="1" customWidth="1"/>
    <col min="15" max="15" width="24.7109375" style="1" bestFit="1" customWidth="1"/>
    <col min="16" max="16" width="26.85546875" style="1" bestFit="1" customWidth="1"/>
    <col min="17" max="17" width="14.28515625" style="1" bestFit="1" customWidth="1"/>
    <col min="18" max="18" width="22.7109375" style="1" bestFit="1" customWidth="1"/>
    <col min="19" max="19" width="18.42578125" style="1" bestFit="1" customWidth="1"/>
    <col min="20" max="20" width="24.7109375" style="1" bestFit="1" customWidth="1"/>
    <col min="21" max="21" width="26.85546875" style="1" bestFit="1" customWidth="1"/>
    <col min="22" max="24" width="17.85546875" style="1" customWidth="1"/>
    <col min="25" max="25" width="11.85546875" style="1" customWidth="1"/>
    <col min="26" max="26" width="14.28515625" style="1" bestFit="1" customWidth="1"/>
    <col min="27" max="27" width="22.7109375" style="1" bestFit="1" customWidth="1"/>
    <col min="28" max="28" width="18.42578125" style="1" bestFit="1" customWidth="1"/>
    <col min="29" max="29" width="24.7109375" style="1" bestFit="1" customWidth="1"/>
    <col min="30" max="30" width="26.85546875" style="1" bestFit="1" customWidth="1"/>
    <col min="31" max="31" width="14.28515625" style="1" bestFit="1" customWidth="1"/>
    <col min="32" max="32" width="22.7109375" style="1" bestFit="1" customWidth="1"/>
    <col min="33" max="33" width="18.42578125" style="1" bestFit="1" customWidth="1"/>
    <col min="34" max="34" width="24.7109375" style="1" bestFit="1" customWidth="1"/>
    <col min="35" max="35" width="26.85546875" style="1" bestFit="1" customWidth="1"/>
    <col min="36" max="36" width="13.7109375" style="1" bestFit="1" customWidth="1"/>
    <col min="37" max="37" width="21.85546875" style="1" bestFit="1" customWidth="1"/>
    <col min="38" max="38" width="17.7109375" style="1" bestFit="1" customWidth="1"/>
    <col min="39" max="39" width="23.5703125" style="1" bestFit="1" customWidth="1"/>
    <col min="40" max="40" width="25.7109375" style="1" bestFit="1" customWidth="1"/>
    <col min="41" max="41" width="13.7109375" style="1" bestFit="1" customWidth="1"/>
    <col min="42" max="42" width="21.85546875" style="1" bestFit="1" customWidth="1"/>
    <col min="43" max="43" width="17.7109375" style="1" bestFit="1" customWidth="1"/>
    <col min="44" max="44" width="23.5703125" style="1" bestFit="1" customWidth="1"/>
    <col min="45" max="45" width="25.7109375" style="1" customWidth="1"/>
    <col min="46" max="48" width="17.85546875" style="1" customWidth="1"/>
    <col min="49" max="49" width="13.28515625" style="1" customWidth="1"/>
    <col min="50" max="50" width="15.7109375" style="1" bestFit="1" customWidth="1"/>
    <col min="51" max="51" width="25" bestFit="1" customWidth="1"/>
    <col min="52" max="52" width="20.5703125" style="1" bestFit="1" customWidth="1"/>
    <col min="53" max="53" width="27.5703125" bestFit="1" customWidth="1"/>
    <col min="54" max="54" width="30" bestFit="1" customWidth="1"/>
    <col min="55" max="55" width="15.7109375" style="1" bestFit="1" customWidth="1"/>
    <col min="56" max="56" width="25" bestFit="1" customWidth="1"/>
    <col min="57" max="57" width="20.5703125" style="1" bestFit="1" customWidth="1"/>
    <col min="58" max="58" width="27.5703125" bestFit="1" customWidth="1"/>
    <col min="59" max="59" width="30" bestFit="1" customWidth="1"/>
    <col min="60" max="60" width="15.7109375" style="1" bestFit="1" customWidth="1"/>
    <col min="61" max="61" width="25" bestFit="1" customWidth="1"/>
    <col min="62" max="62" width="20.5703125" style="1" bestFit="1" customWidth="1"/>
    <col min="63" max="63" width="27.5703125" bestFit="1" customWidth="1"/>
    <col min="64" max="64" width="30" customWidth="1"/>
    <col min="65" max="65" width="15.7109375" style="1" bestFit="1" customWidth="1"/>
    <col min="66" max="66" width="22.7109375" bestFit="1" customWidth="1"/>
    <col min="67" max="67" width="25" bestFit="1" customWidth="1"/>
    <col min="68" max="68" width="18.28515625" bestFit="1" customWidth="1"/>
    <col min="69" max="69" width="15.7109375" style="1" bestFit="1" customWidth="1"/>
    <col min="70" max="70" width="22.7109375" bestFit="1" customWidth="1"/>
    <col min="71" max="71" width="25" bestFit="1" customWidth="1"/>
    <col min="72" max="72" width="18.28515625" bestFit="1" customWidth="1"/>
    <col min="73" max="73" width="18" style="1" bestFit="1" customWidth="1"/>
    <col min="74" max="74" width="24.7109375" bestFit="1" customWidth="1"/>
    <col min="75" max="75" width="27.28515625" bestFit="1" customWidth="1"/>
    <col min="76" max="76" width="20.28515625" bestFit="1" customWidth="1"/>
    <col min="77" max="77" width="16.7109375" style="2" bestFit="1" customWidth="1"/>
    <col min="78" max="78" width="14.7109375" style="2" bestFit="1" customWidth="1"/>
    <col min="79" max="79" width="12.7109375" style="2" bestFit="1" customWidth="1"/>
    <col min="80" max="80" width="12.140625" style="2" bestFit="1" customWidth="1"/>
    <col min="81" max="81" width="8.85546875" style="2"/>
  </cols>
  <sheetData>
    <row r="1" spans="1:81" s="1" customFormat="1" x14ac:dyDescent="0.25">
      <c r="A1" s="1" t="s">
        <v>78</v>
      </c>
      <c r="B1" s="4" t="s">
        <v>90</v>
      </c>
      <c r="C1" s="4" t="s">
        <v>83</v>
      </c>
      <c r="D1" s="4" t="s">
        <v>84</v>
      </c>
      <c r="E1" s="4" t="s">
        <v>86</v>
      </c>
      <c r="F1" s="4" t="s">
        <v>87</v>
      </c>
      <c r="G1" s="29" t="s">
        <v>38</v>
      </c>
      <c r="H1" s="15" t="s">
        <v>39</v>
      </c>
      <c r="I1" s="15" t="s">
        <v>40</v>
      </c>
      <c r="J1" s="16" t="s">
        <v>41</v>
      </c>
      <c r="K1" s="1" t="s">
        <v>0</v>
      </c>
      <c r="L1" s="1" t="s">
        <v>91</v>
      </c>
      <c r="M1" s="1" t="s">
        <v>92</v>
      </c>
      <c r="N1" s="1" t="s">
        <v>85</v>
      </c>
      <c r="O1" s="1" t="s">
        <v>88</v>
      </c>
      <c r="P1" s="1" t="s">
        <v>89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21" t="s">
        <v>34</v>
      </c>
      <c r="W1" s="22" t="s">
        <v>35</v>
      </c>
      <c r="X1" s="22" t="s">
        <v>36</v>
      </c>
      <c r="Y1" s="23" t="s">
        <v>37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21" t="s">
        <v>66</v>
      </c>
      <c r="AU1" s="22" t="s">
        <v>67</v>
      </c>
      <c r="AV1" s="22" t="s">
        <v>68</v>
      </c>
      <c r="AW1" s="23" t="s">
        <v>69</v>
      </c>
      <c r="AX1" s="1" t="s">
        <v>118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123</v>
      </c>
      <c r="BD1" s="1" t="s">
        <v>124</v>
      </c>
      <c r="BE1" s="1" t="s">
        <v>125</v>
      </c>
      <c r="BF1" s="1" t="s">
        <v>126</v>
      </c>
      <c r="BG1" s="1" t="s">
        <v>127</v>
      </c>
      <c r="BH1" s="1" t="s">
        <v>128</v>
      </c>
      <c r="BI1" s="1" t="s">
        <v>129</v>
      </c>
      <c r="BJ1" s="1" t="s">
        <v>130</v>
      </c>
      <c r="BK1" s="1" t="s">
        <v>131</v>
      </c>
      <c r="BL1" s="1" t="s">
        <v>132</v>
      </c>
      <c r="BM1" s="4" t="s">
        <v>133</v>
      </c>
      <c r="BN1" s="4" t="s">
        <v>134</v>
      </c>
      <c r="BO1" s="4" t="s">
        <v>135</v>
      </c>
      <c r="BP1" s="4" t="s">
        <v>136</v>
      </c>
      <c r="BQ1" s="4" t="s">
        <v>137</v>
      </c>
      <c r="BR1" s="4" t="s">
        <v>138</v>
      </c>
      <c r="BS1" s="4" t="s">
        <v>139</v>
      </c>
      <c r="BT1" s="4" t="s">
        <v>140</v>
      </c>
      <c r="BU1" s="4" t="s">
        <v>141</v>
      </c>
      <c r="BV1" s="4" t="s">
        <v>142</v>
      </c>
      <c r="BW1" s="4" t="s">
        <v>143</v>
      </c>
      <c r="BX1" s="4" t="s">
        <v>144</v>
      </c>
      <c r="BY1" s="26" t="s">
        <v>79</v>
      </c>
      <c r="BZ1" s="27" t="s">
        <v>80</v>
      </c>
      <c r="CA1" s="27" t="s">
        <v>81</v>
      </c>
      <c r="CB1" s="28" t="s">
        <v>82</v>
      </c>
      <c r="CC1" s="2"/>
    </row>
    <row r="2" spans="1:81" s="1" customFormat="1" x14ac:dyDescent="0.25">
      <c r="G2" s="24"/>
      <c r="H2" s="17"/>
      <c r="I2" s="17"/>
      <c r="J2" s="18"/>
      <c r="V2" s="24"/>
      <c r="W2" s="17"/>
      <c r="X2" s="17"/>
      <c r="Y2" s="18"/>
      <c r="AT2" s="24"/>
      <c r="AU2" s="17"/>
      <c r="AV2" s="17"/>
      <c r="AW2" s="18"/>
      <c r="BY2" s="24"/>
      <c r="BZ2" s="17"/>
      <c r="CA2" s="17"/>
      <c r="CB2" s="18"/>
      <c r="CC2" s="2"/>
    </row>
    <row r="3" spans="1:81" s="5" customFormat="1" x14ac:dyDescent="0.25">
      <c r="A3" s="5" t="s">
        <v>1</v>
      </c>
      <c r="B3" s="5">
        <v>106233</v>
      </c>
      <c r="C3" s="5">
        <v>2413</v>
      </c>
      <c r="D3" s="5">
        <v>103820</v>
      </c>
      <c r="E3" s="5">
        <v>77563</v>
      </c>
      <c r="F3" s="5">
        <v>26257</v>
      </c>
      <c r="G3" s="30">
        <f>F3/D3</f>
        <v>0.25290888075515316</v>
      </c>
      <c r="H3" s="31">
        <f>E3/D3</f>
        <v>0.74709111924484684</v>
      </c>
      <c r="I3" s="31">
        <f>C3/B3</f>
        <v>2.271422251089586E-2</v>
      </c>
      <c r="J3" s="32">
        <f>D3/B3</f>
        <v>0.97728577748910417</v>
      </c>
      <c r="K3" s="5">
        <v>216486</v>
      </c>
      <c r="L3" s="5">
        <v>111877</v>
      </c>
      <c r="M3" s="5">
        <v>3305</v>
      </c>
      <c r="N3" s="5">
        <v>108572</v>
      </c>
      <c r="O3" s="5">
        <v>92320</v>
      </c>
      <c r="P3" s="5">
        <v>16252</v>
      </c>
      <c r="Q3" s="5">
        <v>220797</v>
      </c>
      <c r="R3" s="5">
        <v>4975</v>
      </c>
      <c r="S3" s="5">
        <v>215822</v>
      </c>
      <c r="T3" s="5">
        <v>190495</v>
      </c>
      <c r="U3" s="5">
        <v>25327</v>
      </c>
      <c r="V3" s="30">
        <f>(P3+U3)/($N3+$S3)</f>
        <v>0.12817438053724792</v>
      </c>
      <c r="W3" s="31">
        <f>(O3+T3)/($N3+$S3)</f>
        <v>0.87182561946275206</v>
      </c>
      <c r="X3" s="31">
        <f>(M3+R3)/($L3+$Q3)</f>
        <v>2.4889230898717665E-2</v>
      </c>
      <c r="Y3" s="32">
        <f>(N3+S3)/($L3+$Q3)</f>
        <v>0.97511076910128236</v>
      </c>
      <c r="Z3" s="5">
        <v>491060</v>
      </c>
      <c r="AA3" s="5">
        <v>6492</v>
      </c>
      <c r="AB3" s="5">
        <v>484568</v>
      </c>
      <c r="AC3" s="5">
        <v>453825</v>
      </c>
      <c r="AD3" s="5">
        <v>30743</v>
      </c>
      <c r="AE3" s="5">
        <v>537465</v>
      </c>
      <c r="AF3" s="5">
        <v>4425</v>
      </c>
      <c r="AG3" s="5">
        <v>533040</v>
      </c>
      <c r="AH3" s="5">
        <v>510201</v>
      </c>
      <c r="AI3" s="5">
        <v>22839</v>
      </c>
      <c r="AJ3" s="5">
        <v>1038701</v>
      </c>
      <c r="AK3" s="5">
        <v>6691</v>
      </c>
      <c r="AL3" s="5">
        <v>1032010</v>
      </c>
      <c r="AM3" s="5">
        <v>987473</v>
      </c>
      <c r="AN3" s="5">
        <v>44537</v>
      </c>
      <c r="AO3" s="5">
        <v>832115</v>
      </c>
      <c r="AP3" s="5">
        <v>1947</v>
      </c>
      <c r="AQ3" s="5">
        <v>830168</v>
      </c>
      <c r="AR3" s="5">
        <v>785823</v>
      </c>
      <c r="AS3" s="5">
        <v>44345</v>
      </c>
      <c r="AT3" s="30">
        <f>(AS3+AN3+AI3+AD3)/($AQ3+$AL3+$AG3+$AB3)</f>
        <v>4.9470342587956191E-2</v>
      </c>
      <c r="AU3" s="31">
        <f>(AR3+AM3+AH3+AC3)/($AQ3+$AL3+$AG3+$AB3)</f>
        <v>0.95052965741204376</v>
      </c>
      <c r="AV3" s="31">
        <f>(AP3+AK3+AF3+AA3)/($AO3+$AJ3+$AE3+$Z3)</f>
        <v>6.7446361086881471E-3</v>
      </c>
      <c r="AW3" s="32">
        <f>(AQ3+AL3+AG3+AB3)/($AO3+$AJ3+$AE3+$Z3)</f>
        <v>0.99325536389131186</v>
      </c>
      <c r="AX3" s="5">
        <v>300620</v>
      </c>
      <c r="AY3" s="5">
        <v>133</v>
      </c>
      <c r="AZ3" s="5">
        <v>300487</v>
      </c>
      <c r="BA3" s="5">
        <v>282872</v>
      </c>
      <c r="BB3" s="5">
        <v>17615</v>
      </c>
      <c r="BC3" s="5">
        <v>93310</v>
      </c>
      <c r="BD3" s="5">
        <v>23</v>
      </c>
      <c r="BE3" s="5">
        <v>93287</v>
      </c>
      <c r="BF3" s="5">
        <v>86629</v>
      </c>
      <c r="BG3" s="5">
        <v>6658</v>
      </c>
      <c r="BH3" s="5">
        <v>94906</v>
      </c>
      <c r="BI3" s="5">
        <v>0</v>
      </c>
      <c r="BJ3" s="5">
        <v>94906</v>
      </c>
      <c r="BK3" s="5">
        <v>88231</v>
      </c>
      <c r="BL3" s="5">
        <v>6675</v>
      </c>
      <c r="BM3" s="5">
        <v>79472</v>
      </c>
      <c r="BN3" s="5">
        <v>74059</v>
      </c>
      <c r="BO3" s="5">
        <v>5413</v>
      </c>
      <c r="BP3" s="5">
        <v>121515</v>
      </c>
      <c r="BQ3" s="5">
        <v>28895</v>
      </c>
      <c r="BR3" s="5">
        <v>27008</v>
      </c>
      <c r="BS3" s="5">
        <v>1887</v>
      </c>
      <c r="BT3" s="5">
        <v>120591</v>
      </c>
      <c r="BU3" s="5">
        <v>13362</v>
      </c>
      <c r="BV3" s="5">
        <v>12554</v>
      </c>
      <c r="BW3" s="5">
        <v>808</v>
      </c>
      <c r="BX3" s="5">
        <v>193997</v>
      </c>
      <c r="BY3" s="30">
        <f>(BW3+BS3+BO3+BL3+BG3+BB3)/($BU3+$BQ3+$BM3+$BJ3+$BE3+$AZ3)</f>
        <v>6.3983329210414649E-2</v>
      </c>
      <c r="BZ3" s="31">
        <f>(BV3+BR3+BN3+BK3+BF3+BA3)/($BU3+$BQ3+$BM3+$BJ3+$BE3+$AZ3)</f>
        <v>0.93601667078958539</v>
      </c>
      <c r="CA3" s="31">
        <f>(BD3+AY3)/($BC3+$AX3)</f>
        <v>3.9600944330210949E-4</v>
      </c>
      <c r="CB3" s="32">
        <f>(BE3+AZ3)/($BC3+$AX3)</f>
        <v>0.99960399055669791</v>
      </c>
      <c r="CC3" s="13"/>
    </row>
    <row r="4" spans="1:81" s="1" customFormat="1" x14ac:dyDescent="0.25">
      <c r="G4" s="30"/>
      <c r="H4" s="31"/>
      <c r="I4" s="17"/>
      <c r="J4" s="18"/>
      <c r="V4" s="24"/>
      <c r="W4" s="17"/>
      <c r="X4" s="17"/>
      <c r="Y4" s="18"/>
      <c r="AT4" s="24"/>
      <c r="AU4" s="17"/>
      <c r="AV4" s="17"/>
      <c r="AW4" s="18"/>
      <c r="BY4" s="24"/>
      <c r="BZ4" s="17"/>
      <c r="CA4" s="17"/>
      <c r="CB4" s="18"/>
      <c r="CC4" s="2"/>
    </row>
    <row r="5" spans="1:81" s="5" customFormat="1" x14ac:dyDescent="0.25">
      <c r="A5" s="5" t="s">
        <v>21</v>
      </c>
      <c r="G5" s="30">
        <f>AVERAGE(G6:G10)</f>
        <v>0.33786482981771215</v>
      </c>
      <c r="H5" s="31">
        <f>AVERAGE(H6:H10)</f>
        <v>0.66213517018228785</v>
      </c>
      <c r="I5" s="31">
        <f t="shared" ref="I5:J5" si="0">AVERAGE(I6:I10)</f>
        <v>1.7386573456870842E-2</v>
      </c>
      <c r="J5" s="32">
        <f t="shared" si="0"/>
        <v>0.98261342654312922</v>
      </c>
      <c r="V5" s="30">
        <f>AVERAGE(V6:V10)</f>
        <v>0.13262281135297632</v>
      </c>
      <c r="W5" s="31">
        <f t="shared" ref="W5:Y5" si="1">AVERAGE(W6:W10)</f>
        <v>0.86737718864702362</v>
      </c>
      <c r="X5" s="31">
        <f t="shared" si="1"/>
        <v>2.4196555015347433E-2</v>
      </c>
      <c r="Y5" s="32">
        <f t="shared" si="1"/>
        <v>0.97580344498465266</v>
      </c>
      <c r="AT5" s="30">
        <f>AVERAGE(AT6:AT10)</f>
        <v>5.4284838410316727E-2</v>
      </c>
      <c r="AU5" s="31">
        <f t="shared" ref="AU5:AW5" si="2">AVERAGE(AU6:AU10)</f>
        <v>0.94571516158968338</v>
      </c>
      <c r="AV5" s="31">
        <f t="shared" si="2"/>
        <v>5.7272859191557102E-3</v>
      </c>
      <c r="AW5" s="32">
        <f t="shared" si="2"/>
        <v>0.99427271408084417</v>
      </c>
      <c r="BY5" s="30">
        <f>AVERAGE(BY6:BY10)</f>
        <v>4.3338972649153394E-2</v>
      </c>
      <c r="BZ5" s="31">
        <f t="shared" ref="BZ5:CB5" si="3">AVERAGE(BZ6:BZ10)</f>
        <v>0.95666102735084668</v>
      </c>
      <c r="CA5" s="31">
        <f t="shared" si="3"/>
        <v>3.2928064842958459E-4</v>
      </c>
      <c r="CB5" s="32">
        <f t="shared" si="3"/>
        <v>0.99967071935157037</v>
      </c>
      <c r="CC5" s="13"/>
    </row>
    <row r="6" spans="1:81" s="1" customFormat="1" x14ac:dyDescent="0.25">
      <c r="A6" s="1" t="s">
        <v>5</v>
      </c>
      <c r="B6" s="1">
        <v>19027</v>
      </c>
      <c r="C6" s="1">
        <v>278</v>
      </c>
      <c r="D6" s="1">
        <v>18749</v>
      </c>
      <c r="E6" s="1">
        <v>14614</v>
      </c>
      <c r="F6" s="1">
        <v>4135</v>
      </c>
      <c r="G6" s="30">
        <f>F6/D6</f>
        <v>0.22054509573843939</v>
      </c>
      <c r="H6" s="31">
        <f t="shared" ref="H6:H29" si="4">E6/D6</f>
        <v>0.77945490426156061</v>
      </c>
      <c r="I6" s="17">
        <f>C6/B6</f>
        <v>1.4610816208545751E-2</v>
      </c>
      <c r="J6" s="18">
        <f>D6/B6</f>
        <v>0.98538918379145424</v>
      </c>
      <c r="K6" s="1">
        <v>51391</v>
      </c>
      <c r="L6" s="1">
        <v>20104</v>
      </c>
      <c r="M6" s="1">
        <v>323</v>
      </c>
      <c r="N6" s="1">
        <v>19781</v>
      </c>
      <c r="O6" s="1">
        <v>16949</v>
      </c>
      <c r="P6" s="1">
        <v>2832</v>
      </c>
      <c r="Q6" s="1">
        <v>44895</v>
      </c>
      <c r="R6" s="1">
        <v>452</v>
      </c>
      <c r="S6" s="1">
        <v>44443</v>
      </c>
      <c r="T6" s="1">
        <v>39106</v>
      </c>
      <c r="U6" s="1">
        <v>5337</v>
      </c>
      <c r="V6" s="24">
        <f>(P6+U6)/($N6+$S6)</f>
        <v>0.12719544095665172</v>
      </c>
      <c r="W6" s="17">
        <f>(O6+T6)/($N6+$S6)</f>
        <v>0.8728045590433483</v>
      </c>
      <c r="X6" s="17">
        <f t="shared" ref="X6:Y10" si="5">(M6+R6)/($L6+$Q6)</f>
        <v>1.192326035785166E-2</v>
      </c>
      <c r="Y6" s="18">
        <f t="shared" si="5"/>
        <v>0.98807673964214837</v>
      </c>
      <c r="Z6" s="1">
        <v>96278</v>
      </c>
      <c r="AA6" s="1">
        <v>629</v>
      </c>
      <c r="AB6" s="1">
        <v>95649</v>
      </c>
      <c r="AC6" s="1">
        <v>90543</v>
      </c>
      <c r="AD6" s="1">
        <v>5106</v>
      </c>
      <c r="AE6" s="1">
        <v>101284</v>
      </c>
      <c r="AF6" s="1">
        <v>387</v>
      </c>
      <c r="AG6" s="1">
        <v>100897</v>
      </c>
      <c r="AH6" s="1">
        <v>96869</v>
      </c>
      <c r="AI6" s="1">
        <v>4028</v>
      </c>
      <c r="AJ6" s="1">
        <v>226074</v>
      </c>
      <c r="AK6" s="1">
        <v>440</v>
      </c>
      <c r="AL6" s="1">
        <v>225634</v>
      </c>
      <c r="AM6" s="1">
        <v>216181</v>
      </c>
      <c r="AN6" s="1">
        <v>9453</v>
      </c>
      <c r="AO6" s="1">
        <v>216247</v>
      </c>
      <c r="AP6" s="1">
        <v>14</v>
      </c>
      <c r="AQ6" s="1">
        <v>216233</v>
      </c>
      <c r="AR6" s="1">
        <v>204592</v>
      </c>
      <c r="AS6" s="1">
        <v>11641</v>
      </c>
      <c r="AT6" s="24">
        <f>(AS6+AN6+AI6+AD6)/($AQ6+$AL6+$AG6+$AB6)</f>
        <v>4.7348659880046301E-2</v>
      </c>
      <c r="AU6" s="17">
        <f>(AR6+AM6+AH6+AC6)/($AQ6+$AL6+$AG6+$AB6)</f>
        <v>0.95265134011995367</v>
      </c>
      <c r="AV6" s="17">
        <f t="shared" ref="AV6:AW10" si="6">(AP6+AK6+AF6+AA6)/($AO6+$AJ6+$AE6+$Z6)</f>
        <v>2.2972949742374777E-3</v>
      </c>
      <c r="AW6" s="18">
        <f t="shared" si="6"/>
        <v>0.99770270502576253</v>
      </c>
      <c r="AX6" s="1">
        <v>77684</v>
      </c>
      <c r="AY6" s="1">
        <v>0</v>
      </c>
      <c r="AZ6" s="1">
        <v>77684</v>
      </c>
      <c r="BA6" s="1">
        <v>72445</v>
      </c>
      <c r="BB6" s="1">
        <v>5239</v>
      </c>
      <c r="BC6" s="1">
        <v>23632</v>
      </c>
      <c r="BD6" s="1">
        <v>0</v>
      </c>
      <c r="BE6" s="1">
        <v>23632</v>
      </c>
      <c r="BF6" s="1">
        <v>21860</v>
      </c>
      <c r="BG6" s="1">
        <v>1772</v>
      </c>
      <c r="BH6" s="1">
        <v>19295</v>
      </c>
      <c r="BI6" s="1">
        <v>0</v>
      </c>
      <c r="BJ6" s="1">
        <v>19295</v>
      </c>
      <c r="BK6" s="1">
        <v>17751</v>
      </c>
      <c r="BL6" s="1">
        <v>1544</v>
      </c>
      <c r="BM6" s="1">
        <v>13808</v>
      </c>
      <c r="BN6" s="1">
        <v>12948</v>
      </c>
      <c r="BO6" s="1">
        <v>860</v>
      </c>
      <c r="BP6" s="1">
        <v>31273</v>
      </c>
      <c r="BQ6" s="1">
        <v>5379</v>
      </c>
      <c r="BR6" s="1">
        <v>5087</v>
      </c>
      <c r="BS6" s="1">
        <v>292</v>
      </c>
      <c r="BT6" s="1">
        <v>36351</v>
      </c>
      <c r="BU6" s="1">
        <v>2863</v>
      </c>
      <c r="BV6" s="1">
        <v>2734</v>
      </c>
      <c r="BW6" s="1">
        <v>129</v>
      </c>
      <c r="BX6" s="1">
        <v>65191</v>
      </c>
      <c r="BY6" s="24">
        <f>(BW6+BS6+BO6+BL6+BG6+BB6)/($BU6+$BQ6+$BM6+$BJ6+$BE6+$AZ6)</f>
        <v>6.8946663769355321E-2</v>
      </c>
      <c r="BZ6" s="17">
        <f>(BV6+BR6+BN6+BK6+BF6+BA6)/($BU6+$BQ6+$BM6+$BJ6+$BE6+$AZ6)</f>
        <v>0.93105333623064468</v>
      </c>
      <c r="CA6" s="17">
        <f t="shared" ref="CA6:CB10" si="7">(BD6+AY6)/($BC6+$AX6)</f>
        <v>0</v>
      </c>
      <c r="CB6" s="18">
        <f t="shared" si="7"/>
        <v>1</v>
      </c>
      <c r="CC6" s="2"/>
    </row>
    <row r="7" spans="1:81" s="1" customFormat="1" x14ac:dyDescent="0.25">
      <c r="A7" s="1" t="s">
        <v>6</v>
      </c>
      <c r="B7" s="1">
        <v>822</v>
      </c>
      <c r="C7" s="1">
        <v>8</v>
      </c>
      <c r="D7" s="1">
        <v>814</v>
      </c>
      <c r="E7" s="1">
        <v>608</v>
      </c>
      <c r="F7" s="1">
        <v>206</v>
      </c>
      <c r="G7" s="30">
        <f t="shared" ref="G7:G29" si="8">F7/D7</f>
        <v>0.25307125307125306</v>
      </c>
      <c r="H7" s="31">
        <f t="shared" si="4"/>
        <v>0.74692874692874689</v>
      </c>
      <c r="I7" s="17">
        <f>C7/B7</f>
        <v>9.7323600973236012E-3</v>
      </c>
      <c r="J7" s="18">
        <f>D7/B7</f>
        <v>0.99026763990267641</v>
      </c>
      <c r="K7" s="1">
        <v>2188</v>
      </c>
      <c r="L7" s="1">
        <v>837</v>
      </c>
      <c r="M7" s="1">
        <v>12</v>
      </c>
      <c r="N7" s="1">
        <v>825</v>
      </c>
      <c r="O7" s="1">
        <v>798</v>
      </c>
      <c r="P7" s="1">
        <v>27</v>
      </c>
      <c r="Q7" s="1">
        <v>1859</v>
      </c>
      <c r="R7" s="1">
        <v>0</v>
      </c>
      <c r="S7" s="1">
        <v>1859</v>
      </c>
      <c r="T7" s="1">
        <v>1596</v>
      </c>
      <c r="U7" s="1">
        <v>263</v>
      </c>
      <c r="V7" s="24">
        <f>(P7+U7)/($N7+$S7)</f>
        <v>0.10804769001490314</v>
      </c>
      <c r="W7" s="17">
        <f>(O7+T7)/($N7+$S7)</f>
        <v>0.89195230998509689</v>
      </c>
      <c r="X7" s="17">
        <f t="shared" si="5"/>
        <v>4.4510385756676559E-3</v>
      </c>
      <c r="Y7" s="18">
        <f t="shared" si="5"/>
        <v>0.99554896142433236</v>
      </c>
      <c r="Z7" s="1">
        <v>4042</v>
      </c>
      <c r="AA7" s="1">
        <v>40</v>
      </c>
      <c r="AB7" s="1">
        <v>4002</v>
      </c>
      <c r="AC7" s="1">
        <v>3693</v>
      </c>
      <c r="AD7" s="1">
        <v>309</v>
      </c>
      <c r="AE7" s="1">
        <v>4911</v>
      </c>
      <c r="AF7" s="1">
        <v>45</v>
      </c>
      <c r="AG7" s="1">
        <v>4866</v>
      </c>
      <c r="AH7" s="1">
        <v>4754</v>
      </c>
      <c r="AI7" s="1">
        <v>112</v>
      </c>
      <c r="AJ7" s="1">
        <v>6300</v>
      </c>
      <c r="AK7" s="1">
        <v>7</v>
      </c>
      <c r="AL7" s="1">
        <v>6293</v>
      </c>
      <c r="AM7" s="1">
        <v>6221</v>
      </c>
      <c r="AN7" s="1">
        <v>72</v>
      </c>
      <c r="AO7" s="1">
        <v>5958</v>
      </c>
      <c r="AP7" s="1">
        <v>0</v>
      </c>
      <c r="AQ7" s="1">
        <v>5958</v>
      </c>
      <c r="AR7" s="1">
        <v>5735</v>
      </c>
      <c r="AS7" s="1">
        <v>223</v>
      </c>
      <c r="AT7" s="24">
        <f>(AS7+AN7+AI7+AD7)/($AQ7+$AL7+$AG7+$AB7)</f>
        <v>3.3903120412898335E-2</v>
      </c>
      <c r="AU7" s="17">
        <f>(AR7+AM7+AH7+AC7)/($AQ7+$AL7+$AG7+$AB7)</f>
        <v>0.96609687958710166</v>
      </c>
      <c r="AV7" s="17">
        <f t="shared" si="6"/>
        <v>4.3373721182405353E-3</v>
      </c>
      <c r="AW7" s="18">
        <f t="shared" si="6"/>
        <v>0.99566262788175941</v>
      </c>
      <c r="AX7" s="1">
        <v>3100</v>
      </c>
      <c r="AY7" s="1">
        <v>0</v>
      </c>
      <c r="AZ7" s="1">
        <v>3100</v>
      </c>
      <c r="BA7" s="1">
        <v>2921</v>
      </c>
      <c r="BB7" s="1">
        <v>179</v>
      </c>
      <c r="BC7" s="1">
        <v>959</v>
      </c>
      <c r="BD7" s="1">
        <v>0</v>
      </c>
      <c r="BE7" s="1">
        <v>959</v>
      </c>
      <c r="BF7" s="1">
        <v>879</v>
      </c>
      <c r="BG7" s="1">
        <v>80</v>
      </c>
      <c r="BH7" s="1">
        <v>1170</v>
      </c>
      <c r="BI7" s="1">
        <v>0</v>
      </c>
      <c r="BJ7" s="1">
        <v>1170</v>
      </c>
      <c r="BK7" s="1">
        <v>1103</v>
      </c>
      <c r="BL7" s="1">
        <v>67</v>
      </c>
      <c r="BM7" s="1">
        <v>1020</v>
      </c>
      <c r="BN7" s="1">
        <v>955</v>
      </c>
      <c r="BO7" s="1">
        <v>65</v>
      </c>
      <c r="BP7" s="1">
        <v>1568</v>
      </c>
      <c r="BQ7" s="1">
        <v>403</v>
      </c>
      <c r="BR7" s="1">
        <v>364</v>
      </c>
      <c r="BS7" s="1">
        <v>39</v>
      </c>
      <c r="BT7" s="1">
        <v>1403</v>
      </c>
      <c r="BU7" s="1">
        <v>93</v>
      </c>
      <c r="BV7" s="1">
        <v>93</v>
      </c>
      <c r="BW7" s="1">
        <v>0</v>
      </c>
      <c r="BX7" s="1">
        <v>1179</v>
      </c>
      <c r="BY7" s="24">
        <f>(BW7+BS7+BO7+BL7+BG7+BB7)/($BU7+$BQ7+$BM7+$BJ7+$BE7+$AZ7)</f>
        <v>6.3750926612305414E-2</v>
      </c>
      <c r="BZ7" s="17">
        <f>(BV7+BR7+BN7+BK7+BF7+BA7)/($BU7+$BQ7+$BM7+$BJ7+$BE7+$AZ7)</f>
        <v>0.93624907338769459</v>
      </c>
      <c r="CA7" s="17">
        <f t="shared" si="7"/>
        <v>0</v>
      </c>
      <c r="CB7" s="18">
        <f t="shared" si="7"/>
        <v>1</v>
      </c>
      <c r="CC7" s="2"/>
    </row>
    <row r="8" spans="1:81" s="1" customFormat="1" x14ac:dyDescent="0.25">
      <c r="A8" s="1" t="s">
        <v>10</v>
      </c>
      <c r="B8" s="1">
        <v>3652</v>
      </c>
      <c r="C8" s="1">
        <v>86</v>
      </c>
      <c r="D8" s="1">
        <v>3566</v>
      </c>
      <c r="E8" s="1">
        <v>3002</v>
      </c>
      <c r="F8" s="1">
        <v>564</v>
      </c>
      <c r="G8" s="30">
        <f t="shared" si="8"/>
        <v>0.15816040381379698</v>
      </c>
      <c r="H8" s="31">
        <f t="shared" si="4"/>
        <v>0.84183959618620308</v>
      </c>
      <c r="I8" s="17">
        <f>C8/B8</f>
        <v>2.3548740416210297E-2</v>
      </c>
      <c r="J8" s="18">
        <f>D8/B8</f>
        <v>0.97645125958378975</v>
      </c>
      <c r="K8" s="1">
        <v>8558</v>
      </c>
      <c r="L8" s="1">
        <v>4084</v>
      </c>
      <c r="M8" s="1">
        <v>218</v>
      </c>
      <c r="N8" s="1">
        <v>3866</v>
      </c>
      <c r="O8" s="1">
        <v>3502</v>
      </c>
      <c r="P8" s="1">
        <v>364</v>
      </c>
      <c r="Q8" s="1">
        <v>7095</v>
      </c>
      <c r="R8" s="1">
        <v>228</v>
      </c>
      <c r="S8" s="1">
        <v>6867</v>
      </c>
      <c r="T8" s="1">
        <v>6159</v>
      </c>
      <c r="U8" s="1">
        <v>708</v>
      </c>
      <c r="V8" s="24">
        <f>(P8+U8)/($N8+$S8)</f>
        <v>9.9878878226031864E-2</v>
      </c>
      <c r="W8" s="17">
        <f>(O8+T8)/($N8+$S8)</f>
        <v>0.90012112177396808</v>
      </c>
      <c r="X8" s="17">
        <f t="shared" si="5"/>
        <v>3.9896234010197693E-2</v>
      </c>
      <c r="Y8" s="18">
        <f t="shared" si="5"/>
        <v>0.96010376598980229</v>
      </c>
      <c r="Z8" s="1">
        <v>16393</v>
      </c>
      <c r="AA8" s="1">
        <v>213</v>
      </c>
      <c r="AB8" s="1">
        <v>16180</v>
      </c>
      <c r="AC8" s="1">
        <v>15207</v>
      </c>
      <c r="AD8" s="1">
        <v>973</v>
      </c>
      <c r="AE8" s="1">
        <v>20003</v>
      </c>
      <c r="AF8" s="1">
        <v>175</v>
      </c>
      <c r="AG8" s="1">
        <v>19828</v>
      </c>
      <c r="AH8" s="1">
        <v>18983</v>
      </c>
      <c r="AI8" s="1">
        <v>845</v>
      </c>
      <c r="AJ8" s="1">
        <v>53176</v>
      </c>
      <c r="AK8" s="1">
        <v>394</v>
      </c>
      <c r="AL8" s="1">
        <v>52782</v>
      </c>
      <c r="AM8" s="1">
        <v>51329</v>
      </c>
      <c r="AN8" s="1">
        <v>1453</v>
      </c>
      <c r="AO8" s="1">
        <v>61504</v>
      </c>
      <c r="AP8" s="1">
        <v>183</v>
      </c>
      <c r="AQ8" s="1">
        <v>61321</v>
      </c>
      <c r="AR8" s="1">
        <v>59433</v>
      </c>
      <c r="AS8" s="1">
        <v>1888</v>
      </c>
      <c r="AT8" s="24">
        <f>(AS8+AN8+AI8+AD8)/($AQ8+$AL8+$AG8+$AB8)</f>
        <v>3.4367901086529304E-2</v>
      </c>
      <c r="AU8" s="17">
        <f>(AR8+AM8+AH8+AC8)/($AQ8+$AL8+$AG8+$AB8)</f>
        <v>0.96563209891347068</v>
      </c>
      <c r="AV8" s="17">
        <f t="shared" si="6"/>
        <v>6.3875135693293441E-3</v>
      </c>
      <c r="AW8" s="18">
        <f t="shared" si="6"/>
        <v>0.99361248643067068</v>
      </c>
      <c r="AX8" s="1">
        <v>24081</v>
      </c>
      <c r="AY8" s="1">
        <v>52</v>
      </c>
      <c r="AZ8" s="1">
        <v>24029</v>
      </c>
      <c r="BA8" s="1">
        <v>23483</v>
      </c>
      <c r="BB8" s="1">
        <v>546</v>
      </c>
      <c r="BC8" s="1">
        <v>7503</v>
      </c>
      <c r="BD8" s="1">
        <v>0</v>
      </c>
      <c r="BE8" s="1">
        <v>7503</v>
      </c>
      <c r="BF8" s="1">
        <v>7244</v>
      </c>
      <c r="BG8" s="1">
        <v>259</v>
      </c>
      <c r="BH8" s="1">
        <v>7630</v>
      </c>
      <c r="BI8" s="1">
        <v>0</v>
      </c>
      <c r="BJ8" s="1">
        <v>7630</v>
      </c>
      <c r="BK8" s="1">
        <v>7337</v>
      </c>
      <c r="BL8" s="1">
        <v>293</v>
      </c>
      <c r="BM8" s="1">
        <v>6288</v>
      </c>
      <c r="BN8" s="1">
        <v>5957</v>
      </c>
      <c r="BO8" s="1">
        <v>331</v>
      </c>
      <c r="BP8" s="1">
        <v>9283</v>
      </c>
      <c r="BQ8" s="1">
        <v>2444</v>
      </c>
      <c r="BR8" s="1">
        <v>2411</v>
      </c>
      <c r="BS8" s="1">
        <v>33</v>
      </c>
      <c r="BT8" s="1">
        <v>9697</v>
      </c>
      <c r="BU8" s="1">
        <v>2692</v>
      </c>
      <c r="BV8" s="1">
        <v>2644</v>
      </c>
      <c r="BW8" s="1">
        <v>48</v>
      </c>
      <c r="BX8" s="1">
        <v>31014</v>
      </c>
      <c r="BY8" s="24">
        <f>(BW8+BS8+BO8+BL8+BG8+BB8)/($BU8+$BQ8+$BM8+$BJ8+$BE8+$AZ8)</f>
        <v>2.9850156169691219E-2</v>
      </c>
      <c r="BZ8" s="17">
        <f>(BV8+BR8+BN8+BK8+BF8+BA8)/($BU8+$BQ8+$BM8+$BJ8+$BE8+$AZ8)</f>
        <v>0.97014984383030878</v>
      </c>
      <c r="CA8" s="17">
        <f t="shared" si="7"/>
        <v>1.6464032421479231E-3</v>
      </c>
      <c r="CB8" s="18">
        <f t="shared" si="7"/>
        <v>0.99835359675785207</v>
      </c>
      <c r="CC8" s="2"/>
    </row>
    <row r="9" spans="1:81" s="1" customFormat="1" x14ac:dyDescent="0.25">
      <c r="A9" s="1" t="s">
        <v>11</v>
      </c>
      <c r="B9" s="1">
        <v>9426</v>
      </c>
      <c r="C9" s="1">
        <v>368</v>
      </c>
      <c r="D9" s="1">
        <v>9058</v>
      </c>
      <c r="E9" s="1">
        <v>6781</v>
      </c>
      <c r="F9" s="1">
        <v>2277</v>
      </c>
      <c r="G9" s="30">
        <f t="shared" si="8"/>
        <v>0.25137999558401414</v>
      </c>
      <c r="H9" s="31">
        <f t="shared" si="4"/>
        <v>0.74862000441598586</v>
      </c>
      <c r="I9" s="17">
        <f>C9/B9</f>
        <v>3.9040950562274558E-2</v>
      </c>
      <c r="J9" s="18">
        <f>D9/B9</f>
        <v>0.96095904943772548</v>
      </c>
      <c r="K9" s="1">
        <v>23871</v>
      </c>
      <c r="L9" s="1">
        <v>10712</v>
      </c>
      <c r="M9" s="1">
        <v>600</v>
      </c>
      <c r="N9" s="1">
        <v>10112</v>
      </c>
      <c r="O9" s="1">
        <v>8518</v>
      </c>
      <c r="P9" s="1">
        <v>1594</v>
      </c>
      <c r="Q9" s="1">
        <v>17847</v>
      </c>
      <c r="R9" s="1">
        <v>633</v>
      </c>
      <c r="S9" s="1">
        <v>17214</v>
      </c>
      <c r="T9" s="1">
        <v>15173</v>
      </c>
      <c r="U9" s="1">
        <v>2041</v>
      </c>
      <c r="V9" s="24">
        <f>(P9+U9)/($N9+$S9)</f>
        <v>0.13302349410817538</v>
      </c>
      <c r="W9" s="17">
        <f>(O9+T9)/($N9+$S9)</f>
        <v>0.86697650589182462</v>
      </c>
      <c r="X9" s="17">
        <f t="shared" si="5"/>
        <v>4.3173780594558633E-2</v>
      </c>
      <c r="Y9" s="18">
        <f t="shared" si="5"/>
        <v>0.95682621940544132</v>
      </c>
      <c r="Z9" s="1">
        <v>38454</v>
      </c>
      <c r="AA9" s="1">
        <v>975</v>
      </c>
      <c r="AB9" s="1">
        <v>37479</v>
      </c>
      <c r="AC9" s="1">
        <v>34558</v>
      </c>
      <c r="AD9" s="1">
        <v>2921</v>
      </c>
      <c r="AE9" s="1">
        <v>43325</v>
      </c>
      <c r="AF9" s="1">
        <v>553</v>
      </c>
      <c r="AG9" s="1">
        <v>42772</v>
      </c>
      <c r="AH9" s="1">
        <v>40963</v>
      </c>
      <c r="AI9" s="1">
        <v>1809</v>
      </c>
      <c r="AJ9" s="1">
        <v>94754</v>
      </c>
      <c r="AK9" s="1">
        <v>745</v>
      </c>
      <c r="AL9" s="1">
        <v>94009</v>
      </c>
      <c r="AM9" s="1">
        <v>90261</v>
      </c>
      <c r="AN9" s="1">
        <v>3748</v>
      </c>
      <c r="AO9" s="1">
        <v>73964</v>
      </c>
      <c r="AP9" s="1">
        <v>114</v>
      </c>
      <c r="AQ9" s="1">
        <v>73850</v>
      </c>
      <c r="AR9" s="1">
        <v>70609</v>
      </c>
      <c r="AS9" s="1">
        <v>3241</v>
      </c>
      <c r="AT9" s="24">
        <f>(AS9+AN9+AI9+AD9)/($AQ9+$AL9+$AG9+$AB9)</f>
        <v>4.7233082100681147E-2</v>
      </c>
      <c r="AU9" s="17">
        <f>(AR9+AM9+AH9+AC9)/($AQ9+$AL9+$AG9+$AB9)</f>
        <v>0.95276691789931889</v>
      </c>
      <c r="AV9" s="17">
        <f t="shared" si="6"/>
        <v>9.5290562362024302E-3</v>
      </c>
      <c r="AW9" s="18">
        <f t="shared" si="6"/>
        <v>0.99047094376379752</v>
      </c>
      <c r="AX9" s="1">
        <v>22919</v>
      </c>
      <c r="AY9" s="1">
        <v>0</v>
      </c>
      <c r="AZ9" s="1">
        <v>22919</v>
      </c>
      <c r="BA9" s="1">
        <v>21621</v>
      </c>
      <c r="BB9" s="1">
        <v>1298</v>
      </c>
      <c r="BC9" s="1">
        <v>7344</v>
      </c>
      <c r="BD9" s="1">
        <v>0</v>
      </c>
      <c r="BE9" s="1">
        <v>7344</v>
      </c>
      <c r="BF9" s="1">
        <v>7005</v>
      </c>
      <c r="BG9" s="1">
        <v>339</v>
      </c>
      <c r="BH9" s="1">
        <v>9293</v>
      </c>
      <c r="BI9" s="1">
        <v>0</v>
      </c>
      <c r="BJ9" s="1">
        <v>9293</v>
      </c>
      <c r="BK9" s="1">
        <v>8780</v>
      </c>
      <c r="BL9" s="1">
        <v>513</v>
      </c>
      <c r="BM9" s="1">
        <v>9175</v>
      </c>
      <c r="BN9" s="1">
        <v>8664</v>
      </c>
      <c r="BO9" s="1">
        <v>511</v>
      </c>
      <c r="BP9" s="1">
        <v>11403</v>
      </c>
      <c r="BQ9" s="1">
        <v>3240</v>
      </c>
      <c r="BR9" s="1">
        <v>3069</v>
      </c>
      <c r="BS9" s="1">
        <v>171</v>
      </c>
      <c r="BT9" s="1">
        <v>12341</v>
      </c>
      <c r="BU9" s="1">
        <v>885</v>
      </c>
      <c r="BV9" s="1">
        <v>855</v>
      </c>
      <c r="BW9" s="1">
        <v>30</v>
      </c>
      <c r="BX9" s="1">
        <v>14734</v>
      </c>
      <c r="BY9" s="24">
        <f>(BW9+BS9+BO9+BL9+BG9+BB9)/($BU9+$BQ9+$BM9+$BJ9+$BE9+$AZ9)</f>
        <v>5.4147116694415014E-2</v>
      </c>
      <c r="BZ9" s="17">
        <f>(BV9+BR9+BN9+BK9+BF9+BA9)/($BU9+$BQ9+$BM9+$BJ9+$BE9+$AZ9)</f>
        <v>0.94585288330558503</v>
      </c>
      <c r="CA9" s="17">
        <f t="shared" si="7"/>
        <v>0</v>
      </c>
      <c r="CB9" s="18">
        <f t="shared" si="7"/>
        <v>1</v>
      </c>
      <c r="CC9" s="2"/>
    </row>
    <row r="10" spans="1:81" s="1" customFormat="1" x14ac:dyDescent="0.25">
      <c r="A10" s="1" t="s">
        <v>19</v>
      </c>
      <c r="B10" s="1">
        <v>227</v>
      </c>
      <c r="C10" s="1">
        <v>0</v>
      </c>
      <c r="D10" s="1">
        <v>227</v>
      </c>
      <c r="E10" s="1">
        <v>44</v>
      </c>
      <c r="F10" s="1">
        <v>183</v>
      </c>
      <c r="G10" s="30">
        <f t="shared" si="8"/>
        <v>0.80616740088105732</v>
      </c>
      <c r="H10" s="31">
        <f t="shared" si="4"/>
        <v>0.19383259911894274</v>
      </c>
      <c r="I10" s="59">
        <f>C10/B10</f>
        <v>0</v>
      </c>
      <c r="J10" s="18">
        <f>D10/B10</f>
        <v>1</v>
      </c>
      <c r="K10" s="1">
        <v>401</v>
      </c>
      <c r="L10" s="1">
        <v>153</v>
      </c>
      <c r="M10" s="1">
        <v>7</v>
      </c>
      <c r="N10" s="1">
        <v>146</v>
      </c>
      <c r="O10" s="1">
        <v>89</v>
      </c>
      <c r="P10" s="1">
        <v>57</v>
      </c>
      <c r="Q10" s="1">
        <v>172</v>
      </c>
      <c r="R10" s="1">
        <v>0</v>
      </c>
      <c r="S10" s="1">
        <v>172</v>
      </c>
      <c r="T10" s="1">
        <v>167</v>
      </c>
      <c r="U10" s="1">
        <v>5</v>
      </c>
      <c r="V10" s="24">
        <f>(P10+U10)/($N10+$S10)</f>
        <v>0.19496855345911951</v>
      </c>
      <c r="W10" s="17">
        <f>(O10+T10)/($N10+$S10)</f>
        <v>0.80503144654088055</v>
      </c>
      <c r="X10" s="17">
        <f t="shared" si="5"/>
        <v>2.1538461538461538E-2</v>
      </c>
      <c r="Y10" s="18">
        <f t="shared" si="5"/>
        <v>0.97846153846153849</v>
      </c>
      <c r="Z10" s="1">
        <v>564</v>
      </c>
      <c r="AA10" s="1">
        <v>15</v>
      </c>
      <c r="AB10" s="1">
        <v>549</v>
      </c>
      <c r="AC10" s="1">
        <v>507</v>
      </c>
      <c r="AD10" s="1">
        <v>42</v>
      </c>
      <c r="AE10" s="1">
        <v>496</v>
      </c>
      <c r="AF10" s="1">
        <v>0</v>
      </c>
      <c r="AG10" s="1">
        <v>496</v>
      </c>
      <c r="AH10" s="1">
        <v>390</v>
      </c>
      <c r="AI10" s="1">
        <v>106</v>
      </c>
      <c r="AJ10" s="1">
        <v>1060</v>
      </c>
      <c r="AK10" s="1">
        <v>0</v>
      </c>
      <c r="AL10" s="1">
        <v>1060</v>
      </c>
      <c r="AM10" s="1">
        <v>957</v>
      </c>
      <c r="AN10" s="1">
        <v>103</v>
      </c>
      <c r="AO10" s="1">
        <v>345</v>
      </c>
      <c r="AP10" s="1">
        <v>0</v>
      </c>
      <c r="AQ10" s="1">
        <v>345</v>
      </c>
      <c r="AR10" s="1">
        <v>330</v>
      </c>
      <c r="AS10" s="1">
        <v>15</v>
      </c>
      <c r="AT10" s="24">
        <f>(AS10+AN10+AI10+AD10)/($AQ10+$AL10+$AG10+$AB10)</f>
        <v>0.10857142857142857</v>
      </c>
      <c r="AU10" s="17">
        <f>(AR10+AM10+AH10+AC10)/($AQ10+$AL10+$AG10+$AB10)</f>
        <v>0.89142857142857146</v>
      </c>
      <c r="AV10" s="17">
        <f t="shared" si="6"/>
        <v>6.0851926977687626E-3</v>
      </c>
      <c r="AW10" s="18">
        <f t="shared" si="6"/>
        <v>0.99391480730223125</v>
      </c>
      <c r="AX10" s="1">
        <v>91</v>
      </c>
      <c r="AY10" s="1">
        <v>0</v>
      </c>
      <c r="AZ10" s="1">
        <v>91</v>
      </c>
      <c r="BA10" s="1">
        <v>91</v>
      </c>
      <c r="BB10" s="1">
        <v>0</v>
      </c>
      <c r="BC10" s="1">
        <v>22</v>
      </c>
      <c r="BD10" s="1">
        <v>0</v>
      </c>
      <c r="BE10" s="1">
        <v>22</v>
      </c>
      <c r="BF10" s="1">
        <v>22</v>
      </c>
      <c r="BG10" s="1">
        <v>0</v>
      </c>
      <c r="BH10" s="1">
        <v>37</v>
      </c>
      <c r="BI10" s="1">
        <v>0</v>
      </c>
      <c r="BJ10" s="1">
        <v>37</v>
      </c>
      <c r="BK10" s="1">
        <v>37</v>
      </c>
      <c r="BL10" s="1">
        <v>0</v>
      </c>
      <c r="BM10" s="1">
        <v>17</v>
      </c>
      <c r="BN10" s="1">
        <v>17</v>
      </c>
      <c r="BO10" s="1">
        <v>0</v>
      </c>
      <c r="BP10" s="1">
        <v>35</v>
      </c>
      <c r="BQ10" s="1">
        <v>23</v>
      </c>
      <c r="BR10" s="1">
        <v>23</v>
      </c>
      <c r="BS10" s="1">
        <v>0</v>
      </c>
      <c r="BT10" s="1">
        <v>37</v>
      </c>
      <c r="BU10" s="1">
        <v>0</v>
      </c>
      <c r="BV10" s="1">
        <v>0</v>
      </c>
      <c r="BW10" s="1">
        <v>0</v>
      </c>
      <c r="BX10" s="1">
        <v>40</v>
      </c>
      <c r="BY10" s="24">
        <f>(BW10+BS10+BO10+BL10+BG10+BB10)/($BU10+$BQ10+$BM10+$BJ10+$BE10+$AZ10)</f>
        <v>0</v>
      </c>
      <c r="BZ10" s="17">
        <f>(BV10+BR10+BN10+BK10+BF10+BA10)/($BU10+$BQ10+$BM10+$BJ10+$BE10+$AZ10)</f>
        <v>1</v>
      </c>
      <c r="CA10" s="17">
        <f t="shared" si="7"/>
        <v>0</v>
      </c>
      <c r="CB10" s="18">
        <f t="shared" si="7"/>
        <v>1</v>
      </c>
      <c r="CC10" s="2"/>
    </row>
    <row r="11" spans="1:81" s="1" customFormat="1" x14ac:dyDescent="0.25">
      <c r="G11" s="30"/>
      <c r="H11" s="31"/>
      <c r="I11" s="17"/>
      <c r="J11" s="18"/>
      <c r="V11" s="24"/>
      <c r="W11" s="17"/>
      <c r="X11" s="17"/>
      <c r="Y11" s="18"/>
      <c r="AT11" s="24"/>
      <c r="AU11" s="17"/>
      <c r="AV11" s="17"/>
      <c r="AW11" s="18"/>
      <c r="BY11" s="24"/>
      <c r="BZ11" s="17"/>
      <c r="CA11" s="17"/>
      <c r="CB11" s="18"/>
      <c r="CC11" s="2"/>
    </row>
    <row r="12" spans="1:81" s="5" customFormat="1" x14ac:dyDescent="0.25">
      <c r="A12" s="5" t="s">
        <v>22</v>
      </c>
      <c r="G12" s="30">
        <f>AVERAGE(G13:G21)</f>
        <v>0.2748294305083599</v>
      </c>
      <c r="H12" s="31">
        <f>AVERAGE(H13:H21)</f>
        <v>0.72517056949164005</v>
      </c>
      <c r="I12" s="31">
        <f t="shared" ref="I12:J12" si="9">AVERAGE(I13:I20)</f>
        <v>2.988091618466852E-2</v>
      </c>
      <c r="J12" s="32">
        <f t="shared" si="9"/>
        <v>0.97011908381533141</v>
      </c>
      <c r="V12" s="30">
        <f>AVERAGE(V13:V21)</f>
        <v>0.15391261720087146</v>
      </c>
      <c r="W12" s="31">
        <f t="shared" ref="W12:Y12" si="10">AVERAGE(W13:W21)</f>
        <v>0.84608738279912854</v>
      </c>
      <c r="X12" s="31">
        <f t="shared" si="10"/>
        <v>2.9699122744149202E-2</v>
      </c>
      <c r="Y12" s="32">
        <f t="shared" si="10"/>
        <v>0.9703008772558509</v>
      </c>
      <c r="AT12" s="30">
        <f>AVERAGE(AT13:AT21)</f>
        <v>7.3190902294197016E-2</v>
      </c>
      <c r="AU12" s="31">
        <f t="shared" ref="AU12:AW12" si="11">AVERAGE(AU13:AU21)</f>
        <v>0.926809097705803</v>
      </c>
      <c r="AV12" s="31">
        <f t="shared" si="11"/>
        <v>8.1965769801582572E-3</v>
      </c>
      <c r="AW12" s="32">
        <f t="shared" si="11"/>
        <v>0.99180342301984181</v>
      </c>
      <c r="BY12" s="30">
        <f>AVERAGE(BY13:BY21)</f>
        <v>6.2188995616289211E-2</v>
      </c>
      <c r="BZ12" s="31">
        <f t="shared" ref="BZ12:CB12" si="12">AVERAGE(BZ13:BZ21)</f>
        <v>0.9378110043837109</v>
      </c>
      <c r="CA12" s="31">
        <f t="shared" si="12"/>
        <v>1.4270718699063466E-3</v>
      </c>
      <c r="CB12" s="32">
        <f t="shared" si="12"/>
        <v>0.99857292813009357</v>
      </c>
      <c r="CC12" s="13"/>
    </row>
    <row r="13" spans="1:81" s="1" customFormat="1" x14ac:dyDescent="0.25">
      <c r="A13" s="1" t="s">
        <v>4</v>
      </c>
      <c r="B13" s="1">
        <v>3335</v>
      </c>
      <c r="C13" s="1">
        <v>68</v>
      </c>
      <c r="D13" s="1">
        <v>3267</v>
      </c>
      <c r="E13" s="1">
        <v>2065</v>
      </c>
      <c r="F13" s="1">
        <v>1202</v>
      </c>
      <c r="G13" s="30">
        <f t="shared" si="8"/>
        <v>0.36792164064891336</v>
      </c>
      <c r="H13" s="31">
        <f t="shared" si="4"/>
        <v>0.63207835935108658</v>
      </c>
      <c r="I13" s="17">
        <f t="shared" ref="I13:I21" si="13">C13/B13</f>
        <v>2.0389805097451273E-2</v>
      </c>
      <c r="J13" s="18">
        <f t="shared" ref="J13:J21" si="14">D13/B13</f>
        <v>0.97961019490254875</v>
      </c>
      <c r="K13" s="1">
        <v>5150</v>
      </c>
      <c r="L13" s="1">
        <v>3508</v>
      </c>
      <c r="M13" s="1">
        <v>44</v>
      </c>
      <c r="N13" s="1">
        <v>3464</v>
      </c>
      <c r="O13" s="1">
        <v>2769</v>
      </c>
      <c r="P13" s="1">
        <v>695</v>
      </c>
      <c r="Q13" s="1">
        <v>6345</v>
      </c>
      <c r="R13" s="1">
        <v>134</v>
      </c>
      <c r="S13" s="1">
        <v>6211</v>
      </c>
      <c r="T13" s="1">
        <v>5182</v>
      </c>
      <c r="U13" s="1">
        <v>1029</v>
      </c>
      <c r="V13" s="24">
        <f t="shared" ref="V13:V21" si="15">(P13+U13)/($N13+$S13)</f>
        <v>0.17819121447028424</v>
      </c>
      <c r="W13" s="17">
        <f t="shared" ref="W13:W21" si="16">(O13+T13)/($N13+$S13)</f>
        <v>0.82180878552971581</v>
      </c>
      <c r="X13" s="17">
        <f t="shared" ref="X13:X21" si="17">(M13+R13)/($L13+$Q13)</f>
        <v>1.806556378767888E-2</v>
      </c>
      <c r="Y13" s="18">
        <f t="shared" ref="Y13:Y21" si="18">(N13+S13)/($L13+$Q13)</f>
        <v>0.98193443621232113</v>
      </c>
      <c r="Z13" s="1">
        <v>9907</v>
      </c>
      <c r="AA13" s="1">
        <v>88</v>
      </c>
      <c r="AB13" s="1">
        <v>9819</v>
      </c>
      <c r="AC13" s="1">
        <v>8102</v>
      </c>
      <c r="AD13" s="1">
        <v>1717</v>
      </c>
      <c r="AE13" s="1">
        <v>5631</v>
      </c>
      <c r="AF13" s="1">
        <v>117</v>
      </c>
      <c r="AG13" s="1">
        <v>5514</v>
      </c>
      <c r="AH13" s="1">
        <v>5054</v>
      </c>
      <c r="AI13" s="1">
        <v>460</v>
      </c>
      <c r="AJ13" s="1">
        <v>15093</v>
      </c>
      <c r="AK13" s="1">
        <v>28</v>
      </c>
      <c r="AL13" s="1">
        <v>15065</v>
      </c>
      <c r="AM13" s="1">
        <v>14221</v>
      </c>
      <c r="AN13" s="1">
        <v>844</v>
      </c>
      <c r="AO13" s="1">
        <v>9721</v>
      </c>
      <c r="AP13" s="1">
        <v>0</v>
      </c>
      <c r="AQ13" s="1">
        <v>9721</v>
      </c>
      <c r="AR13" s="1">
        <v>8860</v>
      </c>
      <c r="AS13" s="1">
        <v>861</v>
      </c>
      <c r="AT13" s="24">
        <f t="shared" ref="AT13:AT21" si="19">(AS13+AN13+AI13+AD13)/($AQ13+$AL13+$AG13+$AB13)</f>
        <v>9.676213265535033E-2</v>
      </c>
      <c r="AU13" s="17">
        <f t="shared" ref="AU13:AU21" si="20">(AR13+AM13+AH13+AC13)/($AQ13+$AL13+$AG13+$AB13)</f>
        <v>0.90323786734464961</v>
      </c>
      <c r="AV13" s="17">
        <f t="shared" ref="AV13:AV21" si="21">(AP13+AK13+AF13+AA13)/($AO13+$AJ13+$AE13+$Z13)</f>
        <v>5.7741871530531327E-3</v>
      </c>
      <c r="AW13" s="18">
        <f t="shared" ref="AW13:AW21" si="22">(AQ13+AL13+AG13+AB13)/($AO13+$AJ13+$AE13+$Z13)</f>
        <v>0.99422581284694689</v>
      </c>
      <c r="AX13" s="1">
        <v>3553</v>
      </c>
      <c r="AY13" s="1">
        <v>0</v>
      </c>
      <c r="AZ13" s="1">
        <v>3553</v>
      </c>
      <c r="BA13" s="1">
        <v>3290</v>
      </c>
      <c r="BB13" s="1">
        <v>263</v>
      </c>
      <c r="BC13" s="1">
        <v>809</v>
      </c>
      <c r="BD13" s="1">
        <v>0</v>
      </c>
      <c r="BE13" s="1">
        <v>809</v>
      </c>
      <c r="BF13" s="1">
        <v>782</v>
      </c>
      <c r="BG13" s="1">
        <v>27</v>
      </c>
      <c r="BH13" s="1">
        <v>766</v>
      </c>
      <c r="BI13" s="1">
        <v>0</v>
      </c>
      <c r="BJ13" s="1">
        <v>766</v>
      </c>
      <c r="BK13" s="1">
        <v>740</v>
      </c>
      <c r="BL13" s="1">
        <v>26</v>
      </c>
      <c r="BM13" s="1">
        <v>467</v>
      </c>
      <c r="BN13" s="1">
        <v>446</v>
      </c>
      <c r="BO13" s="1">
        <v>21</v>
      </c>
      <c r="BP13" s="1">
        <v>1946</v>
      </c>
      <c r="BQ13" s="1">
        <v>56</v>
      </c>
      <c r="BR13" s="1">
        <v>56</v>
      </c>
      <c r="BS13" s="1">
        <v>0</v>
      </c>
      <c r="BT13" s="1">
        <v>1072</v>
      </c>
      <c r="BU13" s="1">
        <v>31</v>
      </c>
      <c r="BV13" s="1">
        <v>31</v>
      </c>
      <c r="BW13" s="1">
        <v>0</v>
      </c>
      <c r="BX13" s="1">
        <v>1556</v>
      </c>
      <c r="BY13" s="24">
        <f t="shared" ref="BY13:BY21" si="23">(BW13+BS13+BO13+BL13+BG13+BB13)/($BU13+$BQ13+$BM13+$BJ13+$BE13+$AZ13)</f>
        <v>5.9310102076733547E-2</v>
      </c>
      <c r="BZ13" s="17">
        <f t="shared" ref="BZ13:BZ21" si="24">(BV13+BR13+BN13+BK13+BF13+BA13)/($BU13+$BQ13+$BM13+$BJ13+$BE13+$AZ13)</f>
        <v>0.9406898979232664</v>
      </c>
      <c r="CA13" s="17">
        <f t="shared" ref="CA13:CA21" si="25">(BD13+AY13)/($BC13+$AX13)</f>
        <v>0</v>
      </c>
      <c r="CB13" s="18">
        <f t="shared" ref="CB13:CB21" si="26">(BE13+AZ13)/($BC13+$AX13)</f>
        <v>1</v>
      </c>
      <c r="CC13" s="2"/>
    </row>
    <row r="14" spans="1:81" s="1" customFormat="1" x14ac:dyDescent="0.25">
      <c r="A14" s="1" t="s">
        <v>7</v>
      </c>
      <c r="B14" s="1">
        <v>20991</v>
      </c>
      <c r="C14" s="1">
        <v>978</v>
      </c>
      <c r="D14" s="1">
        <v>20013</v>
      </c>
      <c r="E14" s="1">
        <v>15083</v>
      </c>
      <c r="F14" s="1">
        <v>4930</v>
      </c>
      <c r="G14" s="30">
        <f t="shared" si="8"/>
        <v>0.24633987907859892</v>
      </c>
      <c r="H14" s="31">
        <f t="shared" si="4"/>
        <v>0.75366012092140111</v>
      </c>
      <c r="I14" s="17">
        <f t="shared" si="13"/>
        <v>4.6591396312705445E-2</v>
      </c>
      <c r="J14" s="18">
        <f t="shared" si="14"/>
        <v>0.95340860368729452</v>
      </c>
      <c r="K14" s="1">
        <v>36511</v>
      </c>
      <c r="L14" s="1">
        <v>23319</v>
      </c>
      <c r="M14" s="1">
        <v>1047</v>
      </c>
      <c r="N14" s="1">
        <v>22272</v>
      </c>
      <c r="O14" s="1">
        <v>18674</v>
      </c>
      <c r="P14" s="1">
        <v>3598</v>
      </c>
      <c r="Q14" s="1">
        <v>41624</v>
      </c>
      <c r="R14" s="1">
        <v>1933</v>
      </c>
      <c r="S14" s="1">
        <v>39691</v>
      </c>
      <c r="T14" s="1">
        <v>35117</v>
      </c>
      <c r="U14" s="1">
        <v>4574</v>
      </c>
      <c r="V14" s="24">
        <f t="shared" si="15"/>
        <v>0.13188515727127478</v>
      </c>
      <c r="W14" s="17">
        <f t="shared" si="16"/>
        <v>0.86811484272872519</v>
      </c>
      <c r="X14" s="17">
        <f t="shared" si="17"/>
        <v>4.5886392682814157E-2</v>
      </c>
      <c r="Y14" s="18">
        <f t="shared" si="18"/>
        <v>0.95411360731718586</v>
      </c>
      <c r="Z14" s="1">
        <v>78687</v>
      </c>
      <c r="AA14" s="1">
        <v>2986</v>
      </c>
      <c r="AB14" s="1">
        <v>75701</v>
      </c>
      <c r="AC14" s="1">
        <v>70092</v>
      </c>
      <c r="AD14" s="1">
        <v>5609</v>
      </c>
      <c r="AE14" s="1">
        <v>81506</v>
      </c>
      <c r="AF14" s="1">
        <v>2407</v>
      </c>
      <c r="AG14" s="1">
        <v>79099</v>
      </c>
      <c r="AH14" s="1">
        <v>74610</v>
      </c>
      <c r="AI14" s="1">
        <v>4489</v>
      </c>
      <c r="AJ14" s="1">
        <v>163141</v>
      </c>
      <c r="AK14" s="1">
        <v>4161</v>
      </c>
      <c r="AL14" s="1">
        <v>158980</v>
      </c>
      <c r="AM14" s="1">
        <v>150638</v>
      </c>
      <c r="AN14" s="1">
        <v>8342</v>
      </c>
      <c r="AO14" s="1">
        <v>138671</v>
      </c>
      <c r="AP14" s="1">
        <v>1440</v>
      </c>
      <c r="AQ14" s="1">
        <v>137231</v>
      </c>
      <c r="AR14" s="1">
        <v>129294</v>
      </c>
      <c r="AS14" s="1">
        <v>7937</v>
      </c>
      <c r="AT14" s="24">
        <f t="shared" si="19"/>
        <v>5.8484161140193919E-2</v>
      </c>
      <c r="AU14" s="17">
        <f t="shared" si="20"/>
        <v>0.94151583885980605</v>
      </c>
      <c r="AV14" s="17">
        <f t="shared" si="21"/>
        <v>2.3796279261046958E-2</v>
      </c>
      <c r="AW14" s="18">
        <f t="shared" si="22"/>
        <v>0.97620372073895301</v>
      </c>
      <c r="AX14" s="1">
        <v>56009</v>
      </c>
      <c r="AY14" s="1">
        <v>41</v>
      </c>
      <c r="AZ14" s="1">
        <v>55968</v>
      </c>
      <c r="BA14" s="1">
        <v>52471</v>
      </c>
      <c r="BB14" s="1">
        <v>3497</v>
      </c>
      <c r="BC14" s="1">
        <v>18322</v>
      </c>
      <c r="BD14" s="1">
        <v>23</v>
      </c>
      <c r="BE14" s="1">
        <v>18299</v>
      </c>
      <c r="BF14" s="1">
        <v>16816</v>
      </c>
      <c r="BG14" s="1">
        <v>1483</v>
      </c>
      <c r="BH14" s="1">
        <v>18823</v>
      </c>
      <c r="BI14" s="1">
        <v>0</v>
      </c>
      <c r="BJ14" s="1">
        <v>18823</v>
      </c>
      <c r="BK14" s="1">
        <v>17416</v>
      </c>
      <c r="BL14" s="1">
        <v>1407</v>
      </c>
      <c r="BM14" s="1">
        <v>16867</v>
      </c>
      <c r="BN14" s="1">
        <v>15648</v>
      </c>
      <c r="BO14" s="1">
        <v>1219</v>
      </c>
      <c r="BP14" s="1">
        <v>23160</v>
      </c>
      <c r="BQ14" s="1">
        <v>7489</v>
      </c>
      <c r="BR14" s="1">
        <v>6828</v>
      </c>
      <c r="BS14" s="1">
        <v>661</v>
      </c>
      <c r="BT14" s="1">
        <v>21825</v>
      </c>
      <c r="BU14" s="1">
        <v>2875</v>
      </c>
      <c r="BV14" s="1">
        <v>2661</v>
      </c>
      <c r="BW14" s="1">
        <v>214</v>
      </c>
      <c r="BX14" s="1">
        <v>35021</v>
      </c>
      <c r="BY14" s="24">
        <f t="shared" si="23"/>
        <v>7.0486448749594838E-2</v>
      </c>
      <c r="BZ14" s="17">
        <f t="shared" si="24"/>
        <v>0.92951355125040513</v>
      </c>
      <c r="CA14" s="17">
        <f t="shared" si="25"/>
        <v>8.6101357441713418E-4</v>
      </c>
      <c r="CB14" s="18">
        <f t="shared" si="26"/>
        <v>0.99913898642558285</v>
      </c>
      <c r="CC14" s="2"/>
    </row>
    <row r="15" spans="1:81" s="1" customFormat="1" x14ac:dyDescent="0.25">
      <c r="A15" s="1" t="s">
        <v>8</v>
      </c>
      <c r="B15" s="1">
        <v>5672</v>
      </c>
      <c r="C15" s="1">
        <v>29</v>
      </c>
      <c r="D15" s="1">
        <v>5643</v>
      </c>
      <c r="E15" s="1">
        <v>4016</v>
      </c>
      <c r="F15" s="1">
        <v>1627</v>
      </c>
      <c r="G15" s="30">
        <f t="shared" si="8"/>
        <v>0.28832181463760409</v>
      </c>
      <c r="H15" s="31">
        <f t="shared" si="4"/>
        <v>0.71167818536239591</v>
      </c>
      <c r="I15" s="17">
        <f t="shared" si="13"/>
        <v>5.1128349788434413E-3</v>
      </c>
      <c r="J15" s="18">
        <f t="shared" si="14"/>
        <v>0.99488716502115659</v>
      </c>
      <c r="K15" s="1">
        <v>5979</v>
      </c>
      <c r="L15" s="1">
        <v>4335</v>
      </c>
      <c r="M15" s="1">
        <v>117</v>
      </c>
      <c r="N15" s="1">
        <v>4218</v>
      </c>
      <c r="O15" s="1">
        <v>3365</v>
      </c>
      <c r="P15" s="1">
        <v>853</v>
      </c>
      <c r="Q15" s="1">
        <v>6695</v>
      </c>
      <c r="R15" s="1">
        <v>78</v>
      </c>
      <c r="S15" s="1">
        <v>6617</v>
      </c>
      <c r="T15" s="1">
        <v>5589</v>
      </c>
      <c r="U15" s="1">
        <v>1028</v>
      </c>
      <c r="V15" s="24">
        <f t="shared" si="15"/>
        <v>0.17360406091370559</v>
      </c>
      <c r="W15" s="17">
        <f t="shared" si="16"/>
        <v>0.82639593908629438</v>
      </c>
      <c r="X15" s="17">
        <f t="shared" si="17"/>
        <v>1.7679057116953764E-2</v>
      </c>
      <c r="Y15" s="18">
        <f t="shared" si="18"/>
        <v>0.98232094288304628</v>
      </c>
      <c r="Z15" s="1">
        <v>9875</v>
      </c>
      <c r="AA15" s="1">
        <v>22</v>
      </c>
      <c r="AB15" s="1">
        <v>9853</v>
      </c>
      <c r="AC15" s="1">
        <v>8825</v>
      </c>
      <c r="AD15" s="1">
        <v>1028</v>
      </c>
      <c r="AE15" s="1">
        <v>6083</v>
      </c>
      <c r="AF15" s="1">
        <v>33</v>
      </c>
      <c r="AG15" s="1">
        <v>6050</v>
      </c>
      <c r="AH15" s="1">
        <v>5485</v>
      </c>
      <c r="AI15" s="1">
        <v>565</v>
      </c>
      <c r="AJ15" s="1">
        <v>9275</v>
      </c>
      <c r="AK15" s="1">
        <v>0</v>
      </c>
      <c r="AL15" s="1">
        <v>9275</v>
      </c>
      <c r="AM15" s="1">
        <v>8400</v>
      </c>
      <c r="AN15" s="1">
        <v>875</v>
      </c>
      <c r="AO15" s="1">
        <v>5365</v>
      </c>
      <c r="AP15" s="1">
        <v>0</v>
      </c>
      <c r="AQ15" s="1">
        <v>5365</v>
      </c>
      <c r="AR15" s="1">
        <v>4916</v>
      </c>
      <c r="AS15" s="1">
        <v>449</v>
      </c>
      <c r="AT15" s="24">
        <f t="shared" si="19"/>
        <v>9.5504698294208171E-2</v>
      </c>
      <c r="AU15" s="17">
        <f t="shared" si="20"/>
        <v>0.90449530170579184</v>
      </c>
      <c r="AV15" s="17">
        <f t="shared" si="21"/>
        <v>1.7975031047780901E-3</v>
      </c>
      <c r="AW15" s="18">
        <f t="shared" si="22"/>
        <v>0.99820249689522189</v>
      </c>
      <c r="AX15" s="1">
        <v>1219</v>
      </c>
      <c r="AY15" s="1">
        <v>0</v>
      </c>
      <c r="AZ15" s="1">
        <v>1219</v>
      </c>
      <c r="BA15" s="1">
        <v>1129</v>
      </c>
      <c r="BB15" s="1">
        <v>90</v>
      </c>
      <c r="BC15" s="1">
        <v>127</v>
      </c>
      <c r="BD15" s="1">
        <v>0</v>
      </c>
      <c r="BE15" s="1">
        <v>127</v>
      </c>
      <c r="BF15" s="1">
        <v>81</v>
      </c>
      <c r="BG15" s="1">
        <v>46</v>
      </c>
      <c r="BH15" s="1">
        <v>134</v>
      </c>
      <c r="BI15" s="1">
        <v>0</v>
      </c>
      <c r="BJ15" s="1">
        <v>134</v>
      </c>
      <c r="BK15" s="1">
        <v>133</v>
      </c>
      <c r="BL15" s="1">
        <v>1</v>
      </c>
      <c r="BM15" s="1">
        <v>91</v>
      </c>
      <c r="BN15" s="1">
        <v>87</v>
      </c>
      <c r="BO15" s="1">
        <v>4</v>
      </c>
      <c r="BP15" s="1">
        <v>874</v>
      </c>
      <c r="BQ15" s="1">
        <v>11</v>
      </c>
      <c r="BR15" s="1">
        <v>11</v>
      </c>
      <c r="BS15" s="1">
        <v>0</v>
      </c>
      <c r="BT15" s="1">
        <v>677</v>
      </c>
      <c r="BU15" s="1">
        <v>18</v>
      </c>
      <c r="BV15" s="1">
        <v>18</v>
      </c>
      <c r="BW15" s="1">
        <v>0</v>
      </c>
      <c r="BX15" s="1">
        <v>847</v>
      </c>
      <c r="BY15" s="24">
        <f t="shared" si="23"/>
        <v>8.8124999999999995E-2</v>
      </c>
      <c r="BZ15" s="17">
        <f t="shared" si="24"/>
        <v>0.91187499999999999</v>
      </c>
      <c r="CA15" s="17">
        <f t="shared" si="25"/>
        <v>0</v>
      </c>
      <c r="CB15" s="18">
        <f t="shared" si="26"/>
        <v>1</v>
      </c>
      <c r="CC15" s="2"/>
    </row>
    <row r="16" spans="1:81" s="1" customFormat="1" x14ac:dyDescent="0.25">
      <c r="A16" s="1" t="s">
        <v>9</v>
      </c>
      <c r="B16" s="1">
        <v>300</v>
      </c>
      <c r="C16" s="1">
        <v>9</v>
      </c>
      <c r="D16" s="1">
        <v>291</v>
      </c>
      <c r="E16" s="1">
        <v>224</v>
      </c>
      <c r="F16" s="1">
        <v>67</v>
      </c>
      <c r="G16" s="30">
        <f t="shared" si="8"/>
        <v>0.23024054982817868</v>
      </c>
      <c r="H16" s="31">
        <f t="shared" si="4"/>
        <v>0.76975945017182135</v>
      </c>
      <c r="I16" s="17">
        <f t="shared" si="13"/>
        <v>0.03</v>
      </c>
      <c r="J16" s="18">
        <f t="shared" si="14"/>
        <v>0.97</v>
      </c>
      <c r="K16" s="1">
        <v>1210</v>
      </c>
      <c r="L16" s="1">
        <v>552</v>
      </c>
      <c r="M16" s="1">
        <v>0</v>
      </c>
      <c r="N16" s="1">
        <v>552</v>
      </c>
      <c r="O16" s="1">
        <v>458</v>
      </c>
      <c r="P16" s="1">
        <v>94</v>
      </c>
      <c r="Q16" s="1">
        <v>952</v>
      </c>
      <c r="R16" s="1">
        <v>61</v>
      </c>
      <c r="S16" s="1">
        <v>891</v>
      </c>
      <c r="T16" s="1">
        <v>800</v>
      </c>
      <c r="U16" s="1">
        <v>91</v>
      </c>
      <c r="V16" s="24">
        <f t="shared" si="15"/>
        <v>0.12820512820512819</v>
      </c>
      <c r="W16" s="17">
        <f t="shared" si="16"/>
        <v>0.87179487179487181</v>
      </c>
      <c r="X16" s="17">
        <f t="shared" si="17"/>
        <v>4.0558510638297872E-2</v>
      </c>
      <c r="Y16" s="18">
        <f t="shared" si="18"/>
        <v>0.95944148936170215</v>
      </c>
      <c r="Z16" s="1">
        <v>2364</v>
      </c>
      <c r="AA16" s="1">
        <v>0</v>
      </c>
      <c r="AB16" s="1">
        <v>2364</v>
      </c>
      <c r="AC16" s="1">
        <v>2193</v>
      </c>
      <c r="AD16" s="1">
        <v>171</v>
      </c>
      <c r="AE16" s="1">
        <v>2755</v>
      </c>
      <c r="AF16" s="1">
        <v>0</v>
      </c>
      <c r="AG16" s="1">
        <v>2755</v>
      </c>
      <c r="AH16" s="1">
        <v>2650</v>
      </c>
      <c r="AI16" s="1">
        <v>105</v>
      </c>
      <c r="AJ16" s="1">
        <v>4776</v>
      </c>
      <c r="AK16" s="1">
        <v>77</v>
      </c>
      <c r="AL16" s="1">
        <v>4699</v>
      </c>
      <c r="AM16" s="1">
        <v>4519</v>
      </c>
      <c r="AN16" s="1">
        <v>180</v>
      </c>
      <c r="AO16" s="1">
        <v>4092</v>
      </c>
      <c r="AP16" s="1">
        <v>14</v>
      </c>
      <c r="AQ16" s="1">
        <v>4078</v>
      </c>
      <c r="AR16" s="1">
        <v>3817</v>
      </c>
      <c r="AS16" s="1">
        <v>261</v>
      </c>
      <c r="AT16" s="24">
        <f t="shared" si="19"/>
        <v>5.1597582037996546E-2</v>
      </c>
      <c r="AU16" s="17">
        <f t="shared" si="20"/>
        <v>0.94840241796200342</v>
      </c>
      <c r="AV16" s="17">
        <f t="shared" si="21"/>
        <v>6.5060413240866522E-3</v>
      </c>
      <c r="AW16" s="18">
        <f t="shared" si="22"/>
        <v>0.99349395867591339</v>
      </c>
      <c r="AX16" s="1">
        <v>1341</v>
      </c>
      <c r="AY16" s="1">
        <v>19</v>
      </c>
      <c r="AZ16" s="1">
        <v>1322</v>
      </c>
      <c r="BA16" s="1">
        <v>1297</v>
      </c>
      <c r="BB16" s="1">
        <v>25</v>
      </c>
      <c r="BC16" s="1">
        <v>313</v>
      </c>
      <c r="BD16" s="1">
        <v>0</v>
      </c>
      <c r="BE16" s="1">
        <v>313</v>
      </c>
      <c r="BF16" s="1">
        <v>304</v>
      </c>
      <c r="BG16" s="1">
        <v>9</v>
      </c>
      <c r="BH16" s="1">
        <v>340</v>
      </c>
      <c r="BI16" s="1">
        <v>0</v>
      </c>
      <c r="BJ16" s="1">
        <v>340</v>
      </c>
      <c r="BK16" s="1">
        <v>323</v>
      </c>
      <c r="BL16" s="1">
        <v>17</v>
      </c>
      <c r="BM16" s="1">
        <v>396</v>
      </c>
      <c r="BN16" s="1">
        <v>371</v>
      </c>
      <c r="BO16" s="1">
        <v>25</v>
      </c>
      <c r="BP16" s="1">
        <v>215</v>
      </c>
      <c r="BQ16" s="1">
        <v>45</v>
      </c>
      <c r="BR16" s="1">
        <v>45</v>
      </c>
      <c r="BS16" s="1">
        <v>0</v>
      </c>
      <c r="BT16" s="1">
        <v>373</v>
      </c>
      <c r="BU16" s="1">
        <v>45</v>
      </c>
      <c r="BV16" s="1">
        <v>45</v>
      </c>
      <c r="BW16" s="1">
        <v>0</v>
      </c>
      <c r="BX16" s="1">
        <v>401</v>
      </c>
      <c r="BY16" s="24">
        <f t="shared" si="23"/>
        <v>3.0881755383990246E-2</v>
      </c>
      <c r="BZ16" s="17">
        <f t="shared" si="24"/>
        <v>0.96911824461600971</v>
      </c>
      <c r="CA16" s="17">
        <f t="shared" si="25"/>
        <v>1.1487303506650543E-2</v>
      </c>
      <c r="CB16" s="18">
        <f t="shared" si="26"/>
        <v>0.9885126964933495</v>
      </c>
      <c r="CC16" s="2"/>
    </row>
    <row r="17" spans="1:81" s="1" customFormat="1" x14ac:dyDescent="0.25">
      <c r="A17" s="1" t="s">
        <v>12</v>
      </c>
      <c r="B17" s="1">
        <v>3110</v>
      </c>
      <c r="C17" s="1">
        <v>55</v>
      </c>
      <c r="D17" s="1">
        <v>3055</v>
      </c>
      <c r="E17" s="1">
        <v>2049</v>
      </c>
      <c r="F17" s="1">
        <v>1006</v>
      </c>
      <c r="G17" s="30">
        <f t="shared" si="8"/>
        <v>0.3292962356792144</v>
      </c>
      <c r="H17" s="31">
        <f t="shared" si="4"/>
        <v>0.6707037643207856</v>
      </c>
      <c r="I17" s="17">
        <f t="shared" si="13"/>
        <v>1.7684887459807074E-2</v>
      </c>
      <c r="J17" s="18">
        <f t="shared" si="14"/>
        <v>0.98231511254019288</v>
      </c>
      <c r="K17" s="1">
        <v>3391</v>
      </c>
      <c r="L17" s="1">
        <v>2584</v>
      </c>
      <c r="M17" s="1">
        <v>98</v>
      </c>
      <c r="N17" s="1">
        <v>2486</v>
      </c>
      <c r="O17" s="1">
        <v>2015</v>
      </c>
      <c r="P17" s="1">
        <v>471</v>
      </c>
      <c r="Q17" s="1">
        <v>4200</v>
      </c>
      <c r="R17" s="1">
        <v>188</v>
      </c>
      <c r="S17" s="1">
        <v>4012</v>
      </c>
      <c r="T17" s="1">
        <v>3235</v>
      </c>
      <c r="U17" s="1">
        <v>777</v>
      </c>
      <c r="V17" s="24">
        <f t="shared" si="15"/>
        <v>0.19205909510618652</v>
      </c>
      <c r="W17" s="17">
        <f t="shared" si="16"/>
        <v>0.80794090489381343</v>
      </c>
      <c r="X17" s="17">
        <f t="shared" si="17"/>
        <v>4.2158018867924529E-2</v>
      </c>
      <c r="Y17" s="18">
        <f t="shared" si="18"/>
        <v>0.95784198113207553</v>
      </c>
      <c r="Z17" s="1">
        <v>8638</v>
      </c>
      <c r="AA17" s="1">
        <v>38</v>
      </c>
      <c r="AB17" s="1">
        <v>8600</v>
      </c>
      <c r="AC17" s="1">
        <v>7267</v>
      </c>
      <c r="AD17" s="1">
        <v>1333</v>
      </c>
      <c r="AE17" s="1">
        <v>7239</v>
      </c>
      <c r="AF17" s="1">
        <v>67</v>
      </c>
      <c r="AG17" s="1">
        <v>7172</v>
      </c>
      <c r="AH17" s="1">
        <v>6461</v>
      </c>
      <c r="AI17" s="1">
        <v>711</v>
      </c>
      <c r="AJ17" s="1">
        <v>13354</v>
      </c>
      <c r="AK17" s="1">
        <v>14</v>
      </c>
      <c r="AL17" s="1">
        <v>13340</v>
      </c>
      <c r="AM17" s="1">
        <v>12230</v>
      </c>
      <c r="AN17" s="1">
        <v>1110</v>
      </c>
      <c r="AO17" s="1">
        <v>11483</v>
      </c>
      <c r="AP17" s="1">
        <v>0</v>
      </c>
      <c r="AQ17" s="1">
        <v>11483</v>
      </c>
      <c r="AR17" s="1">
        <v>10697</v>
      </c>
      <c r="AS17" s="1">
        <v>786</v>
      </c>
      <c r="AT17" s="24">
        <f t="shared" si="19"/>
        <v>9.7056287720162587E-2</v>
      </c>
      <c r="AU17" s="17">
        <f t="shared" si="20"/>
        <v>0.90294371227983738</v>
      </c>
      <c r="AV17" s="17">
        <f t="shared" si="21"/>
        <v>2.922827528614236E-3</v>
      </c>
      <c r="AW17" s="18">
        <f t="shared" si="22"/>
        <v>0.99707717247138572</v>
      </c>
      <c r="AX17" s="1">
        <v>3716</v>
      </c>
      <c r="AY17" s="1">
        <v>0</v>
      </c>
      <c r="AZ17" s="1">
        <v>3716</v>
      </c>
      <c r="BA17" s="1">
        <v>3467</v>
      </c>
      <c r="BB17" s="1">
        <v>249</v>
      </c>
      <c r="BC17" s="1">
        <v>765</v>
      </c>
      <c r="BD17" s="1">
        <v>0</v>
      </c>
      <c r="BE17" s="1">
        <v>765</v>
      </c>
      <c r="BF17" s="1">
        <v>713</v>
      </c>
      <c r="BG17" s="1">
        <v>52</v>
      </c>
      <c r="BH17" s="1">
        <v>703</v>
      </c>
      <c r="BI17" s="1">
        <v>0</v>
      </c>
      <c r="BJ17" s="1">
        <v>703</v>
      </c>
      <c r="BK17" s="1">
        <v>625</v>
      </c>
      <c r="BL17" s="1">
        <v>78</v>
      </c>
      <c r="BM17" s="1">
        <v>502</v>
      </c>
      <c r="BN17" s="1">
        <v>476</v>
      </c>
      <c r="BO17" s="1">
        <v>26</v>
      </c>
      <c r="BP17" s="1">
        <v>1815</v>
      </c>
      <c r="BQ17" s="1">
        <v>108</v>
      </c>
      <c r="BR17" s="1">
        <v>108</v>
      </c>
      <c r="BS17" s="1">
        <v>0</v>
      </c>
      <c r="BT17" s="1">
        <v>1470</v>
      </c>
      <c r="BU17" s="1">
        <v>34</v>
      </c>
      <c r="BV17" s="1">
        <v>34</v>
      </c>
      <c r="BW17" s="1">
        <v>0</v>
      </c>
      <c r="BX17" s="1">
        <v>1236</v>
      </c>
      <c r="BY17" s="24">
        <f t="shared" si="23"/>
        <v>6.9492107069320519E-2</v>
      </c>
      <c r="BZ17" s="17">
        <f t="shared" si="24"/>
        <v>0.93050789293067948</v>
      </c>
      <c r="CA17" s="17">
        <f t="shared" si="25"/>
        <v>0</v>
      </c>
      <c r="CB17" s="18">
        <f t="shared" si="26"/>
        <v>1</v>
      </c>
      <c r="CC17" s="2"/>
    </row>
    <row r="18" spans="1:81" s="1" customFormat="1" x14ac:dyDescent="0.25">
      <c r="A18" s="1" t="s">
        <v>13</v>
      </c>
      <c r="B18" s="1">
        <v>109</v>
      </c>
      <c r="C18" s="1">
        <v>10</v>
      </c>
      <c r="D18" s="1">
        <v>99</v>
      </c>
      <c r="E18" s="1">
        <v>86</v>
      </c>
      <c r="F18" s="1">
        <v>13</v>
      </c>
      <c r="G18" s="30">
        <f t="shared" si="8"/>
        <v>0.13131313131313133</v>
      </c>
      <c r="H18" s="31">
        <f t="shared" si="4"/>
        <v>0.86868686868686873</v>
      </c>
      <c r="I18" s="17">
        <f t="shared" si="13"/>
        <v>9.1743119266055051E-2</v>
      </c>
      <c r="J18" s="18">
        <f t="shared" si="14"/>
        <v>0.90825688073394495</v>
      </c>
      <c r="K18" s="1">
        <v>496</v>
      </c>
      <c r="L18" s="1">
        <v>220</v>
      </c>
      <c r="M18" s="1">
        <v>0</v>
      </c>
      <c r="N18" s="1">
        <v>220</v>
      </c>
      <c r="O18" s="1">
        <v>189</v>
      </c>
      <c r="P18" s="1">
        <v>31</v>
      </c>
      <c r="Q18" s="1">
        <v>374</v>
      </c>
      <c r="R18" s="1">
        <v>0</v>
      </c>
      <c r="S18" s="1">
        <v>374</v>
      </c>
      <c r="T18" s="1">
        <v>264</v>
      </c>
      <c r="U18" s="1">
        <v>110</v>
      </c>
      <c r="V18" s="24">
        <f t="shared" si="15"/>
        <v>0.23737373737373738</v>
      </c>
      <c r="W18" s="17">
        <f t="shared" si="16"/>
        <v>0.76262626262626265</v>
      </c>
      <c r="X18" s="17">
        <f t="shared" si="17"/>
        <v>0</v>
      </c>
      <c r="Y18" s="18">
        <f t="shared" si="18"/>
        <v>1</v>
      </c>
      <c r="Z18" s="1">
        <v>773</v>
      </c>
      <c r="AA18" s="1">
        <v>58</v>
      </c>
      <c r="AB18" s="1">
        <v>715</v>
      </c>
      <c r="AC18" s="1">
        <v>648</v>
      </c>
      <c r="AD18" s="1">
        <v>67</v>
      </c>
      <c r="AE18" s="1">
        <v>803</v>
      </c>
      <c r="AF18" s="1">
        <v>0</v>
      </c>
      <c r="AG18" s="1">
        <v>803</v>
      </c>
      <c r="AH18" s="1">
        <v>803</v>
      </c>
      <c r="AI18" s="1">
        <v>0</v>
      </c>
      <c r="AJ18" s="1">
        <v>1104</v>
      </c>
      <c r="AK18" s="1">
        <v>0</v>
      </c>
      <c r="AL18" s="1">
        <v>1104</v>
      </c>
      <c r="AM18" s="1">
        <v>1070</v>
      </c>
      <c r="AN18" s="1">
        <v>34</v>
      </c>
      <c r="AO18" s="1">
        <v>835</v>
      </c>
      <c r="AP18" s="1">
        <v>0</v>
      </c>
      <c r="AQ18" s="1">
        <v>835</v>
      </c>
      <c r="AR18" s="1">
        <v>807</v>
      </c>
      <c r="AS18" s="1">
        <v>28</v>
      </c>
      <c r="AT18" s="24">
        <f t="shared" si="19"/>
        <v>3.7315591553369977E-2</v>
      </c>
      <c r="AU18" s="17">
        <f t="shared" si="20"/>
        <v>0.96268440844663006</v>
      </c>
      <c r="AV18" s="17">
        <f t="shared" si="21"/>
        <v>1.6500711237553343E-2</v>
      </c>
      <c r="AW18" s="18">
        <f t="shared" si="22"/>
        <v>0.98349928876244663</v>
      </c>
      <c r="AX18" s="1">
        <v>213</v>
      </c>
      <c r="AY18" s="1">
        <v>0</v>
      </c>
      <c r="AZ18" s="1">
        <v>213</v>
      </c>
      <c r="BA18" s="1">
        <v>213</v>
      </c>
      <c r="BB18" s="1">
        <v>0</v>
      </c>
      <c r="BC18" s="1">
        <v>33</v>
      </c>
      <c r="BD18" s="1">
        <v>0</v>
      </c>
      <c r="BE18" s="1">
        <v>33</v>
      </c>
      <c r="BF18" s="1">
        <v>33</v>
      </c>
      <c r="BG18" s="1">
        <v>0</v>
      </c>
      <c r="BH18" s="1">
        <v>92</v>
      </c>
      <c r="BI18" s="1">
        <v>0</v>
      </c>
      <c r="BJ18" s="1">
        <v>92</v>
      </c>
      <c r="BK18" s="1">
        <v>92</v>
      </c>
      <c r="BL18" s="1">
        <v>0</v>
      </c>
      <c r="BM18" s="1">
        <v>77</v>
      </c>
      <c r="BN18" s="1">
        <v>65</v>
      </c>
      <c r="BO18" s="1">
        <v>12</v>
      </c>
      <c r="BP18" s="1">
        <v>33</v>
      </c>
      <c r="BQ18" s="1">
        <v>30</v>
      </c>
      <c r="BR18" s="1">
        <v>30</v>
      </c>
      <c r="BS18" s="1">
        <v>0</v>
      </c>
      <c r="BT18" s="1">
        <v>88</v>
      </c>
      <c r="BU18" s="1">
        <v>0</v>
      </c>
      <c r="BV18" s="1">
        <v>0</v>
      </c>
      <c r="BW18" s="1">
        <v>0</v>
      </c>
      <c r="BX18" s="1">
        <v>42</v>
      </c>
      <c r="BY18" s="24">
        <f t="shared" si="23"/>
        <v>2.6966292134831461E-2</v>
      </c>
      <c r="BZ18" s="17">
        <f t="shared" si="24"/>
        <v>0.97303370786516852</v>
      </c>
      <c r="CA18" s="17">
        <f t="shared" si="25"/>
        <v>0</v>
      </c>
      <c r="CB18" s="18">
        <f t="shared" si="26"/>
        <v>1</v>
      </c>
      <c r="CC18" s="2"/>
    </row>
    <row r="19" spans="1:81" s="1" customFormat="1" x14ac:dyDescent="0.25">
      <c r="A19" s="1" t="s">
        <v>15</v>
      </c>
      <c r="B19" s="1">
        <v>1281</v>
      </c>
      <c r="C19" s="1">
        <v>18</v>
      </c>
      <c r="D19" s="1">
        <v>1263</v>
      </c>
      <c r="E19" s="1">
        <v>910</v>
      </c>
      <c r="F19" s="1">
        <v>353</v>
      </c>
      <c r="G19" s="30">
        <f t="shared" si="8"/>
        <v>0.27949326999208235</v>
      </c>
      <c r="H19" s="31">
        <f t="shared" si="4"/>
        <v>0.72050673000791765</v>
      </c>
      <c r="I19" s="17">
        <f t="shared" si="13"/>
        <v>1.405152224824356E-2</v>
      </c>
      <c r="J19" s="18">
        <f t="shared" si="14"/>
        <v>0.98594847775175642</v>
      </c>
      <c r="K19" s="1">
        <v>2049</v>
      </c>
      <c r="L19" s="1">
        <v>1182</v>
      </c>
      <c r="M19" s="1">
        <v>72</v>
      </c>
      <c r="N19" s="1">
        <v>1110</v>
      </c>
      <c r="O19" s="1">
        <v>974</v>
      </c>
      <c r="P19" s="1">
        <v>136</v>
      </c>
      <c r="Q19" s="1">
        <v>2162</v>
      </c>
      <c r="R19" s="1">
        <v>40</v>
      </c>
      <c r="S19" s="1">
        <v>2122</v>
      </c>
      <c r="T19" s="1">
        <v>1867</v>
      </c>
      <c r="U19" s="1">
        <v>255</v>
      </c>
      <c r="V19" s="24">
        <f t="shared" si="15"/>
        <v>0.12097772277227722</v>
      </c>
      <c r="W19" s="17">
        <f t="shared" si="16"/>
        <v>0.87902227722772275</v>
      </c>
      <c r="X19" s="17">
        <f t="shared" si="17"/>
        <v>3.3492822966507178E-2</v>
      </c>
      <c r="Y19" s="18">
        <f t="shared" si="18"/>
        <v>0.96650717703349287</v>
      </c>
      <c r="Z19" s="1">
        <v>4819</v>
      </c>
      <c r="AA19" s="1">
        <v>180</v>
      </c>
      <c r="AB19" s="1">
        <v>4639</v>
      </c>
      <c r="AC19" s="1">
        <v>4177</v>
      </c>
      <c r="AD19" s="1">
        <v>462</v>
      </c>
      <c r="AE19" s="1">
        <v>5912</v>
      </c>
      <c r="AF19" s="1">
        <v>43</v>
      </c>
      <c r="AG19" s="1">
        <v>5869</v>
      </c>
      <c r="AH19" s="1">
        <v>5561</v>
      </c>
      <c r="AI19" s="1">
        <v>308</v>
      </c>
      <c r="AJ19" s="1">
        <v>9390</v>
      </c>
      <c r="AK19" s="1">
        <v>125</v>
      </c>
      <c r="AL19" s="1">
        <v>9265</v>
      </c>
      <c r="AM19" s="1">
        <v>8858</v>
      </c>
      <c r="AN19" s="1">
        <v>407</v>
      </c>
      <c r="AO19" s="1">
        <v>7046</v>
      </c>
      <c r="AP19" s="1">
        <v>9</v>
      </c>
      <c r="AQ19" s="1">
        <v>7037</v>
      </c>
      <c r="AR19" s="1">
        <v>6761</v>
      </c>
      <c r="AS19" s="1">
        <v>276</v>
      </c>
      <c r="AT19" s="24">
        <f t="shared" si="19"/>
        <v>5.419619544945916E-2</v>
      </c>
      <c r="AU19" s="17">
        <f t="shared" si="20"/>
        <v>0.94580380455054081</v>
      </c>
      <c r="AV19" s="17">
        <f t="shared" si="21"/>
        <v>1.3140943055913424E-2</v>
      </c>
      <c r="AW19" s="18">
        <f t="shared" si="22"/>
        <v>0.9868590569440866</v>
      </c>
      <c r="AX19" s="1">
        <v>3623</v>
      </c>
      <c r="AY19" s="1">
        <v>0</v>
      </c>
      <c r="AZ19" s="1">
        <v>3623</v>
      </c>
      <c r="BA19" s="1">
        <v>3414</v>
      </c>
      <c r="BB19" s="1">
        <v>209</v>
      </c>
      <c r="BC19" s="1">
        <v>1267</v>
      </c>
      <c r="BD19" s="1">
        <v>0</v>
      </c>
      <c r="BE19" s="1">
        <v>1267</v>
      </c>
      <c r="BF19" s="1">
        <v>1220</v>
      </c>
      <c r="BG19" s="1">
        <v>47</v>
      </c>
      <c r="BH19" s="1">
        <v>1223</v>
      </c>
      <c r="BI19" s="1">
        <v>0</v>
      </c>
      <c r="BJ19" s="1">
        <v>1223</v>
      </c>
      <c r="BK19" s="1">
        <v>1035</v>
      </c>
      <c r="BL19" s="1">
        <v>188</v>
      </c>
      <c r="BM19" s="1">
        <v>626</v>
      </c>
      <c r="BN19" s="1">
        <v>590</v>
      </c>
      <c r="BO19" s="1">
        <v>36</v>
      </c>
      <c r="BP19" s="1">
        <v>966</v>
      </c>
      <c r="BQ19" s="1">
        <v>132</v>
      </c>
      <c r="BR19" s="1">
        <v>132</v>
      </c>
      <c r="BS19" s="1">
        <v>0</v>
      </c>
      <c r="BT19" s="1">
        <v>559</v>
      </c>
      <c r="BU19" s="1">
        <v>70</v>
      </c>
      <c r="BV19" s="1">
        <v>44</v>
      </c>
      <c r="BW19" s="1">
        <v>26</v>
      </c>
      <c r="BX19" s="1">
        <v>481</v>
      </c>
      <c r="BY19" s="24">
        <f t="shared" si="23"/>
        <v>7.2900158478605384E-2</v>
      </c>
      <c r="BZ19" s="17">
        <f t="shared" si="24"/>
        <v>0.92709984152139457</v>
      </c>
      <c r="CA19" s="17">
        <f t="shared" si="25"/>
        <v>0</v>
      </c>
      <c r="CB19" s="18">
        <f t="shared" si="26"/>
        <v>1</v>
      </c>
      <c r="CC19" s="2"/>
    </row>
    <row r="20" spans="1:81" s="1" customFormat="1" x14ac:dyDescent="0.25">
      <c r="A20" s="1" t="s">
        <v>16</v>
      </c>
      <c r="B20" s="1">
        <v>10539</v>
      </c>
      <c r="C20" s="1">
        <v>142</v>
      </c>
      <c r="D20" s="1">
        <v>10397</v>
      </c>
      <c r="E20" s="1">
        <v>7372</v>
      </c>
      <c r="F20" s="1">
        <v>3025</v>
      </c>
      <c r="G20" s="30">
        <f t="shared" si="8"/>
        <v>0.29094931230162546</v>
      </c>
      <c r="H20" s="31">
        <f t="shared" si="4"/>
        <v>0.70905068769837454</v>
      </c>
      <c r="I20" s="17">
        <f t="shared" si="13"/>
        <v>1.3473764114242339E-2</v>
      </c>
      <c r="J20" s="18">
        <f t="shared" si="14"/>
        <v>0.98652623588575761</v>
      </c>
      <c r="K20" s="1">
        <v>22467</v>
      </c>
      <c r="L20" s="1">
        <v>11729</v>
      </c>
      <c r="M20" s="1">
        <v>219</v>
      </c>
      <c r="N20" s="1">
        <v>11510</v>
      </c>
      <c r="O20" s="1">
        <v>9946</v>
      </c>
      <c r="P20" s="1">
        <v>1564</v>
      </c>
      <c r="Q20" s="1">
        <v>22629</v>
      </c>
      <c r="R20" s="1">
        <v>617</v>
      </c>
      <c r="S20" s="1">
        <v>22012</v>
      </c>
      <c r="T20" s="1">
        <v>19142</v>
      </c>
      <c r="U20" s="1">
        <v>2870</v>
      </c>
      <c r="V20" s="24">
        <f t="shared" si="15"/>
        <v>0.132271344191874</v>
      </c>
      <c r="W20" s="17">
        <f t="shared" si="16"/>
        <v>0.86772865580812597</v>
      </c>
      <c r="X20" s="17">
        <f t="shared" si="17"/>
        <v>2.4332033296466615E-2</v>
      </c>
      <c r="Y20" s="18">
        <f t="shared" si="18"/>
        <v>0.9756679667035334</v>
      </c>
      <c r="Z20" s="1">
        <v>41977</v>
      </c>
      <c r="AA20" s="1">
        <v>474</v>
      </c>
      <c r="AB20" s="1">
        <v>41503</v>
      </c>
      <c r="AC20" s="1">
        <v>37963</v>
      </c>
      <c r="AD20" s="1">
        <v>3540</v>
      </c>
      <c r="AE20" s="1">
        <v>51625</v>
      </c>
      <c r="AF20" s="1">
        <v>202</v>
      </c>
      <c r="AG20" s="1">
        <v>51423</v>
      </c>
      <c r="AH20" s="1">
        <v>48205</v>
      </c>
      <c r="AI20" s="1">
        <v>3218</v>
      </c>
      <c r="AJ20" s="1">
        <v>127095</v>
      </c>
      <c r="AK20" s="1">
        <v>260</v>
      </c>
      <c r="AL20" s="1">
        <v>126835</v>
      </c>
      <c r="AM20" s="1">
        <v>119713</v>
      </c>
      <c r="AN20" s="1">
        <v>7122</v>
      </c>
      <c r="AO20" s="1">
        <v>89448</v>
      </c>
      <c r="AP20" s="1">
        <v>97</v>
      </c>
      <c r="AQ20" s="1">
        <v>89351</v>
      </c>
      <c r="AR20" s="1">
        <v>82913</v>
      </c>
      <c r="AS20" s="1">
        <v>6438</v>
      </c>
      <c r="AT20" s="24">
        <f t="shared" si="19"/>
        <v>6.5730220761406874E-2</v>
      </c>
      <c r="AU20" s="17">
        <f t="shared" si="20"/>
        <v>0.93426977923859311</v>
      </c>
      <c r="AV20" s="17">
        <f t="shared" si="21"/>
        <v>3.3307001563784681E-3</v>
      </c>
      <c r="AW20" s="18">
        <f t="shared" si="22"/>
        <v>0.99666929984362151</v>
      </c>
      <c r="AX20" s="1">
        <v>32383</v>
      </c>
      <c r="AY20" s="1">
        <v>21</v>
      </c>
      <c r="AZ20" s="1">
        <v>32362</v>
      </c>
      <c r="BA20" s="1">
        <v>29941</v>
      </c>
      <c r="BB20" s="1">
        <v>2421</v>
      </c>
      <c r="BC20" s="1">
        <v>10013</v>
      </c>
      <c r="BD20" s="1">
        <v>0</v>
      </c>
      <c r="BE20" s="1">
        <v>10013</v>
      </c>
      <c r="BF20" s="1">
        <v>9022</v>
      </c>
      <c r="BG20" s="1">
        <v>991</v>
      </c>
      <c r="BH20" s="1">
        <v>10303</v>
      </c>
      <c r="BI20" s="1">
        <v>0</v>
      </c>
      <c r="BJ20" s="1">
        <v>10303</v>
      </c>
      <c r="BK20" s="1">
        <v>9640</v>
      </c>
      <c r="BL20" s="1">
        <v>663</v>
      </c>
      <c r="BM20" s="1">
        <v>7645</v>
      </c>
      <c r="BN20" s="1">
        <v>7087</v>
      </c>
      <c r="BO20" s="1">
        <v>558</v>
      </c>
      <c r="BP20" s="1">
        <v>15318</v>
      </c>
      <c r="BQ20" s="1">
        <v>1955</v>
      </c>
      <c r="BR20" s="1">
        <v>1839</v>
      </c>
      <c r="BS20" s="1">
        <v>116</v>
      </c>
      <c r="BT20" s="1">
        <v>13746</v>
      </c>
      <c r="BU20" s="1">
        <v>814</v>
      </c>
      <c r="BV20" s="1">
        <v>691</v>
      </c>
      <c r="BW20" s="1">
        <v>123</v>
      </c>
      <c r="BX20" s="1">
        <v>18974</v>
      </c>
      <c r="BY20" s="24">
        <f t="shared" si="23"/>
        <v>7.7220566791352308E-2</v>
      </c>
      <c r="BZ20" s="17">
        <f t="shared" si="24"/>
        <v>0.92277943320864764</v>
      </c>
      <c r="CA20" s="17">
        <f t="shared" si="25"/>
        <v>4.9532974808944236E-4</v>
      </c>
      <c r="CB20" s="18">
        <f t="shared" si="26"/>
        <v>0.99950467025191059</v>
      </c>
      <c r="CC20" s="2"/>
    </row>
    <row r="21" spans="1:81" s="1" customFormat="1" x14ac:dyDescent="0.25">
      <c r="A21" s="1" t="s">
        <v>18</v>
      </c>
      <c r="B21" s="1">
        <v>365</v>
      </c>
      <c r="C21" s="1">
        <v>0</v>
      </c>
      <c r="D21" s="1">
        <v>365</v>
      </c>
      <c r="E21" s="1">
        <v>252</v>
      </c>
      <c r="F21" s="1">
        <v>113</v>
      </c>
      <c r="G21" s="30">
        <f t="shared" si="8"/>
        <v>0.30958904109589042</v>
      </c>
      <c r="H21" s="31">
        <f t="shared" si="4"/>
        <v>0.69041095890410964</v>
      </c>
      <c r="I21" s="17">
        <f t="shared" si="13"/>
        <v>0</v>
      </c>
      <c r="J21" s="18">
        <f t="shared" si="14"/>
        <v>1</v>
      </c>
      <c r="K21" s="1">
        <v>734</v>
      </c>
      <c r="L21" s="1">
        <v>397</v>
      </c>
      <c r="M21" s="1">
        <v>0</v>
      </c>
      <c r="N21" s="1">
        <v>397</v>
      </c>
      <c r="O21" s="1">
        <v>380</v>
      </c>
      <c r="P21" s="1">
        <v>17</v>
      </c>
      <c r="Q21" s="1">
        <v>689</v>
      </c>
      <c r="R21" s="1">
        <v>49</v>
      </c>
      <c r="S21" s="1">
        <v>640</v>
      </c>
      <c r="T21" s="1">
        <v>563</v>
      </c>
      <c r="U21" s="1">
        <v>77</v>
      </c>
      <c r="V21" s="24">
        <f t="shared" si="15"/>
        <v>9.0646094503375116E-2</v>
      </c>
      <c r="W21" s="17">
        <f t="shared" si="16"/>
        <v>0.90935390549662487</v>
      </c>
      <c r="X21" s="17">
        <f t="shared" si="17"/>
        <v>4.5119705340699819E-2</v>
      </c>
      <c r="Y21" s="18">
        <f t="shared" si="18"/>
        <v>0.95488029465930013</v>
      </c>
      <c r="Z21" s="1">
        <v>2481</v>
      </c>
      <c r="AA21" s="1">
        <v>0</v>
      </c>
      <c r="AB21" s="1">
        <v>2481</v>
      </c>
      <c r="AC21" s="1">
        <v>2141</v>
      </c>
      <c r="AD21" s="1">
        <v>340</v>
      </c>
      <c r="AE21" s="1">
        <v>2665</v>
      </c>
      <c r="AF21" s="1">
        <v>0</v>
      </c>
      <c r="AG21" s="1">
        <v>2665</v>
      </c>
      <c r="AH21" s="1">
        <v>2447</v>
      </c>
      <c r="AI21" s="1">
        <v>218</v>
      </c>
      <c r="AJ21" s="1">
        <v>4223</v>
      </c>
      <c r="AK21" s="1">
        <v>0</v>
      </c>
      <c r="AL21" s="1">
        <v>4223</v>
      </c>
      <c r="AM21" s="1">
        <v>3732</v>
      </c>
      <c r="AN21" s="1">
        <v>491</v>
      </c>
      <c r="AO21" s="1">
        <v>2701</v>
      </c>
      <c r="AP21" s="1">
        <v>0</v>
      </c>
      <c r="AQ21" s="1">
        <v>2701</v>
      </c>
      <c r="AR21" s="1">
        <v>2518</v>
      </c>
      <c r="AS21" s="1">
        <v>183</v>
      </c>
      <c r="AT21" s="24">
        <f t="shared" si="19"/>
        <v>0.10207125103562552</v>
      </c>
      <c r="AU21" s="17">
        <f t="shared" si="20"/>
        <v>0.89792874896437447</v>
      </c>
      <c r="AV21" s="17">
        <f t="shared" si="21"/>
        <v>0</v>
      </c>
      <c r="AW21" s="18">
        <f t="shared" si="22"/>
        <v>1</v>
      </c>
      <c r="AX21" s="1">
        <v>836</v>
      </c>
      <c r="AY21" s="1">
        <v>0</v>
      </c>
      <c r="AZ21" s="1">
        <v>836</v>
      </c>
      <c r="BA21" s="1">
        <v>809</v>
      </c>
      <c r="BB21" s="1">
        <v>27</v>
      </c>
      <c r="BC21" s="1">
        <v>135</v>
      </c>
      <c r="BD21" s="1">
        <v>0</v>
      </c>
      <c r="BE21" s="1">
        <v>135</v>
      </c>
      <c r="BF21" s="1">
        <v>129</v>
      </c>
      <c r="BG21" s="1">
        <v>6</v>
      </c>
      <c r="BH21" s="1">
        <v>153</v>
      </c>
      <c r="BI21" s="1">
        <v>0</v>
      </c>
      <c r="BJ21" s="1">
        <v>153</v>
      </c>
      <c r="BK21" s="1">
        <v>107</v>
      </c>
      <c r="BL21" s="1">
        <v>46</v>
      </c>
      <c r="BM21" s="1">
        <v>101</v>
      </c>
      <c r="BN21" s="1">
        <v>96</v>
      </c>
      <c r="BO21" s="1">
        <v>5</v>
      </c>
      <c r="BP21" s="1">
        <v>165</v>
      </c>
      <c r="BQ21" s="1">
        <v>81</v>
      </c>
      <c r="BR21" s="1">
        <v>81</v>
      </c>
      <c r="BS21" s="1">
        <v>0</v>
      </c>
      <c r="BT21" s="1">
        <v>343</v>
      </c>
      <c r="BU21" s="1">
        <v>0</v>
      </c>
      <c r="BV21" s="1">
        <v>0</v>
      </c>
      <c r="BW21" s="1">
        <v>0</v>
      </c>
      <c r="BX21" s="1">
        <v>382</v>
      </c>
      <c r="BY21" s="24">
        <f t="shared" si="23"/>
        <v>6.4318529862174581E-2</v>
      </c>
      <c r="BZ21" s="17">
        <f t="shared" si="24"/>
        <v>0.93568147013782543</v>
      </c>
      <c r="CA21" s="17">
        <f t="shared" si="25"/>
        <v>0</v>
      </c>
      <c r="CB21" s="18">
        <f t="shared" si="26"/>
        <v>1</v>
      </c>
      <c r="CC21" s="2"/>
    </row>
    <row r="22" spans="1:81" s="1" customFormat="1" x14ac:dyDescent="0.25">
      <c r="G22" s="30"/>
      <c r="H22" s="31"/>
      <c r="I22" s="17"/>
      <c r="J22" s="18"/>
      <c r="V22" s="24"/>
      <c r="W22" s="17"/>
      <c r="X22" s="17"/>
      <c r="Y22" s="18"/>
      <c r="AT22" s="24"/>
      <c r="AU22" s="17"/>
      <c r="AV22" s="17"/>
      <c r="AW22" s="18"/>
      <c r="BY22" s="24"/>
      <c r="BZ22" s="17"/>
      <c r="CA22" s="17"/>
      <c r="CB22" s="18"/>
      <c r="CC22" s="2"/>
    </row>
    <row r="23" spans="1:81" s="5" customFormat="1" x14ac:dyDescent="0.25">
      <c r="A23" s="5" t="s">
        <v>23</v>
      </c>
      <c r="G23" s="30">
        <f>AVERAGE(G24:G29)</f>
        <v>0.27011844655264788</v>
      </c>
      <c r="H23" s="31">
        <f>AVERAGE(H24:H29)</f>
        <v>0.72988155344735206</v>
      </c>
      <c r="I23" s="31">
        <f>AVERAGE(I24:I29)</f>
        <v>7.7672810405530748E-3</v>
      </c>
      <c r="J23" s="32">
        <f>AVERAGE(J24:J29)</f>
        <v>0.99223271895944698</v>
      </c>
      <c r="V23" s="30">
        <f>AVERAGE(V24:V29)</f>
        <v>0.13923591806401206</v>
      </c>
      <c r="W23" s="31">
        <f>AVERAGE(W24:W29)</f>
        <v>0.86076408193598786</v>
      </c>
      <c r="X23" s="31">
        <f>AVERAGE(X24:X29)</f>
        <v>7.6454750318108141E-3</v>
      </c>
      <c r="Y23" s="32">
        <f>AVERAGE(Y24:Y29)</f>
        <v>0.99235452496818921</v>
      </c>
      <c r="AT23" s="30">
        <f>AVERAGE(AT24:AT29)</f>
        <v>7.9118959504574482E-2</v>
      </c>
      <c r="AU23" s="31">
        <f>AVERAGE(AU24:AU29)</f>
        <v>0.92088104049542563</v>
      </c>
      <c r="AV23" s="31">
        <f>AVERAGE(AV24:AV29)</f>
        <v>9.2652473101296129E-4</v>
      </c>
      <c r="AW23" s="32">
        <f>AVERAGE(AW24:AW29)</f>
        <v>0.99907347526898704</v>
      </c>
      <c r="BY23" s="30">
        <f>AVERAGE(BY24:BY29)</f>
        <v>0.11733374852751467</v>
      </c>
      <c r="BZ23" s="31">
        <f>AVERAGE(BZ24:BZ29)</f>
        <v>0.88266625147248534</v>
      </c>
      <c r="CA23" s="31">
        <f>AVERAGE(CA24:CA29)</f>
        <v>0</v>
      </c>
      <c r="CB23" s="32">
        <f>AVERAGE(CB24:CB29)</f>
        <v>1</v>
      </c>
      <c r="CC23" s="13"/>
    </row>
    <row r="24" spans="1:81" s="1" customFormat="1" x14ac:dyDescent="0.25">
      <c r="A24" s="1" t="s">
        <v>2</v>
      </c>
      <c r="B24" s="1">
        <v>16553</v>
      </c>
      <c r="C24" s="1">
        <v>49</v>
      </c>
      <c r="D24" s="1">
        <v>16504</v>
      </c>
      <c r="E24" s="1">
        <v>12077</v>
      </c>
      <c r="F24" s="1">
        <v>4427</v>
      </c>
      <c r="G24" s="30">
        <f t="shared" si="8"/>
        <v>0.26823800290838584</v>
      </c>
      <c r="H24" s="31">
        <f t="shared" si="4"/>
        <v>0.73176199709161416</v>
      </c>
      <c r="I24" s="17">
        <f t="shared" ref="I24:I29" si="27">C24/B24</f>
        <v>2.9601884854709116E-3</v>
      </c>
      <c r="J24" s="18">
        <f t="shared" ref="J24:J29" si="28">D24/B24</f>
        <v>0.99703981151452914</v>
      </c>
      <c r="K24" s="1">
        <v>34182</v>
      </c>
      <c r="L24" s="1">
        <v>17800</v>
      </c>
      <c r="M24" s="1">
        <v>231</v>
      </c>
      <c r="N24" s="1">
        <v>17569</v>
      </c>
      <c r="O24" s="1">
        <v>15132</v>
      </c>
      <c r="P24" s="1">
        <v>2437</v>
      </c>
      <c r="Q24" s="1">
        <v>45959</v>
      </c>
      <c r="R24" s="1">
        <v>230</v>
      </c>
      <c r="S24" s="1">
        <v>45729</v>
      </c>
      <c r="T24" s="1">
        <v>41142</v>
      </c>
      <c r="U24" s="1">
        <v>4587</v>
      </c>
      <c r="V24" s="24">
        <f t="shared" ref="V24:V29" si="29">(P24+U24)/($N24+$S24)</f>
        <v>0.1109671711586464</v>
      </c>
      <c r="W24" s="17">
        <f t="shared" ref="W24:W29" si="30">(O24+T24)/($N24+$S24)</f>
        <v>0.8890328288413536</v>
      </c>
      <c r="X24" s="17">
        <f t="shared" ref="X24:Y29" si="31">(M24+R24)/($L24+$Q24)</f>
        <v>7.2303517934722943E-3</v>
      </c>
      <c r="Y24" s="18">
        <f t="shared" si="31"/>
        <v>0.99276964820652769</v>
      </c>
      <c r="Z24" s="1">
        <v>143025</v>
      </c>
      <c r="AA24" s="1">
        <v>450</v>
      </c>
      <c r="AB24" s="1">
        <v>142575</v>
      </c>
      <c r="AC24" s="1">
        <v>137528</v>
      </c>
      <c r="AD24" s="1">
        <v>5047</v>
      </c>
      <c r="AE24" s="1">
        <v>169965</v>
      </c>
      <c r="AF24" s="1">
        <v>169</v>
      </c>
      <c r="AG24" s="1">
        <v>169796</v>
      </c>
      <c r="AH24" s="1">
        <v>165525</v>
      </c>
      <c r="AI24" s="1">
        <v>4271</v>
      </c>
      <c r="AJ24" s="1">
        <v>244041</v>
      </c>
      <c r="AK24" s="1">
        <v>142</v>
      </c>
      <c r="AL24" s="1">
        <v>243899</v>
      </c>
      <c r="AM24" s="1">
        <v>236758</v>
      </c>
      <c r="AN24" s="1">
        <v>7141</v>
      </c>
      <c r="AO24" s="1">
        <v>149772</v>
      </c>
      <c r="AP24" s="1">
        <v>29</v>
      </c>
      <c r="AQ24" s="1">
        <v>149743</v>
      </c>
      <c r="AR24" s="1">
        <v>142687</v>
      </c>
      <c r="AS24" s="1">
        <v>7056</v>
      </c>
      <c r="AT24" s="24">
        <f t="shared" ref="AT24:AT29" si="32">(AS24+AN24+AI24+AD24)/($AQ24+$AL24+$AG24+$AB24)</f>
        <v>3.3306752141957725E-2</v>
      </c>
      <c r="AU24" s="17">
        <f t="shared" ref="AU24:AU29" si="33">(AR24+AM24+AH24+AC24)/($AQ24+$AL24+$AG24+$AB24)</f>
        <v>0.96669324785804223</v>
      </c>
      <c r="AV24" s="17">
        <f t="shared" ref="AV24:AW29" si="34">(AP24+AK24+AF24+AA24)/($AO24+$AJ24+$AE24+$Z24)</f>
        <v>1.1177088948405708E-3</v>
      </c>
      <c r="AW24" s="18">
        <f t="shared" si="34"/>
        <v>0.99888229110515947</v>
      </c>
      <c r="AX24" s="1">
        <v>53424</v>
      </c>
      <c r="AY24" s="1">
        <v>0</v>
      </c>
      <c r="AZ24" s="1">
        <v>53424</v>
      </c>
      <c r="BA24" s="1">
        <v>50710</v>
      </c>
      <c r="BB24" s="1">
        <v>2714</v>
      </c>
      <c r="BC24" s="1">
        <v>16751</v>
      </c>
      <c r="BD24" s="1">
        <v>0</v>
      </c>
      <c r="BE24" s="1">
        <v>16751</v>
      </c>
      <c r="BF24" s="1">
        <v>15666</v>
      </c>
      <c r="BG24" s="1">
        <v>1085</v>
      </c>
      <c r="BH24" s="1">
        <v>19676</v>
      </c>
      <c r="BI24" s="1">
        <v>0</v>
      </c>
      <c r="BJ24" s="1">
        <v>19676</v>
      </c>
      <c r="BK24" s="1">
        <v>18340</v>
      </c>
      <c r="BL24" s="1">
        <v>1336</v>
      </c>
      <c r="BM24" s="1">
        <v>18646</v>
      </c>
      <c r="BN24" s="1">
        <v>17239</v>
      </c>
      <c r="BO24" s="1">
        <v>1407</v>
      </c>
      <c r="BP24" s="1">
        <v>19028</v>
      </c>
      <c r="BQ24" s="1">
        <v>6168</v>
      </c>
      <c r="BR24" s="1">
        <v>5642</v>
      </c>
      <c r="BS24" s="1">
        <v>526</v>
      </c>
      <c r="BT24" s="1">
        <v>16803</v>
      </c>
      <c r="BU24" s="1">
        <v>2322</v>
      </c>
      <c r="BV24" s="1">
        <v>2140</v>
      </c>
      <c r="BW24" s="1">
        <v>182</v>
      </c>
      <c r="BX24" s="1">
        <v>18177</v>
      </c>
      <c r="BY24" s="24">
        <f t="shared" ref="BY24:BY29" si="35">(BW24+BS24+BO24+BL24+BG24+BB24)/($BU24+$BQ24+$BM24+$BJ24+$BE24+$AZ24)</f>
        <v>6.1972697821125425E-2</v>
      </c>
      <c r="BZ24" s="17">
        <f t="shared" ref="BZ24:BZ29" si="36">(BV24+BR24+BN24+BK24+BF24+BA24)/($BU24+$BQ24+$BM24+$BJ24+$BE24+$AZ24)</f>
        <v>0.93802730217887453</v>
      </c>
      <c r="CA24" s="17">
        <f t="shared" ref="CA24:CB29" si="37">(BD24+AY24)/($BC24+$AX24)</f>
        <v>0</v>
      </c>
      <c r="CB24" s="18">
        <f t="shared" si="37"/>
        <v>1</v>
      </c>
      <c r="CC24" s="2"/>
    </row>
    <row r="25" spans="1:81" s="1" customFormat="1" x14ac:dyDescent="0.25">
      <c r="A25" s="1" t="s">
        <v>3</v>
      </c>
      <c r="B25" s="1">
        <v>924</v>
      </c>
      <c r="C25" s="1">
        <v>0</v>
      </c>
      <c r="D25" s="1">
        <v>924</v>
      </c>
      <c r="E25" s="1">
        <v>767</v>
      </c>
      <c r="F25" s="1">
        <v>157</v>
      </c>
      <c r="G25" s="30">
        <f t="shared" si="8"/>
        <v>0.16991341991341991</v>
      </c>
      <c r="H25" s="31">
        <f t="shared" si="4"/>
        <v>0.83008658008658009</v>
      </c>
      <c r="I25" s="17">
        <f t="shared" si="27"/>
        <v>0</v>
      </c>
      <c r="J25" s="18">
        <f t="shared" si="28"/>
        <v>1</v>
      </c>
      <c r="K25" s="1">
        <v>1577</v>
      </c>
      <c r="L25" s="1">
        <v>990</v>
      </c>
      <c r="M25" s="1">
        <v>0</v>
      </c>
      <c r="N25" s="1">
        <v>990</v>
      </c>
      <c r="O25" s="1">
        <v>862</v>
      </c>
      <c r="P25" s="1">
        <v>128</v>
      </c>
      <c r="Q25" s="1">
        <v>1603</v>
      </c>
      <c r="R25" s="1">
        <v>0</v>
      </c>
      <c r="S25" s="1">
        <v>1603</v>
      </c>
      <c r="T25" s="1">
        <v>1499</v>
      </c>
      <c r="U25" s="1">
        <v>104</v>
      </c>
      <c r="V25" s="24">
        <f t="shared" si="29"/>
        <v>8.947165445430004E-2</v>
      </c>
      <c r="W25" s="17">
        <f t="shared" si="30"/>
        <v>0.91052834554569995</v>
      </c>
      <c r="X25" s="17">
        <f t="shared" si="31"/>
        <v>0</v>
      </c>
      <c r="Y25" s="18">
        <f t="shared" si="31"/>
        <v>1</v>
      </c>
      <c r="Z25" s="1">
        <v>3298</v>
      </c>
      <c r="AA25" s="1">
        <v>25</v>
      </c>
      <c r="AB25" s="1">
        <v>3273</v>
      </c>
      <c r="AC25" s="1">
        <v>3095</v>
      </c>
      <c r="AD25" s="1">
        <v>178</v>
      </c>
      <c r="AE25" s="1">
        <v>4025</v>
      </c>
      <c r="AF25" s="1">
        <v>0</v>
      </c>
      <c r="AG25" s="1">
        <v>4025</v>
      </c>
      <c r="AH25" s="1">
        <v>3885</v>
      </c>
      <c r="AI25" s="1">
        <v>140</v>
      </c>
      <c r="AJ25" s="1">
        <v>9186</v>
      </c>
      <c r="AK25" s="1">
        <v>0</v>
      </c>
      <c r="AL25" s="1">
        <v>9186</v>
      </c>
      <c r="AM25" s="1">
        <v>8741</v>
      </c>
      <c r="AN25" s="1">
        <v>445</v>
      </c>
      <c r="AO25" s="1">
        <v>7013</v>
      </c>
      <c r="AP25" s="1">
        <v>0</v>
      </c>
      <c r="AQ25" s="1">
        <v>7013</v>
      </c>
      <c r="AR25" s="1">
        <v>6629</v>
      </c>
      <c r="AS25" s="1">
        <v>384</v>
      </c>
      <c r="AT25" s="24">
        <f t="shared" si="32"/>
        <v>4.8814742307528622E-2</v>
      </c>
      <c r="AU25" s="17">
        <f t="shared" si="33"/>
        <v>0.95118525769247142</v>
      </c>
      <c r="AV25" s="17">
        <f t="shared" si="34"/>
        <v>1.0628347929597824E-3</v>
      </c>
      <c r="AW25" s="18">
        <f t="shared" si="34"/>
        <v>0.99893716520704023</v>
      </c>
      <c r="AX25" s="1">
        <v>2088</v>
      </c>
      <c r="AY25" s="1">
        <v>0</v>
      </c>
      <c r="AZ25" s="1">
        <v>2088</v>
      </c>
      <c r="BA25" s="1">
        <v>1861</v>
      </c>
      <c r="BB25" s="1">
        <v>227</v>
      </c>
      <c r="BC25" s="1">
        <v>508</v>
      </c>
      <c r="BD25" s="1">
        <v>0</v>
      </c>
      <c r="BE25" s="1">
        <v>508</v>
      </c>
      <c r="BF25" s="1">
        <v>411</v>
      </c>
      <c r="BG25" s="1">
        <v>97</v>
      </c>
      <c r="BH25" s="1">
        <v>492</v>
      </c>
      <c r="BI25" s="1">
        <v>0</v>
      </c>
      <c r="BJ25" s="1">
        <v>492</v>
      </c>
      <c r="BK25" s="1">
        <v>446</v>
      </c>
      <c r="BL25" s="1">
        <v>46</v>
      </c>
      <c r="BM25" s="1">
        <v>306</v>
      </c>
      <c r="BN25" s="1">
        <v>210</v>
      </c>
      <c r="BO25" s="1">
        <v>96</v>
      </c>
      <c r="BP25" s="1">
        <v>319</v>
      </c>
      <c r="BQ25" s="1">
        <v>47</v>
      </c>
      <c r="BR25" s="1">
        <v>47</v>
      </c>
      <c r="BS25" s="1">
        <v>0</v>
      </c>
      <c r="BT25" s="1">
        <v>306</v>
      </c>
      <c r="BU25" s="1">
        <v>55</v>
      </c>
      <c r="BV25" s="1">
        <v>49</v>
      </c>
      <c r="BW25" s="1">
        <v>6</v>
      </c>
      <c r="BX25" s="1">
        <v>297</v>
      </c>
      <c r="BY25" s="24">
        <f t="shared" si="35"/>
        <v>0.13501144164759726</v>
      </c>
      <c r="BZ25" s="17">
        <f t="shared" si="36"/>
        <v>0.86498855835240274</v>
      </c>
      <c r="CA25" s="17">
        <f t="shared" si="37"/>
        <v>0</v>
      </c>
      <c r="CB25" s="18">
        <f t="shared" si="37"/>
        <v>1</v>
      </c>
      <c r="CC25" s="2"/>
    </row>
    <row r="26" spans="1:81" s="1" customFormat="1" x14ac:dyDescent="0.25">
      <c r="A26" s="1" t="s">
        <v>14</v>
      </c>
      <c r="B26" s="1">
        <v>3568</v>
      </c>
      <c r="C26" s="1">
        <v>13</v>
      </c>
      <c r="D26" s="1">
        <v>3555</v>
      </c>
      <c r="E26" s="1">
        <v>2785</v>
      </c>
      <c r="F26" s="1">
        <v>770</v>
      </c>
      <c r="G26" s="30">
        <f t="shared" si="8"/>
        <v>0.21659634317862167</v>
      </c>
      <c r="H26" s="31">
        <f t="shared" si="4"/>
        <v>0.78340365682137836</v>
      </c>
      <c r="I26" s="17">
        <f t="shared" si="27"/>
        <v>3.6434977578475337E-3</v>
      </c>
      <c r="J26" s="18">
        <f t="shared" si="28"/>
        <v>0.99635650224215244</v>
      </c>
      <c r="K26" s="1">
        <v>5373</v>
      </c>
      <c r="L26" s="1">
        <v>3244</v>
      </c>
      <c r="M26" s="1">
        <v>36</v>
      </c>
      <c r="N26" s="1">
        <v>3208</v>
      </c>
      <c r="O26" s="1">
        <v>2805</v>
      </c>
      <c r="P26" s="1">
        <v>403</v>
      </c>
      <c r="Q26" s="1">
        <v>5632</v>
      </c>
      <c r="R26" s="1">
        <v>96</v>
      </c>
      <c r="S26" s="1">
        <v>5536</v>
      </c>
      <c r="T26" s="1">
        <v>5037</v>
      </c>
      <c r="U26" s="1">
        <v>499</v>
      </c>
      <c r="V26" s="24">
        <f t="shared" si="29"/>
        <v>0.10315645013723697</v>
      </c>
      <c r="W26" s="17">
        <f t="shared" si="30"/>
        <v>0.89684354986276305</v>
      </c>
      <c r="X26" s="17">
        <f t="shared" si="31"/>
        <v>1.4871563767462822E-2</v>
      </c>
      <c r="Y26" s="18">
        <f t="shared" si="31"/>
        <v>0.98512843623253721</v>
      </c>
      <c r="Z26" s="1">
        <v>10567</v>
      </c>
      <c r="AA26" s="1">
        <v>68</v>
      </c>
      <c r="AB26" s="1">
        <v>10499</v>
      </c>
      <c r="AC26" s="1">
        <v>9902</v>
      </c>
      <c r="AD26" s="1">
        <v>597</v>
      </c>
      <c r="AE26" s="1">
        <v>11008</v>
      </c>
      <c r="AF26" s="1">
        <v>0</v>
      </c>
      <c r="AG26" s="1">
        <v>11008</v>
      </c>
      <c r="AH26" s="1">
        <v>10480</v>
      </c>
      <c r="AI26" s="1">
        <v>528</v>
      </c>
      <c r="AJ26" s="1">
        <v>23457</v>
      </c>
      <c r="AK26" s="1">
        <v>59</v>
      </c>
      <c r="AL26" s="1">
        <v>23398</v>
      </c>
      <c r="AM26" s="1">
        <v>22393</v>
      </c>
      <c r="AN26" s="1">
        <v>1005</v>
      </c>
      <c r="AO26" s="1">
        <v>21211</v>
      </c>
      <c r="AP26" s="1">
        <v>0</v>
      </c>
      <c r="AQ26" s="1">
        <v>21211</v>
      </c>
      <c r="AR26" s="1">
        <v>20018</v>
      </c>
      <c r="AS26" s="1">
        <v>1193</v>
      </c>
      <c r="AT26" s="24">
        <f t="shared" si="32"/>
        <v>5.0260148829330269E-2</v>
      </c>
      <c r="AU26" s="17">
        <f t="shared" si="33"/>
        <v>0.94973985117066972</v>
      </c>
      <c r="AV26" s="17">
        <f t="shared" si="34"/>
        <v>1.9171837024289358E-3</v>
      </c>
      <c r="AW26" s="18">
        <f t="shared" si="34"/>
        <v>0.99808281629757112</v>
      </c>
      <c r="AX26" s="1">
        <v>7136</v>
      </c>
      <c r="AY26" s="1">
        <v>0</v>
      </c>
      <c r="AZ26" s="1">
        <v>7136</v>
      </c>
      <c r="BA26" s="1">
        <v>6786</v>
      </c>
      <c r="BB26" s="1">
        <v>350</v>
      </c>
      <c r="BC26" s="1">
        <v>2129</v>
      </c>
      <c r="BD26" s="1">
        <v>0</v>
      </c>
      <c r="BE26" s="1">
        <v>2129</v>
      </c>
      <c r="BF26" s="1">
        <v>1951</v>
      </c>
      <c r="BG26" s="1">
        <v>178</v>
      </c>
      <c r="BH26" s="1">
        <v>1950</v>
      </c>
      <c r="BI26" s="1">
        <v>0</v>
      </c>
      <c r="BJ26" s="1">
        <v>1950</v>
      </c>
      <c r="BK26" s="1">
        <v>1796</v>
      </c>
      <c r="BL26" s="1">
        <v>154</v>
      </c>
      <c r="BM26" s="1">
        <v>1428</v>
      </c>
      <c r="BN26" s="1">
        <v>1262</v>
      </c>
      <c r="BO26" s="1">
        <v>166</v>
      </c>
      <c r="BP26" s="1">
        <v>1445</v>
      </c>
      <c r="BQ26" s="1">
        <v>523</v>
      </c>
      <c r="BR26" s="1">
        <v>474</v>
      </c>
      <c r="BS26" s="1">
        <v>49</v>
      </c>
      <c r="BT26" s="1">
        <v>1279</v>
      </c>
      <c r="BU26" s="1">
        <v>221</v>
      </c>
      <c r="BV26" s="1">
        <v>205</v>
      </c>
      <c r="BW26" s="1">
        <v>16</v>
      </c>
      <c r="BX26" s="1">
        <v>1078</v>
      </c>
      <c r="BY26" s="24">
        <f t="shared" si="35"/>
        <v>6.8200493015612165E-2</v>
      </c>
      <c r="BZ26" s="17">
        <f t="shared" si="36"/>
        <v>0.93179950698438785</v>
      </c>
      <c r="CA26" s="17">
        <f t="shared" si="37"/>
        <v>0</v>
      </c>
      <c r="CB26" s="18">
        <f t="shared" si="37"/>
        <v>1</v>
      </c>
      <c r="CC26" s="2"/>
    </row>
    <row r="27" spans="1:81" s="1" customFormat="1" x14ac:dyDescent="0.25">
      <c r="A27" s="1" t="s">
        <v>42</v>
      </c>
      <c r="B27" s="1">
        <v>250</v>
      </c>
      <c r="C27" s="1">
        <v>10</v>
      </c>
      <c r="D27" s="1">
        <v>240</v>
      </c>
      <c r="E27" s="1">
        <v>134</v>
      </c>
      <c r="F27" s="1">
        <v>106</v>
      </c>
      <c r="G27" s="30">
        <f t="shared" si="8"/>
        <v>0.44166666666666665</v>
      </c>
      <c r="H27" s="31">
        <f t="shared" si="4"/>
        <v>0.55833333333333335</v>
      </c>
      <c r="I27" s="17">
        <f t="shared" si="27"/>
        <v>0.04</v>
      </c>
      <c r="J27" s="18">
        <f t="shared" si="28"/>
        <v>0.96</v>
      </c>
      <c r="K27" s="1">
        <v>499</v>
      </c>
      <c r="L27" s="1">
        <v>317</v>
      </c>
      <c r="M27" s="1">
        <v>0</v>
      </c>
      <c r="N27" s="1">
        <v>317</v>
      </c>
      <c r="O27" s="1">
        <v>317</v>
      </c>
      <c r="P27" s="1">
        <v>0</v>
      </c>
      <c r="Q27" s="1">
        <v>619</v>
      </c>
      <c r="R27" s="1">
        <v>0</v>
      </c>
      <c r="S27" s="1">
        <v>619</v>
      </c>
      <c r="T27" s="1">
        <v>571</v>
      </c>
      <c r="U27" s="1">
        <v>48</v>
      </c>
      <c r="V27" s="24">
        <f t="shared" si="29"/>
        <v>5.128205128205128E-2</v>
      </c>
      <c r="W27" s="17">
        <f t="shared" si="30"/>
        <v>0.94871794871794868</v>
      </c>
      <c r="X27" s="17">
        <f t="shared" si="31"/>
        <v>0</v>
      </c>
      <c r="Y27" s="18">
        <f t="shared" si="31"/>
        <v>1</v>
      </c>
      <c r="Z27" s="1">
        <v>1007</v>
      </c>
      <c r="AA27" s="1">
        <v>0</v>
      </c>
      <c r="AB27" s="1">
        <v>1007</v>
      </c>
      <c r="AC27" s="1">
        <v>971</v>
      </c>
      <c r="AD27" s="1">
        <v>36</v>
      </c>
      <c r="AE27" s="1">
        <v>1412</v>
      </c>
      <c r="AF27" s="1">
        <v>10</v>
      </c>
      <c r="AG27" s="1">
        <v>1402</v>
      </c>
      <c r="AH27" s="1">
        <v>1338</v>
      </c>
      <c r="AI27" s="1">
        <v>64</v>
      </c>
      <c r="AJ27" s="1">
        <v>3215</v>
      </c>
      <c r="AK27" s="1">
        <v>0</v>
      </c>
      <c r="AL27" s="1">
        <v>3215</v>
      </c>
      <c r="AM27" s="1">
        <v>3124</v>
      </c>
      <c r="AN27" s="1">
        <v>91</v>
      </c>
      <c r="AO27" s="1">
        <v>2807</v>
      </c>
      <c r="AP27" s="1">
        <v>0</v>
      </c>
      <c r="AQ27" s="1">
        <v>2807</v>
      </c>
      <c r="AR27" s="1">
        <v>2640</v>
      </c>
      <c r="AS27" s="1">
        <v>167</v>
      </c>
      <c r="AT27" s="24">
        <f t="shared" si="32"/>
        <v>4.2462341359269365E-2</v>
      </c>
      <c r="AU27" s="17">
        <f t="shared" si="33"/>
        <v>0.95753765864073059</v>
      </c>
      <c r="AV27" s="17">
        <f t="shared" si="34"/>
        <v>1.1846937566639024E-3</v>
      </c>
      <c r="AW27" s="18">
        <f t="shared" si="34"/>
        <v>0.99881530624333614</v>
      </c>
      <c r="AX27" s="1">
        <v>804</v>
      </c>
      <c r="AY27" s="1">
        <v>0</v>
      </c>
      <c r="AZ27" s="1">
        <v>804</v>
      </c>
      <c r="BA27" s="1">
        <v>774</v>
      </c>
      <c r="BB27" s="1">
        <v>30</v>
      </c>
      <c r="BC27" s="1">
        <v>323</v>
      </c>
      <c r="BD27" s="1">
        <v>0</v>
      </c>
      <c r="BE27" s="1">
        <v>323</v>
      </c>
      <c r="BF27" s="1">
        <v>278</v>
      </c>
      <c r="BG27" s="1">
        <v>45</v>
      </c>
      <c r="BH27" s="1">
        <v>549</v>
      </c>
      <c r="BI27" s="1">
        <v>0</v>
      </c>
      <c r="BJ27" s="1">
        <v>549</v>
      </c>
      <c r="BK27" s="1">
        <v>506</v>
      </c>
      <c r="BL27" s="1">
        <v>43</v>
      </c>
      <c r="BM27" s="1">
        <v>308</v>
      </c>
      <c r="BN27" s="1">
        <v>300</v>
      </c>
      <c r="BO27" s="1">
        <v>8</v>
      </c>
      <c r="BP27" s="1">
        <v>153</v>
      </c>
      <c r="BQ27" s="1">
        <v>136</v>
      </c>
      <c r="BR27" s="1">
        <v>136</v>
      </c>
      <c r="BS27" s="1">
        <v>0</v>
      </c>
      <c r="BT27" s="1">
        <v>161</v>
      </c>
      <c r="BU27" s="1">
        <v>89</v>
      </c>
      <c r="BV27" s="1">
        <v>62</v>
      </c>
      <c r="BW27" s="1">
        <v>27</v>
      </c>
      <c r="BX27" s="1">
        <v>202</v>
      </c>
      <c r="BY27" s="24">
        <f t="shared" si="35"/>
        <v>6.9262109551833415E-2</v>
      </c>
      <c r="BZ27" s="17">
        <f t="shared" si="36"/>
        <v>0.93073789044816657</v>
      </c>
      <c r="CA27" s="17">
        <f t="shared" si="37"/>
        <v>0</v>
      </c>
      <c r="CB27" s="18">
        <f t="shared" si="37"/>
        <v>1</v>
      </c>
      <c r="CC27" s="2"/>
    </row>
    <row r="28" spans="1:81" s="1" customFormat="1" x14ac:dyDescent="0.25">
      <c r="A28" s="1" t="s">
        <v>17</v>
      </c>
      <c r="B28" s="1">
        <v>64</v>
      </c>
      <c r="C28" s="1">
        <v>0</v>
      </c>
      <c r="D28" s="1">
        <v>64</v>
      </c>
      <c r="E28" s="1">
        <v>44</v>
      </c>
      <c r="F28" s="1">
        <v>20</v>
      </c>
      <c r="G28" s="30">
        <f t="shared" si="8"/>
        <v>0.3125</v>
      </c>
      <c r="H28" s="31">
        <f t="shared" si="4"/>
        <v>0.6875</v>
      </c>
      <c r="I28" s="17">
        <f t="shared" si="27"/>
        <v>0</v>
      </c>
      <c r="J28" s="18">
        <f t="shared" si="28"/>
        <v>1</v>
      </c>
      <c r="K28" s="1">
        <v>208</v>
      </c>
      <c r="L28" s="1">
        <v>152</v>
      </c>
      <c r="M28" s="1">
        <v>0</v>
      </c>
      <c r="N28" s="1">
        <v>152</v>
      </c>
      <c r="O28" s="1">
        <v>48</v>
      </c>
      <c r="P28" s="1">
        <v>104</v>
      </c>
      <c r="Q28" s="1">
        <v>245</v>
      </c>
      <c r="R28" s="1">
        <v>0</v>
      </c>
      <c r="S28" s="1">
        <v>245</v>
      </c>
      <c r="T28" s="1">
        <v>207</v>
      </c>
      <c r="U28" s="1">
        <v>38</v>
      </c>
      <c r="V28" s="24">
        <f t="shared" si="29"/>
        <v>0.35768261964735515</v>
      </c>
      <c r="W28" s="17">
        <f t="shared" si="30"/>
        <v>0.64231738035264485</v>
      </c>
      <c r="X28" s="17">
        <f t="shared" si="31"/>
        <v>0</v>
      </c>
      <c r="Y28" s="18">
        <f t="shared" si="31"/>
        <v>1</v>
      </c>
      <c r="Z28" s="1">
        <v>294</v>
      </c>
      <c r="AA28" s="1">
        <v>0</v>
      </c>
      <c r="AB28" s="1">
        <v>294</v>
      </c>
      <c r="AC28" s="1">
        <v>180</v>
      </c>
      <c r="AD28" s="1">
        <v>114</v>
      </c>
      <c r="AE28" s="1">
        <v>227</v>
      </c>
      <c r="AF28" s="1">
        <v>0</v>
      </c>
      <c r="AG28" s="1">
        <v>227</v>
      </c>
      <c r="AH28" s="1">
        <v>227</v>
      </c>
      <c r="AI28" s="1">
        <v>0</v>
      </c>
      <c r="AJ28" s="1">
        <v>434</v>
      </c>
      <c r="AK28" s="1">
        <v>0</v>
      </c>
      <c r="AL28" s="1">
        <v>434</v>
      </c>
      <c r="AM28" s="1">
        <v>337</v>
      </c>
      <c r="AN28" s="1">
        <v>97</v>
      </c>
      <c r="AO28" s="1">
        <v>97</v>
      </c>
      <c r="AP28" s="1">
        <v>0</v>
      </c>
      <c r="AQ28" s="1">
        <v>97</v>
      </c>
      <c r="AR28" s="1">
        <v>50</v>
      </c>
      <c r="AS28" s="1">
        <v>47</v>
      </c>
      <c r="AT28" s="24">
        <f t="shared" si="32"/>
        <v>0.24524714828897337</v>
      </c>
      <c r="AU28" s="17">
        <f t="shared" si="33"/>
        <v>0.75475285171102657</v>
      </c>
      <c r="AV28" s="17">
        <f t="shared" si="34"/>
        <v>0</v>
      </c>
      <c r="AW28" s="18">
        <f t="shared" si="34"/>
        <v>1</v>
      </c>
      <c r="AX28" s="1">
        <v>6</v>
      </c>
      <c r="AY28" s="1">
        <v>0</v>
      </c>
      <c r="AZ28" s="1">
        <v>6</v>
      </c>
      <c r="BA28" s="1">
        <v>0</v>
      </c>
      <c r="BB28" s="1">
        <v>6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15</v>
      </c>
      <c r="BI28" s="1">
        <v>0</v>
      </c>
      <c r="BJ28" s="1">
        <v>15</v>
      </c>
      <c r="BK28" s="1">
        <v>15</v>
      </c>
      <c r="BL28" s="1">
        <v>0</v>
      </c>
      <c r="BM28" s="1">
        <v>0</v>
      </c>
      <c r="BN28" s="1">
        <v>0</v>
      </c>
      <c r="BO28" s="1">
        <v>0</v>
      </c>
      <c r="BP28" s="1">
        <v>39</v>
      </c>
      <c r="BQ28" s="1">
        <v>0</v>
      </c>
      <c r="BR28" s="1">
        <v>0</v>
      </c>
      <c r="BS28" s="1">
        <v>0</v>
      </c>
      <c r="BT28" s="1">
        <v>48</v>
      </c>
      <c r="BU28" s="1">
        <v>0</v>
      </c>
      <c r="BV28" s="1">
        <v>0</v>
      </c>
      <c r="BW28" s="1">
        <v>0</v>
      </c>
      <c r="BX28" s="1">
        <v>20</v>
      </c>
      <c r="BY28" s="24">
        <f t="shared" si="35"/>
        <v>0.2857142857142857</v>
      </c>
      <c r="BZ28" s="17">
        <f t="shared" si="36"/>
        <v>0.7142857142857143</v>
      </c>
      <c r="CA28" s="17">
        <f t="shared" si="37"/>
        <v>0</v>
      </c>
      <c r="CB28" s="18">
        <f t="shared" si="37"/>
        <v>1</v>
      </c>
      <c r="CC28" s="2"/>
    </row>
    <row r="29" spans="1:81" s="1" customFormat="1" ht="15.75" thickBot="1" x14ac:dyDescent="0.3">
      <c r="A29" s="1" t="s">
        <v>20</v>
      </c>
      <c r="B29" s="1">
        <v>373</v>
      </c>
      <c r="C29" s="1">
        <v>0</v>
      </c>
      <c r="D29" s="1">
        <v>373</v>
      </c>
      <c r="E29" s="1">
        <v>294</v>
      </c>
      <c r="F29" s="1">
        <v>79</v>
      </c>
      <c r="G29" s="33">
        <f t="shared" si="8"/>
        <v>0.21179624664879357</v>
      </c>
      <c r="H29" s="34">
        <f t="shared" si="4"/>
        <v>0.7882037533512064</v>
      </c>
      <c r="I29" s="19">
        <f t="shared" si="27"/>
        <v>0</v>
      </c>
      <c r="J29" s="20">
        <f t="shared" si="28"/>
        <v>1</v>
      </c>
      <c r="K29" s="1">
        <v>1468</v>
      </c>
      <c r="L29" s="1">
        <v>664</v>
      </c>
      <c r="M29" s="1">
        <v>1</v>
      </c>
      <c r="N29" s="1">
        <v>663</v>
      </c>
      <c r="O29" s="1">
        <v>542</v>
      </c>
      <c r="P29" s="1">
        <v>121</v>
      </c>
      <c r="Q29" s="1">
        <v>1187</v>
      </c>
      <c r="R29" s="1">
        <v>43</v>
      </c>
      <c r="S29" s="1">
        <v>1144</v>
      </c>
      <c r="T29" s="1">
        <v>1043</v>
      </c>
      <c r="U29" s="1">
        <v>101</v>
      </c>
      <c r="V29" s="25">
        <f t="shared" si="29"/>
        <v>0.12285556170448257</v>
      </c>
      <c r="W29" s="19">
        <f t="shared" si="30"/>
        <v>0.87714443829551747</v>
      </c>
      <c r="X29" s="19">
        <f t="shared" si="31"/>
        <v>2.3770934629929769E-2</v>
      </c>
      <c r="Y29" s="20">
        <f t="shared" si="31"/>
        <v>0.97622906537007026</v>
      </c>
      <c r="Z29" s="1">
        <v>2620</v>
      </c>
      <c r="AA29" s="1">
        <v>3</v>
      </c>
      <c r="AB29" s="1">
        <v>2617</v>
      </c>
      <c r="AC29" s="1">
        <v>2541</v>
      </c>
      <c r="AD29" s="1">
        <v>76</v>
      </c>
      <c r="AE29" s="1">
        <v>2661</v>
      </c>
      <c r="AF29" s="1">
        <v>0</v>
      </c>
      <c r="AG29" s="1">
        <v>2661</v>
      </c>
      <c r="AH29" s="1">
        <v>2474</v>
      </c>
      <c r="AI29" s="1">
        <v>187</v>
      </c>
      <c r="AJ29" s="1">
        <v>3925</v>
      </c>
      <c r="AK29" s="1">
        <v>0</v>
      </c>
      <c r="AL29" s="1">
        <v>3925</v>
      </c>
      <c r="AM29" s="1">
        <v>3730</v>
      </c>
      <c r="AN29" s="1">
        <v>195</v>
      </c>
      <c r="AO29" s="1">
        <v>1635</v>
      </c>
      <c r="AP29" s="1">
        <v>0</v>
      </c>
      <c r="AQ29" s="1">
        <v>1635</v>
      </c>
      <c r="AR29" s="1">
        <v>1501</v>
      </c>
      <c r="AS29" s="1">
        <v>134</v>
      </c>
      <c r="AT29" s="25">
        <f t="shared" si="32"/>
        <v>5.4622624100387526E-2</v>
      </c>
      <c r="AU29" s="19">
        <f t="shared" si="33"/>
        <v>0.94537737589961246</v>
      </c>
      <c r="AV29" s="19">
        <f t="shared" si="34"/>
        <v>2.7672723918457709E-4</v>
      </c>
      <c r="AW29" s="20">
        <f t="shared" si="34"/>
        <v>0.99972327276081541</v>
      </c>
      <c r="AX29" s="1">
        <v>352</v>
      </c>
      <c r="AY29" s="1">
        <v>0</v>
      </c>
      <c r="AZ29" s="1">
        <v>352</v>
      </c>
      <c r="BA29" s="1">
        <v>332</v>
      </c>
      <c r="BB29" s="1">
        <v>20</v>
      </c>
      <c r="BC29" s="1">
        <v>105</v>
      </c>
      <c r="BD29" s="1">
        <v>0</v>
      </c>
      <c r="BE29" s="1">
        <v>105</v>
      </c>
      <c r="BF29" s="1">
        <v>105</v>
      </c>
      <c r="BG29" s="1">
        <v>0</v>
      </c>
      <c r="BH29" s="1">
        <v>90</v>
      </c>
      <c r="BI29" s="1">
        <v>0</v>
      </c>
      <c r="BJ29" s="1">
        <v>90</v>
      </c>
      <c r="BK29" s="1">
        <v>55</v>
      </c>
      <c r="BL29" s="1">
        <v>35</v>
      </c>
      <c r="BM29" s="1">
        <v>100</v>
      </c>
      <c r="BN29" s="1">
        <v>100</v>
      </c>
      <c r="BO29" s="1">
        <v>0</v>
      </c>
      <c r="BP29" s="1">
        <v>86</v>
      </c>
      <c r="BQ29" s="1">
        <v>0</v>
      </c>
      <c r="BR29" s="1">
        <v>0</v>
      </c>
      <c r="BS29" s="1">
        <v>0</v>
      </c>
      <c r="BT29" s="1">
        <v>7</v>
      </c>
      <c r="BU29" s="1">
        <v>9</v>
      </c>
      <c r="BV29" s="1">
        <v>9</v>
      </c>
      <c r="BW29" s="1">
        <v>0</v>
      </c>
      <c r="BX29" s="1">
        <v>0</v>
      </c>
      <c r="BY29" s="25">
        <f t="shared" si="35"/>
        <v>8.3841463414634151E-2</v>
      </c>
      <c r="BZ29" s="19">
        <f t="shared" si="36"/>
        <v>0.91615853658536583</v>
      </c>
      <c r="CA29" s="19">
        <f t="shared" si="37"/>
        <v>0</v>
      </c>
      <c r="CB29" s="20">
        <f t="shared" si="37"/>
        <v>1</v>
      </c>
      <c r="CC29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1"/>
  <sheetViews>
    <sheetView topLeftCell="A13" zoomScale="70" zoomScaleNormal="70" workbookViewId="0">
      <selection activeCell="R45" sqref="R44:R45"/>
    </sheetView>
  </sheetViews>
  <sheetFormatPr defaultColWidth="8.85546875" defaultRowHeight="15" x14ac:dyDescent="0.25"/>
  <cols>
    <col min="1" max="1" width="15.140625" style="1" bestFit="1" customWidth="1"/>
    <col min="2" max="2" width="13.7109375" style="1" bestFit="1" customWidth="1"/>
    <col min="3" max="3" width="22" bestFit="1" customWidth="1"/>
    <col min="4" max="4" width="17.7109375" bestFit="1" customWidth="1"/>
    <col min="5" max="5" width="23.7109375" bestFit="1" customWidth="1"/>
    <col min="6" max="6" width="25.85546875" bestFit="1" customWidth="1"/>
    <col min="7" max="9" width="17.85546875" style="2" customWidth="1"/>
    <col min="10" max="10" width="11.42578125" style="2" bestFit="1" customWidth="1"/>
    <col min="11" max="11" width="13.7109375" style="1" bestFit="1" customWidth="1"/>
    <col min="12" max="12" width="22" style="1" bestFit="1" customWidth="1"/>
    <col min="13" max="13" width="17.7109375" style="1" bestFit="1" customWidth="1"/>
    <col min="14" max="14" width="23.7109375" style="1" bestFit="1" customWidth="1"/>
    <col min="15" max="15" width="25.85546875" style="1" bestFit="1" customWidth="1"/>
    <col min="16" max="16" width="13.7109375" style="1" bestFit="1" customWidth="1"/>
    <col min="17" max="17" width="22" style="1" bestFit="1" customWidth="1"/>
    <col min="18" max="18" width="17.7109375" style="1" bestFit="1" customWidth="1"/>
    <col min="19" max="19" width="23.7109375" style="1" bestFit="1" customWidth="1"/>
    <col min="20" max="20" width="25.85546875" style="1" bestFit="1" customWidth="1"/>
    <col min="21" max="22" width="17.85546875" style="1" customWidth="1"/>
    <col min="23" max="23" width="12" style="1" bestFit="1" customWidth="1"/>
    <col min="24" max="24" width="11.42578125" style="1" bestFit="1" customWidth="1"/>
    <col min="25" max="25" width="13.7109375" style="1" bestFit="1" customWidth="1"/>
    <col min="26" max="26" width="22" style="1" bestFit="1" customWidth="1"/>
    <col min="27" max="27" width="17.7109375" style="1" bestFit="1" customWidth="1"/>
    <col min="28" max="28" width="23.7109375" style="1" bestFit="1" customWidth="1"/>
    <col min="29" max="29" width="25.85546875" style="1" bestFit="1" customWidth="1"/>
    <col min="30" max="30" width="13.7109375" style="1" bestFit="1" customWidth="1"/>
    <col min="31" max="31" width="22" style="1" bestFit="1" customWidth="1"/>
    <col min="32" max="32" width="17.7109375" style="1" bestFit="1" customWidth="1"/>
    <col min="33" max="33" width="23.7109375" style="1" bestFit="1" customWidth="1"/>
    <col min="34" max="34" width="25.85546875" style="1" bestFit="1" customWidth="1"/>
    <col min="35" max="35" width="13.7109375" style="1" bestFit="1" customWidth="1"/>
    <col min="36" max="36" width="22" style="1" bestFit="1" customWidth="1"/>
    <col min="37" max="37" width="17.7109375" style="1" bestFit="1" customWidth="1"/>
    <col min="38" max="38" width="23.7109375" style="1" bestFit="1" customWidth="1"/>
    <col min="39" max="39" width="25.85546875" style="1" bestFit="1" customWidth="1"/>
    <col min="40" max="40" width="13.7109375" style="1" bestFit="1" customWidth="1"/>
    <col min="41" max="41" width="22" style="1" bestFit="1" customWidth="1"/>
    <col min="42" max="42" width="17.7109375" style="1" bestFit="1" customWidth="1"/>
    <col min="43" max="43" width="23.7109375" style="1" bestFit="1" customWidth="1"/>
    <col min="44" max="44" width="25.85546875" style="1" bestFit="1" customWidth="1"/>
    <col min="45" max="47" width="17.85546875" style="1" customWidth="1"/>
    <col min="48" max="48" width="11.42578125" style="1" bestFit="1" customWidth="1"/>
    <col min="49" max="49" width="13.7109375" style="1" bestFit="1" customWidth="1"/>
    <col min="50" max="50" width="22" style="1" bestFit="1" customWidth="1"/>
    <col min="51" max="51" width="17.7109375" style="1" bestFit="1" customWidth="1"/>
    <col min="52" max="52" width="23.7109375" style="1" bestFit="1" customWidth="1"/>
    <col min="53" max="53" width="25.85546875" style="1" bestFit="1" customWidth="1"/>
    <col min="54" max="54" width="13.7109375" style="1" bestFit="1" customWidth="1"/>
    <col min="55" max="55" width="22" style="1" bestFit="1" customWidth="1"/>
    <col min="56" max="56" width="17.7109375" style="1" bestFit="1" customWidth="1"/>
    <col min="57" max="57" width="23.7109375" style="1" bestFit="1" customWidth="1"/>
    <col min="58" max="58" width="25.85546875" style="1" bestFit="1" customWidth="1"/>
    <col min="59" max="59" width="13.7109375" style="1" bestFit="1" customWidth="1"/>
    <col min="60" max="60" width="22" style="1" bestFit="1" customWidth="1"/>
    <col min="61" max="61" width="17.7109375" style="1" bestFit="1" customWidth="1"/>
    <col min="62" max="62" width="23.7109375" style="1" bestFit="1" customWidth="1"/>
    <col min="63" max="63" width="25.85546875" style="1" bestFit="1" customWidth="1"/>
    <col min="64" max="64" width="13.7109375" style="1" bestFit="1" customWidth="1"/>
    <col min="65" max="65" width="19.5703125" style="1" bestFit="1" customWidth="1"/>
    <col min="66" max="66" width="21.85546875" style="1" bestFit="1" customWidth="1"/>
    <col min="67" max="67" width="15.7109375" style="1" bestFit="1" customWidth="1"/>
    <col min="68" max="68" width="13.7109375" style="1" bestFit="1" customWidth="1"/>
    <col min="69" max="69" width="19.5703125" style="1" bestFit="1" customWidth="1"/>
    <col min="70" max="70" width="21.85546875" style="1" bestFit="1" customWidth="1"/>
    <col min="71" max="71" width="15.7109375" style="1" bestFit="1" customWidth="1"/>
    <col min="72" max="72" width="15" style="1" bestFit="1" customWidth="1"/>
    <col min="73" max="73" width="20.7109375" style="1" customWidth="1"/>
    <col min="74" max="74" width="23.140625" style="1" bestFit="1" customWidth="1"/>
    <col min="75" max="75" width="17.140625" style="1" bestFit="1" customWidth="1"/>
    <col min="76" max="76" width="12.85546875" style="2" customWidth="1"/>
    <col min="77" max="80" width="8.85546875" style="2"/>
  </cols>
  <sheetData>
    <row r="1" spans="1:80" s="1" customFormat="1" ht="14.65" customHeight="1" x14ac:dyDescent="0.25">
      <c r="A1" s="1" t="s">
        <v>78</v>
      </c>
      <c r="B1" s="4" t="s">
        <v>90</v>
      </c>
      <c r="C1" s="4" t="s">
        <v>83</v>
      </c>
      <c r="D1" s="4" t="s">
        <v>84</v>
      </c>
      <c r="E1" s="4" t="s">
        <v>86</v>
      </c>
      <c r="F1" s="4" t="s">
        <v>87</v>
      </c>
      <c r="G1" s="29" t="s">
        <v>38</v>
      </c>
      <c r="H1" s="15" t="s">
        <v>39</v>
      </c>
      <c r="I1" s="15" t="s">
        <v>40</v>
      </c>
      <c r="J1" s="16" t="s">
        <v>41</v>
      </c>
      <c r="K1" s="1" t="s">
        <v>91</v>
      </c>
      <c r="L1" s="1" t="s">
        <v>92</v>
      </c>
      <c r="M1" s="1" t="s">
        <v>85</v>
      </c>
      <c r="N1" s="1" t="s">
        <v>88</v>
      </c>
      <c r="O1" s="1" t="s">
        <v>89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21" t="s">
        <v>34</v>
      </c>
      <c r="V1" s="22" t="s">
        <v>35</v>
      </c>
      <c r="W1" s="22" t="s">
        <v>36</v>
      </c>
      <c r="X1" s="23" t="s">
        <v>37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107</v>
      </c>
      <c r="AI1" s="1" t="s">
        <v>108</v>
      </c>
      <c r="AJ1" s="1" t="s">
        <v>109</v>
      </c>
      <c r="AK1" s="1" t="s">
        <v>110</v>
      </c>
      <c r="AL1" s="1" t="s">
        <v>111</v>
      </c>
      <c r="AM1" s="1" t="s">
        <v>112</v>
      </c>
      <c r="AN1" s="1" t="s">
        <v>113</v>
      </c>
      <c r="AO1" s="1" t="s">
        <v>114</v>
      </c>
      <c r="AP1" s="1" t="s">
        <v>115</v>
      </c>
      <c r="AQ1" s="1" t="s">
        <v>116</v>
      </c>
      <c r="AR1" s="1" t="s">
        <v>117</v>
      </c>
      <c r="AS1" s="21" t="s">
        <v>66</v>
      </c>
      <c r="AT1" s="22" t="s">
        <v>67</v>
      </c>
      <c r="AU1" s="22" t="s">
        <v>68</v>
      </c>
      <c r="AV1" s="23" t="s">
        <v>69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  <c r="BE1" s="1" t="s">
        <v>126</v>
      </c>
      <c r="BF1" s="1" t="s">
        <v>127</v>
      </c>
      <c r="BG1" s="1" t="s">
        <v>128</v>
      </c>
      <c r="BH1" s="1" t="s">
        <v>129</v>
      </c>
      <c r="BI1" s="1" t="s">
        <v>130</v>
      </c>
      <c r="BJ1" s="1" t="s">
        <v>131</v>
      </c>
      <c r="BK1" s="1" t="s">
        <v>132</v>
      </c>
      <c r="BL1" s="4" t="s">
        <v>133</v>
      </c>
      <c r="BM1" s="4" t="s">
        <v>134</v>
      </c>
      <c r="BN1" s="4" t="s">
        <v>135</v>
      </c>
      <c r="BO1" s="4" t="s">
        <v>136</v>
      </c>
      <c r="BP1" s="4" t="s">
        <v>137</v>
      </c>
      <c r="BQ1" s="4" t="s">
        <v>138</v>
      </c>
      <c r="BR1" s="4" t="s">
        <v>139</v>
      </c>
      <c r="BS1" s="4" t="s">
        <v>140</v>
      </c>
      <c r="BT1" s="4" t="s">
        <v>141</v>
      </c>
      <c r="BU1" s="4" t="s">
        <v>142</v>
      </c>
      <c r="BV1" s="4" t="s">
        <v>143</v>
      </c>
      <c r="BW1" s="4" t="s">
        <v>144</v>
      </c>
      <c r="BX1" s="26" t="s">
        <v>79</v>
      </c>
      <c r="BY1" s="27" t="s">
        <v>80</v>
      </c>
      <c r="BZ1" s="27" t="s">
        <v>81</v>
      </c>
      <c r="CA1" s="28" t="s">
        <v>82</v>
      </c>
      <c r="CB1" s="2"/>
    </row>
    <row r="2" spans="1:80" s="1" customFormat="1" x14ac:dyDescent="0.25">
      <c r="G2" s="24"/>
      <c r="H2" s="17"/>
      <c r="I2" s="17"/>
      <c r="J2" s="18"/>
      <c r="U2" s="24"/>
      <c r="V2" s="17"/>
      <c r="W2" s="17"/>
      <c r="X2" s="18"/>
      <c r="AS2" s="24"/>
      <c r="AT2" s="17"/>
      <c r="AU2" s="17"/>
      <c r="AV2" s="18"/>
      <c r="BX2" s="24"/>
      <c r="BY2" s="17"/>
      <c r="BZ2" s="17"/>
      <c r="CA2" s="18"/>
      <c r="CB2" s="2"/>
    </row>
    <row r="3" spans="1:80" s="1" customFormat="1" x14ac:dyDescent="0.25">
      <c r="A3" s="5" t="s">
        <v>24</v>
      </c>
      <c r="B3" s="1">
        <v>7179</v>
      </c>
      <c r="C3" s="1">
        <v>372</v>
      </c>
      <c r="D3" s="1">
        <v>6807</v>
      </c>
      <c r="E3" s="1">
        <v>4960</v>
      </c>
      <c r="F3" s="1">
        <v>1847</v>
      </c>
      <c r="G3" s="24">
        <f>F3/D3</f>
        <v>0.2713383281915675</v>
      </c>
      <c r="H3" s="17">
        <f>E3/D3</f>
        <v>0.72866167180843244</v>
      </c>
      <c r="I3" s="17">
        <f>C3/B3</f>
        <v>5.1817801922273296E-2</v>
      </c>
      <c r="J3" s="18">
        <f>D3/B3</f>
        <v>0.94818219807772675</v>
      </c>
      <c r="K3" s="1">
        <v>7742</v>
      </c>
      <c r="L3" s="1">
        <v>521</v>
      </c>
      <c r="M3" s="1">
        <v>7221</v>
      </c>
      <c r="N3" s="1">
        <v>6060</v>
      </c>
      <c r="O3" s="1">
        <v>1161</v>
      </c>
      <c r="P3" s="1">
        <v>11964</v>
      </c>
      <c r="Q3" s="1">
        <v>849</v>
      </c>
      <c r="R3" s="1">
        <v>11115</v>
      </c>
      <c r="S3" s="1">
        <v>9271</v>
      </c>
      <c r="T3" s="1">
        <v>1844</v>
      </c>
      <c r="U3" s="24">
        <f>(O3+T3)/($M3+$R3)</f>
        <v>0.16388525305410123</v>
      </c>
      <c r="V3" s="17">
        <f>(N3+S3)/($M3+$R3)</f>
        <v>0.83611474694589882</v>
      </c>
      <c r="W3" s="17">
        <f>(L3+Q3)/($K3+$P3)</f>
        <v>6.9521973003146248E-2</v>
      </c>
      <c r="X3" s="18">
        <f>(M3+R3)/($K3+$P3)</f>
        <v>0.93047802699685378</v>
      </c>
      <c r="Y3" s="1">
        <v>20679</v>
      </c>
      <c r="Z3" s="1">
        <v>1031</v>
      </c>
      <c r="AA3" s="1">
        <v>19648</v>
      </c>
      <c r="AB3" s="1">
        <v>17868</v>
      </c>
      <c r="AC3" s="1">
        <v>1780</v>
      </c>
      <c r="AD3" s="1">
        <v>16941</v>
      </c>
      <c r="AE3" s="1">
        <v>633</v>
      </c>
      <c r="AF3" s="1">
        <v>16308</v>
      </c>
      <c r="AG3" s="1">
        <v>15027</v>
      </c>
      <c r="AH3" s="1">
        <v>1281</v>
      </c>
      <c r="AI3" s="1">
        <v>32698</v>
      </c>
      <c r="AJ3" s="1">
        <v>1142</v>
      </c>
      <c r="AK3" s="1">
        <v>31556</v>
      </c>
      <c r="AL3" s="1">
        <v>28602</v>
      </c>
      <c r="AM3" s="1">
        <v>2954</v>
      </c>
      <c r="AN3" s="1">
        <v>24565</v>
      </c>
      <c r="AO3" s="1">
        <v>147</v>
      </c>
      <c r="AP3" s="1">
        <v>24418</v>
      </c>
      <c r="AQ3" s="1">
        <v>22797</v>
      </c>
      <c r="AR3" s="1">
        <v>1621</v>
      </c>
      <c r="AS3" s="24">
        <f>(AR3+AM3+AH3+AC3)/($AP3+$AK3+$AF3+$AA3)</f>
        <v>8.3063200261068199E-2</v>
      </c>
      <c r="AT3" s="17">
        <f>(AQ3+AL3+AG3+AB3)/($AP3+$AK3+$AF3+$AA3)</f>
        <v>0.91693679973893183</v>
      </c>
      <c r="AU3" s="17">
        <f>(AO3+AJ3+AE3+Z3)/($AN3+$AI3+$AD3+$Y3)</f>
        <v>3.1122540391851018E-2</v>
      </c>
      <c r="AV3" s="18">
        <f>(AP3+AK3+AF3+AA3)/($AN3+$AI3+$AD3+$Y3)</f>
        <v>0.96887745960814897</v>
      </c>
      <c r="AW3" s="1">
        <v>8265</v>
      </c>
      <c r="AX3" s="1">
        <v>6</v>
      </c>
      <c r="AY3" s="1">
        <v>8259</v>
      </c>
      <c r="AZ3" s="1">
        <v>7671</v>
      </c>
      <c r="BA3" s="1">
        <v>588</v>
      </c>
      <c r="BB3" s="1">
        <v>2036</v>
      </c>
      <c r="BC3" s="1">
        <v>0</v>
      </c>
      <c r="BD3" s="1">
        <v>2036</v>
      </c>
      <c r="BE3" s="1">
        <v>1725</v>
      </c>
      <c r="BF3" s="1">
        <v>311</v>
      </c>
      <c r="BG3" s="1">
        <v>2055</v>
      </c>
      <c r="BH3" s="1">
        <v>0</v>
      </c>
      <c r="BI3" s="1">
        <v>2055</v>
      </c>
      <c r="BJ3" s="1">
        <v>1883</v>
      </c>
      <c r="BK3" s="1">
        <v>172</v>
      </c>
      <c r="BL3" s="1">
        <v>1480</v>
      </c>
      <c r="BM3" s="1">
        <v>1308</v>
      </c>
      <c r="BN3" s="1">
        <v>172</v>
      </c>
      <c r="BO3" s="1">
        <v>3523</v>
      </c>
      <c r="BP3" s="1">
        <v>612</v>
      </c>
      <c r="BQ3" s="1">
        <v>556</v>
      </c>
      <c r="BR3" s="1">
        <v>56</v>
      </c>
      <c r="BS3" s="1">
        <v>2825</v>
      </c>
      <c r="BT3" s="1">
        <v>290</v>
      </c>
      <c r="BU3" s="1">
        <v>272</v>
      </c>
      <c r="BV3" s="1">
        <v>18</v>
      </c>
      <c r="BW3" s="1">
        <v>3581</v>
      </c>
      <c r="BX3" s="24">
        <f>(BV3+BR3+BN3+BK3+BF3+BA3)/($BT3+$BP3+$BL3+$BI3+$BD3+$AY3)</f>
        <v>8.9397230518598964E-2</v>
      </c>
      <c r="BY3" s="17">
        <f>(BU3+BQ3+BM3+BJ3+BE3+AZ3)/($BT3+$BP3+$BL3+$BI3+$BD3+$AY3)</f>
        <v>0.91060276948140106</v>
      </c>
      <c r="BZ3" s="17">
        <f>(BC3+AX3)/($BB3+$AW3)</f>
        <v>5.8246772158042912E-4</v>
      </c>
      <c r="CA3" s="18">
        <f>(BD3+AY3)/($BB3+$AW3)</f>
        <v>0.99941753227841956</v>
      </c>
      <c r="CB3" s="2"/>
    </row>
    <row r="4" spans="1:80" s="1" customFormat="1" x14ac:dyDescent="0.25">
      <c r="G4" s="24"/>
      <c r="H4" s="17"/>
      <c r="I4" s="17"/>
      <c r="J4" s="18"/>
      <c r="U4" s="24"/>
      <c r="V4" s="17"/>
      <c r="W4" s="17"/>
      <c r="X4" s="18"/>
      <c r="AS4" s="24"/>
      <c r="AT4" s="17"/>
      <c r="AU4" s="17"/>
      <c r="AV4" s="18"/>
      <c r="BX4" s="24"/>
      <c r="BY4" s="17"/>
      <c r="BZ4" s="17"/>
      <c r="CA4" s="18"/>
      <c r="CB4" s="2"/>
    </row>
    <row r="5" spans="1:80" s="1" customFormat="1" x14ac:dyDescent="0.25">
      <c r="A5" s="5" t="s">
        <v>25</v>
      </c>
      <c r="B5" s="1">
        <v>4410</v>
      </c>
      <c r="C5" s="1">
        <v>145</v>
      </c>
      <c r="D5" s="1">
        <v>4265</v>
      </c>
      <c r="E5" s="1">
        <v>3037</v>
      </c>
      <c r="F5" s="1">
        <v>1228</v>
      </c>
      <c r="G5" s="24">
        <f>F5/D5</f>
        <v>0.28792497069167644</v>
      </c>
      <c r="H5" s="17">
        <f t="shared" ref="H5:H15" si="0">E5/D5</f>
        <v>0.71207502930832356</v>
      </c>
      <c r="I5" s="17">
        <f>C5/B5</f>
        <v>3.2879818594104306E-2</v>
      </c>
      <c r="J5" s="18">
        <f>D5/B5</f>
        <v>0.96712018140589573</v>
      </c>
      <c r="K5" s="1">
        <v>4491</v>
      </c>
      <c r="L5" s="1">
        <v>225</v>
      </c>
      <c r="M5" s="1">
        <v>4266</v>
      </c>
      <c r="N5" s="1">
        <v>3549</v>
      </c>
      <c r="O5" s="1">
        <v>717</v>
      </c>
      <c r="P5" s="1">
        <v>6581</v>
      </c>
      <c r="Q5" s="1">
        <v>393</v>
      </c>
      <c r="R5" s="1">
        <v>6188</v>
      </c>
      <c r="S5" s="1">
        <v>5047</v>
      </c>
      <c r="T5" s="1">
        <v>1141</v>
      </c>
      <c r="U5" s="24">
        <f>(O5+T5)/($M5+$R5)</f>
        <v>0.17773101205280276</v>
      </c>
      <c r="V5" s="17">
        <f>(N5+S5)/($M5+$R5)</f>
        <v>0.82226898794719727</v>
      </c>
      <c r="W5" s="17">
        <f t="shared" ref="W5:X8" si="1">(L5+Q5)/($K5+$P5)</f>
        <v>5.5816473988439308E-2</v>
      </c>
      <c r="X5" s="18">
        <f t="shared" si="1"/>
        <v>0.94418352601156075</v>
      </c>
      <c r="Y5" s="1">
        <v>12271</v>
      </c>
      <c r="Z5" s="1">
        <v>452</v>
      </c>
      <c r="AA5" s="1">
        <v>11819</v>
      </c>
      <c r="AB5" s="1">
        <v>10595</v>
      </c>
      <c r="AC5" s="1">
        <v>1224</v>
      </c>
      <c r="AD5" s="1">
        <v>10192</v>
      </c>
      <c r="AE5" s="1">
        <v>292</v>
      </c>
      <c r="AF5" s="1">
        <v>9900</v>
      </c>
      <c r="AG5" s="1">
        <v>9000</v>
      </c>
      <c r="AH5" s="1">
        <v>900</v>
      </c>
      <c r="AI5" s="1">
        <v>20074</v>
      </c>
      <c r="AJ5" s="1">
        <v>603</v>
      </c>
      <c r="AK5" s="1">
        <v>19471</v>
      </c>
      <c r="AL5" s="1">
        <v>17601</v>
      </c>
      <c r="AM5" s="1">
        <v>1870</v>
      </c>
      <c r="AN5" s="1">
        <v>15387</v>
      </c>
      <c r="AO5" s="1">
        <v>72</v>
      </c>
      <c r="AP5" s="1">
        <v>15315</v>
      </c>
      <c r="AQ5" s="1">
        <v>14334</v>
      </c>
      <c r="AR5" s="1">
        <v>981</v>
      </c>
      <c r="AS5" s="24">
        <f>(AR5+AM5+AH5+AC5)/($AP5+$AK5+$AF5+$AA5)</f>
        <v>8.8045305725157064E-2</v>
      </c>
      <c r="AT5" s="17">
        <f>(AQ5+AL5+AG5+AB5)/($AP5+$AK5+$AF5+$AA5)</f>
        <v>0.91195469427484288</v>
      </c>
      <c r="AU5" s="17">
        <f t="shared" ref="AU5:AV8" si="2">(AO5+AJ5+AE5+Z5)/($AN5+$AI5+$AD5+$Y5)</f>
        <v>2.4497617567847525E-2</v>
      </c>
      <c r="AV5" s="18">
        <f t="shared" si="2"/>
        <v>0.97550238243215248</v>
      </c>
      <c r="AW5" s="1">
        <v>5690</v>
      </c>
      <c r="AX5" s="1">
        <v>0</v>
      </c>
      <c r="AY5" s="1">
        <v>5690</v>
      </c>
      <c r="AZ5" s="1">
        <v>5272</v>
      </c>
      <c r="BA5" s="1">
        <v>418</v>
      </c>
      <c r="BB5" s="1">
        <v>1365</v>
      </c>
      <c r="BC5" s="1">
        <v>0</v>
      </c>
      <c r="BD5" s="1">
        <v>1365</v>
      </c>
      <c r="BE5" s="1">
        <v>1192</v>
      </c>
      <c r="BF5" s="1">
        <v>173</v>
      </c>
      <c r="BG5" s="1">
        <v>1346</v>
      </c>
      <c r="BH5" s="1">
        <v>0</v>
      </c>
      <c r="BI5" s="1">
        <v>1346</v>
      </c>
      <c r="BJ5" s="1">
        <v>1225</v>
      </c>
      <c r="BK5" s="1">
        <v>121</v>
      </c>
      <c r="BL5" s="1">
        <v>1044</v>
      </c>
      <c r="BM5" s="1">
        <v>960</v>
      </c>
      <c r="BN5" s="1">
        <v>84</v>
      </c>
      <c r="BO5" s="1">
        <v>2713</v>
      </c>
      <c r="BP5" s="1">
        <v>491</v>
      </c>
      <c r="BQ5" s="1">
        <v>462</v>
      </c>
      <c r="BR5" s="1">
        <v>29</v>
      </c>
      <c r="BS5" s="1">
        <v>1963</v>
      </c>
      <c r="BT5" s="1">
        <v>265</v>
      </c>
      <c r="BU5" s="1">
        <v>247</v>
      </c>
      <c r="BV5" s="1">
        <v>18</v>
      </c>
      <c r="BW5" s="1">
        <v>2917</v>
      </c>
      <c r="BX5" s="24">
        <f>(BV5+BR5+BN5+BK5+BF5+BA5)/($BT5+$BP5+$BL5+$BI5+$BD5+$AY5)</f>
        <v>8.2638956965003438E-2</v>
      </c>
      <c r="BY5" s="17">
        <f>(BU5+BQ5+BM5+BJ5+BE5+AZ5)/($BT5+$BP5+$BL5+$BI5+$BD5+$AY5)</f>
        <v>0.91736104303499655</v>
      </c>
      <c r="BZ5" s="17">
        <f t="shared" ref="BZ5:CA8" si="3">(BC5+AX5)/($BB5+$AW5)</f>
        <v>0</v>
      </c>
      <c r="CA5" s="18">
        <f t="shared" si="3"/>
        <v>1</v>
      </c>
      <c r="CB5" s="2"/>
    </row>
    <row r="6" spans="1:80" s="1" customFormat="1" x14ac:dyDescent="0.25">
      <c r="A6" s="1" t="s">
        <v>26</v>
      </c>
      <c r="B6" s="1">
        <v>2350</v>
      </c>
      <c r="C6" s="1">
        <v>108</v>
      </c>
      <c r="D6" s="1">
        <v>2242</v>
      </c>
      <c r="E6" s="1">
        <v>1404</v>
      </c>
      <c r="F6" s="1">
        <v>838</v>
      </c>
      <c r="G6" s="24">
        <f t="shared" ref="G6:G15" si="4">F6/D6</f>
        <v>0.37377341659232827</v>
      </c>
      <c r="H6" s="17">
        <f t="shared" si="0"/>
        <v>0.62622658340767168</v>
      </c>
      <c r="I6" s="17">
        <f>C6/B6</f>
        <v>4.5957446808510639E-2</v>
      </c>
      <c r="J6" s="18">
        <f>D6/B6</f>
        <v>0.95404255319148934</v>
      </c>
      <c r="K6" s="1">
        <v>2385</v>
      </c>
      <c r="L6" s="1">
        <v>217</v>
      </c>
      <c r="M6" s="1">
        <v>2168</v>
      </c>
      <c r="N6" s="1">
        <v>1752</v>
      </c>
      <c r="O6" s="1">
        <v>416</v>
      </c>
      <c r="P6" s="1">
        <v>2819</v>
      </c>
      <c r="Q6" s="1">
        <v>179</v>
      </c>
      <c r="R6" s="1">
        <v>2640</v>
      </c>
      <c r="S6" s="1">
        <v>2202</v>
      </c>
      <c r="T6" s="1">
        <v>438</v>
      </c>
      <c r="U6" s="24">
        <f>(O6+T6)/($M6+$R6)</f>
        <v>0.17762063227953412</v>
      </c>
      <c r="V6" s="17">
        <f>(N6+S6)/($M6+$R6)</f>
        <v>0.82237936772046594</v>
      </c>
      <c r="W6" s="17">
        <f t="shared" si="1"/>
        <v>7.6095311299000767E-2</v>
      </c>
      <c r="X6" s="18">
        <f t="shared" si="1"/>
        <v>0.92390468870099918</v>
      </c>
      <c r="Y6" s="1">
        <v>6746</v>
      </c>
      <c r="Z6" s="1">
        <v>148</v>
      </c>
      <c r="AA6" s="1">
        <v>6598</v>
      </c>
      <c r="AB6" s="1">
        <v>6139</v>
      </c>
      <c r="AC6" s="1">
        <v>459</v>
      </c>
      <c r="AD6" s="1">
        <v>5075</v>
      </c>
      <c r="AE6" s="1">
        <v>148</v>
      </c>
      <c r="AF6" s="1">
        <v>4927</v>
      </c>
      <c r="AG6" s="1">
        <v>4347</v>
      </c>
      <c r="AH6" s="1">
        <v>580</v>
      </c>
      <c r="AI6" s="1">
        <v>10841</v>
      </c>
      <c r="AJ6" s="1">
        <v>334</v>
      </c>
      <c r="AK6" s="1">
        <v>10507</v>
      </c>
      <c r="AL6" s="1">
        <v>9459</v>
      </c>
      <c r="AM6" s="1">
        <v>1048</v>
      </c>
      <c r="AN6" s="1">
        <v>9401</v>
      </c>
      <c r="AO6" s="1">
        <v>44</v>
      </c>
      <c r="AP6" s="1">
        <v>9357</v>
      </c>
      <c r="AQ6" s="1">
        <v>9051</v>
      </c>
      <c r="AR6" s="1">
        <v>306</v>
      </c>
      <c r="AS6" s="24">
        <f>(AR6+AM6+AH6+AC6)/($AP6+$AK6+$AF6+$AA6)</f>
        <v>7.6236898276466278E-2</v>
      </c>
      <c r="AT6" s="17">
        <f>(AQ6+AL6+AG6+AB6)/($AP6+$AK6+$AF6+$AA6)</f>
        <v>0.92376310172353371</v>
      </c>
      <c r="AU6" s="17">
        <f t="shared" si="2"/>
        <v>2.1021114680472817E-2</v>
      </c>
      <c r="AV6" s="18">
        <f t="shared" si="2"/>
        <v>0.97897888531952715</v>
      </c>
      <c r="AW6" s="1">
        <v>3465</v>
      </c>
      <c r="AX6" s="1">
        <v>0</v>
      </c>
      <c r="AY6" s="1">
        <v>3465</v>
      </c>
      <c r="AZ6" s="1">
        <v>3293</v>
      </c>
      <c r="BA6" s="1">
        <v>172</v>
      </c>
      <c r="BB6" s="1">
        <v>930</v>
      </c>
      <c r="BC6" s="1">
        <v>0</v>
      </c>
      <c r="BD6" s="1">
        <v>930</v>
      </c>
      <c r="BE6" s="1">
        <v>819</v>
      </c>
      <c r="BF6" s="1">
        <v>111</v>
      </c>
      <c r="BG6" s="1">
        <v>994</v>
      </c>
      <c r="BH6" s="1">
        <v>0</v>
      </c>
      <c r="BI6" s="1">
        <v>994</v>
      </c>
      <c r="BJ6" s="1">
        <v>950</v>
      </c>
      <c r="BK6" s="1">
        <v>44</v>
      </c>
      <c r="BL6" s="1">
        <v>664</v>
      </c>
      <c r="BM6" s="1">
        <v>645</v>
      </c>
      <c r="BN6" s="1">
        <v>19</v>
      </c>
      <c r="BO6" s="1">
        <v>1726</v>
      </c>
      <c r="BP6" s="1">
        <v>310</v>
      </c>
      <c r="BQ6" s="1">
        <v>294</v>
      </c>
      <c r="BR6" s="1">
        <v>16</v>
      </c>
      <c r="BS6" s="1">
        <v>1333</v>
      </c>
      <c r="BT6" s="1">
        <v>233</v>
      </c>
      <c r="BU6" s="1">
        <v>215</v>
      </c>
      <c r="BV6" s="1">
        <v>18</v>
      </c>
      <c r="BW6" s="1">
        <v>1964</v>
      </c>
      <c r="BX6" s="24">
        <f>(BV6+BR6+BN6+BK6+BF6+BA6)/($BT6+$BP6+$BL6+$BI6+$BD6+$AY6)</f>
        <v>5.7610673135233471E-2</v>
      </c>
      <c r="BY6" s="17">
        <f>(BU6+BQ6+BM6+BJ6+BE6+AZ6)/($BT6+$BP6+$BL6+$BI6+$BD6+$AY6)</f>
        <v>0.94238932686476651</v>
      </c>
      <c r="BZ6" s="17">
        <f t="shared" si="3"/>
        <v>0</v>
      </c>
      <c r="CA6" s="18">
        <f t="shared" si="3"/>
        <v>1</v>
      </c>
      <c r="CB6" s="2"/>
    </row>
    <row r="7" spans="1:80" s="1" customFormat="1" x14ac:dyDescent="0.25">
      <c r="A7" s="1" t="s">
        <v>27</v>
      </c>
      <c r="B7" s="1">
        <v>1220</v>
      </c>
      <c r="C7" s="1">
        <v>37</v>
      </c>
      <c r="D7" s="1">
        <v>1183</v>
      </c>
      <c r="E7" s="1">
        <v>908</v>
      </c>
      <c r="F7" s="1">
        <v>275</v>
      </c>
      <c r="G7" s="24">
        <f t="shared" si="4"/>
        <v>0.23245984784446322</v>
      </c>
      <c r="H7" s="17">
        <f t="shared" si="0"/>
        <v>0.76754015215553673</v>
      </c>
      <c r="I7" s="17">
        <f>C7/B7</f>
        <v>3.0327868852459017E-2</v>
      </c>
      <c r="J7" s="18">
        <f>D7/B7</f>
        <v>0.96967213114754103</v>
      </c>
      <c r="K7" s="1">
        <v>1217</v>
      </c>
      <c r="L7" s="1">
        <v>8</v>
      </c>
      <c r="M7" s="1">
        <v>1209</v>
      </c>
      <c r="N7" s="1">
        <v>1042</v>
      </c>
      <c r="O7" s="1">
        <v>167</v>
      </c>
      <c r="P7" s="1">
        <v>2764</v>
      </c>
      <c r="Q7" s="1">
        <v>162</v>
      </c>
      <c r="R7" s="1">
        <v>2602</v>
      </c>
      <c r="S7" s="1">
        <v>2167</v>
      </c>
      <c r="T7" s="1">
        <v>435</v>
      </c>
      <c r="U7" s="24">
        <f>(O7+T7)/($M7+$R7)</f>
        <v>0.15796378903175021</v>
      </c>
      <c r="V7" s="17">
        <f>(N7+S7)/($M7+$R7)</f>
        <v>0.84203621096824977</v>
      </c>
      <c r="W7" s="17">
        <f t="shared" si="1"/>
        <v>4.2702838482793271E-2</v>
      </c>
      <c r="X7" s="18">
        <f t="shared" si="1"/>
        <v>0.95729716151720678</v>
      </c>
      <c r="Y7" s="1">
        <v>4017</v>
      </c>
      <c r="Z7" s="1">
        <v>228</v>
      </c>
      <c r="AA7" s="1">
        <v>3789</v>
      </c>
      <c r="AB7" s="1">
        <v>3180</v>
      </c>
      <c r="AC7" s="1">
        <v>609</v>
      </c>
      <c r="AD7" s="1">
        <v>3606</v>
      </c>
      <c r="AE7" s="1">
        <v>144</v>
      </c>
      <c r="AF7" s="1">
        <v>3462</v>
      </c>
      <c r="AG7" s="1">
        <v>3269</v>
      </c>
      <c r="AH7" s="1">
        <v>193</v>
      </c>
      <c r="AI7" s="1">
        <v>6223</v>
      </c>
      <c r="AJ7" s="1">
        <v>209</v>
      </c>
      <c r="AK7" s="1">
        <v>6014</v>
      </c>
      <c r="AL7" s="1">
        <v>5525</v>
      </c>
      <c r="AM7" s="1">
        <v>489</v>
      </c>
      <c r="AN7" s="1">
        <v>3624</v>
      </c>
      <c r="AO7" s="1">
        <v>22</v>
      </c>
      <c r="AP7" s="1">
        <v>3602</v>
      </c>
      <c r="AQ7" s="1">
        <v>3304</v>
      </c>
      <c r="AR7" s="1">
        <v>298</v>
      </c>
      <c r="AS7" s="24">
        <f>(AR7+AM7+AH7+AC7)/($AP7+$AK7+$AF7+$AA7)</f>
        <v>9.4207624355249903E-2</v>
      </c>
      <c r="AT7" s="17">
        <f>(AQ7+AL7+AG7+AB7)/($AP7+$AK7+$AF7+$AA7)</f>
        <v>0.90579237564475013</v>
      </c>
      <c r="AU7" s="17">
        <f t="shared" si="2"/>
        <v>3.4516313680595309E-2</v>
      </c>
      <c r="AV7" s="18">
        <f t="shared" si="2"/>
        <v>0.96548368631940473</v>
      </c>
      <c r="AW7" s="1">
        <v>1285</v>
      </c>
      <c r="AX7" s="1">
        <v>0</v>
      </c>
      <c r="AY7" s="1">
        <v>1285</v>
      </c>
      <c r="AZ7" s="1">
        <v>1172</v>
      </c>
      <c r="BA7" s="1">
        <v>113</v>
      </c>
      <c r="BB7" s="1">
        <v>218</v>
      </c>
      <c r="BC7" s="1">
        <v>0</v>
      </c>
      <c r="BD7" s="1">
        <v>218</v>
      </c>
      <c r="BE7" s="1">
        <v>183</v>
      </c>
      <c r="BF7" s="1">
        <v>35</v>
      </c>
      <c r="BG7" s="1">
        <v>162</v>
      </c>
      <c r="BH7" s="1">
        <v>0</v>
      </c>
      <c r="BI7" s="1">
        <v>162</v>
      </c>
      <c r="BJ7" s="1">
        <v>139</v>
      </c>
      <c r="BK7" s="1">
        <v>23</v>
      </c>
      <c r="BL7" s="1">
        <v>262</v>
      </c>
      <c r="BM7" s="1">
        <v>240</v>
      </c>
      <c r="BN7" s="1">
        <v>22</v>
      </c>
      <c r="BO7" s="1">
        <v>555</v>
      </c>
      <c r="BP7" s="1">
        <v>89</v>
      </c>
      <c r="BQ7" s="1">
        <v>76</v>
      </c>
      <c r="BR7" s="1">
        <v>13</v>
      </c>
      <c r="BS7" s="1">
        <v>381</v>
      </c>
      <c r="BT7" s="1">
        <v>2</v>
      </c>
      <c r="BU7" s="1">
        <v>2</v>
      </c>
      <c r="BV7" s="1">
        <v>0</v>
      </c>
      <c r="BW7" s="1">
        <v>579</v>
      </c>
      <c r="BX7" s="24">
        <f>(BV7+BR7+BN7+BK7+BF7+BA7)/($BT7+$BP7+$BL7+$BI7+$BD7+$AY7)</f>
        <v>0.10208126858275521</v>
      </c>
      <c r="BY7" s="17">
        <f>(BU7+BQ7+BM7+BJ7+BE7+AZ7)/($BT7+$BP7+$BL7+$BI7+$BD7+$AY7)</f>
        <v>0.89791873141724476</v>
      </c>
      <c r="BZ7" s="17">
        <f t="shared" si="3"/>
        <v>0</v>
      </c>
      <c r="CA7" s="18">
        <f t="shared" si="3"/>
        <v>1</v>
      </c>
      <c r="CB7" s="2"/>
    </row>
    <row r="8" spans="1:80" s="1" customFormat="1" x14ac:dyDescent="0.25">
      <c r="A8" s="1" t="s">
        <v>28</v>
      </c>
      <c r="B8" s="1">
        <v>702</v>
      </c>
      <c r="C8" s="1">
        <v>0</v>
      </c>
      <c r="D8" s="1">
        <v>702</v>
      </c>
      <c r="E8" s="1">
        <v>587</v>
      </c>
      <c r="F8" s="1">
        <v>115</v>
      </c>
      <c r="G8" s="24">
        <f t="shared" si="4"/>
        <v>0.16381766381766383</v>
      </c>
      <c r="H8" s="17">
        <f t="shared" si="0"/>
        <v>0.83618233618233617</v>
      </c>
      <c r="I8" s="17">
        <f>C8/B8</f>
        <v>0</v>
      </c>
      <c r="J8" s="18">
        <f>D8/B8</f>
        <v>1</v>
      </c>
      <c r="K8" s="1">
        <v>636</v>
      </c>
      <c r="L8" s="1">
        <v>0</v>
      </c>
      <c r="M8" s="1">
        <v>636</v>
      </c>
      <c r="N8" s="1">
        <v>540</v>
      </c>
      <c r="O8" s="1">
        <v>96</v>
      </c>
      <c r="P8" s="1">
        <v>726</v>
      </c>
      <c r="Q8" s="1">
        <v>10</v>
      </c>
      <c r="R8" s="1">
        <v>716</v>
      </c>
      <c r="S8" s="1">
        <v>453</v>
      </c>
      <c r="T8" s="1">
        <v>263</v>
      </c>
      <c r="U8" s="24">
        <f>(O8+T8)/($M8+$R8)</f>
        <v>0.26553254437869822</v>
      </c>
      <c r="V8" s="17">
        <f>(N8+S8)/($M8+$R8)</f>
        <v>0.73446745562130178</v>
      </c>
      <c r="W8" s="17">
        <f t="shared" si="1"/>
        <v>7.3421439060205578E-3</v>
      </c>
      <c r="X8" s="18">
        <f t="shared" si="1"/>
        <v>0.9926578560939795</v>
      </c>
      <c r="Y8" s="1">
        <v>1104</v>
      </c>
      <c r="Z8" s="1">
        <v>37</v>
      </c>
      <c r="AA8" s="1">
        <v>1067</v>
      </c>
      <c r="AB8" s="1">
        <v>911</v>
      </c>
      <c r="AC8" s="1">
        <v>156</v>
      </c>
      <c r="AD8" s="1">
        <v>960</v>
      </c>
      <c r="AE8" s="1">
        <v>0</v>
      </c>
      <c r="AF8" s="1">
        <v>960</v>
      </c>
      <c r="AG8" s="1">
        <v>865</v>
      </c>
      <c r="AH8" s="1">
        <v>95</v>
      </c>
      <c r="AI8" s="1">
        <v>2395</v>
      </c>
      <c r="AJ8" s="1">
        <v>60</v>
      </c>
      <c r="AK8" s="1">
        <v>2335</v>
      </c>
      <c r="AL8" s="1">
        <v>2038</v>
      </c>
      <c r="AM8" s="1">
        <v>297</v>
      </c>
      <c r="AN8" s="1">
        <v>1847</v>
      </c>
      <c r="AO8" s="1">
        <v>0</v>
      </c>
      <c r="AP8" s="1">
        <v>1847</v>
      </c>
      <c r="AQ8" s="1">
        <v>1533</v>
      </c>
      <c r="AR8" s="1">
        <v>314</v>
      </c>
      <c r="AS8" s="24">
        <f>(AR8+AM8+AH8+AC8)/($AP8+$AK8+$AF8+$AA8)</f>
        <v>0.13883072958608472</v>
      </c>
      <c r="AT8" s="17">
        <f>(AQ8+AL8+AG8+AB8)/($AP8+$AK8+$AF8+$AA8)</f>
        <v>0.86116927041391533</v>
      </c>
      <c r="AU8" s="17">
        <f t="shared" si="2"/>
        <v>1.5382175705677133E-2</v>
      </c>
      <c r="AV8" s="18">
        <f t="shared" si="2"/>
        <v>0.98461782429432287</v>
      </c>
      <c r="AW8" s="1">
        <v>680</v>
      </c>
      <c r="AX8" s="1">
        <v>0</v>
      </c>
      <c r="AY8" s="1">
        <v>680</v>
      </c>
      <c r="AZ8" s="1">
        <v>580</v>
      </c>
      <c r="BA8" s="1">
        <v>100</v>
      </c>
      <c r="BB8" s="1">
        <v>200</v>
      </c>
      <c r="BC8" s="1">
        <v>0</v>
      </c>
      <c r="BD8" s="1">
        <v>200</v>
      </c>
      <c r="BE8" s="1">
        <v>173</v>
      </c>
      <c r="BF8" s="1">
        <v>27</v>
      </c>
      <c r="BG8" s="1">
        <v>133</v>
      </c>
      <c r="BH8" s="1">
        <v>0</v>
      </c>
      <c r="BI8" s="1">
        <v>133</v>
      </c>
      <c r="BJ8" s="1">
        <v>92</v>
      </c>
      <c r="BK8" s="1">
        <v>41</v>
      </c>
      <c r="BL8" s="1">
        <v>75</v>
      </c>
      <c r="BM8" s="1">
        <v>32</v>
      </c>
      <c r="BN8" s="1">
        <v>43</v>
      </c>
      <c r="BO8" s="1">
        <v>358</v>
      </c>
      <c r="BP8" s="1">
        <v>92</v>
      </c>
      <c r="BQ8" s="1">
        <v>92</v>
      </c>
      <c r="BR8" s="1">
        <v>0</v>
      </c>
      <c r="BS8" s="1">
        <v>146</v>
      </c>
      <c r="BT8" s="1">
        <v>11</v>
      </c>
      <c r="BU8" s="1">
        <v>11</v>
      </c>
      <c r="BV8" s="1">
        <v>0</v>
      </c>
      <c r="BW8" s="1">
        <v>355</v>
      </c>
      <c r="BX8" s="24">
        <f>(BV8+BR8+BN8+BK8+BF8+BA8)/($BT8+$BP8+$BL8+$BI8+$BD8+$AY8)</f>
        <v>0.17716204869857263</v>
      </c>
      <c r="BY8" s="17">
        <f>(BU8+BQ8+BM8+BJ8+BE8+AZ8)/($BT8+$BP8+$BL8+$BI8+$BD8+$AY8)</f>
        <v>0.82283795130142734</v>
      </c>
      <c r="BZ8" s="17">
        <f t="shared" si="3"/>
        <v>0</v>
      </c>
      <c r="CA8" s="18">
        <f t="shared" si="3"/>
        <v>1</v>
      </c>
      <c r="CB8" s="2"/>
    </row>
    <row r="9" spans="1:80" s="1" customFormat="1" x14ac:dyDescent="0.25">
      <c r="G9" s="24"/>
      <c r="H9" s="17"/>
      <c r="I9" s="17"/>
      <c r="J9" s="18"/>
      <c r="U9" s="24"/>
      <c r="V9" s="17"/>
      <c r="W9" s="17"/>
      <c r="X9" s="18"/>
      <c r="AS9" s="24"/>
      <c r="AT9" s="17"/>
      <c r="AU9" s="17"/>
      <c r="AV9" s="18"/>
      <c r="BX9" s="24"/>
      <c r="BY9" s="17"/>
      <c r="BZ9" s="17"/>
      <c r="CA9" s="18"/>
      <c r="CB9" s="2"/>
    </row>
    <row r="10" spans="1:80" s="1" customFormat="1" x14ac:dyDescent="0.25">
      <c r="A10" s="5" t="s">
        <v>29</v>
      </c>
      <c r="B10" s="1">
        <v>2142</v>
      </c>
      <c r="C10" s="1">
        <v>212</v>
      </c>
      <c r="D10" s="1">
        <v>1930</v>
      </c>
      <c r="E10" s="1">
        <v>1493</v>
      </c>
      <c r="F10" s="1">
        <v>437</v>
      </c>
      <c r="G10" s="24">
        <f>F10/D10</f>
        <v>0.22642487046632123</v>
      </c>
      <c r="H10" s="17">
        <f t="shared" si="0"/>
        <v>0.7735751295336788</v>
      </c>
      <c r="I10" s="17">
        <f>C10/B10</f>
        <v>9.8972922502334262E-2</v>
      </c>
      <c r="J10" s="18">
        <f>D10/B10</f>
        <v>0.90102707749766575</v>
      </c>
      <c r="K10" s="1">
        <v>2308</v>
      </c>
      <c r="L10" s="1">
        <v>204</v>
      </c>
      <c r="M10" s="1">
        <v>2104</v>
      </c>
      <c r="N10" s="1">
        <v>1758</v>
      </c>
      <c r="O10" s="1">
        <v>346</v>
      </c>
      <c r="P10" s="1">
        <v>3820</v>
      </c>
      <c r="Q10" s="1">
        <v>347</v>
      </c>
      <c r="R10" s="1">
        <v>3473</v>
      </c>
      <c r="S10" s="1">
        <v>3021</v>
      </c>
      <c r="T10" s="1">
        <v>452</v>
      </c>
      <c r="U10" s="24">
        <f>(O10+T10)/($M10+$R10)</f>
        <v>0.14308768154922</v>
      </c>
      <c r="V10" s="17">
        <f>(N10+S10)/($M10+$R10)</f>
        <v>0.85691231845077998</v>
      </c>
      <c r="W10" s="17">
        <f>(L10+Q10)/($K10+$P10)</f>
        <v>8.9915143603133157E-2</v>
      </c>
      <c r="X10" s="18">
        <f>(M10+R10)/($K10+$P10)</f>
        <v>0.91008485639686687</v>
      </c>
      <c r="Y10" s="1">
        <v>6058</v>
      </c>
      <c r="Z10" s="1">
        <v>484</v>
      </c>
      <c r="AA10" s="1">
        <v>5574</v>
      </c>
      <c r="AB10" s="1">
        <v>5266</v>
      </c>
      <c r="AC10" s="1">
        <v>308</v>
      </c>
      <c r="AD10" s="1">
        <v>5079</v>
      </c>
      <c r="AE10" s="1">
        <v>326</v>
      </c>
      <c r="AF10" s="1">
        <v>4753</v>
      </c>
      <c r="AG10" s="1">
        <v>4454</v>
      </c>
      <c r="AH10" s="1">
        <v>299</v>
      </c>
      <c r="AI10" s="1">
        <v>8928</v>
      </c>
      <c r="AJ10" s="1">
        <v>437</v>
      </c>
      <c r="AK10" s="1">
        <v>8491</v>
      </c>
      <c r="AL10" s="1">
        <v>7779</v>
      </c>
      <c r="AM10" s="1">
        <v>712</v>
      </c>
      <c r="AN10" s="1">
        <v>5458</v>
      </c>
      <c r="AO10" s="1">
        <v>46</v>
      </c>
      <c r="AP10" s="1">
        <v>5412</v>
      </c>
      <c r="AQ10" s="1">
        <v>5054</v>
      </c>
      <c r="AR10" s="1">
        <v>358</v>
      </c>
      <c r="AS10" s="24">
        <f>(AR10+AM10+AH10+AC10)/($AP10+$AK10+$AF10+$AA10)</f>
        <v>6.92117210070161E-2</v>
      </c>
      <c r="AT10" s="17">
        <f>(AQ10+AL10+AG10+AB10)/($AP10+$AK10+$AF10+$AA10)</f>
        <v>0.93078827899298389</v>
      </c>
      <c r="AU10" s="17">
        <f>(AO10+AJ10+AE10+Z10)/($AN10+$AI10+$AD10+$Y10)</f>
        <v>5.0660188849273202E-2</v>
      </c>
      <c r="AV10" s="18">
        <f>(AP10+AK10+AF10+AA10)/($AN10+$AI10+$AD10+$Y10)</f>
        <v>0.94933981115072674</v>
      </c>
      <c r="AW10" s="1">
        <v>1533</v>
      </c>
      <c r="AX10" s="1">
        <v>6</v>
      </c>
      <c r="AY10" s="1">
        <v>1527</v>
      </c>
      <c r="AZ10" s="1">
        <v>1497</v>
      </c>
      <c r="BA10" s="1">
        <v>30</v>
      </c>
      <c r="BB10" s="1">
        <v>443</v>
      </c>
      <c r="BC10" s="1">
        <v>0</v>
      </c>
      <c r="BD10" s="1">
        <v>443</v>
      </c>
      <c r="BE10" s="1">
        <v>305</v>
      </c>
      <c r="BF10" s="1">
        <v>138</v>
      </c>
      <c r="BG10" s="1">
        <v>447</v>
      </c>
      <c r="BH10" s="1">
        <v>0</v>
      </c>
      <c r="BI10" s="1">
        <v>447</v>
      </c>
      <c r="BJ10" s="1">
        <v>396</v>
      </c>
      <c r="BK10" s="1">
        <v>51</v>
      </c>
      <c r="BL10" s="1">
        <v>243</v>
      </c>
      <c r="BM10" s="1">
        <v>221</v>
      </c>
      <c r="BN10" s="1">
        <v>22</v>
      </c>
      <c r="BO10" s="1">
        <v>516</v>
      </c>
      <c r="BP10" s="1">
        <v>91</v>
      </c>
      <c r="BQ10" s="1">
        <v>64</v>
      </c>
      <c r="BR10" s="1">
        <v>27</v>
      </c>
      <c r="BS10" s="1">
        <v>552</v>
      </c>
      <c r="BT10" s="1">
        <v>10</v>
      </c>
      <c r="BU10" s="1">
        <v>10</v>
      </c>
      <c r="BV10" s="1">
        <v>0</v>
      </c>
      <c r="BW10" s="1">
        <v>459</v>
      </c>
      <c r="BX10" s="24">
        <f>(BV10+BR10+BN10+BK10+BF10+BA10)/($BT10+$BP10+$BL10+$BI10+$BD10+$AY10)</f>
        <v>9.7066280333212601E-2</v>
      </c>
      <c r="BY10" s="17">
        <f>(BU10+BQ10+BM10+BJ10+BE10+AZ10)/($BT10+$BP10+$BL10+$BI10+$BD10+$AY10)</f>
        <v>0.90293371966678737</v>
      </c>
      <c r="BZ10" s="17">
        <f>(BC10+AX10)/($BB10+$AW10)</f>
        <v>3.0364372469635628E-3</v>
      </c>
      <c r="CA10" s="18">
        <f>(BD10+AY10)/($BB10+$AW10)</f>
        <v>0.99696356275303644</v>
      </c>
      <c r="CB10" s="2"/>
    </row>
    <row r="11" spans="1:80" s="1" customFormat="1" x14ac:dyDescent="0.25">
      <c r="A11" s="1" t="s">
        <v>30</v>
      </c>
      <c r="B11" s="1">
        <v>1232</v>
      </c>
      <c r="C11" s="1">
        <v>180</v>
      </c>
      <c r="D11" s="1">
        <v>1052</v>
      </c>
      <c r="E11" s="1">
        <v>891</v>
      </c>
      <c r="F11" s="1">
        <v>161</v>
      </c>
      <c r="G11" s="24">
        <f t="shared" si="4"/>
        <v>0.15304182509505704</v>
      </c>
      <c r="H11" s="17">
        <f t="shared" si="0"/>
        <v>0.84695817490494296</v>
      </c>
      <c r="I11" s="17">
        <f>C11/B11</f>
        <v>0.1461038961038961</v>
      </c>
      <c r="J11" s="18">
        <f>D11/B11</f>
        <v>0.85389610389610393</v>
      </c>
      <c r="K11" s="1">
        <v>1436</v>
      </c>
      <c r="L11" s="1">
        <v>133</v>
      </c>
      <c r="M11" s="1">
        <v>1303</v>
      </c>
      <c r="N11" s="1">
        <v>1057</v>
      </c>
      <c r="O11" s="1">
        <v>246</v>
      </c>
      <c r="P11" s="1">
        <v>2118</v>
      </c>
      <c r="Q11" s="1">
        <v>207</v>
      </c>
      <c r="R11" s="1">
        <v>1911</v>
      </c>
      <c r="S11" s="1">
        <v>1702</v>
      </c>
      <c r="T11" s="1">
        <v>209</v>
      </c>
      <c r="U11" s="24">
        <f>(O11+T11)/($M11+$R11)</f>
        <v>0.14156813939016802</v>
      </c>
      <c r="V11" s="17">
        <f>(N11+S11)/($M11+$R11)</f>
        <v>0.85843186060983201</v>
      </c>
      <c r="W11" s="17">
        <f>(L11+Q11)/($K11+$P11)</f>
        <v>9.5666854248733821E-2</v>
      </c>
      <c r="X11" s="18">
        <f>(M11+R11)/($K11+$P11)</f>
        <v>0.90433314575126622</v>
      </c>
      <c r="Y11" s="1">
        <v>3711</v>
      </c>
      <c r="Z11" s="1">
        <v>349</v>
      </c>
      <c r="AA11" s="1">
        <v>3362</v>
      </c>
      <c r="AB11" s="1">
        <v>3216</v>
      </c>
      <c r="AC11" s="1">
        <v>146</v>
      </c>
      <c r="AD11" s="1">
        <v>3076</v>
      </c>
      <c r="AE11" s="1">
        <v>310</v>
      </c>
      <c r="AF11" s="1">
        <v>2766</v>
      </c>
      <c r="AG11" s="1">
        <v>2675</v>
      </c>
      <c r="AH11" s="1">
        <v>91</v>
      </c>
      <c r="AI11" s="1">
        <v>5820</v>
      </c>
      <c r="AJ11" s="1">
        <v>364</v>
      </c>
      <c r="AK11" s="1">
        <v>5456</v>
      </c>
      <c r="AL11" s="1">
        <v>4984</v>
      </c>
      <c r="AM11" s="1">
        <v>472</v>
      </c>
      <c r="AN11" s="1">
        <v>3954</v>
      </c>
      <c r="AO11" s="1">
        <v>46</v>
      </c>
      <c r="AP11" s="1">
        <v>3908</v>
      </c>
      <c r="AQ11" s="1">
        <v>3736</v>
      </c>
      <c r="AR11" s="1">
        <v>172</v>
      </c>
      <c r="AS11" s="24">
        <f>(AR11+AM11+AH11+AC11)/($AP11+$AK11+$AF11+$AA11)</f>
        <v>5.686806093467596E-2</v>
      </c>
      <c r="AT11" s="17">
        <f>(AQ11+AL11+AG11+AB11)/($AP11+$AK11+$AF11+$AA11)</f>
        <v>0.943131939065324</v>
      </c>
      <c r="AU11" s="17">
        <f>(AO11+AJ11+AE11+Z11)/($AN11+$AI11+$AD11+$Y11)</f>
        <v>6.4549242195519593E-2</v>
      </c>
      <c r="AV11" s="18">
        <f>(AP11+AK11+AF11+AA11)/($AN11+$AI11+$AD11+$Y11)</f>
        <v>0.93545075780448039</v>
      </c>
      <c r="AW11" s="1">
        <v>1170</v>
      </c>
      <c r="AX11" s="1">
        <v>6</v>
      </c>
      <c r="AY11" s="1">
        <v>1164</v>
      </c>
      <c r="AZ11" s="1">
        <v>1134</v>
      </c>
      <c r="BA11" s="1">
        <v>30</v>
      </c>
      <c r="BB11" s="1">
        <v>420</v>
      </c>
      <c r="BC11" s="1">
        <v>0</v>
      </c>
      <c r="BD11" s="1">
        <v>420</v>
      </c>
      <c r="BE11" s="1">
        <v>282</v>
      </c>
      <c r="BF11" s="1">
        <v>138</v>
      </c>
      <c r="BG11" s="1">
        <v>314</v>
      </c>
      <c r="BH11" s="1">
        <v>0</v>
      </c>
      <c r="BI11" s="1">
        <v>314</v>
      </c>
      <c r="BJ11" s="1">
        <v>277</v>
      </c>
      <c r="BK11" s="1">
        <v>37</v>
      </c>
      <c r="BL11" s="1">
        <v>153</v>
      </c>
      <c r="BM11" s="1">
        <v>141</v>
      </c>
      <c r="BN11" s="1">
        <v>12</v>
      </c>
      <c r="BO11" s="1">
        <v>381</v>
      </c>
      <c r="BP11" s="1">
        <v>91</v>
      </c>
      <c r="BQ11" s="1">
        <v>64</v>
      </c>
      <c r="BR11" s="1">
        <v>27</v>
      </c>
      <c r="BS11" s="1">
        <v>526</v>
      </c>
      <c r="BT11" s="1">
        <v>10</v>
      </c>
      <c r="BU11" s="1">
        <v>10</v>
      </c>
      <c r="BV11" s="1">
        <v>0</v>
      </c>
      <c r="BW11" s="1">
        <v>453</v>
      </c>
      <c r="BX11" s="24">
        <f>(BV11+BR11+BN11+BK11+BF11+BA11)/($BT11+$BP11+$BL11+$BI11+$BD11+$AY11)</f>
        <v>0.11338289962825279</v>
      </c>
      <c r="BY11" s="17">
        <f>(BU11+BQ11+BM11+BJ11+BE11+AZ11)/($BT11+$BP11+$BL11+$BI11+$BD11+$AY11)</f>
        <v>0.88661710037174724</v>
      </c>
      <c r="BZ11" s="17">
        <f>(BC11+AX11)/($BB11+$AW11)</f>
        <v>3.7735849056603774E-3</v>
      </c>
      <c r="CA11" s="18">
        <f>(BD11+AY11)/($BB11+$AW11)</f>
        <v>0.99622641509433962</v>
      </c>
      <c r="CB11" s="2"/>
    </row>
    <row r="12" spans="1:80" s="1" customFormat="1" x14ac:dyDescent="0.25">
      <c r="G12" s="24"/>
      <c r="H12" s="17"/>
      <c r="I12" s="17"/>
      <c r="J12" s="18"/>
      <c r="U12" s="24"/>
      <c r="V12" s="17"/>
      <c r="W12" s="17"/>
      <c r="X12" s="18"/>
      <c r="AS12" s="24"/>
      <c r="AT12" s="17"/>
      <c r="AU12" s="17"/>
      <c r="AV12" s="18"/>
      <c r="BX12" s="24"/>
      <c r="BY12" s="17"/>
      <c r="BZ12" s="17"/>
      <c r="CA12" s="18"/>
      <c r="CB12" s="2"/>
    </row>
    <row r="13" spans="1:80" s="1" customFormat="1" x14ac:dyDescent="0.25">
      <c r="A13" s="5" t="s">
        <v>31</v>
      </c>
      <c r="B13" s="1">
        <v>225</v>
      </c>
      <c r="C13" s="1">
        <v>0</v>
      </c>
      <c r="D13" s="1">
        <v>225</v>
      </c>
      <c r="E13" s="1">
        <v>162</v>
      </c>
      <c r="F13" s="1">
        <v>63</v>
      </c>
      <c r="G13" s="24">
        <f t="shared" si="4"/>
        <v>0.28000000000000003</v>
      </c>
      <c r="H13" s="17">
        <f t="shared" si="0"/>
        <v>0.72</v>
      </c>
      <c r="I13" s="17">
        <f>C13/B13</f>
        <v>0</v>
      </c>
      <c r="J13" s="18">
        <f>D13/B13</f>
        <v>1</v>
      </c>
      <c r="K13" s="1">
        <v>437</v>
      </c>
      <c r="L13" s="1">
        <v>35</v>
      </c>
      <c r="M13" s="1">
        <v>402</v>
      </c>
      <c r="N13" s="1">
        <v>324</v>
      </c>
      <c r="O13" s="1">
        <v>78</v>
      </c>
      <c r="P13" s="1">
        <v>909</v>
      </c>
      <c r="Q13" s="1">
        <v>58</v>
      </c>
      <c r="R13" s="1">
        <v>851</v>
      </c>
      <c r="S13" s="1">
        <v>673</v>
      </c>
      <c r="T13" s="1">
        <v>178</v>
      </c>
      <c r="U13" s="24">
        <f>(O13+T13)/($M13+$R13)</f>
        <v>0.20430965682362331</v>
      </c>
      <c r="V13" s="17">
        <f>(N13+S13)/($M13+$R13)</f>
        <v>0.79569034317637666</v>
      </c>
      <c r="W13" s="17">
        <f t="shared" ref="W13:X15" si="5">(L13+Q13)/($K13+$P13)</f>
        <v>6.9093610698365532E-2</v>
      </c>
      <c r="X13" s="18">
        <f t="shared" si="5"/>
        <v>0.9309063893016345</v>
      </c>
      <c r="Y13" s="1">
        <v>1293</v>
      </c>
      <c r="Z13" s="1">
        <v>0</v>
      </c>
      <c r="AA13" s="1">
        <v>1293</v>
      </c>
      <c r="AB13" s="1">
        <v>1103</v>
      </c>
      <c r="AC13" s="1">
        <v>190</v>
      </c>
      <c r="AD13" s="1">
        <v>856</v>
      </c>
      <c r="AE13" s="1">
        <v>0</v>
      </c>
      <c r="AF13" s="1">
        <v>856</v>
      </c>
      <c r="AG13" s="1">
        <v>835</v>
      </c>
      <c r="AH13" s="1">
        <v>21</v>
      </c>
      <c r="AI13" s="1">
        <v>1881</v>
      </c>
      <c r="AJ13" s="1">
        <v>0</v>
      </c>
      <c r="AK13" s="1">
        <v>1881</v>
      </c>
      <c r="AL13" s="1">
        <v>1707</v>
      </c>
      <c r="AM13" s="1">
        <v>174</v>
      </c>
      <c r="AN13" s="1">
        <v>2291</v>
      </c>
      <c r="AO13" s="1">
        <v>10</v>
      </c>
      <c r="AP13" s="1">
        <v>2281</v>
      </c>
      <c r="AQ13" s="1">
        <v>2088</v>
      </c>
      <c r="AR13" s="1">
        <v>193</v>
      </c>
      <c r="AS13" s="24">
        <f>(AR13+AM13+AH13+AC13)/($AP13+$AK13+$AF13+$AA13)</f>
        <v>9.1586119473934399E-2</v>
      </c>
      <c r="AT13" s="17">
        <f>(AQ13+AL13+AG13+AB13)/($AP13+$AK13+$AF13+$AA13)</f>
        <v>0.90841388052606564</v>
      </c>
      <c r="AU13" s="17">
        <f t="shared" ref="AU13:AV15" si="6">(AO13+AJ13+AE13+Z13)/($AN13+$AI13+$AD13+$Y13)</f>
        <v>1.5820281601012498E-3</v>
      </c>
      <c r="AV13" s="18">
        <f t="shared" si="6"/>
        <v>0.99841797183989878</v>
      </c>
      <c r="AW13" s="1">
        <v>468</v>
      </c>
      <c r="AX13" s="1">
        <v>0</v>
      </c>
      <c r="AY13" s="1">
        <v>468</v>
      </c>
      <c r="AZ13" s="1">
        <v>416</v>
      </c>
      <c r="BA13" s="1">
        <v>52</v>
      </c>
      <c r="BB13" s="1">
        <v>129</v>
      </c>
      <c r="BC13" s="1">
        <v>0</v>
      </c>
      <c r="BD13" s="1">
        <v>129</v>
      </c>
      <c r="BE13" s="1">
        <v>129</v>
      </c>
      <c r="BF13" s="1">
        <v>0</v>
      </c>
      <c r="BG13" s="1">
        <v>207</v>
      </c>
      <c r="BH13" s="1">
        <v>0</v>
      </c>
      <c r="BI13" s="1">
        <v>207</v>
      </c>
      <c r="BJ13" s="1">
        <v>207</v>
      </c>
      <c r="BK13" s="1">
        <v>0</v>
      </c>
      <c r="BL13" s="1">
        <v>124</v>
      </c>
      <c r="BM13" s="1">
        <v>58</v>
      </c>
      <c r="BN13" s="1">
        <v>66</v>
      </c>
      <c r="BO13" s="1">
        <v>185</v>
      </c>
      <c r="BP13" s="1">
        <v>0</v>
      </c>
      <c r="BQ13" s="1">
        <v>0</v>
      </c>
      <c r="BR13" s="1">
        <v>0</v>
      </c>
      <c r="BS13" s="1">
        <v>126</v>
      </c>
      <c r="BT13" s="1">
        <v>15</v>
      </c>
      <c r="BU13" s="1">
        <v>15</v>
      </c>
      <c r="BV13" s="1">
        <v>0</v>
      </c>
      <c r="BW13" s="1">
        <v>21</v>
      </c>
      <c r="BX13" s="24">
        <f>(BV13+BR13+BN13+BK13+BF13+BA13)/($BT13+$BP13+$BL13+$BI13+$BD13+$AY13)</f>
        <v>0.12513255567338283</v>
      </c>
      <c r="BY13" s="17">
        <f>(BU13+BQ13+BM13+BJ13+BE13+AZ13)/($BT13+$BP13+$BL13+$BI13+$BD13+$AY13)</f>
        <v>0.87486744432661723</v>
      </c>
      <c r="BZ13" s="17">
        <f t="shared" ref="BZ13:CA15" si="7">(BC13+AX13)/($BB13+$AW13)</f>
        <v>0</v>
      </c>
      <c r="CA13" s="18">
        <f t="shared" si="7"/>
        <v>1</v>
      </c>
      <c r="CB13" s="2"/>
    </row>
    <row r="14" spans="1:80" s="1" customFormat="1" x14ac:dyDescent="0.25">
      <c r="A14" s="1" t="s">
        <v>32</v>
      </c>
      <c r="B14" s="1">
        <v>225</v>
      </c>
      <c r="C14" s="1">
        <v>0</v>
      </c>
      <c r="D14" s="1">
        <v>225</v>
      </c>
      <c r="E14" s="1">
        <v>162</v>
      </c>
      <c r="F14" s="1">
        <v>63</v>
      </c>
      <c r="G14" s="24">
        <f t="shared" si="4"/>
        <v>0.28000000000000003</v>
      </c>
      <c r="H14" s="17">
        <f t="shared" si="0"/>
        <v>0.72</v>
      </c>
      <c r="I14" s="17">
        <f>C14/B14</f>
        <v>0</v>
      </c>
      <c r="J14" s="18">
        <f>D14/B14</f>
        <v>1</v>
      </c>
      <c r="K14" s="1">
        <v>437</v>
      </c>
      <c r="L14" s="1">
        <v>35</v>
      </c>
      <c r="M14" s="1">
        <v>402</v>
      </c>
      <c r="N14" s="1">
        <v>324</v>
      </c>
      <c r="O14" s="1">
        <v>78</v>
      </c>
      <c r="P14" s="1">
        <v>909</v>
      </c>
      <c r="Q14" s="1">
        <v>58</v>
      </c>
      <c r="R14" s="1">
        <v>851</v>
      </c>
      <c r="S14" s="1">
        <v>673</v>
      </c>
      <c r="T14" s="1">
        <v>178</v>
      </c>
      <c r="U14" s="24">
        <f>(O14+T14)/($M14+$R14)</f>
        <v>0.20430965682362331</v>
      </c>
      <c r="V14" s="17">
        <f>(N14+S14)/($M14+$R14)</f>
        <v>0.79569034317637666</v>
      </c>
      <c r="W14" s="17">
        <f t="shared" si="5"/>
        <v>6.9093610698365532E-2</v>
      </c>
      <c r="X14" s="18">
        <f t="shared" si="5"/>
        <v>0.9309063893016345</v>
      </c>
      <c r="Y14" s="1">
        <v>1293</v>
      </c>
      <c r="Z14" s="1">
        <v>0</v>
      </c>
      <c r="AA14" s="1">
        <v>1293</v>
      </c>
      <c r="AB14" s="1">
        <v>1103</v>
      </c>
      <c r="AC14" s="1">
        <v>190</v>
      </c>
      <c r="AD14" s="1">
        <v>827</v>
      </c>
      <c r="AE14" s="1">
        <v>0</v>
      </c>
      <c r="AF14" s="1">
        <v>827</v>
      </c>
      <c r="AG14" s="1">
        <v>806</v>
      </c>
      <c r="AH14" s="1">
        <v>21</v>
      </c>
      <c r="AI14" s="1">
        <v>1844</v>
      </c>
      <c r="AJ14" s="1">
        <v>0</v>
      </c>
      <c r="AK14" s="1">
        <v>1844</v>
      </c>
      <c r="AL14" s="1">
        <v>1670</v>
      </c>
      <c r="AM14" s="1">
        <v>174</v>
      </c>
      <c r="AN14" s="1">
        <v>2291</v>
      </c>
      <c r="AO14" s="1">
        <v>10</v>
      </c>
      <c r="AP14" s="1">
        <v>2281</v>
      </c>
      <c r="AQ14" s="1">
        <v>2088</v>
      </c>
      <c r="AR14" s="1">
        <v>193</v>
      </c>
      <c r="AS14" s="24">
        <f>(AR14+AM14+AH14+AC14)/($AP14+$AK14+$AF14+$AA14)</f>
        <v>9.2554043234587671E-2</v>
      </c>
      <c r="AT14" s="17">
        <f>(AQ14+AL14+AG14+AB14)/($AP14+$AK14+$AF14+$AA14)</f>
        <v>0.90744595676541229</v>
      </c>
      <c r="AU14" s="17">
        <f t="shared" si="6"/>
        <v>1.5987210231814548E-3</v>
      </c>
      <c r="AV14" s="18">
        <f t="shared" si="6"/>
        <v>0.99840127897681852</v>
      </c>
      <c r="AW14" s="1">
        <v>468</v>
      </c>
      <c r="AX14" s="1">
        <v>0</v>
      </c>
      <c r="AY14" s="1">
        <v>468</v>
      </c>
      <c r="AZ14" s="1">
        <v>416</v>
      </c>
      <c r="BA14" s="1">
        <v>52</v>
      </c>
      <c r="BB14" s="1">
        <v>129</v>
      </c>
      <c r="BC14" s="1">
        <v>0</v>
      </c>
      <c r="BD14" s="1">
        <v>129</v>
      </c>
      <c r="BE14" s="1">
        <v>129</v>
      </c>
      <c r="BF14" s="1">
        <v>0</v>
      </c>
      <c r="BG14" s="1">
        <v>207</v>
      </c>
      <c r="BH14" s="1">
        <v>0</v>
      </c>
      <c r="BI14" s="1">
        <v>207</v>
      </c>
      <c r="BJ14" s="1">
        <v>207</v>
      </c>
      <c r="BK14" s="1">
        <v>0</v>
      </c>
      <c r="BL14" s="1">
        <v>124</v>
      </c>
      <c r="BM14" s="1">
        <v>58</v>
      </c>
      <c r="BN14" s="1">
        <v>66</v>
      </c>
      <c r="BO14" s="1">
        <v>185</v>
      </c>
      <c r="BP14" s="1">
        <v>0</v>
      </c>
      <c r="BQ14" s="1">
        <v>0</v>
      </c>
      <c r="BR14" s="1">
        <v>0</v>
      </c>
      <c r="BS14" s="1">
        <v>126</v>
      </c>
      <c r="BT14" s="1">
        <v>15</v>
      </c>
      <c r="BU14" s="1">
        <v>15</v>
      </c>
      <c r="BV14" s="1">
        <v>0</v>
      </c>
      <c r="BW14" s="1">
        <v>21</v>
      </c>
      <c r="BX14" s="24">
        <f>(BV14+BR14+BN14+BK14+BF14+BA14)/($BT14+$BP14+$BL14+$BI14+$BD14+$AY14)</f>
        <v>0.12513255567338283</v>
      </c>
      <c r="BY14" s="17">
        <f>(BU14+BQ14+BM14+BJ14+BE14+AZ14)/($BT14+$BP14+$BL14+$BI14+$BD14+$AY14)</f>
        <v>0.87486744432661723</v>
      </c>
      <c r="BZ14" s="17">
        <f t="shared" si="7"/>
        <v>0</v>
      </c>
      <c r="CA14" s="18">
        <f t="shared" si="7"/>
        <v>1</v>
      </c>
      <c r="CB14" s="2"/>
    </row>
    <row r="15" spans="1:80" s="1" customFormat="1" ht="15.4" customHeight="1" thickBot="1" x14ac:dyDescent="0.3">
      <c r="A15" s="1" t="s">
        <v>33</v>
      </c>
      <c r="B15" s="1">
        <v>443</v>
      </c>
      <c r="C15" s="1">
        <v>4</v>
      </c>
      <c r="D15" s="1">
        <v>439</v>
      </c>
      <c r="E15" s="1">
        <v>264</v>
      </c>
      <c r="F15" s="1">
        <v>175</v>
      </c>
      <c r="G15" s="25">
        <f t="shared" si="4"/>
        <v>0.39863325740318906</v>
      </c>
      <c r="H15" s="19">
        <f t="shared" si="0"/>
        <v>0.60136674259681089</v>
      </c>
      <c r="I15" s="19">
        <f>C15/B15</f>
        <v>9.0293453724604959E-3</v>
      </c>
      <c r="J15" s="20">
        <f>D15/B15</f>
        <v>0.99097065462753953</v>
      </c>
      <c r="K15" s="1">
        <v>307</v>
      </c>
      <c r="L15" s="1">
        <v>0</v>
      </c>
      <c r="M15" s="1">
        <v>307</v>
      </c>
      <c r="N15" s="1">
        <v>287</v>
      </c>
      <c r="O15" s="1">
        <v>20</v>
      </c>
      <c r="P15" s="1">
        <v>577</v>
      </c>
      <c r="Q15" s="1">
        <v>0</v>
      </c>
      <c r="R15" s="1">
        <v>577</v>
      </c>
      <c r="S15" s="1">
        <v>482</v>
      </c>
      <c r="T15" s="1">
        <v>95</v>
      </c>
      <c r="U15" s="25">
        <f>(O15+T15)/($M15+$R15)</f>
        <v>0.13009049773755657</v>
      </c>
      <c r="V15" s="19">
        <f>(N15+S15)/($M15+$R15)</f>
        <v>0.86990950226244346</v>
      </c>
      <c r="W15" s="19">
        <f t="shared" si="5"/>
        <v>0</v>
      </c>
      <c r="X15" s="20">
        <f t="shared" si="5"/>
        <v>1</v>
      </c>
      <c r="Y15" s="1">
        <v>767</v>
      </c>
      <c r="Z15" s="1">
        <v>0</v>
      </c>
      <c r="AA15" s="1">
        <v>767</v>
      </c>
      <c r="AB15" s="1">
        <v>706</v>
      </c>
      <c r="AC15" s="1">
        <v>61</v>
      </c>
      <c r="AD15" s="1">
        <v>428</v>
      </c>
      <c r="AE15" s="1">
        <v>10</v>
      </c>
      <c r="AF15" s="1">
        <v>418</v>
      </c>
      <c r="AG15" s="1">
        <v>353</v>
      </c>
      <c r="AH15" s="1">
        <v>65</v>
      </c>
      <c r="AI15" s="1">
        <v>736</v>
      </c>
      <c r="AJ15" s="1">
        <v>0</v>
      </c>
      <c r="AK15" s="1">
        <v>736</v>
      </c>
      <c r="AL15" s="1">
        <v>558</v>
      </c>
      <c r="AM15" s="1">
        <v>178</v>
      </c>
      <c r="AN15" s="1">
        <v>197</v>
      </c>
      <c r="AO15" s="1">
        <v>0</v>
      </c>
      <c r="AP15" s="1">
        <v>197</v>
      </c>
      <c r="AQ15" s="1">
        <v>149</v>
      </c>
      <c r="AR15" s="1">
        <v>48</v>
      </c>
      <c r="AS15" s="25">
        <f>(AR15+AM15+AH15+AC15)/($AP15+$AK15+$AF15+$AA15)</f>
        <v>0.16619452313503305</v>
      </c>
      <c r="AT15" s="19">
        <f>(AQ15+AL15+AG15+AB15)/($AP15+$AK15+$AF15+$AA15)</f>
        <v>0.83380547686496698</v>
      </c>
      <c r="AU15" s="19">
        <f t="shared" si="6"/>
        <v>4.6992481203007516E-3</v>
      </c>
      <c r="AV15" s="20">
        <f t="shared" si="6"/>
        <v>0.99530075187969924</v>
      </c>
      <c r="AW15" s="1">
        <v>15</v>
      </c>
      <c r="AX15" s="1">
        <v>0</v>
      </c>
      <c r="AY15" s="1">
        <v>15</v>
      </c>
      <c r="AZ15" s="1">
        <v>15</v>
      </c>
      <c r="BA15" s="1">
        <v>0</v>
      </c>
      <c r="BB15" s="1">
        <v>23</v>
      </c>
      <c r="BC15" s="1">
        <v>0</v>
      </c>
      <c r="BD15" s="1">
        <v>23</v>
      </c>
      <c r="BE15" s="1">
        <v>23</v>
      </c>
      <c r="BF15" s="1">
        <v>0</v>
      </c>
      <c r="BG15" s="1">
        <v>22</v>
      </c>
      <c r="BH15" s="1">
        <v>0</v>
      </c>
      <c r="BI15" s="1">
        <v>22</v>
      </c>
      <c r="BJ15" s="1">
        <v>22</v>
      </c>
      <c r="BK15" s="1">
        <v>0</v>
      </c>
      <c r="BL15" s="1">
        <v>17</v>
      </c>
      <c r="BM15" s="1">
        <v>17</v>
      </c>
      <c r="BN15" s="1">
        <v>0</v>
      </c>
      <c r="BO15" s="1">
        <v>47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25">
        <f>(BV15+BR15+BN15+BK15+BF15+BA15)/($BT15+$BP15+$BL15+$BI15+$BD15+$AY15)</f>
        <v>0</v>
      </c>
      <c r="BY15" s="19">
        <f>(BU15+BQ15+BM15+BJ15+BE15+AZ15)/($BT15+$BP15+$BL15+$BI15+$BD15+$AY15)</f>
        <v>1</v>
      </c>
      <c r="BZ15" s="19">
        <f t="shared" si="7"/>
        <v>0</v>
      </c>
      <c r="CA15" s="20">
        <f t="shared" si="7"/>
        <v>1</v>
      </c>
      <c r="CB15" s="2"/>
    </row>
    <row r="50" spans="81:83" x14ac:dyDescent="0.25">
      <c r="CC50" s="1"/>
      <c r="CD50" s="1"/>
      <c r="CE50" s="1"/>
    </row>
    <row r="51" spans="81:83" x14ac:dyDescent="0.25">
      <c r="CC51" s="1"/>
      <c r="CD51" s="1"/>
      <c r="CE51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7"/>
  <sheetViews>
    <sheetView zoomScale="50" zoomScaleNormal="50" workbookViewId="0">
      <selection activeCell="H21" sqref="H21"/>
    </sheetView>
  </sheetViews>
  <sheetFormatPr defaultRowHeight="15" x14ac:dyDescent="0.25"/>
  <cols>
    <col min="1" max="1" width="17.42578125" style="12" customWidth="1"/>
    <col min="3" max="3" width="10.28515625" customWidth="1"/>
    <col min="4" max="4" width="14.140625" customWidth="1"/>
    <col min="5" max="5" width="17.7109375" customWidth="1"/>
    <col min="6" max="6" width="15.7109375" style="43" customWidth="1"/>
    <col min="7" max="7" width="11.7109375" customWidth="1"/>
    <col min="8" max="8" width="12.42578125" customWidth="1"/>
    <col min="39" max="39" width="9" customWidth="1"/>
  </cols>
  <sheetData>
    <row r="1" spans="1:80" s="1" customFormat="1" ht="14.65" customHeight="1" x14ac:dyDescent="0.25">
      <c r="A1" s="12" t="s">
        <v>78</v>
      </c>
      <c r="B1" s="4" t="s">
        <v>90</v>
      </c>
      <c r="C1" s="4" t="s">
        <v>83</v>
      </c>
      <c r="D1" s="4" t="s">
        <v>84</v>
      </c>
      <c r="E1" s="4" t="s">
        <v>86</v>
      </c>
      <c r="F1" s="41" t="s">
        <v>87</v>
      </c>
      <c r="G1" s="44" t="s">
        <v>38</v>
      </c>
      <c r="H1" s="15" t="s">
        <v>39</v>
      </c>
      <c r="I1" s="15" t="s">
        <v>40</v>
      </c>
      <c r="J1" s="16" t="s">
        <v>41</v>
      </c>
      <c r="K1" s="1" t="s">
        <v>91</v>
      </c>
      <c r="L1" s="1" t="s">
        <v>92</v>
      </c>
      <c r="M1" s="1" t="s">
        <v>85</v>
      </c>
      <c r="N1" s="1" t="s">
        <v>88</v>
      </c>
      <c r="O1" s="1" t="s">
        <v>89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21" t="s">
        <v>34</v>
      </c>
      <c r="V1" s="22" t="s">
        <v>35</v>
      </c>
      <c r="W1" s="22" t="s">
        <v>36</v>
      </c>
      <c r="X1" s="23" t="s">
        <v>37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107</v>
      </c>
      <c r="AI1" s="1" t="s">
        <v>108</v>
      </c>
      <c r="AJ1" s="1" t="s">
        <v>109</v>
      </c>
      <c r="AK1" s="1" t="s">
        <v>110</v>
      </c>
      <c r="AL1" s="1" t="s">
        <v>111</v>
      </c>
      <c r="AM1" s="1" t="s">
        <v>112</v>
      </c>
      <c r="AN1" s="1" t="s">
        <v>113</v>
      </c>
      <c r="AO1" s="1" t="s">
        <v>114</v>
      </c>
      <c r="AP1" s="1" t="s">
        <v>115</v>
      </c>
      <c r="AQ1" s="1" t="s">
        <v>116</v>
      </c>
      <c r="AR1" s="1" t="s">
        <v>117</v>
      </c>
      <c r="AS1" s="21" t="s">
        <v>66</v>
      </c>
      <c r="AT1" s="22" t="s">
        <v>67</v>
      </c>
      <c r="AU1" s="22" t="s">
        <v>68</v>
      </c>
      <c r="AV1" s="23" t="s">
        <v>69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  <c r="BE1" s="1" t="s">
        <v>126</v>
      </c>
      <c r="BF1" s="1" t="s">
        <v>127</v>
      </c>
      <c r="BG1" s="1" t="s">
        <v>128</v>
      </c>
      <c r="BH1" s="1" t="s">
        <v>129</v>
      </c>
      <c r="BI1" s="1" t="s">
        <v>130</v>
      </c>
      <c r="BJ1" s="1" t="s">
        <v>131</v>
      </c>
      <c r="BK1" s="1" t="s">
        <v>132</v>
      </c>
      <c r="BL1" s="4" t="s">
        <v>133</v>
      </c>
      <c r="BM1" s="4" t="s">
        <v>134</v>
      </c>
      <c r="BN1" s="4" t="s">
        <v>135</v>
      </c>
      <c r="BO1" s="4" t="s">
        <v>136</v>
      </c>
      <c r="BP1" s="4" t="s">
        <v>137</v>
      </c>
      <c r="BQ1" s="4" t="s">
        <v>138</v>
      </c>
      <c r="BR1" s="4" t="s">
        <v>139</v>
      </c>
      <c r="BS1" s="4" t="s">
        <v>140</v>
      </c>
      <c r="BT1" s="4" t="s">
        <v>141</v>
      </c>
      <c r="BU1" s="4" t="s">
        <v>142</v>
      </c>
      <c r="BV1" s="4" t="s">
        <v>143</v>
      </c>
      <c r="BW1" s="4" t="s">
        <v>144</v>
      </c>
      <c r="BX1" s="26" t="s">
        <v>79</v>
      </c>
      <c r="BY1" s="27" t="s">
        <v>80</v>
      </c>
      <c r="BZ1" s="27" t="s">
        <v>81</v>
      </c>
      <c r="CA1" s="28" t="s">
        <v>82</v>
      </c>
      <c r="CB1" s="2"/>
    </row>
    <row r="2" spans="1:80" s="1" customFormat="1" x14ac:dyDescent="0.25">
      <c r="A2" s="14" t="s">
        <v>46</v>
      </c>
      <c r="B2" s="1">
        <v>746462</v>
      </c>
      <c r="C2" s="1">
        <v>10345</v>
      </c>
      <c r="D2" s="1">
        <v>736117</v>
      </c>
      <c r="E2" s="1">
        <v>539536</v>
      </c>
      <c r="F2" s="42">
        <v>196581</v>
      </c>
      <c r="G2" s="45">
        <f>F2/D2</f>
        <v>0.26705129755188373</v>
      </c>
      <c r="H2" s="17">
        <f>E2/D2</f>
        <v>0.73294870244811627</v>
      </c>
      <c r="I2" s="17">
        <f>C2/B2</f>
        <v>1.3858709485546485E-2</v>
      </c>
      <c r="J2" s="18">
        <f>D2/B2</f>
        <v>0.98614129051445354</v>
      </c>
      <c r="K2" s="1">
        <v>713846</v>
      </c>
      <c r="L2" s="1">
        <v>16863</v>
      </c>
      <c r="M2" s="1">
        <v>696983</v>
      </c>
      <c r="N2" s="1">
        <v>592916</v>
      </c>
      <c r="O2" s="1">
        <v>104067</v>
      </c>
      <c r="P2" s="1">
        <v>1111709</v>
      </c>
      <c r="Q2" s="1">
        <v>21964</v>
      </c>
      <c r="R2" s="1">
        <v>1089745</v>
      </c>
      <c r="S2" s="1">
        <v>971491</v>
      </c>
      <c r="T2" s="1">
        <v>118254</v>
      </c>
      <c r="U2" s="24">
        <f>(O2+T2)/($M2+$R2)</f>
        <v>0.12442912407484519</v>
      </c>
      <c r="V2" s="17">
        <f>(N2+S2)/($M2+$R2)</f>
        <v>0.87557087592515481</v>
      </c>
      <c r="W2" s="17">
        <f>(L2+Q2)/($K2+$P2)</f>
        <v>2.126860050779078E-2</v>
      </c>
      <c r="X2" s="18">
        <f>(M2+R2)/($K2+$P2)</f>
        <v>0.97873139949220922</v>
      </c>
      <c r="Y2" s="1">
        <v>1968179</v>
      </c>
      <c r="Z2" s="1">
        <v>24467</v>
      </c>
      <c r="AA2" s="1">
        <v>1943712</v>
      </c>
      <c r="AB2" s="1">
        <v>1787136</v>
      </c>
      <c r="AC2" s="1">
        <v>156576</v>
      </c>
      <c r="AD2" s="1">
        <v>1862879</v>
      </c>
      <c r="AE2" s="1">
        <v>15671</v>
      </c>
      <c r="AF2" s="1">
        <v>1847208</v>
      </c>
      <c r="AG2" s="1">
        <v>1722421</v>
      </c>
      <c r="AH2" s="1">
        <v>124787</v>
      </c>
      <c r="AI2" s="1">
        <v>3226781</v>
      </c>
      <c r="AJ2" s="1">
        <v>18688</v>
      </c>
      <c r="AK2" s="1">
        <v>3208093</v>
      </c>
      <c r="AL2" s="1">
        <v>3000923</v>
      </c>
      <c r="AM2" s="1">
        <v>207170</v>
      </c>
      <c r="AN2" s="1">
        <v>2163732</v>
      </c>
      <c r="AO2" s="1">
        <v>4239</v>
      </c>
      <c r="AP2" s="1">
        <v>2159493</v>
      </c>
      <c r="AQ2" s="1">
        <v>2005047</v>
      </c>
      <c r="AR2" s="1">
        <v>154446</v>
      </c>
      <c r="AS2" s="24">
        <f>(AR2+AM2+AH2+AC2)/($AP2+$AK2+$AF2+$AA2)</f>
        <v>7.0205664548344454E-2</v>
      </c>
      <c r="AT2" s="17">
        <f>(AQ2+AL2+AG2+AB2)/($AP2+$AK2+$AF2+$AA2)</f>
        <v>0.92979433545165557</v>
      </c>
      <c r="AU2" s="17">
        <f>(AO2+AJ2+AE2+Z2)/($AN2+$AI2+$AD2+$Y2)</f>
        <v>6.8388564161139141E-3</v>
      </c>
      <c r="AV2" s="18">
        <f>(AP2+AK2+AF2+AA2)/($AN2+$AI2+$AD2+$Y2)</f>
        <v>0.99316114358388607</v>
      </c>
      <c r="AW2" s="1">
        <v>619273</v>
      </c>
      <c r="AX2" s="1">
        <v>240</v>
      </c>
      <c r="AY2" s="1">
        <v>619033</v>
      </c>
      <c r="AZ2" s="1">
        <v>570941</v>
      </c>
      <c r="BA2" s="1">
        <v>48092</v>
      </c>
      <c r="BB2" s="1">
        <v>177448</v>
      </c>
      <c r="BC2" s="1">
        <v>11</v>
      </c>
      <c r="BD2" s="1">
        <v>177437</v>
      </c>
      <c r="BE2" s="1">
        <v>163017</v>
      </c>
      <c r="BF2" s="1">
        <v>14420</v>
      </c>
      <c r="BG2" s="1">
        <v>169690</v>
      </c>
      <c r="BH2" s="1">
        <v>0</v>
      </c>
      <c r="BI2" s="1">
        <v>169690</v>
      </c>
      <c r="BJ2" s="1">
        <v>157125</v>
      </c>
      <c r="BK2" s="1">
        <v>12565</v>
      </c>
      <c r="BL2" s="1">
        <v>141587</v>
      </c>
      <c r="BM2" s="1">
        <v>130056</v>
      </c>
      <c r="BN2" s="1">
        <v>11531</v>
      </c>
      <c r="BO2" s="1">
        <v>242994</v>
      </c>
      <c r="BP2" s="1">
        <v>56769</v>
      </c>
      <c r="BQ2" s="1">
        <v>52275</v>
      </c>
      <c r="BR2" s="1">
        <v>4494</v>
      </c>
      <c r="BS2" s="1">
        <v>226813</v>
      </c>
      <c r="BT2" s="1">
        <v>32407</v>
      </c>
      <c r="BU2" s="1">
        <v>29705</v>
      </c>
      <c r="BV2" s="1">
        <v>2702</v>
      </c>
      <c r="BW2" s="1">
        <v>373553</v>
      </c>
      <c r="BX2" s="24">
        <f>(BV2+BR2+BN2+BK2+BF2+BA2)/($BT2+$BP2+$BL2+$BI2+$BD2+$AY2)</f>
        <v>7.8370956193506189E-2</v>
      </c>
      <c r="BY2" s="17">
        <f>(BU2+BQ2+BM2+BJ2+BE2+AZ2)/($BT2+$BP2+$BL2+$BI2+$BD2+$AY2)</f>
        <v>0.9216290438064938</v>
      </c>
      <c r="BZ2" s="17">
        <f>(BC2+AX2)/($BB2+$AW2)</f>
        <v>3.150412754276591E-4</v>
      </c>
      <c r="CA2" s="18">
        <f>(BD2+AY2)/($BB2+$AW2)</f>
        <v>0.9996849587245723</v>
      </c>
      <c r="CB2" s="2"/>
    </row>
    <row r="3" spans="1:80" s="1" customFormat="1" x14ac:dyDescent="0.25">
      <c r="A3" s="14" t="s">
        <v>47</v>
      </c>
      <c r="B3" s="1">
        <v>510853</v>
      </c>
      <c r="C3" s="1">
        <v>6191</v>
      </c>
      <c r="D3" s="1">
        <v>504662</v>
      </c>
      <c r="E3" s="1">
        <v>376957</v>
      </c>
      <c r="F3" s="42">
        <v>127705</v>
      </c>
      <c r="G3" s="45">
        <f t="shared" ref="G3:G27" si="0">F3/D3</f>
        <v>0.25305055661016679</v>
      </c>
      <c r="H3" s="17">
        <f t="shared" ref="H3:H27" si="1">E3/D3</f>
        <v>0.74694944338983316</v>
      </c>
      <c r="I3" s="17">
        <f>C3/B3</f>
        <v>1.2118946154764679E-2</v>
      </c>
      <c r="J3" s="18">
        <f>D3/B3</f>
        <v>0.98788105384523528</v>
      </c>
      <c r="K3" s="1">
        <v>485841</v>
      </c>
      <c r="L3" s="1">
        <v>9038</v>
      </c>
      <c r="M3" s="1">
        <v>476803</v>
      </c>
      <c r="N3" s="1">
        <v>410628</v>
      </c>
      <c r="O3" s="1">
        <v>66175</v>
      </c>
      <c r="P3" s="1">
        <v>760715</v>
      </c>
      <c r="Q3" s="1">
        <v>12513</v>
      </c>
      <c r="R3" s="1">
        <v>748202</v>
      </c>
      <c r="S3" s="1">
        <v>673680</v>
      </c>
      <c r="T3" s="1">
        <v>74522</v>
      </c>
      <c r="U3" s="24">
        <f>(O3+T3)/($M3+$R3)</f>
        <v>0.11485422508479558</v>
      </c>
      <c r="V3" s="17">
        <f>(N3+S3)/($M3+$R3)</f>
        <v>0.88514577491520441</v>
      </c>
      <c r="W3" s="17">
        <f>(L3+Q3)/($K3+$P3)</f>
        <v>1.7288433090851915E-2</v>
      </c>
      <c r="X3" s="18">
        <f>(M3+R3)/($K3+$P3)</f>
        <v>0.98271156690914807</v>
      </c>
      <c r="Y3" s="1">
        <v>1328679</v>
      </c>
      <c r="Z3" s="1">
        <v>13535</v>
      </c>
      <c r="AA3" s="1">
        <v>1315144</v>
      </c>
      <c r="AB3" s="1">
        <v>1214530</v>
      </c>
      <c r="AC3" s="1">
        <v>100614</v>
      </c>
      <c r="AD3" s="1">
        <v>1243902</v>
      </c>
      <c r="AE3" s="1">
        <v>7383</v>
      </c>
      <c r="AF3" s="1">
        <v>1236519</v>
      </c>
      <c r="AG3" s="1">
        <v>1156881</v>
      </c>
      <c r="AH3" s="1">
        <v>79638</v>
      </c>
      <c r="AI3" s="1">
        <v>2082835</v>
      </c>
      <c r="AJ3" s="1">
        <v>9412</v>
      </c>
      <c r="AK3" s="1">
        <v>2073423</v>
      </c>
      <c r="AL3" s="1">
        <v>1944100</v>
      </c>
      <c r="AM3" s="1">
        <v>129323</v>
      </c>
      <c r="AN3" s="1">
        <v>1306447</v>
      </c>
      <c r="AO3" s="1">
        <v>1608</v>
      </c>
      <c r="AP3" s="1">
        <v>1304839</v>
      </c>
      <c r="AQ3" s="1">
        <v>1212041</v>
      </c>
      <c r="AR3" s="1">
        <v>92798</v>
      </c>
      <c r="AS3" s="24">
        <f>(AR3+AM3+AH3+AC3)/($AP3+$AK3+$AF3+$AA3)</f>
        <v>6.7854652461877676E-2</v>
      </c>
      <c r="AT3" s="17">
        <f>(AQ3+AL3+AG3+AB3)/($AP3+$AK3+$AF3+$AA3)</f>
        <v>0.93214534753812228</v>
      </c>
      <c r="AU3" s="17">
        <f>(AO3+AJ3+AE3+Z3)/($AN3+$AI3+$AD3+$Y3)</f>
        <v>5.3570503045776126E-3</v>
      </c>
      <c r="AV3" s="18">
        <f>(AP3+AK3+AF3+AA3)/($AN3+$AI3+$AD3+$Y3)</f>
        <v>0.99464294969542244</v>
      </c>
      <c r="AW3" s="1">
        <v>362221</v>
      </c>
      <c r="AX3" s="1">
        <v>118</v>
      </c>
      <c r="AY3" s="1">
        <v>362103</v>
      </c>
      <c r="AZ3" s="1">
        <v>334637</v>
      </c>
      <c r="BA3" s="1">
        <v>27466</v>
      </c>
      <c r="BB3" s="1">
        <v>100677</v>
      </c>
      <c r="BC3" s="1">
        <v>11</v>
      </c>
      <c r="BD3" s="1">
        <v>100666</v>
      </c>
      <c r="BE3" s="1">
        <v>92230</v>
      </c>
      <c r="BF3" s="1">
        <v>8436</v>
      </c>
      <c r="BG3" s="1">
        <v>93514</v>
      </c>
      <c r="BH3" s="1">
        <v>0</v>
      </c>
      <c r="BI3" s="1">
        <v>93514</v>
      </c>
      <c r="BJ3" s="1">
        <v>86080</v>
      </c>
      <c r="BK3" s="1">
        <v>7434</v>
      </c>
      <c r="BL3" s="1">
        <v>75345</v>
      </c>
      <c r="BM3" s="1">
        <v>69083</v>
      </c>
      <c r="BN3" s="1">
        <v>6262</v>
      </c>
      <c r="BO3" s="1">
        <v>134210</v>
      </c>
      <c r="BP3" s="1">
        <v>28693</v>
      </c>
      <c r="BQ3" s="1">
        <v>26297</v>
      </c>
      <c r="BR3" s="1">
        <v>2396</v>
      </c>
      <c r="BS3" s="1">
        <v>121382</v>
      </c>
      <c r="BT3" s="1">
        <v>16597</v>
      </c>
      <c r="BU3" s="1">
        <v>15408</v>
      </c>
      <c r="BV3" s="1">
        <v>1189</v>
      </c>
      <c r="BW3" s="1">
        <v>199328</v>
      </c>
      <c r="BX3" s="24">
        <f>(BV3+BR3+BN3+BK3+BF3+BA3)/($BT3+$BP3+$BL3+$BI3+$BD3+$AY3)</f>
        <v>7.8566384702430728E-2</v>
      </c>
      <c r="BY3" s="17">
        <f>(BU3+BQ3+BM3+BJ3+BE3+AZ3)/($BT3+$BP3+$BL3+$BI3+$BD3+$AY3)</f>
        <v>0.92143361529756929</v>
      </c>
      <c r="BZ3" s="17">
        <f>(BC3+AX3)/($BB3+$AW3)</f>
        <v>2.7867910425190864E-4</v>
      </c>
      <c r="CA3" s="18">
        <f>(BD3+AY3)/($BB3+$AW3)</f>
        <v>0.99972132089574806</v>
      </c>
      <c r="CB3" s="2"/>
    </row>
    <row r="4" spans="1:80" s="1" customFormat="1" x14ac:dyDescent="0.25">
      <c r="A4" s="12"/>
      <c r="F4" s="42"/>
      <c r="G4" s="45"/>
      <c r="H4" s="17"/>
      <c r="I4" s="17"/>
      <c r="J4" s="18"/>
      <c r="U4" s="24"/>
      <c r="V4" s="17"/>
      <c r="W4" s="17"/>
      <c r="X4" s="18"/>
      <c r="AS4" s="24"/>
      <c r="AT4" s="17"/>
      <c r="AU4" s="17"/>
      <c r="AV4" s="18"/>
      <c r="BX4" s="24"/>
      <c r="BY4" s="17"/>
      <c r="BZ4" s="17"/>
      <c r="CA4" s="18"/>
      <c r="CB4" s="2"/>
    </row>
    <row r="5" spans="1:80" s="1" customFormat="1" x14ac:dyDescent="0.25">
      <c r="A5" s="14" t="s">
        <v>43</v>
      </c>
      <c r="B5" s="1">
        <f t="shared" ref="B5:F5" si="2">SUM(B6:B8)</f>
        <v>101820</v>
      </c>
      <c r="C5" s="1">
        <f t="shared" si="2"/>
        <v>2269</v>
      </c>
      <c r="D5" s="1">
        <f t="shared" si="2"/>
        <v>99551</v>
      </c>
      <c r="E5" s="1">
        <f t="shared" si="2"/>
        <v>64469</v>
      </c>
      <c r="F5" s="42">
        <f t="shared" si="2"/>
        <v>35082</v>
      </c>
      <c r="G5" s="45">
        <f>AVERAGE(G6:G8)</f>
        <v>0.34118493914842629</v>
      </c>
      <c r="H5" s="17">
        <f t="shared" si="1"/>
        <v>0.64759771373466868</v>
      </c>
      <c r="I5" s="17">
        <f>C5/B5</f>
        <v>2.2284423492437633E-2</v>
      </c>
      <c r="J5" s="18">
        <f>D5/B5</f>
        <v>0.97771557650756236</v>
      </c>
      <c r="K5" s="1">
        <f t="shared" ref="K5:O5" si="3">SUM(K6:K8)</f>
        <v>88427</v>
      </c>
      <c r="L5" s="1">
        <f t="shared" si="3"/>
        <v>4053</v>
      </c>
      <c r="M5" s="1">
        <f t="shared" si="3"/>
        <v>84374</v>
      </c>
      <c r="N5" s="1">
        <f t="shared" si="3"/>
        <v>66569</v>
      </c>
      <c r="O5" s="1">
        <f t="shared" si="3"/>
        <v>17805</v>
      </c>
      <c r="P5" s="1">
        <f t="shared" ref="P5:T5" si="4">SUM(P6:P8)</f>
        <v>129139</v>
      </c>
      <c r="Q5" s="1">
        <f t="shared" si="4"/>
        <v>5061</v>
      </c>
      <c r="R5" s="1">
        <f t="shared" si="4"/>
        <v>124078</v>
      </c>
      <c r="S5" s="1">
        <f t="shared" si="4"/>
        <v>103368</v>
      </c>
      <c r="T5" s="1">
        <f t="shared" si="4"/>
        <v>20710</v>
      </c>
      <c r="U5" s="24">
        <f>(O5+T5)/($M5+$R5)</f>
        <v>0.18476675685529523</v>
      </c>
      <c r="V5" s="17">
        <f>(N5+S5)/($M5+$R5)</f>
        <v>0.8152332431447048</v>
      </c>
      <c r="W5" s="17">
        <f t="shared" ref="W5:X8" si="5">(L5+Q5)/($K5+$P5)</f>
        <v>4.1890736604064976E-2</v>
      </c>
      <c r="X5" s="18">
        <f t="shared" si="5"/>
        <v>0.95810926339593505</v>
      </c>
      <c r="Y5" s="1">
        <f t="shared" ref="Y5:AC5" si="6">SUM(Y6:Y8)</f>
        <v>219981</v>
      </c>
      <c r="Z5" s="1">
        <f t="shared" si="6"/>
        <v>6099</v>
      </c>
      <c r="AA5" s="1">
        <f t="shared" si="6"/>
        <v>213882</v>
      </c>
      <c r="AB5" s="1">
        <f t="shared" si="6"/>
        <v>187424</v>
      </c>
      <c r="AC5" s="1">
        <f t="shared" si="6"/>
        <v>26458</v>
      </c>
      <c r="AD5" s="1">
        <f t="shared" ref="AD5:AH5" si="7">SUM(AD6:AD8)</f>
        <v>217780</v>
      </c>
      <c r="AE5" s="1">
        <f t="shared" si="7"/>
        <v>5404</v>
      </c>
      <c r="AF5" s="1">
        <f t="shared" si="7"/>
        <v>212376</v>
      </c>
      <c r="AG5" s="1">
        <f t="shared" si="7"/>
        <v>191766</v>
      </c>
      <c r="AH5" s="1">
        <f t="shared" si="7"/>
        <v>20610</v>
      </c>
      <c r="AI5" s="1">
        <f t="shared" ref="AI5:AR5" si="8">SUM(AI6:AI8)</f>
        <v>442376</v>
      </c>
      <c r="AJ5" s="1">
        <f t="shared" si="8"/>
        <v>5916</v>
      </c>
      <c r="AK5" s="1">
        <f t="shared" si="8"/>
        <v>436460</v>
      </c>
      <c r="AL5" s="1">
        <f t="shared" si="8"/>
        <v>400880</v>
      </c>
      <c r="AM5" s="1">
        <f t="shared" si="8"/>
        <v>35580</v>
      </c>
      <c r="AN5" s="1">
        <f t="shared" si="8"/>
        <v>359310</v>
      </c>
      <c r="AO5" s="1">
        <f t="shared" si="8"/>
        <v>1852</v>
      </c>
      <c r="AP5" s="1">
        <f t="shared" si="8"/>
        <v>357458</v>
      </c>
      <c r="AQ5" s="1">
        <f t="shared" si="8"/>
        <v>328104</v>
      </c>
      <c r="AR5" s="1">
        <f t="shared" si="8"/>
        <v>29354</v>
      </c>
      <c r="AS5" s="24">
        <f>(AR5+AM5+AH5+AC5)/($AP5+$AK5+$AF5+$AA5)</f>
        <v>9.179167595494421E-2</v>
      </c>
      <c r="AT5" s="17">
        <f>(AQ5+AL5+AG5+AB5)/($AP5+$AK5+$AF5+$AA5)</f>
        <v>0.9082083240450558</v>
      </c>
      <c r="AU5" s="17">
        <f t="shared" ref="AU5:AV8" si="9">(AO5+AJ5+AE5+Z5)/($AN5+$AI5+$AD5+$Y5)</f>
        <v>1.5548062966790835E-2</v>
      </c>
      <c r="AV5" s="18">
        <f t="shared" si="9"/>
        <v>0.98445193703320921</v>
      </c>
      <c r="AW5" s="1">
        <f t="shared" ref="AW5:BV5" si="10">SUM(AW6:AW8)</f>
        <v>111579</v>
      </c>
      <c r="AX5" s="1">
        <f t="shared" si="10"/>
        <v>52</v>
      </c>
      <c r="AY5" s="1">
        <f t="shared" si="10"/>
        <v>111527</v>
      </c>
      <c r="AZ5" s="1">
        <f t="shared" si="10"/>
        <v>102033</v>
      </c>
      <c r="BA5" s="1">
        <f t="shared" si="10"/>
        <v>9494</v>
      </c>
      <c r="BB5" s="1">
        <f t="shared" si="10"/>
        <v>33775</v>
      </c>
      <c r="BC5" s="1">
        <f t="shared" si="10"/>
        <v>0</v>
      </c>
      <c r="BD5" s="1">
        <f t="shared" si="10"/>
        <v>33775</v>
      </c>
      <c r="BE5" s="1">
        <f t="shared" si="10"/>
        <v>31050</v>
      </c>
      <c r="BF5" s="1">
        <f t="shared" si="10"/>
        <v>2725</v>
      </c>
      <c r="BG5" s="1">
        <f t="shared" si="10"/>
        <v>34391</v>
      </c>
      <c r="BH5" s="1">
        <f t="shared" si="10"/>
        <v>0</v>
      </c>
      <c r="BI5" s="1">
        <f t="shared" si="10"/>
        <v>34391</v>
      </c>
      <c r="BJ5" s="1">
        <f t="shared" si="10"/>
        <v>31805</v>
      </c>
      <c r="BK5" s="1">
        <f t="shared" si="10"/>
        <v>2586</v>
      </c>
      <c r="BL5" s="1">
        <f t="shared" si="10"/>
        <v>28863</v>
      </c>
      <c r="BM5" s="1">
        <f t="shared" si="10"/>
        <v>26869</v>
      </c>
      <c r="BN5" s="1">
        <f t="shared" si="10"/>
        <v>1994</v>
      </c>
      <c r="BO5" s="1">
        <f t="shared" si="10"/>
        <v>63229</v>
      </c>
      <c r="BP5" s="1">
        <f t="shared" si="10"/>
        <v>12840</v>
      </c>
      <c r="BQ5" s="1">
        <f t="shared" si="10"/>
        <v>11879</v>
      </c>
      <c r="BR5" s="1">
        <f t="shared" si="10"/>
        <v>961</v>
      </c>
      <c r="BS5" s="1">
        <f t="shared" si="10"/>
        <v>61581</v>
      </c>
      <c r="BT5" s="1">
        <f t="shared" si="10"/>
        <v>8230</v>
      </c>
      <c r="BU5" s="1">
        <f t="shared" si="10"/>
        <v>7257</v>
      </c>
      <c r="BV5" s="1">
        <f t="shared" si="10"/>
        <v>973</v>
      </c>
      <c r="BW5" s="1">
        <f>SUM(BW6:BW8)</f>
        <v>102628</v>
      </c>
      <c r="BX5" s="24">
        <f>(BV5+BR5+BN5+BK5+BF5+BA5)/($BT5+$BP5+$BL5+$BI5+$BD5+$AY5)</f>
        <v>8.1580483046344923E-2</v>
      </c>
      <c r="BY5" s="17">
        <f>(BU5+BQ5+BM5+BJ5+BE5+AZ5)/($BT5+$BP5+$BL5+$BI5+$BD5+$AY5)</f>
        <v>0.91841951695365509</v>
      </c>
      <c r="BZ5" s="17">
        <f t="shared" ref="BZ5:CA8" si="11">(BC5+AX5)/($BB5+$AW5)</f>
        <v>3.5774729281615918E-4</v>
      </c>
      <c r="CA5" s="18">
        <f t="shared" si="11"/>
        <v>0.99964225270718388</v>
      </c>
      <c r="CB5" s="2"/>
    </row>
    <row r="6" spans="1:80" s="1" customFormat="1" ht="12" customHeight="1" x14ac:dyDescent="0.25">
      <c r="A6" s="14" t="s">
        <v>48</v>
      </c>
      <c r="B6" s="1">
        <v>66685</v>
      </c>
      <c r="C6" s="1">
        <v>1559</v>
      </c>
      <c r="D6" s="1">
        <v>65126</v>
      </c>
      <c r="E6" s="1">
        <v>41457</v>
      </c>
      <c r="F6" s="42">
        <v>23669</v>
      </c>
      <c r="G6" s="45">
        <f t="shared" si="0"/>
        <v>0.363433958787581</v>
      </c>
      <c r="H6" s="17">
        <f t="shared" si="1"/>
        <v>0.636566041212419</v>
      </c>
      <c r="I6" s="17">
        <f>C6/B6</f>
        <v>2.3378570893004425E-2</v>
      </c>
      <c r="J6" s="18">
        <f>D6/B6</f>
        <v>0.97662142910699556</v>
      </c>
      <c r="K6" s="1">
        <v>54144</v>
      </c>
      <c r="L6" s="1">
        <v>2757</v>
      </c>
      <c r="M6" s="1">
        <v>51387</v>
      </c>
      <c r="N6" s="1">
        <v>39631</v>
      </c>
      <c r="O6" s="1">
        <v>11756</v>
      </c>
      <c r="P6" s="1">
        <v>75676</v>
      </c>
      <c r="Q6" s="1">
        <v>3850</v>
      </c>
      <c r="R6" s="1">
        <v>71826</v>
      </c>
      <c r="S6" s="1">
        <v>58568</v>
      </c>
      <c r="T6" s="1">
        <v>13258</v>
      </c>
      <c r="U6" s="24">
        <f>(O6+T6)/($M6+$R6)</f>
        <v>0.20301429232305032</v>
      </c>
      <c r="V6" s="17">
        <f>(N6+S6)/($M6+$R6)</f>
        <v>0.79698570767694965</v>
      </c>
      <c r="W6" s="17">
        <f t="shared" si="5"/>
        <v>5.0893544908334615E-2</v>
      </c>
      <c r="X6" s="18">
        <f t="shared" si="5"/>
        <v>0.94910645509166536</v>
      </c>
      <c r="Y6" s="1">
        <v>135622</v>
      </c>
      <c r="Z6" s="1">
        <v>4833</v>
      </c>
      <c r="AA6" s="1">
        <v>130789</v>
      </c>
      <c r="AB6" s="1">
        <v>113216</v>
      </c>
      <c r="AC6" s="1">
        <v>17573</v>
      </c>
      <c r="AD6" s="1">
        <v>132608</v>
      </c>
      <c r="AE6" s="1">
        <v>4597</v>
      </c>
      <c r="AF6" s="1">
        <v>128011</v>
      </c>
      <c r="AG6" s="1">
        <v>114611</v>
      </c>
      <c r="AH6" s="1">
        <v>13400</v>
      </c>
      <c r="AI6" s="1">
        <v>241051</v>
      </c>
      <c r="AJ6" s="1">
        <v>5087</v>
      </c>
      <c r="AK6" s="1">
        <v>235964</v>
      </c>
      <c r="AL6" s="1">
        <v>214093</v>
      </c>
      <c r="AM6" s="1">
        <v>21871</v>
      </c>
      <c r="AN6" s="1">
        <v>187142</v>
      </c>
      <c r="AO6" s="1">
        <v>1645</v>
      </c>
      <c r="AP6" s="1">
        <v>185497</v>
      </c>
      <c r="AQ6" s="1">
        <v>169694</v>
      </c>
      <c r="AR6" s="1">
        <v>15803</v>
      </c>
      <c r="AS6" s="24">
        <f>(AR6+AM6+AH6+AC6)/($AP6+$AK6+$AF6+$AA6)</f>
        <v>0.10091273790500999</v>
      </c>
      <c r="AT6" s="17">
        <f>(AQ6+AL6+AG6+AB6)/($AP6+$AK6+$AF6+$AA6)</f>
        <v>0.89908726209499001</v>
      </c>
      <c r="AU6" s="17">
        <f t="shared" si="9"/>
        <v>2.3207160016254488E-2</v>
      </c>
      <c r="AV6" s="18">
        <f t="shared" si="9"/>
        <v>0.97679283998374555</v>
      </c>
      <c r="AW6" s="1">
        <v>57231</v>
      </c>
      <c r="AX6" s="1">
        <v>52</v>
      </c>
      <c r="AY6" s="1">
        <v>57179</v>
      </c>
      <c r="AZ6" s="1">
        <v>52681</v>
      </c>
      <c r="BA6" s="1">
        <v>4498</v>
      </c>
      <c r="BB6" s="1">
        <v>17120</v>
      </c>
      <c r="BC6" s="1">
        <v>0</v>
      </c>
      <c r="BD6" s="1">
        <v>17120</v>
      </c>
      <c r="BE6" s="1">
        <v>15734</v>
      </c>
      <c r="BF6" s="1">
        <v>1386</v>
      </c>
      <c r="BG6" s="1">
        <v>15522</v>
      </c>
      <c r="BH6" s="1">
        <v>0</v>
      </c>
      <c r="BI6" s="1">
        <v>15522</v>
      </c>
      <c r="BJ6" s="1">
        <v>14234</v>
      </c>
      <c r="BK6" s="1">
        <v>1288</v>
      </c>
      <c r="BL6" s="1">
        <v>11165</v>
      </c>
      <c r="BM6" s="1">
        <v>10505</v>
      </c>
      <c r="BN6" s="1">
        <v>660</v>
      </c>
      <c r="BO6" s="1">
        <v>34665</v>
      </c>
      <c r="BP6" s="1">
        <v>4432</v>
      </c>
      <c r="BQ6" s="1">
        <v>4042</v>
      </c>
      <c r="BR6" s="1">
        <v>390</v>
      </c>
      <c r="BS6" s="1">
        <v>29759</v>
      </c>
      <c r="BT6" s="1">
        <v>2457</v>
      </c>
      <c r="BU6" s="1">
        <v>2145</v>
      </c>
      <c r="BV6" s="1">
        <v>312</v>
      </c>
      <c r="BW6" s="1">
        <v>40771</v>
      </c>
      <c r="BX6" s="24">
        <f>(BV6+BR6+BN6+BK6+BF6+BA6)/($BT6+$BP6+$BL6+$BI6+$BD6+$AY6)</f>
        <v>7.9110081112398603E-2</v>
      </c>
      <c r="BY6" s="17">
        <f>(BU6+BQ6+BM6+BJ6+BE6+AZ6)/($BT6+$BP6+$BL6+$BI6+$BD6+$AY6)</f>
        <v>0.92088991888760141</v>
      </c>
      <c r="BZ6" s="17">
        <f t="shared" si="11"/>
        <v>6.99385347876962E-4</v>
      </c>
      <c r="CA6" s="18">
        <f t="shared" si="11"/>
        <v>0.99930061465212305</v>
      </c>
      <c r="CB6" s="2"/>
    </row>
    <row r="7" spans="1:80" s="1" customFormat="1" x14ac:dyDescent="0.25">
      <c r="A7" s="14" t="s">
        <v>49</v>
      </c>
      <c r="B7" s="1">
        <v>16982</v>
      </c>
      <c r="C7" s="1">
        <v>253</v>
      </c>
      <c r="D7" s="1">
        <v>16729</v>
      </c>
      <c r="E7" s="1">
        <v>12084</v>
      </c>
      <c r="F7" s="42">
        <v>4645</v>
      </c>
      <c r="G7" s="45">
        <f t="shared" si="0"/>
        <v>0.27766154581863828</v>
      </c>
      <c r="H7" s="17">
        <f t="shared" si="1"/>
        <v>0.72233845418136167</v>
      </c>
      <c r="I7" s="17">
        <f>C7/B7</f>
        <v>1.4898127429042516E-2</v>
      </c>
      <c r="J7" s="18">
        <f>D7/B7</f>
        <v>0.98510187257095749</v>
      </c>
      <c r="K7" s="1">
        <v>15392</v>
      </c>
      <c r="L7" s="1">
        <v>631</v>
      </c>
      <c r="M7" s="1">
        <v>14761</v>
      </c>
      <c r="N7" s="1">
        <v>12712</v>
      </c>
      <c r="O7" s="1">
        <v>2049</v>
      </c>
      <c r="P7" s="1">
        <v>25639</v>
      </c>
      <c r="Q7" s="1">
        <v>751</v>
      </c>
      <c r="R7" s="1">
        <v>24888</v>
      </c>
      <c r="S7" s="1">
        <v>22001</v>
      </c>
      <c r="T7" s="1">
        <v>2887</v>
      </c>
      <c r="U7" s="24">
        <f>(O7+T7)/($M7+$R7)</f>
        <v>0.12449242099422432</v>
      </c>
      <c r="V7" s="17">
        <f>(N7+S7)/($M7+$R7)</f>
        <v>0.87550757900577569</v>
      </c>
      <c r="W7" s="17">
        <f t="shared" si="5"/>
        <v>3.3681850308303479E-2</v>
      </c>
      <c r="X7" s="18">
        <f t="shared" si="5"/>
        <v>0.96631814969169649</v>
      </c>
      <c r="Y7" s="1">
        <v>39627</v>
      </c>
      <c r="Z7" s="1">
        <v>590</v>
      </c>
      <c r="AA7" s="1">
        <v>39037</v>
      </c>
      <c r="AB7" s="1">
        <v>35110</v>
      </c>
      <c r="AC7" s="1">
        <v>3927</v>
      </c>
      <c r="AD7" s="1">
        <v>46081</v>
      </c>
      <c r="AE7" s="1">
        <v>575</v>
      </c>
      <c r="AF7" s="1">
        <v>45506</v>
      </c>
      <c r="AG7" s="1">
        <v>42126</v>
      </c>
      <c r="AH7" s="1">
        <v>3380</v>
      </c>
      <c r="AI7" s="1">
        <v>127463</v>
      </c>
      <c r="AJ7" s="1">
        <v>558</v>
      </c>
      <c r="AK7" s="1">
        <v>126905</v>
      </c>
      <c r="AL7" s="1">
        <v>118583</v>
      </c>
      <c r="AM7" s="1">
        <v>8322</v>
      </c>
      <c r="AN7" s="1">
        <v>112445</v>
      </c>
      <c r="AO7" s="1">
        <v>155</v>
      </c>
      <c r="AP7" s="1">
        <v>112290</v>
      </c>
      <c r="AQ7" s="1">
        <v>103658</v>
      </c>
      <c r="AR7" s="1">
        <v>8632</v>
      </c>
      <c r="AS7" s="24">
        <f>(AR7+AM7+AH7+AC7)/($AP7+$AK7+$AF7+$AA7)</f>
        <v>7.4940229444797959E-2</v>
      </c>
      <c r="AT7" s="17">
        <f>(AQ7+AL7+AG7+AB7)/($AP7+$AK7+$AF7+$AA7)</f>
        <v>0.92505977055520205</v>
      </c>
      <c r="AU7" s="17">
        <f t="shared" si="9"/>
        <v>5.7675298511129678E-3</v>
      </c>
      <c r="AV7" s="18">
        <f t="shared" si="9"/>
        <v>0.99423247014888705</v>
      </c>
      <c r="AW7" s="1">
        <v>35725</v>
      </c>
      <c r="AX7" s="1">
        <v>0</v>
      </c>
      <c r="AY7" s="1">
        <v>35725</v>
      </c>
      <c r="AZ7" s="1">
        <v>32597</v>
      </c>
      <c r="BA7" s="1">
        <v>3128</v>
      </c>
      <c r="BB7" s="1">
        <v>10932</v>
      </c>
      <c r="BC7" s="1">
        <v>0</v>
      </c>
      <c r="BD7" s="1">
        <v>10932</v>
      </c>
      <c r="BE7" s="1">
        <v>10191</v>
      </c>
      <c r="BF7" s="1">
        <v>741</v>
      </c>
      <c r="BG7" s="1">
        <v>14530</v>
      </c>
      <c r="BH7" s="1">
        <v>0</v>
      </c>
      <c r="BI7" s="1">
        <v>14530</v>
      </c>
      <c r="BJ7" s="1">
        <v>13643</v>
      </c>
      <c r="BK7" s="1">
        <v>887</v>
      </c>
      <c r="BL7" s="1">
        <v>14412</v>
      </c>
      <c r="BM7" s="1">
        <v>13413</v>
      </c>
      <c r="BN7" s="1">
        <v>999</v>
      </c>
      <c r="BO7" s="1">
        <v>21290</v>
      </c>
      <c r="BP7" s="1">
        <v>7330</v>
      </c>
      <c r="BQ7" s="1">
        <v>6861</v>
      </c>
      <c r="BR7" s="1">
        <v>469</v>
      </c>
      <c r="BS7" s="1">
        <v>25012</v>
      </c>
      <c r="BT7" s="1">
        <v>5201</v>
      </c>
      <c r="BU7" s="1">
        <v>4684</v>
      </c>
      <c r="BV7" s="1">
        <v>517</v>
      </c>
      <c r="BW7" s="1">
        <v>52587</v>
      </c>
      <c r="BX7" s="24">
        <f>(BV7+BR7+BN7+BK7+BF7+BA7)/($BT7+$BP7+$BL7+$BI7+$BD7+$AY7)</f>
        <v>7.6489277204130263E-2</v>
      </c>
      <c r="BY7" s="17">
        <f>(BU7+BQ7+BM7+BJ7+BE7+AZ7)/($BT7+$BP7+$BL7+$BI7+$BD7+$AY7)</f>
        <v>0.92351072279586977</v>
      </c>
      <c r="BZ7" s="17">
        <f t="shared" si="11"/>
        <v>0</v>
      </c>
      <c r="CA7" s="18">
        <f t="shared" si="11"/>
        <v>1</v>
      </c>
      <c r="CB7" s="2"/>
    </row>
    <row r="8" spans="1:80" s="1" customFormat="1" ht="14.25" customHeight="1" x14ac:dyDescent="0.25">
      <c r="A8" s="14" t="s">
        <v>50</v>
      </c>
      <c r="B8" s="1">
        <v>18153</v>
      </c>
      <c r="C8" s="1">
        <v>457</v>
      </c>
      <c r="D8" s="1">
        <v>17696</v>
      </c>
      <c r="E8" s="1">
        <v>10928</v>
      </c>
      <c r="F8" s="42">
        <v>6768</v>
      </c>
      <c r="G8" s="45">
        <f t="shared" si="0"/>
        <v>0.38245931283905965</v>
      </c>
      <c r="H8" s="17">
        <f t="shared" si="1"/>
        <v>0.61754068716094035</v>
      </c>
      <c r="I8" s="17">
        <f>C8/B8</f>
        <v>2.5174902220018731E-2</v>
      </c>
      <c r="J8" s="18">
        <f>D8/B8</f>
        <v>0.97482509777998128</v>
      </c>
      <c r="K8" s="1">
        <v>18891</v>
      </c>
      <c r="L8" s="1">
        <v>665</v>
      </c>
      <c r="M8" s="1">
        <v>18226</v>
      </c>
      <c r="N8" s="1">
        <v>14226</v>
      </c>
      <c r="O8" s="1">
        <v>4000</v>
      </c>
      <c r="P8" s="1">
        <v>27824</v>
      </c>
      <c r="Q8" s="1">
        <v>460</v>
      </c>
      <c r="R8" s="1">
        <v>27364</v>
      </c>
      <c r="S8" s="1">
        <v>22799</v>
      </c>
      <c r="T8" s="1">
        <v>4565</v>
      </c>
      <c r="U8" s="24">
        <f>(O8+T8)/($M8+$R8)</f>
        <v>0.18787014696205309</v>
      </c>
      <c r="V8" s="17">
        <f>(N8+S8)/($M8+$R8)</f>
        <v>0.81212985303794694</v>
      </c>
      <c r="W8" s="17">
        <f t="shared" si="5"/>
        <v>2.4082200577972813E-2</v>
      </c>
      <c r="X8" s="18">
        <f t="shared" si="5"/>
        <v>0.97591779942202717</v>
      </c>
      <c r="Y8" s="1">
        <v>44732</v>
      </c>
      <c r="Z8" s="1">
        <v>676</v>
      </c>
      <c r="AA8" s="1">
        <v>44056</v>
      </c>
      <c r="AB8" s="1">
        <v>39098</v>
      </c>
      <c r="AC8" s="1">
        <v>4958</v>
      </c>
      <c r="AD8" s="1">
        <v>39091</v>
      </c>
      <c r="AE8" s="1">
        <v>232</v>
      </c>
      <c r="AF8" s="1">
        <v>38859</v>
      </c>
      <c r="AG8" s="1">
        <v>35029</v>
      </c>
      <c r="AH8" s="1">
        <v>3830</v>
      </c>
      <c r="AI8" s="1">
        <v>73862</v>
      </c>
      <c r="AJ8" s="1">
        <v>271</v>
      </c>
      <c r="AK8" s="1">
        <v>73591</v>
      </c>
      <c r="AL8" s="1">
        <v>68204</v>
      </c>
      <c r="AM8" s="1">
        <v>5387</v>
      </c>
      <c r="AN8" s="1">
        <v>59723</v>
      </c>
      <c r="AO8" s="1">
        <v>52</v>
      </c>
      <c r="AP8" s="1">
        <v>59671</v>
      </c>
      <c r="AQ8" s="1">
        <v>54752</v>
      </c>
      <c r="AR8" s="1">
        <v>4919</v>
      </c>
      <c r="AS8" s="24">
        <f>(AR8+AM8+AH8+AC8)/($AP8+$AK8+$AF8+$AA8)</f>
        <v>8.8325770086549446E-2</v>
      </c>
      <c r="AT8" s="17">
        <f>(AQ8+AL8+AG8+AB8)/($AP8+$AK8+$AF8+$AA8)</f>
        <v>0.9116742299134506</v>
      </c>
      <c r="AU8" s="17">
        <f t="shared" si="9"/>
        <v>5.6621651457168087E-3</v>
      </c>
      <c r="AV8" s="18">
        <f t="shared" si="9"/>
        <v>0.99433783485428318</v>
      </c>
      <c r="AW8" s="1">
        <v>18623</v>
      </c>
      <c r="AX8" s="1">
        <v>0</v>
      </c>
      <c r="AY8" s="1">
        <v>18623</v>
      </c>
      <c r="AZ8" s="1">
        <v>16755</v>
      </c>
      <c r="BA8" s="1">
        <v>1868</v>
      </c>
      <c r="BB8" s="1">
        <v>5723</v>
      </c>
      <c r="BC8" s="1">
        <v>0</v>
      </c>
      <c r="BD8" s="1">
        <v>5723</v>
      </c>
      <c r="BE8" s="1">
        <v>5125</v>
      </c>
      <c r="BF8" s="1">
        <v>598</v>
      </c>
      <c r="BG8" s="1">
        <v>4339</v>
      </c>
      <c r="BH8" s="1">
        <v>0</v>
      </c>
      <c r="BI8" s="1">
        <v>4339</v>
      </c>
      <c r="BJ8" s="1">
        <v>3928</v>
      </c>
      <c r="BK8" s="1">
        <v>411</v>
      </c>
      <c r="BL8" s="1">
        <v>3286</v>
      </c>
      <c r="BM8" s="1">
        <v>2951</v>
      </c>
      <c r="BN8" s="1">
        <v>335</v>
      </c>
      <c r="BO8" s="1">
        <v>7274</v>
      </c>
      <c r="BP8" s="1">
        <v>1078</v>
      </c>
      <c r="BQ8" s="1">
        <v>976</v>
      </c>
      <c r="BR8" s="1">
        <v>102</v>
      </c>
      <c r="BS8" s="1">
        <v>6810</v>
      </c>
      <c r="BT8" s="1">
        <v>572</v>
      </c>
      <c r="BU8" s="1">
        <v>428</v>
      </c>
      <c r="BV8" s="1">
        <v>144</v>
      </c>
      <c r="BW8" s="1">
        <v>9270</v>
      </c>
      <c r="BX8" s="24">
        <f>(BV8+BR8+BN8+BK8+BF8+BA8)/($BT8+$BP8+$BL8+$BI8+$BD8+$AY8)</f>
        <v>0.10285238392671248</v>
      </c>
      <c r="BY8" s="17">
        <f>(BU8+BQ8+BM8+BJ8+BE8+AZ8)/($BT8+$BP8+$BL8+$BI8+$BD8+$AY8)</f>
        <v>0.89714761607328752</v>
      </c>
      <c r="BZ8" s="17">
        <f t="shared" si="11"/>
        <v>0</v>
      </c>
      <c r="CA8" s="18">
        <f t="shared" si="11"/>
        <v>1</v>
      </c>
      <c r="CB8" s="2"/>
    </row>
    <row r="9" spans="1:80" s="1" customFormat="1" x14ac:dyDescent="0.25">
      <c r="A9" s="12"/>
      <c r="F9" s="42"/>
      <c r="G9" s="45"/>
      <c r="H9" s="17"/>
      <c r="I9" s="17"/>
      <c r="J9" s="18"/>
      <c r="U9" s="24"/>
      <c r="V9" s="17"/>
      <c r="W9" s="17"/>
      <c r="X9" s="18"/>
      <c r="AS9" s="24"/>
      <c r="AT9" s="17"/>
      <c r="AU9" s="17"/>
      <c r="AV9" s="18"/>
      <c r="BX9" s="24"/>
      <c r="BY9" s="17"/>
      <c r="BZ9" s="17"/>
      <c r="CA9" s="18"/>
      <c r="CB9" s="2"/>
    </row>
    <row r="10" spans="1:80" s="1" customFormat="1" x14ac:dyDescent="0.25">
      <c r="A10" s="14" t="s">
        <v>44</v>
      </c>
      <c r="B10" s="1">
        <v>59238</v>
      </c>
      <c r="C10" s="1">
        <v>485</v>
      </c>
      <c r="D10" s="1">
        <v>58753</v>
      </c>
      <c r="E10" s="1">
        <v>44745</v>
      </c>
      <c r="F10" s="42">
        <v>14008</v>
      </c>
      <c r="G10" s="45">
        <f>F10/D10</f>
        <v>0.2384218678195156</v>
      </c>
      <c r="H10" s="17">
        <f t="shared" si="1"/>
        <v>0.76157813218048442</v>
      </c>
      <c r="I10" s="17">
        <f t="shared" ref="I10:I16" si="12">C10/B10</f>
        <v>8.1873121982511225E-3</v>
      </c>
      <c r="J10" s="18">
        <f t="shared" ref="J10:J16" si="13">D10/B10</f>
        <v>0.99181268780174892</v>
      </c>
      <c r="K10" s="1">
        <v>72532</v>
      </c>
      <c r="L10" s="1">
        <v>1347</v>
      </c>
      <c r="M10" s="1">
        <v>71185</v>
      </c>
      <c r="N10" s="1">
        <v>61322</v>
      </c>
      <c r="O10" s="1">
        <v>9863</v>
      </c>
      <c r="P10" s="1">
        <v>122277</v>
      </c>
      <c r="Q10" s="1">
        <v>1378</v>
      </c>
      <c r="R10" s="1">
        <v>120899</v>
      </c>
      <c r="S10" s="1">
        <v>109293</v>
      </c>
      <c r="T10" s="1">
        <v>11606</v>
      </c>
      <c r="U10" s="24">
        <f t="shared" ref="U10:U16" si="14">(O10+T10)/($M10+$R10)</f>
        <v>0.11176880947918619</v>
      </c>
      <c r="V10" s="17">
        <f t="shared" ref="V10:V16" si="15">(N10+S10)/($M10+$R10)</f>
        <v>0.88823119052081378</v>
      </c>
      <c r="W10" s="17">
        <f t="shared" ref="W10:X16" si="16">(L10+Q10)/($K10+$P10)</f>
        <v>1.3988060099892716E-2</v>
      </c>
      <c r="X10" s="18">
        <f t="shared" si="16"/>
        <v>0.98601193990010727</v>
      </c>
      <c r="Y10" s="1">
        <v>236251</v>
      </c>
      <c r="Z10" s="1">
        <v>1837</v>
      </c>
      <c r="AA10" s="1">
        <v>234414</v>
      </c>
      <c r="AB10" s="1">
        <v>217877</v>
      </c>
      <c r="AC10" s="1">
        <v>16537</v>
      </c>
      <c r="AD10" s="1">
        <v>218230</v>
      </c>
      <c r="AE10" s="1">
        <v>978</v>
      </c>
      <c r="AF10" s="1">
        <v>217252</v>
      </c>
      <c r="AG10" s="1">
        <v>203479</v>
      </c>
      <c r="AH10" s="1">
        <v>13773</v>
      </c>
      <c r="AI10" s="1">
        <v>334182</v>
      </c>
      <c r="AJ10" s="1">
        <v>1046</v>
      </c>
      <c r="AK10" s="1">
        <v>333136</v>
      </c>
      <c r="AL10" s="1">
        <v>312187</v>
      </c>
      <c r="AM10" s="1">
        <v>20949</v>
      </c>
      <c r="AN10" s="1">
        <v>195301</v>
      </c>
      <c r="AO10" s="1">
        <v>223</v>
      </c>
      <c r="AP10" s="1">
        <v>195078</v>
      </c>
      <c r="AQ10" s="1">
        <v>181432</v>
      </c>
      <c r="AR10" s="1">
        <v>13646</v>
      </c>
      <c r="AS10" s="24">
        <f t="shared" ref="AS10:AS16" si="17">(AR10+AM10+AH10+AC10)/($AP10+$AK10+$AF10+$AA10)</f>
        <v>6.6237702575825605E-2</v>
      </c>
      <c r="AT10" s="17">
        <f t="shared" ref="AT10:AT16" si="18">(AQ10+AL10+AG10+AB10)/($AP10+$AK10+$AF10+$AA10)</f>
        <v>0.93376229742417438</v>
      </c>
      <c r="AU10" s="17">
        <f t="shared" ref="AU10:AV16" si="19">(AO10+AJ10+AE10+Z10)/($AN10+$AI10+$AD10+$Y10)</f>
        <v>4.1505583537609098E-3</v>
      </c>
      <c r="AV10" s="18">
        <f t="shared" si="19"/>
        <v>0.99584944164623912</v>
      </c>
      <c r="AW10" s="1">
        <v>51058</v>
      </c>
      <c r="AX10" s="1">
        <v>9</v>
      </c>
      <c r="AY10" s="1">
        <v>51049</v>
      </c>
      <c r="AZ10" s="1">
        <v>46502</v>
      </c>
      <c r="BA10" s="1">
        <v>4547</v>
      </c>
      <c r="BB10" s="1">
        <v>13281</v>
      </c>
      <c r="BC10" s="1">
        <v>0</v>
      </c>
      <c r="BD10" s="1">
        <v>13281</v>
      </c>
      <c r="BE10" s="1">
        <v>12110</v>
      </c>
      <c r="BF10" s="1">
        <v>1171</v>
      </c>
      <c r="BG10" s="1">
        <v>11638</v>
      </c>
      <c r="BH10" s="1">
        <v>0</v>
      </c>
      <c r="BI10" s="1">
        <v>11638</v>
      </c>
      <c r="BJ10" s="1">
        <v>10924</v>
      </c>
      <c r="BK10" s="1">
        <v>714</v>
      </c>
      <c r="BL10" s="1">
        <v>9340</v>
      </c>
      <c r="BM10" s="1">
        <v>8196</v>
      </c>
      <c r="BN10" s="1">
        <v>1144</v>
      </c>
      <c r="BO10" s="1">
        <v>9296</v>
      </c>
      <c r="BP10" s="1">
        <v>3252</v>
      </c>
      <c r="BQ10" s="1">
        <v>3046</v>
      </c>
      <c r="BR10" s="1">
        <v>206</v>
      </c>
      <c r="BS10" s="1">
        <v>9000</v>
      </c>
      <c r="BT10" s="1">
        <v>1495</v>
      </c>
      <c r="BU10" s="1">
        <v>1379</v>
      </c>
      <c r="BV10" s="1">
        <v>116</v>
      </c>
      <c r="BW10" s="1">
        <v>12203</v>
      </c>
      <c r="BX10" s="24">
        <f t="shared" ref="BX10:BX16" si="20">(BV10+BR10+BN10+BK10+BF10+BA10)/($BT10+$BP10+$BL10+$BI10+$BD10+$AY10)</f>
        <v>8.7701959913386265E-2</v>
      </c>
      <c r="BY10" s="17">
        <f t="shared" ref="BY10:BY16" si="21">(BU10+BQ10+BM10+BJ10+BE10+AZ10)/($BT10+$BP10+$BL10+$BI10+$BD10+$AY10)</f>
        <v>0.91229804008661375</v>
      </c>
      <c r="BZ10" s="17">
        <f t="shared" ref="BZ10:CA16" si="22">(BC10+AX10)/($BB10+$AW10)</f>
        <v>1.3988405166384308E-4</v>
      </c>
      <c r="CA10" s="18">
        <f t="shared" si="22"/>
        <v>0.99986011594833613</v>
      </c>
      <c r="CB10" s="2"/>
    </row>
    <row r="11" spans="1:80" s="1" customFormat="1" x14ac:dyDescent="0.25">
      <c r="A11" s="14" t="s">
        <v>51</v>
      </c>
      <c r="B11" s="1">
        <v>1845</v>
      </c>
      <c r="C11" s="1">
        <v>165</v>
      </c>
      <c r="D11" s="1">
        <v>1680</v>
      </c>
      <c r="E11" s="1">
        <v>1117</v>
      </c>
      <c r="F11" s="42">
        <v>563</v>
      </c>
      <c r="G11" s="45">
        <f t="shared" si="0"/>
        <v>0.33511904761904759</v>
      </c>
      <c r="H11" s="17">
        <f t="shared" si="1"/>
        <v>0.66488095238095235</v>
      </c>
      <c r="I11" s="17">
        <f t="shared" si="12"/>
        <v>8.943089430894309E-2</v>
      </c>
      <c r="J11" s="18">
        <f t="shared" si="13"/>
        <v>0.91056910569105687</v>
      </c>
      <c r="K11" s="1">
        <v>1479</v>
      </c>
      <c r="L11" s="1">
        <v>36</v>
      </c>
      <c r="M11" s="1">
        <v>1443</v>
      </c>
      <c r="N11" s="1">
        <v>1222</v>
      </c>
      <c r="O11" s="1">
        <v>221</v>
      </c>
      <c r="P11" s="1">
        <v>2881</v>
      </c>
      <c r="Q11" s="1">
        <v>60</v>
      </c>
      <c r="R11" s="1">
        <v>2821</v>
      </c>
      <c r="S11" s="1">
        <v>2412</v>
      </c>
      <c r="T11" s="1">
        <v>409</v>
      </c>
      <c r="U11" s="24">
        <f t="shared" si="14"/>
        <v>0.14774859287054409</v>
      </c>
      <c r="V11" s="17">
        <f t="shared" si="15"/>
        <v>0.85225140712945591</v>
      </c>
      <c r="W11" s="17">
        <f t="shared" si="16"/>
        <v>2.2018348623853212E-2</v>
      </c>
      <c r="X11" s="18">
        <f t="shared" si="16"/>
        <v>0.97798165137614679</v>
      </c>
      <c r="Y11" s="1">
        <v>5159</v>
      </c>
      <c r="Z11" s="1">
        <v>198</v>
      </c>
      <c r="AA11" s="1">
        <v>4961</v>
      </c>
      <c r="AB11" s="1">
        <v>4746</v>
      </c>
      <c r="AC11" s="1">
        <v>215</v>
      </c>
      <c r="AD11" s="1">
        <v>5520</v>
      </c>
      <c r="AE11" s="1">
        <v>76</v>
      </c>
      <c r="AF11" s="1">
        <v>5444</v>
      </c>
      <c r="AG11" s="1">
        <v>5025</v>
      </c>
      <c r="AH11" s="1">
        <v>419</v>
      </c>
      <c r="AI11" s="1">
        <v>9860</v>
      </c>
      <c r="AJ11" s="1">
        <v>24</v>
      </c>
      <c r="AK11" s="1">
        <v>9836</v>
      </c>
      <c r="AL11" s="1">
        <v>9075</v>
      </c>
      <c r="AM11" s="1">
        <v>761</v>
      </c>
      <c r="AN11" s="1">
        <v>7357</v>
      </c>
      <c r="AO11" s="1">
        <v>52</v>
      </c>
      <c r="AP11" s="1">
        <v>7305</v>
      </c>
      <c r="AQ11" s="1">
        <v>6872</v>
      </c>
      <c r="AR11" s="1">
        <v>433</v>
      </c>
      <c r="AS11" s="24">
        <f t="shared" si="17"/>
        <v>6.6361722210121252E-2</v>
      </c>
      <c r="AT11" s="17">
        <f t="shared" si="18"/>
        <v>0.93363827778987873</v>
      </c>
      <c r="AU11" s="17">
        <f t="shared" si="19"/>
        <v>1.2546601663320906E-2</v>
      </c>
      <c r="AV11" s="18">
        <f t="shared" si="19"/>
        <v>0.98745339833667911</v>
      </c>
      <c r="AW11" s="1">
        <v>2222</v>
      </c>
      <c r="AX11" s="1">
        <v>0</v>
      </c>
      <c r="AY11" s="1">
        <v>2222</v>
      </c>
      <c r="AZ11" s="1">
        <v>1995</v>
      </c>
      <c r="BA11" s="1">
        <v>227</v>
      </c>
      <c r="BB11" s="1">
        <v>445</v>
      </c>
      <c r="BC11" s="1">
        <v>0</v>
      </c>
      <c r="BD11" s="1">
        <v>445</v>
      </c>
      <c r="BE11" s="1">
        <v>367</v>
      </c>
      <c r="BF11" s="1">
        <v>78</v>
      </c>
      <c r="BG11" s="1">
        <v>810</v>
      </c>
      <c r="BH11" s="1">
        <v>0</v>
      </c>
      <c r="BI11" s="1">
        <v>810</v>
      </c>
      <c r="BJ11" s="1">
        <v>759</v>
      </c>
      <c r="BK11" s="1">
        <v>51</v>
      </c>
      <c r="BL11" s="1">
        <v>430</v>
      </c>
      <c r="BM11" s="1">
        <v>410</v>
      </c>
      <c r="BN11" s="1">
        <v>20</v>
      </c>
      <c r="BO11" s="1">
        <v>533</v>
      </c>
      <c r="BP11" s="1">
        <v>103</v>
      </c>
      <c r="BQ11" s="1">
        <v>103</v>
      </c>
      <c r="BR11" s="1">
        <v>0</v>
      </c>
      <c r="BS11" s="1">
        <v>533</v>
      </c>
      <c r="BT11" s="1">
        <v>231</v>
      </c>
      <c r="BU11" s="1">
        <v>208</v>
      </c>
      <c r="BV11" s="1">
        <v>23</v>
      </c>
      <c r="BW11" s="1">
        <v>447</v>
      </c>
      <c r="BX11" s="24">
        <f t="shared" si="20"/>
        <v>9.4081584531950008E-2</v>
      </c>
      <c r="BY11" s="17">
        <f t="shared" si="21"/>
        <v>0.90591841546804996</v>
      </c>
      <c r="BZ11" s="17">
        <f t="shared" si="22"/>
        <v>0</v>
      </c>
      <c r="CA11" s="18">
        <f t="shared" si="22"/>
        <v>1</v>
      </c>
      <c r="CB11" s="2"/>
    </row>
    <row r="12" spans="1:80" s="1" customFormat="1" x14ac:dyDescent="0.25">
      <c r="A12" s="14" t="s">
        <v>52</v>
      </c>
      <c r="B12" s="1">
        <v>18757</v>
      </c>
      <c r="C12" s="1">
        <v>43</v>
      </c>
      <c r="D12" s="1">
        <v>18714</v>
      </c>
      <c r="E12" s="1">
        <v>15250</v>
      </c>
      <c r="F12" s="42">
        <v>3464</v>
      </c>
      <c r="G12" s="45">
        <f t="shared" si="0"/>
        <v>0.18510206262691034</v>
      </c>
      <c r="H12" s="17">
        <f t="shared" si="1"/>
        <v>0.81489793737308969</v>
      </c>
      <c r="I12" s="17">
        <f t="shared" si="12"/>
        <v>2.2924774750759718E-3</v>
      </c>
      <c r="J12" s="18">
        <f t="shared" si="13"/>
        <v>0.99770752252492401</v>
      </c>
      <c r="K12" s="1">
        <v>24531</v>
      </c>
      <c r="L12" s="1">
        <v>432</v>
      </c>
      <c r="M12" s="1">
        <v>24099</v>
      </c>
      <c r="N12" s="1">
        <v>21391</v>
      </c>
      <c r="O12" s="1">
        <v>2708</v>
      </c>
      <c r="P12" s="1">
        <v>43538</v>
      </c>
      <c r="Q12" s="1">
        <v>169</v>
      </c>
      <c r="R12" s="1">
        <v>43369</v>
      </c>
      <c r="S12" s="1">
        <v>39400</v>
      </c>
      <c r="T12" s="1">
        <v>3969</v>
      </c>
      <c r="U12" s="24">
        <f t="shared" si="14"/>
        <v>9.8965435465702259E-2</v>
      </c>
      <c r="V12" s="17">
        <f t="shared" si="15"/>
        <v>0.90103456453429775</v>
      </c>
      <c r="W12" s="17">
        <f t="shared" si="16"/>
        <v>8.8292761756453009E-3</v>
      </c>
      <c r="X12" s="18">
        <f t="shared" si="16"/>
        <v>0.99117072382435467</v>
      </c>
      <c r="Y12" s="1">
        <v>80884</v>
      </c>
      <c r="Z12" s="1">
        <v>350</v>
      </c>
      <c r="AA12" s="1">
        <v>80534</v>
      </c>
      <c r="AB12" s="1">
        <v>75421</v>
      </c>
      <c r="AC12" s="1">
        <v>5113</v>
      </c>
      <c r="AD12" s="1">
        <v>67871</v>
      </c>
      <c r="AE12" s="1">
        <v>239</v>
      </c>
      <c r="AF12" s="1">
        <v>67632</v>
      </c>
      <c r="AG12" s="1">
        <v>63389</v>
      </c>
      <c r="AH12" s="1">
        <v>4243</v>
      </c>
      <c r="AI12" s="1">
        <v>91432</v>
      </c>
      <c r="AJ12" s="1">
        <v>183</v>
      </c>
      <c r="AK12" s="1">
        <v>91249</v>
      </c>
      <c r="AL12" s="1">
        <v>86005</v>
      </c>
      <c r="AM12" s="1">
        <v>5244</v>
      </c>
      <c r="AN12" s="1">
        <v>46244</v>
      </c>
      <c r="AO12" s="1">
        <v>50</v>
      </c>
      <c r="AP12" s="1">
        <v>46194</v>
      </c>
      <c r="AQ12" s="1">
        <v>42647</v>
      </c>
      <c r="AR12" s="1">
        <v>3547</v>
      </c>
      <c r="AS12" s="24">
        <f t="shared" si="17"/>
        <v>6.3537913721206263E-2</v>
      </c>
      <c r="AT12" s="17">
        <f t="shared" si="18"/>
        <v>0.93646208627879368</v>
      </c>
      <c r="AU12" s="17">
        <f t="shared" si="19"/>
        <v>2.8698011039307897E-3</v>
      </c>
      <c r="AV12" s="18">
        <f t="shared" si="19"/>
        <v>0.99713019889606924</v>
      </c>
      <c r="AW12" s="1">
        <v>11483</v>
      </c>
      <c r="AX12" s="1">
        <v>0</v>
      </c>
      <c r="AY12" s="1">
        <v>11483</v>
      </c>
      <c r="AZ12" s="1">
        <v>10598</v>
      </c>
      <c r="BA12" s="1">
        <v>885</v>
      </c>
      <c r="BB12" s="1">
        <v>3148</v>
      </c>
      <c r="BC12" s="1">
        <v>0</v>
      </c>
      <c r="BD12" s="1">
        <v>3148</v>
      </c>
      <c r="BE12" s="1">
        <v>2931</v>
      </c>
      <c r="BF12" s="1">
        <v>217</v>
      </c>
      <c r="BG12" s="1">
        <v>2556</v>
      </c>
      <c r="BH12" s="1">
        <v>0</v>
      </c>
      <c r="BI12" s="1">
        <v>2556</v>
      </c>
      <c r="BJ12" s="1">
        <v>2325</v>
      </c>
      <c r="BK12" s="1">
        <v>231</v>
      </c>
      <c r="BL12" s="1">
        <v>1953</v>
      </c>
      <c r="BM12" s="1">
        <v>1743</v>
      </c>
      <c r="BN12" s="1">
        <v>210</v>
      </c>
      <c r="BO12" s="1">
        <v>2051</v>
      </c>
      <c r="BP12" s="1">
        <v>757</v>
      </c>
      <c r="BQ12" s="1">
        <v>722</v>
      </c>
      <c r="BR12" s="1">
        <v>35</v>
      </c>
      <c r="BS12" s="1">
        <v>1849</v>
      </c>
      <c r="BT12" s="1">
        <v>246</v>
      </c>
      <c r="BU12" s="1">
        <v>222</v>
      </c>
      <c r="BV12" s="1">
        <v>24</v>
      </c>
      <c r="BW12" s="1">
        <v>2069</v>
      </c>
      <c r="BX12" s="24">
        <f t="shared" si="20"/>
        <v>7.9531350841483398E-2</v>
      </c>
      <c r="BY12" s="17">
        <f t="shared" si="21"/>
        <v>0.92046864915851656</v>
      </c>
      <c r="BZ12" s="17">
        <f t="shared" si="22"/>
        <v>0</v>
      </c>
      <c r="CA12" s="18">
        <f t="shared" si="22"/>
        <v>1</v>
      </c>
      <c r="CB12" s="2"/>
    </row>
    <row r="13" spans="1:80" s="1" customFormat="1" x14ac:dyDescent="0.25">
      <c r="A13" s="14" t="s">
        <v>53</v>
      </c>
      <c r="B13" s="1">
        <v>7964</v>
      </c>
      <c r="C13" s="1">
        <v>41</v>
      </c>
      <c r="D13" s="1">
        <v>7923</v>
      </c>
      <c r="E13" s="1">
        <v>5848</v>
      </c>
      <c r="F13" s="42">
        <v>2075</v>
      </c>
      <c r="G13" s="45">
        <f t="shared" si="0"/>
        <v>0.26189574656064624</v>
      </c>
      <c r="H13" s="17">
        <f t="shared" si="1"/>
        <v>0.73810425343935382</v>
      </c>
      <c r="I13" s="17">
        <f t="shared" si="12"/>
        <v>5.1481667503766948E-3</v>
      </c>
      <c r="J13" s="18">
        <f t="shared" si="13"/>
        <v>0.99485183324962334</v>
      </c>
      <c r="K13" s="1">
        <v>12291</v>
      </c>
      <c r="L13" s="1">
        <v>117</v>
      </c>
      <c r="M13" s="1">
        <v>12174</v>
      </c>
      <c r="N13" s="1">
        <v>10577</v>
      </c>
      <c r="O13" s="1">
        <v>1597</v>
      </c>
      <c r="P13" s="1">
        <v>22291</v>
      </c>
      <c r="Q13" s="1">
        <v>241</v>
      </c>
      <c r="R13" s="1">
        <v>22050</v>
      </c>
      <c r="S13" s="1">
        <v>19786</v>
      </c>
      <c r="T13" s="1">
        <v>2264</v>
      </c>
      <c r="U13" s="24">
        <f t="shared" si="14"/>
        <v>0.11281556802244039</v>
      </c>
      <c r="V13" s="17">
        <f t="shared" si="15"/>
        <v>0.88718443197755958</v>
      </c>
      <c r="W13" s="17">
        <f t="shared" si="16"/>
        <v>1.0352206350124342E-2</v>
      </c>
      <c r="X13" s="18">
        <f t="shared" si="16"/>
        <v>0.98964779364987565</v>
      </c>
      <c r="Y13" s="1">
        <v>40934</v>
      </c>
      <c r="Z13" s="1">
        <v>320</v>
      </c>
      <c r="AA13" s="1">
        <v>40614</v>
      </c>
      <c r="AB13" s="1">
        <v>37060</v>
      </c>
      <c r="AC13" s="1">
        <v>3554</v>
      </c>
      <c r="AD13" s="1">
        <v>37269</v>
      </c>
      <c r="AE13" s="1">
        <v>22</v>
      </c>
      <c r="AF13" s="1">
        <v>37247</v>
      </c>
      <c r="AG13" s="1">
        <v>34335</v>
      </c>
      <c r="AH13" s="1">
        <v>2912</v>
      </c>
      <c r="AI13" s="1">
        <v>51660</v>
      </c>
      <c r="AJ13" s="1">
        <v>192</v>
      </c>
      <c r="AK13" s="1">
        <v>51468</v>
      </c>
      <c r="AL13" s="1">
        <v>47562</v>
      </c>
      <c r="AM13" s="1">
        <v>3906</v>
      </c>
      <c r="AN13" s="1">
        <v>25985</v>
      </c>
      <c r="AO13" s="1">
        <v>7</v>
      </c>
      <c r="AP13" s="1">
        <v>25978</v>
      </c>
      <c r="AQ13" s="1">
        <v>23982</v>
      </c>
      <c r="AR13" s="1">
        <v>1996</v>
      </c>
      <c r="AS13" s="24">
        <f t="shared" si="17"/>
        <v>7.9635818089332747E-2</v>
      </c>
      <c r="AT13" s="17">
        <f t="shared" si="18"/>
        <v>0.92036418191066727</v>
      </c>
      <c r="AU13" s="17">
        <f t="shared" si="19"/>
        <v>3.4713310405010008E-3</v>
      </c>
      <c r="AV13" s="18">
        <f t="shared" si="19"/>
        <v>0.99652866895949899</v>
      </c>
      <c r="AW13" s="1">
        <v>5848</v>
      </c>
      <c r="AX13" s="1">
        <v>0</v>
      </c>
      <c r="AY13" s="1">
        <v>5848</v>
      </c>
      <c r="AZ13" s="1">
        <v>5241</v>
      </c>
      <c r="BA13" s="1">
        <v>607</v>
      </c>
      <c r="BB13" s="1">
        <v>1334</v>
      </c>
      <c r="BC13" s="1">
        <v>0</v>
      </c>
      <c r="BD13" s="1">
        <v>1334</v>
      </c>
      <c r="BE13" s="1">
        <v>1230</v>
      </c>
      <c r="BF13" s="1">
        <v>104</v>
      </c>
      <c r="BG13" s="1">
        <v>995</v>
      </c>
      <c r="BH13" s="1">
        <v>0</v>
      </c>
      <c r="BI13" s="1">
        <v>995</v>
      </c>
      <c r="BJ13" s="1">
        <v>871</v>
      </c>
      <c r="BK13" s="1">
        <v>124</v>
      </c>
      <c r="BL13" s="1">
        <v>791</v>
      </c>
      <c r="BM13" s="1">
        <v>608</v>
      </c>
      <c r="BN13" s="1">
        <v>183</v>
      </c>
      <c r="BO13" s="1">
        <v>750</v>
      </c>
      <c r="BP13" s="1">
        <v>298</v>
      </c>
      <c r="BQ13" s="1">
        <v>274</v>
      </c>
      <c r="BR13" s="1">
        <v>24</v>
      </c>
      <c r="BS13" s="1">
        <v>1057</v>
      </c>
      <c r="BT13" s="1">
        <v>130</v>
      </c>
      <c r="BU13" s="1">
        <v>130</v>
      </c>
      <c r="BV13" s="1">
        <v>0</v>
      </c>
      <c r="BW13" s="1">
        <v>1498</v>
      </c>
      <c r="BX13" s="24">
        <f t="shared" si="20"/>
        <v>0.1108982545764155</v>
      </c>
      <c r="BY13" s="17">
        <f t="shared" si="21"/>
        <v>0.88910174542358456</v>
      </c>
      <c r="BZ13" s="17">
        <f t="shared" si="22"/>
        <v>0</v>
      </c>
      <c r="CA13" s="18">
        <f t="shared" si="22"/>
        <v>1</v>
      </c>
      <c r="CB13" s="2"/>
    </row>
    <row r="14" spans="1:80" s="1" customFormat="1" x14ac:dyDescent="0.25">
      <c r="A14" s="14" t="s">
        <v>54</v>
      </c>
      <c r="B14" s="1">
        <v>3947</v>
      </c>
      <c r="C14" s="1">
        <v>34</v>
      </c>
      <c r="D14" s="1">
        <v>3913</v>
      </c>
      <c r="E14" s="1">
        <v>2826</v>
      </c>
      <c r="F14" s="42">
        <v>1087</v>
      </c>
      <c r="G14" s="45">
        <f t="shared" si="0"/>
        <v>0.27779197546639406</v>
      </c>
      <c r="H14" s="17">
        <f t="shared" si="1"/>
        <v>0.72220802453360589</v>
      </c>
      <c r="I14" s="17">
        <f t="shared" si="12"/>
        <v>8.6141373194831526E-3</v>
      </c>
      <c r="J14" s="18">
        <f t="shared" si="13"/>
        <v>0.99138586268051687</v>
      </c>
      <c r="K14" s="1">
        <v>4728</v>
      </c>
      <c r="L14" s="1">
        <v>252</v>
      </c>
      <c r="M14" s="1">
        <v>4476</v>
      </c>
      <c r="N14" s="1">
        <v>3662</v>
      </c>
      <c r="O14" s="1">
        <v>814</v>
      </c>
      <c r="P14" s="1">
        <v>7696</v>
      </c>
      <c r="Q14" s="1">
        <v>185</v>
      </c>
      <c r="R14" s="1">
        <v>7511</v>
      </c>
      <c r="S14" s="1">
        <v>6996</v>
      </c>
      <c r="T14" s="1">
        <v>515</v>
      </c>
      <c r="U14" s="24">
        <f t="shared" si="14"/>
        <v>0.11087010928505882</v>
      </c>
      <c r="V14" s="17">
        <f t="shared" si="15"/>
        <v>0.8891298907149412</v>
      </c>
      <c r="W14" s="17">
        <f t="shared" si="16"/>
        <v>3.5173857050869284E-2</v>
      </c>
      <c r="X14" s="18">
        <f t="shared" si="16"/>
        <v>0.96482614294913072</v>
      </c>
      <c r="Y14" s="1">
        <v>14976</v>
      </c>
      <c r="Z14" s="1">
        <v>270</v>
      </c>
      <c r="AA14" s="1">
        <v>14706</v>
      </c>
      <c r="AB14" s="1">
        <v>13480</v>
      </c>
      <c r="AC14" s="1">
        <v>1226</v>
      </c>
      <c r="AD14" s="1">
        <v>13464</v>
      </c>
      <c r="AE14" s="1">
        <v>87</v>
      </c>
      <c r="AF14" s="1">
        <v>13377</v>
      </c>
      <c r="AG14" s="1">
        <v>12556</v>
      </c>
      <c r="AH14" s="1">
        <v>821</v>
      </c>
      <c r="AI14" s="1">
        <v>25769</v>
      </c>
      <c r="AJ14" s="1">
        <v>136</v>
      </c>
      <c r="AK14" s="1">
        <v>25633</v>
      </c>
      <c r="AL14" s="1">
        <v>23709</v>
      </c>
      <c r="AM14" s="1">
        <v>1924</v>
      </c>
      <c r="AN14" s="1">
        <v>20645</v>
      </c>
      <c r="AO14" s="1">
        <v>34</v>
      </c>
      <c r="AP14" s="1">
        <v>20611</v>
      </c>
      <c r="AQ14" s="1">
        <v>19213</v>
      </c>
      <c r="AR14" s="1">
        <v>1398</v>
      </c>
      <c r="AS14" s="24">
        <f t="shared" si="17"/>
        <v>7.2234854090707276E-2</v>
      </c>
      <c r="AT14" s="17">
        <f t="shared" si="18"/>
        <v>0.92776514590929271</v>
      </c>
      <c r="AU14" s="17">
        <f t="shared" si="19"/>
        <v>7.0403719240120771E-3</v>
      </c>
      <c r="AV14" s="18">
        <f t="shared" si="19"/>
        <v>0.99295962807598792</v>
      </c>
      <c r="AW14" s="1">
        <v>6024</v>
      </c>
      <c r="AX14" s="1">
        <v>0</v>
      </c>
      <c r="AY14" s="1">
        <v>6024</v>
      </c>
      <c r="AZ14" s="1">
        <v>5498</v>
      </c>
      <c r="BA14" s="1">
        <v>526</v>
      </c>
      <c r="BB14" s="1">
        <v>1669</v>
      </c>
      <c r="BC14" s="1">
        <v>0</v>
      </c>
      <c r="BD14" s="1">
        <v>1669</v>
      </c>
      <c r="BE14" s="1">
        <v>1504</v>
      </c>
      <c r="BF14" s="1">
        <v>165</v>
      </c>
      <c r="BG14" s="1">
        <v>1938</v>
      </c>
      <c r="BH14" s="1">
        <v>0</v>
      </c>
      <c r="BI14" s="1">
        <v>1938</v>
      </c>
      <c r="BJ14" s="1">
        <v>1855</v>
      </c>
      <c r="BK14" s="1">
        <v>83</v>
      </c>
      <c r="BL14" s="1">
        <v>1464</v>
      </c>
      <c r="BM14" s="1">
        <v>1346</v>
      </c>
      <c r="BN14" s="1">
        <v>118</v>
      </c>
      <c r="BO14" s="1">
        <v>1574</v>
      </c>
      <c r="BP14" s="1">
        <v>454</v>
      </c>
      <c r="BQ14" s="1">
        <v>438</v>
      </c>
      <c r="BR14" s="1">
        <v>16</v>
      </c>
      <c r="BS14" s="1">
        <v>1511</v>
      </c>
      <c r="BT14" s="1">
        <v>304</v>
      </c>
      <c r="BU14" s="1">
        <v>279</v>
      </c>
      <c r="BV14" s="1">
        <v>25</v>
      </c>
      <c r="BW14" s="1">
        <v>1849</v>
      </c>
      <c r="BX14" s="24">
        <f t="shared" si="20"/>
        <v>7.8714249557074165E-2</v>
      </c>
      <c r="BY14" s="17">
        <f t="shared" si="21"/>
        <v>0.92128575044292582</v>
      </c>
      <c r="BZ14" s="17">
        <f t="shared" si="22"/>
        <v>0</v>
      </c>
      <c r="CA14" s="18">
        <f t="shared" si="22"/>
        <v>1</v>
      </c>
      <c r="CB14" s="2"/>
    </row>
    <row r="15" spans="1:80" s="1" customFormat="1" x14ac:dyDescent="0.25">
      <c r="A15" s="14" t="s">
        <v>55</v>
      </c>
      <c r="B15" s="1">
        <v>2035</v>
      </c>
      <c r="C15" s="1">
        <v>65</v>
      </c>
      <c r="D15" s="1">
        <v>1970</v>
      </c>
      <c r="E15" s="1">
        <v>1429</v>
      </c>
      <c r="F15" s="42">
        <v>541</v>
      </c>
      <c r="G15" s="45">
        <f t="shared" si="0"/>
        <v>0.27461928934010155</v>
      </c>
      <c r="H15" s="17">
        <f t="shared" si="1"/>
        <v>0.72538071065989851</v>
      </c>
      <c r="I15" s="17">
        <f t="shared" si="12"/>
        <v>3.1941031941031942E-2</v>
      </c>
      <c r="J15" s="18">
        <f t="shared" si="13"/>
        <v>0.96805896805896807</v>
      </c>
      <c r="K15" s="1">
        <v>2064</v>
      </c>
      <c r="L15" s="1">
        <v>167</v>
      </c>
      <c r="M15" s="1">
        <v>1897</v>
      </c>
      <c r="N15" s="1">
        <v>1426</v>
      </c>
      <c r="O15" s="1">
        <v>471</v>
      </c>
      <c r="P15" s="1">
        <v>2605</v>
      </c>
      <c r="Q15" s="1">
        <v>172</v>
      </c>
      <c r="R15" s="1">
        <v>2433</v>
      </c>
      <c r="S15" s="1">
        <v>1930</v>
      </c>
      <c r="T15" s="1">
        <v>503</v>
      </c>
      <c r="U15" s="24">
        <f t="shared" si="14"/>
        <v>0.22494226327944572</v>
      </c>
      <c r="V15" s="17">
        <f t="shared" si="15"/>
        <v>0.77505773672055422</v>
      </c>
      <c r="W15" s="17">
        <f t="shared" si="16"/>
        <v>7.2606553865924184E-2</v>
      </c>
      <c r="X15" s="18">
        <f t="shared" si="16"/>
        <v>0.92739344613407582</v>
      </c>
      <c r="Y15" s="1">
        <v>4925</v>
      </c>
      <c r="Z15" s="1">
        <v>158</v>
      </c>
      <c r="AA15" s="1">
        <v>4767</v>
      </c>
      <c r="AB15" s="1">
        <v>4600</v>
      </c>
      <c r="AC15" s="1">
        <v>167</v>
      </c>
      <c r="AD15" s="1">
        <v>3950</v>
      </c>
      <c r="AE15" s="1">
        <v>217</v>
      </c>
      <c r="AF15" s="1">
        <v>3733</v>
      </c>
      <c r="AG15" s="1">
        <v>3456</v>
      </c>
      <c r="AH15" s="1">
        <v>277</v>
      </c>
      <c r="AI15" s="1">
        <v>9039</v>
      </c>
      <c r="AJ15" s="1">
        <v>408</v>
      </c>
      <c r="AK15" s="1">
        <v>8631</v>
      </c>
      <c r="AL15" s="1">
        <v>8164</v>
      </c>
      <c r="AM15" s="1">
        <v>467</v>
      </c>
      <c r="AN15" s="1">
        <v>7020</v>
      </c>
      <c r="AO15" s="1">
        <v>72</v>
      </c>
      <c r="AP15" s="1">
        <v>6948</v>
      </c>
      <c r="AQ15" s="1">
        <v>6482</v>
      </c>
      <c r="AR15" s="1">
        <v>466</v>
      </c>
      <c r="AS15" s="24">
        <f t="shared" si="17"/>
        <v>5.7186760247518585E-2</v>
      </c>
      <c r="AT15" s="17">
        <f t="shared" si="18"/>
        <v>0.94281323975248144</v>
      </c>
      <c r="AU15" s="17">
        <f t="shared" si="19"/>
        <v>3.4290526991256919E-2</v>
      </c>
      <c r="AV15" s="18">
        <f t="shared" si="19"/>
        <v>0.9657094730087431</v>
      </c>
      <c r="AW15" s="1">
        <v>2674</v>
      </c>
      <c r="AX15" s="1">
        <v>0</v>
      </c>
      <c r="AY15" s="1">
        <v>2674</v>
      </c>
      <c r="AZ15" s="1">
        <v>2463</v>
      </c>
      <c r="BA15" s="1">
        <v>211</v>
      </c>
      <c r="BB15" s="1">
        <v>578</v>
      </c>
      <c r="BC15" s="1">
        <v>0</v>
      </c>
      <c r="BD15" s="1">
        <v>578</v>
      </c>
      <c r="BE15" s="1">
        <v>532</v>
      </c>
      <c r="BF15" s="1">
        <v>46</v>
      </c>
      <c r="BG15" s="1">
        <v>899</v>
      </c>
      <c r="BH15" s="1">
        <v>0</v>
      </c>
      <c r="BI15" s="1">
        <v>899</v>
      </c>
      <c r="BJ15" s="1">
        <v>868</v>
      </c>
      <c r="BK15" s="1">
        <v>31</v>
      </c>
      <c r="BL15" s="1">
        <v>581</v>
      </c>
      <c r="BM15" s="1">
        <v>525</v>
      </c>
      <c r="BN15" s="1">
        <v>56</v>
      </c>
      <c r="BO15" s="1">
        <v>865</v>
      </c>
      <c r="BP15" s="1">
        <v>163</v>
      </c>
      <c r="BQ15" s="1">
        <v>148</v>
      </c>
      <c r="BR15" s="1">
        <v>15</v>
      </c>
      <c r="BS15" s="1">
        <v>899</v>
      </c>
      <c r="BT15" s="1">
        <v>157</v>
      </c>
      <c r="BU15" s="1">
        <v>136</v>
      </c>
      <c r="BV15" s="1">
        <v>21</v>
      </c>
      <c r="BW15" s="1">
        <v>1211</v>
      </c>
      <c r="BX15" s="24">
        <f t="shared" si="20"/>
        <v>7.5217735550277123E-2</v>
      </c>
      <c r="BY15" s="17">
        <f t="shared" si="21"/>
        <v>0.92478226444972289</v>
      </c>
      <c r="BZ15" s="17">
        <f t="shared" si="22"/>
        <v>0</v>
      </c>
      <c r="CA15" s="18">
        <f t="shared" si="22"/>
        <v>1</v>
      </c>
      <c r="CB15" s="2"/>
    </row>
    <row r="16" spans="1:80" s="1" customFormat="1" x14ac:dyDescent="0.25">
      <c r="A16" s="14" t="s">
        <v>56</v>
      </c>
      <c r="B16" s="1">
        <v>24068</v>
      </c>
      <c r="C16" s="1">
        <v>137</v>
      </c>
      <c r="D16" s="1">
        <v>23931</v>
      </c>
      <c r="E16" s="1">
        <v>17866</v>
      </c>
      <c r="F16" s="42">
        <v>6065</v>
      </c>
      <c r="G16" s="45">
        <f t="shared" si="0"/>
        <v>0.25343696460657722</v>
      </c>
      <c r="H16" s="17">
        <f t="shared" si="1"/>
        <v>0.74656303539342272</v>
      </c>
      <c r="I16" s="17">
        <f t="shared" si="12"/>
        <v>5.6922054179823836E-3</v>
      </c>
      <c r="J16" s="18">
        <f t="shared" si="13"/>
        <v>0.99430779458201757</v>
      </c>
      <c r="K16" s="1">
        <v>26588</v>
      </c>
      <c r="L16" s="1">
        <v>342</v>
      </c>
      <c r="M16" s="1">
        <v>26246</v>
      </c>
      <c r="N16" s="1">
        <v>22310</v>
      </c>
      <c r="O16" s="1">
        <v>3936</v>
      </c>
      <c r="P16" s="1">
        <v>42022</v>
      </c>
      <c r="Q16" s="1">
        <v>540</v>
      </c>
      <c r="R16" s="1">
        <v>41482</v>
      </c>
      <c r="S16" s="1">
        <v>37665</v>
      </c>
      <c r="T16" s="1">
        <v>3817</v>
      </c>
      <c r="U16" s="24">
        <f t="shared" si="14"/>
        <v>0.11447259626742264</v>
      </c>
      <c r="V16" s="17">
        <f t="shared" si="15"/>
        <v>0.88552740373257732</v>
      </c>
      <c r="W16" s="17">
        <f t="shared" si="16"/>
        <v>1.2855268911237429E-2</v>
      </c>
      <c r="X16" s="18">
        <f t="shared" si="16"/>
        <v>0.98714473108876255</v>
      </c>
      <c r="Y16" s="1">
        <v>86778</v>
      </c>
      <c r="Z16" s="1">
        <v>516</v>
      </c>
      <c r="AA16" s="1">
        <v>86262</v>
      </c>
      <c r="AB16" s="1">
        <v>80262</v>
      </c>
      <c r="AC16" s="1">
        <v>6000</v>
      </c>
      <c r="AD16" s="1">
        <v>87188</v>
      </c>
      <c r="AE16" s="1">
        <v>289</v>
      </c>
      <c r="AF16" s="1">
        <v>86899</v>
      </c>
      <c r="AG16" s="1">
        <v>81905</v>
      </c>
      <c r="AH16" s="1">
        <v>4994</v>
      </c>
      <c r="AI16" s="1">
        <v>140881</v>
      </c>
      <c r="AJ16" s="1">
        <v>103</v>
      </c>
      <c r="AK16" s="1">
        <v>140778</v>
      </c>
      <c r="AL16" s="1">
        <v>132423</v>
      </c>
      <c r="AM16" s="1">
        <v>8355</v>
      </c>
      <c r="AN16" s="1">
        <v>84338</v>
      </c>
      <c r="AO16" s="1">
        <v>8</v>
      </c>
      <c r="AP16" s="1">
        <v>84330</v>
      </c>
      <c r="AQ16" s="1">
        <v>78902</v>
      </c>
      <c r="AR16" s="1">
        <v>5428</v>
      </c>
      <c r="AS16" s="24">
        <f t="shared" si="17"/>
        <v>6.2211721223595105E-2</v>
      </c>
      <c r="AT16" s="17">
        <f t="shared" si="18"/>
        <v>0.93778827877640492</v>
      </c>
      <c r="AU16" s="17">
        <f t="shared" si="19"/>
        <v>2.294675401129802E-3</v>
      </c>
      <c r="AV16" s="18">
        <f t="shared" si="19"/>
        <v>0.99770532459887018</v>
      </c>
      <c r="AW16" s="1">
        <v>21681</v>
      </c>
      <c r="AX16" s="1">
        <v>9</v>
      </c>
      <c r="AY16" s="1">
        <v>21672</v>
      </c>
      <c r="AZ16" s="1">
        <v>19672</v>
      </c>
      <c r="BA16" s="1">
        <v>2000</v>
      </c>
      <c r="BB16" s="1">
        <v>5831</v>
      </c>
      <c r="BC16" s="1">
        <v>0</v>
      </c>
      <c r="BD16" s="1">
        <v>5831</v>
      </c>
      <c r="BE16" s="1">
        <v>5270</v>
      </c>
      <c r="BF16" s="1">
        <v>561</v>
      </c>
      <c r="BG16" s="1">
        <v>4386</v>
      </c>
      <c r="BH16" s="1">
        <v>0</v>
      </c>
      <c r="BI16" s="1">
        <v>4386</v>
      </c>
      <c r="BJ16" s="1">
        <v>4192</v>
      </c>
      <c r="BK16" s="1">
        <v>194</v>
      </c>
      <c r="BL16" s="1">
        <v>3948</v>
      </c>
      <c r="BM16" s="1">
        <v>3402</v>
      </c>
      <c r="BN16" s="1">
        <v>546</v>
      </c>
      <c r="BO16" s="1">
        <v>3275</v>
      </c>
      <c r="BP16" s="1">
        <v>1416</v>
      </c>
      <c r="BQ16" s="1">
        <v>1311</v>
      </c>
      <c r="BR16" s="1">
        <v>105</v>
      </c>
      <c r="BS16" s="1">
        <v>2896</v>
      </c>
      <c r="BT16" s="1">
        <v>427</v>
      </c>
      <c r="BU16" s="1">
        <v>404</v>
      </c>
      <c r="BV16" s="1">
        <v>23</v>
      </c>
      <c r="BW16" s="1">
        <v>4743</v>
      </c>
      <c r="BX16" s="24">
        <f t="shared" si="20"/>
        <v>9.100318471337579E-2</v>
      </c>
      <c r="BY16" s="17">
        <f t="shared" si="21"/>
        <v>0.90899681528662424</v>
      </c>
      <c r="BZ16" s="17">
        <f t="shared" si="22"/>
        <v>3.2712997964524573E-4</v>
      </c>
      <c r="CA16" s="18">
        <f t="shared" si="22"/>
        <v>0.99967287002035476</v>
      </c>
      <c r="CB16" s="2"/>
    </row>
    <row r="17" spans="1:80" s="1" customFormat="1" x14ac:dyDescent="0.25">
      <c r="A17" s="12"/>
      <c r="F17" s="42"/>
      <c r="G17" s="45"/>
      <c r="H17" s="17"/>
      <c r="I17" s="17"/>
      <c r="J17" s="18"/>
      <c r="U17" s="24"/>
      <c r="V17" s="17"/>
      <c r="W17" s="17"/>
      <c r="X17" s="18"/>
      <c r="AS17" s="24"/>
      <c r="AT17" s="17"/>
      <c r="AU17" s="17"/>
      <c r="AV17" s="18"/>
      <c r="BX17" s="24"/>
      <c r="BY17" s="17"/>
      <c r="BZ17" s="17"/>
      <c r="CA17" s="18"/>
      <c r="CB17" s="2"/>
    </row>
    <row r="18" spans="1:80" s="1" customFormat="1" x14ac:dyDescent="0.25">
      <c r="A18" s="14" t="s">
        <v>45</v>
      </c>
      <c r="B18" s="1">
        <v>31724</v>
      </c>
      <c r="C18" s="1">
        <v>423</v>
      </c>
      <c r="D18" s="1">
        <v>31301</v>
      </c>
      <c r="E18" s="1">
        <v>23197</v>
      </c>
      <c r="F18" s="42">
        <v>8104</v>
      </c>
      <c r="G18" s="45">
        <f t="shared" si="0"/>
        <v>0.2589054662790326</v>
      </c>
      <c r="H18" s="17">
        <f t="shared" si="1"/>
        <v>0.74109453372096734</v>
      </c>
      <c r="I18" s="17">
        <f t="shared" ref="I18:I27" si="23">C18/B18</f>
        <v>1.3333753625015762E-2</v>
      </c>
      <c r="J18" s="18">
        <f t="shared" ref="J18:J27" si="24">D18/B18</f>
        <v>0.98666624637498423</v>
      </c>
      <c r="K18" s="1">
        <v>32128</v>
      </c>
      <c r="L18" s="1">
        <v>672</v>
      </c>
      <c r="M18" s="1">
        <v>31456</v>
      </c>
      <c r="N18" s="1">
        <v>26772</v>
      </c>
      <c r="O18" s="1">
        <v>4684</v>
      </c>
      <c r="P18" s="1">
        <v>50403</v>
      </c>
      <c r="Q18" s="1">
        <v>1240</v>
      </c>
      <c r="R18" s="1">
        <v>49163</v>
      </c>
      <c r="S18" s="1">
        <v>43672</v>
      </c>
      <c r="T18" s="1">
        <v>5491</v>
      </c>
      <c r="U18" s="24">
        <f t="shared" ref="U18:U27" si="25">(O18+T18)/($M18+$R18)</f>
        <v>0.12621094282985401</v>
      </c>
      <c r="V18" s="17">
        <f t="shared" ref="V18:V27" si="26">(N18+S18)/($M18+$R18)</f>
        <v>0.87378905717014599</v>
      </c>
      <c r="W18" s="17">
        <f t="shared" ref="W18:W27" si="27">(L18+Q18)/($K18+$P18)</f>
        <v>2.3167052380317698E-2</v>
      </c>
      <c r="X18" s="18">
        <f t="shared" ref="X18:X27" si="28">(M18+R18)/($K18+$P18)</f>
        <v>0.97683294761968231</v>
      </c>
      <c r="Y18" s="1">
        <v>103309</v>
      </c>
      <c r="Z18" s="1">
        <v>1110</v>
      </c>
      <c r="AA18" s="1">
        <v>102199</v>
      </c>
      <c r="AB18" s="1">
        <v>96356</v>
      </c>
      <c r="AC18" s="1">
        <v>5843</v>
      </c>
      <c r="AD18" s="1">
        <v>109279</v>
      </c>
      <c r="AE18" s="1">
        <v>862</v>
      </c>
      <c r="AF18" s="1">
        <v>108417</v>
      </c>
      <c r="AG18" s="1">
        <v>102966</v>
      </c>
      <c r="AH18" s="1">
        <v>5451</v>
      </c>
      <c r="AI18" s="1">
        <v>216015</v>
      </c>
      <c r="AJ18" s="1">
        <v>957</v>
      </c>
      <c r="AK18" s="1">
        <v>215058</v>
      </c>
      <c r="AL18" s="1">
        <v>204953</v>
      </c>
      <c r="AM18" s="1">
        <v>10105</v>
      </c>
      <c r="AN18" s="1">
        <v>176423</v>
      </c>
      <c r="AO18" s="1">
        <v>154</v>
      </c>
      <c r="AP18" s="1">
        <v>176269</v>
      </c>
      <c r="AQ18" s="1">
        <v>165720</v>
      </c>
      <c r="AR18" s="1">
        <v>10549</v>
      </c>
      <c r="AS18" s="24">
        <f t="shared" ref="AS18:AS27" si="29">(AR18+AM18+AH18+AC18)/($AP18+$AK18+$AF18+$AA18)</f>
        <v>5.3074792795995633E-2</v>
      </c>
      <c r="AT18" s="17">
        <f t="shared" ref="AT18:AT27" si="30">(AQ18+AL18+AG18+AB18)/($AP18+$AK18+$AF18+$AA18)</f>
        <v>0.94692520720400442</v>
      </c>
      <c r="AU18" s="17">
        <f t="shared" ref="AU18:AU27" si="31">(AO18+AJ18+AE18+Z18)/($AN18+$AI18+$AD18+$Y18)</f>
        <v>5.0956487820358132E-3</v>
      </c>
      <c r="AV18" s="18">
        <f t="shared" ref="AV18:AV27" si="32">(AP18+AK18+AF18+AA18)/($AN18+$AI18+$AD18+$Y18)</f>
        <v>0.99490435121796417</v>
      </c>
      <c r="AW18" s="1">
        <v>51321</v>
      </c>
      <c r="AX18" s="1">
        <v>13</v>
      </c>
      <c r="AY18" s="1">
        <v>51308</v>
      </c>
      <c r="AZ18" s="1">
        <v>47288</v>
      </c>
      <c r="BA18" s="1">
        <v>4020</v>
      </c>
      <c r="BB18" s="1">
        <v>16516</v>
      </c>
      <c r="BC18" s="1">
        <v>0</v>
      </c>
      <c r="BD18" s="1">
        <v>16516</v>
      </c>
      <c r="BE18" s="1">
        <v>15528</v>
      </c>
      <c r="BF18" s="1">
        <v>988</v>
      </c>
      <c r="BG18" s="1">
        <v>17214</v>
      </c>
      <c r="BH18" s="1">
        <v>0</v>
      </c>
      <c r="BI18" s="1">
        <v>17214</v>
      </c>
      <c r="BJ18" s="1">
        <v>16150</v>
      </c>
      <c r="BK18" s="1">
        <v>1064</v>
      </c>
      <c r="BL18" s="1">
        <v>16398</v>
      </c>
      <c r="BM18" s="1">
        <v>15095</v>
      </c>
      <c r="BN18" s="1">
        <v>1303</v>
      </c>
      <c r="BO18" s="1">
        <v>14290</v>
      </c>
      <c r="BP18" s="1">
        <v>6698</v>
      </c>
      <c r="BQ18" s="1">
        <v>6074</v>
      </c>
      <c r="BR18" s="1">
        <v>624</v>
      </c>
      <c r="BS18" s="1">
        <v>13717</v>
      </c>
      <c r="BT18" s="1">
        <v>2894</v>
      </c>
      <c r="BU18" s="1">
        <v>2630</v>
      </c>
      <c r="BV18" s="1">
        <v>264</v>
      </c>
      <c r="BW18" s="1">
        <v>21597</v>
      </c>
      <c r="BX18" s="24">
        <f t="shared" ref="BX18:BX27" si="33">(BV18+BR18+BN18+BK18+BF18+BA18)/($BT18+$BP18+$BL18+$BI18+$BD18+$AY18)</f>
        <v>7.4422668155780525E-2</v>
      </c>
      <c r="BY18" s="17">
        <f t="shared" ref="BY18:BY27" si="34">(BU18+BQ18+BM18+BJ18+BE18+AZ18)/($BT18+$BP18+$BL18+$BI18+$BD18+$AY18)</f>
        <v>0.92557733184421953</v>
      </c>
      <c r="BZ18" s="17">
        <f t="shared" ref="BZ18:BZ27" si="35">(BC18+AX18)/($BB18+$AW18)</f>
        <v>1.9163583295251854E-4</v>
      </c>
      <c r="CA18" s="18">
        <f t="shared" ref="CA18:CA27" si="36">(BD18+AY18)/($BB18+$AW18)</f>
        <v>0.99980836416704744</v>
      </c>
      <c r="CB18" s="2"/>
    </row>
    <row r="19" spans="1:80" s="1" customFormat="1" x14ac:dyDescent="0.25">
      <c r="A19" s="14" t="s">
        <v>57</v>
      </c>
      <c r="B19" s="1">
        <v>1398</v>
      </c>
      <c r="C19" s="1">
        <v>3</v>
      </c>
      <c r="D19" s="1">
        <v>1395</v>
      </c>
      <c r="E19" s="1">
        <v>937</v>
      </c>
      <c r="F19" s="42">
        <v>458</v>
      </c>
      <c r="G19" s="45">
        <f t="shared" si="0"/>
        <v>0.32831541218637994</v>
      </c>
      <c r="H19" s="17">
        <f t="shared" si="1"/>
        <v>0.67168458781362006</v>
      </c>
      <c r="I19" s="17">
        <f t="shared" si="23"/>
        <v>2.1459227467811159E-3</v>
      </c>
      <c r="J19" s="18">
        <f t="shared" si="24"/>
        <v>0.99785407725321884</v>
      </c>
      <c r="K19" s="1">
        <v>2024</v>
      </c>
      <c r="L19" s="1">
        <v>0</v>
      </c>
      <c r="M19" s="1">
        <v>2024</v>
      </c>
      <c r="N19" s="1">
        <v>1809</v>
      </c>
      <c r="O19" s="1">
        <v>215</v>
      </c>
      <c r="P19" s="1">
        <v>2982</v>
      </c>
      <c r="Q19" s="1">
        <v>80</v>
      </c>
      <c r="R19" s="1">
        <v>2902</v>
      </c>
      <c r="S19" s="1">
        <v>2580</v>
      </c>
      <c r="T19" s="1">
        <v>322</v>
      </c>
      <c r="U19" s="24">
        <f t="shared" si="25"/>
        <v>0.10901339829476249</v>
      </c>
      <c r="V19" s="17">
        <f t="shared" si="26"/>
        <v>0.89098660170523747</v>
      </c>
      <c r="W19" s="17">
        <f t="shared" si="27"/>
        <v>1.5980823012385136E-2</v>
      </c>
      <c r="X19" s="18">
        <f t="shared" si="28"/>
        <v>0.98401917698761487</v>
      </c>
      <c r="Y19" s="1">
        <v>8420</v>
      </c>
      <c r="Z19" s="1">
        <v>55</v>
      </c>
      <c r="AA19" s="1">
        <v>8365</v>
      </c>
      <c r="AB19" s="1">
        <v>7894</v>
      </c>
      <c r="AC19" s="1">
        <v>471</v>
      </c>
      <c r="AD19" s="1">
        <v>10648</v>
      </c>
      <c r="AE19" s="1">
        <v>9</v>
      </c>
      <c r="AF19" s="1">
        <v>10639</v>
      </c>
      <c r="AG19" s="1">
        <v>10228</v>
      </c>
      <c r="AH19" s="1">
        <v>411</v>
      </c>
      <c r="AI19" s="1">
        <v>20618</v>
      </c>
      <c r="AJ19" s="1">
        <v>71</v>
      </c>
      <c r="AK19" s="1">
        <v>20547</v>
      </c>
      <c r="AL19" s="1">
        <v>19647</v>
      </c>
      <c r="AM19" s="1">
        <v>900</v>
      </c>
      <c r="AN19" s="1">
        <v>13024</v>
      </c>
      <c r="AO19" s="1">
        <v>29</v>
      </c>
      <c r="AP19" s="1">
        <v>12995</v>
      </c>
      <c r="AQ19" s="1">
        <v>12348</v>
      </c>
      <c r="AR19" s="1">
        <v>647</v>
      </c>
      <c r="AS19" s="24">
        <f t="shared" si="29"/>
        <v>4.6226163742244891E-2</v>
      </c>
      <c r="AT19" s="17">
        <f t="shared" si="30"/>
        <v>0.95377383625775514</v>
      </c>
      <c r="AU19" s="17">
        <f t="shared" si="31"/>
        <v>3.1113640675393662E-3</v>
      </c>
      <c r="AV19" s="18">
        <f t="shared" si="32"/>
        <v>0.99688863593246069</v>
      </c>
      <c r="AW19" s="1">
        <v>4880</v>
      </c>
      <c r="AX19" s="1">
        <v>0</v>
      </c>
      <c r="AY19" s="1">
        <v>4880</v>
      </c>
      <c r="AZ19" s="1">
        <v>4571</v>
      </c>
      <c r="BA19" s="1">
        <v>309</v>
      </c>
      <c r="BB19" s="1">
        <v>1592</v>
      </c>
      <c r="BC19" s="1">
        <v>0</v>
      </c>
      <c r="BD19" s="1">
        <v>1592</v>
      </c>
      <c r="BE19" s="1">
        <v>1465</v>
      </c>
      <c r="BF19" s="1">
        <v>127</v>
      </c>
      <c r="BG19" s="1">
        <v>1656</v>
      </c>
      <c r="BH19" s="1">
        <v>0</v>
      </c>
      <c r="BI19" s="1">
        <v>1656</v>
      </c>
      <c r="BJ19" s="1">
        <v>1547</v>
      </c>
      <c r="BK19" s="1">
        <v>109</v>
      </c>
      <c r="BL19" s="1">
        <v>1890</v>
      </c>
      <c r="BM19" s="1">
        <v>1795</v>
      </c>
      <c r="BN19" s="1">
        <v>95</v>
      </c>
      <c r="BO19" s="1">
        <v>1823</v>
      </c>
      <c r="BP19" s="1">
        <v>846</v>
      </c>
      <c r="BQ19" s="1">
        <v>846</v>
      </c>
      <c r="BR19" s="1">
        <v>0</v>
      </c>
      <c r="BS19" s="1">
        <v>1855</v>
      </c>
      <c r="BT19" s="1">
        <v>615</v>
      </c>
      <c r="BU19" s="1">
        <v>571</v>
      </c>
      <c r="BV19" s="1">
        <v>44</v>
      </c>
      <c r="BW19" s="1">
        <v>2911</v>
      </c>
      <c r="BX19" s="24">
        <f t="shared" si="33"/>
        <v>5.9587072044603187E-2</v>
      </c>
      <c r="BY19" s="17">
        <f t="shared" si="34"/>
        <v>0.94041292795539677</v>
      </c>
      <c r="BZ19" s="17">
        <f t="shared" si="35"/>
        <v>0</v>
      </c>
      <c r="CA19" s="18">
        <f t="shared" si="36"/>
        <v>1</v>
      </c>
      <c r="CB19" s="2"/>
    </row>
    <row r="20" spans="1:80" s="1" customFormat="1" x14ac:dyDescent="0.25">
      <c r="A20" s="14" t="s">
        <v>58</v>
      </c>
      <c r="B20" s="1">
        <v>1195</v>
      </c>
      <c r="C20" s="1">
        <v>0</v>
      </c>
      <c r="D20" s="1">
        <v>1195</v>
      </c>
      <c r="E20" s="1">
        <v>946</v>
      </c>
      <c r="F20" s="42">
        <v>249</v>
      </c>
      <c r="G20" s="45">
        <f t="shared" si="0"/>
        <v>0.20836820083682009</v>
      </c>
      <c r="H20" s="17">
        <f t="shared" si="1"/>
        <v>0.79163179916317994</v>
      </c>
      <c r="I20" s="17">
        <f t="shared" si="23"/>
        <v>0</v>
      </c>
      <c r="J20" s="18">
        <f t="shared" si="24"/>
        <v>1</v>
      </c>
      <c r="K20" s="1">
        <v>1716</v>
      </c>
      <c r="L20" s="1">
        <v>6</v>
      </c>
      <c r="M20" s="1">
        <v>1710</v>
      </c>
      <c r="N20" s="1">
        <v>1429</v>
      </c>
      <c r="O20" s="1">
        <v>281</v>
      </c>
      <c r="P20" s="1">
        <v>1766</v>
      </c>
      <c r="Q20" s="1">
        <v>0</v>
      </c>
      <c r="R20" s="1">
        <v>1766</v>
      </c>
      <c r="S20" s="1">
        <v>1483</v>
      </c>
      <c r="T20" s="1">
        <v>283</v>
      </c>
      <c r="U20" s="24">
        <f t="shared" si="25"/>
        <v>0.16225546605293439</v>
      </c>
      <c r="V20" s="17">
        <f t="shared" si="26"/>
        <v>0.83774453394706561</v>
      </c>
      <c r="W20" s="17">
        <f t="shared" si="27"/>
        <v>1.7231476163124641E-3</v>
      </c>
      <c r="X20" s="18">
        <f t="shared" si="28"/>
        <v>0.99827685238368757</v>
      </c>
      <c r="Y20" s="1">
        <v>4066</v>
      </c>
      <c r="Z20" s="1">
        <v>9</v>
      </c>
      <c r="AA20" s="1">
        <v>4057</v>
      </c>
      <c r="AB20" s="1">
        <v>3757</v>
      </c>
      <c r="AC20" s="1">
        <v>300</v>
      </c>
      <c r="AD20" s="1">
        <v>4195</v>
      </c>
      <c r="AE20" s="1">
        <v>28</v>
      </c>
      <c r="AF20" s="1">
        <v>4167</v>
      </c>
      <c r="AG20" s="1">
        <v>3955</v>
      </c>
      <c r="AH20" s="1">
        <v>212</v>
      </c>
      <c r="AI20" s="1">
        <v>7614</v>
      </c>
      <c r="AJ20" s="1">
        <v>23</v>
      </c>
      <c r="AK20" s="1">
        <v>7591</v>
      </c>
      <c r="AL20" s="1">
        <v>7207</v>
      </c>
      <c r="AM20" s="1">
        <v>384</v>
      </c>
      <c r="AN20" s="1">
        <v>7142</v>
      </c>
      <c r="AO20" s="1">
        <v>0</v>
      </c>
      <c r="AP20" s="1">
        <v>7142</v>
      </c>
      <c r="AQ20" s="1">
        <v>6740</v>
      </c>
      <c r="AR20" s="1">
        <v>402</v>
      </c>
      <c r="AS20" s="24">
        <f t="shared" si="29"/>
        <v>5.6540488739817922E-2</v>
      </c>
      <c r="AT20" s="17">
        <f t="shared" si="30"/>
        <v>0.94345951126018213</v>
      </c>
      <c r="AU20" s="17">
        <f t="shared" si="31"/>
        <v>2.606768909936134E-3</v>
      </c>
      <c r="AV20" s="18">
        <f t="shared" si="32"/>
        <v>0.99739323109006384</v>
      </c>
      <c r="AW20" s="1">
        <v>1847</v>
      </c>
      <c r="AX20" s="1">
        <v>0</v>
      </c>
      <c r="AY20" s="1">
        <v>1847</v>
      </c>
      <c r="AZ20" s="1">
        <v>1672</v>
      </c>
      <c r="BA20" s="1">
        <v>175</v>
      </c>
      <c r="BB20" s="1">
        <v>738</v>
      </c>
      <c r="BC20" s="1">
        <v>0</v>
      </c>
      <c r="BD20" s="1">
        <v>738</v>
      </c>
      <c r="BE20" s="1">
        <v>676</v>
      </c>
      <c r="BF20" s="1">
        <v>62</v>
      </c>
      <c r="BG20" s="1">
        <v>640</v>
      </c>
      <c r="BH20" s="1">
        <v>0</v>
      </c>
      <c r="BI20" s="1">
        <v>640</v>
      </c>
      <c r="BJ20" s="1">
        <v>591</v>
      </c>
      <c r="BK20" s="1">
        <v>49</v>
      </c>
      <c r="BL20" s="1">
        <v>648</v>
      </c>
      <c r="BM20" s="1">
        <v>643</v>
      </c>
      <c r="BN20" s="1">
        <v>5</v>
      </c>
      <c r="BO20" s="1">
        <v>328</v>
      </c>
      <c r="BP20" s="1">
        <v>275</v>
      </c>
      <c r="BQ20" s="1">
        <v>275</v>
      </c>
      <c r="BR20" s="1">
        <v>0</v>
      </c>
      <c r="BS20" s="1">
        <v>377</v>
      </c>
      <c r="BT20" s="1">
        <v>57</v>
      </c>
      <c r="BU20" s="1">
        <v>39</v>
      </c>
      <c r="BV20" s="1">
        <v>18</v>
      </c>
      <c r="BW20" s="1">
        <v>550</v>
      </c>
      <c r="BX20" s="24">
        <f t="shared" si="33"/>
        <v>7.3483947681331749E-2</v>
      </c>
      <c r="BY20" s="17">
        <f t="shared" si="34"/>
        <v>0.92651605231866829</v>
      </c>
      <c r="BZ20" s="17">
        <f t="shared" si="35"/>
        <v>0</v>
      </c>
      <c r="CA20" s="18">
        <f t="shared" si="36"/>
        <v>1</v>
      </c>
      <c r="CB20" s="2"/>
    </row>
    <row r="21" spans="1:80" s="1" customFormat="1" x14ac:dyDescent="0.25">
      <c r="A21" s="14" t="s">
        <v>59</v>
      </c>
      <c r="B21" s="1">
        <v>1351</v>
      </c>
      <c r="C21" s="1">
        <v>21</v>
      </c>
      <c r="D21" s="1">
        <v>1330</v>
      </c>
      <c r="E21" s="1">
        <v>914</v>
      </c>
      <c r="F21" s="42">
        <v>416</v>
      </c>
      <c r="G21" s="45">
        <f t="shared" si="0"/>
        <v>0.31278195488721805</v>
      </c>
      <c r="H21" s="17">
        <f t="shared" si="1"/>
        <v>0.68721804511278195</v>
      </c>
      <c r="I21" s="17">
        <f t="shared" si="23"/>
        <v>1.5544041450777202E-2</v>
      </c>
      <c r="J21" s="18">
        <f t="shared" si="24"/>
        <v>0.98445595854922274</v>
      </c>
      <c r="K21" s="1">
        <v>1188</v>
      </c>
      <c r="L21" s="1">
        <v>9</v>
      </c>
      <c r="M21" s="1">
        <v>1179</v>
      </c>
      <c r="N21" s="1">
        <v>1005</v>
      </c>
      <c r="O21" s="1">
        <v>174</v>
      </c>
      <c r="P21" s="1">
        <v>1939</v>
      </c>
      <c r="Q21" s="1">
        <v>11</v>
      </c>
      <c r="R21" s="1">
        <v>1928</v>
      </c>
      <c r="S21" s="1">
        <v>1677</v>
      </c>
      <c r="T21" s="1">
        <v>251</v>
      </c>
      <c r="U21" s="24">
        <f t="shared" si="25"/>
        <v>0.13678789829417445</v>
      </c>
      <c r="V21" s="17">
        <f t="shared" si="26"/>
        <v>0.86321210170582552</v>
      </c>
      <c r="W21" s="17">
        <f t="shared" si="27"/>
        <v>6.3959066197633516E-3</v>
      </c>
      <c r="X21" s="18">
        <f t="shared" si="28"/>
        <v>0.9936040933802367</v>
      </c>
      <c r="Y21" s="1">
        <v>4130</v>
      </c>
      <c r="Z21" s="1">
        <v>53</v>
      </c>
      <c r="AA21" s="1">
        <v>4077</v>
      </c>
      <c r="AB21" s="1">
        <v>3912</v>
      </c>
      <c r="AC21" s="1">
        <v>165</v>
      </c>
      <c r="AD21" s="1">
        <v>4194</v>
      </c>
      <c r="AE21" s="1">
        <v>38</v>
      </c>
      <c r="AF21" s="1">
        <v>4156</v>
      </c>
      <c r="AG21" s="1">
        <v>4018</v>
      </c>
      <c r="AH21" s="1">
        <v>138</v>
      </c>
      <c r="AI21" s="1">
        <v>10210</v>
      </c>
      <c r="AJ21" s="1">
        <v>61</v>
      </c>
      <c r="AK21" s="1">
        <v>10149</v>
      </c>
      <c r="AL21" s="1">
        <v>9731</v>
      </c>
      <c r="AM21" s="1">
        <v>418</v>
      </c>
      <c r="AN21" s="1">
        <v>8221</v>
      </c>
      <c r="AO21" s="1">
        <v>0</v>
      </c>
      <c r="AP21" s="1">
        <v>8221</v>
      </c>
      <c r="AQ21" s="1">
        <v>7890</v>
      </c>
      <c r="AR21" s="1">
        <v>331</v>
      </c>
      <c r="AS21" s="24">
        <f t="shared" si="29"/>
        <v>3.9544412284328832E-2</v>
      </c>
      <c r="AT21" s="17">
        <f t="shared" si="30"/>
        <v>0.96045558771567119</v>
      </c>
      <c r="AU21" s="17">
        <f t="shared" si="31"/>
        <v>5.6811810876471686E-3</v>
      </c>
      <c r="AV21" s="18">
        <f t="shared" si="32"/>
        <v>0.99431881891235285</v>
      </c>
      <c r="AW21" s="1">
        <v>2773</v>
      </c>
      <c r="AX21" s="1">
        <v>0</v>
      </c>
      <c r="AY21" s="1">
        <v>2773</v>
      </c>
      <c r="AZ21" s="1">
        <v>2525</v>
      </c>
      <c r="BA21" s="1">
        <v>248</v>
      </c>
      <c r="BB21" s="1">
        <v>1071</v>
      </c>
      <c r="BC21" s="1">
        <v>0</v>
      </c>
      <c r="BD21" s="1">
        <v>1071</v>
      </c>
      <c r="BE21" s="1">
        <v>976</v>
      </c>
      <c r="BF21" s="1">
        <v>95</v>
      </c>
      <c r="BG21" s="1">
        <v>1406</v>
      </c>
      <c r="BH21" s="1">
        <v>0</v>
      </c>
      <c r="BI21" s="1">
        <v>1406</v>
      </c>
      <c r="BJ21" s="1">
        <v>1362</v>
      </c>
      <c r="BK21" s="1">
        <v>44</v>
      </c>
      <c r="BL21" s="1">
        <v>1204</v>
      </c>
      <c r="BM21" s="1">
        <v>1162</v>
      </c>
      <c r="BN21" s="1">
        <v>42</v>
      </c>
      <c r="BO21" s="1">
        <v>973</v>
      </c>
      <c r="BP21" s="1">
        <v>222</v>
      </c>
      <c r="BQ21" s="1">
        <v>199</v>
      </c>
      <c r="BR21" s="1">
        <v>23</v>
      </c>
      <c r="BS21" s="1">
        <v>838</v>
      </c>
      <c r="BT21" s="1">
        <v>148</v>
      </c>
      <c r="BU21" s="1">
        <v>148</v>
      </c>
      <c r="BV21" s="1">
        <v>0</v>
      </c>
      <c r="BW21" s="1">
        <v>985</v>
      </c>
      <c r="BX21" s="24">
        <f t="shared" si="33"/>
        <v>6.6236811254396247E-2</v>
      </c>
      <c r="BY21" s="17">
        <f t="shared" si="34"/>
        <v>0.93376318874560371</v>
      </c>
      <c r="BZ21" s="17">
        <f t="shared" si="35"/>
        <v>0</v>
      </c>
      <c r="CA21" s="18">
        <f t="shared" si="36"/>
        <v>1</v>
      </c>
      <c r="CB21" s="2"/>
    </row>
    <row r="22" spans="1:80" s="1" customFormat="1" x14ac:dyDescent="0.25">
      <c r="A22" s="14" t="s">
        <v>60</v>
      </c>
      <c r="B22" s="1">
        <v>11997</v>
      </c>
      <c r="C22" s="1">
        <v>142</v>
      </c>
      <c r="D22" s="1">
        <v>11855</v>
      </c>
      <c r="E22" s="1">
        <v>8660</v>
      </c>
      <c r="F22" s="42">
        <v>3195</v>
      </c>
      <c r="G22" s="45">
        <f t="shared" si="0"/>
        <v>0.26950653732602275</v>
      </c>
      <c r="H22" s="17">
        <f t="shared" si="1"/>
        <v>0.73049346267397719</v>
      </c>
      <c r="I22" s="17">
        <f t="shared" si="23"/>
        <v>1.1836292406434941E-2</v>
      </c>
      <c r="J22" s="18">
        <f t="shared" si="24"/>
        <v>0.98816370759356509</v>
      </c>
      <c r="K22" s="1">
        <v>9779</v>
      </c>
      <c r="L22" s="1">
        <v>242</v>
      </c>
      <c r="M22" s="1">
        <v>9537</v>
      </c>
      <c r="N22" s="1">
        <v>8085</v>
      </c>
      <c r="O22" s="1">
        <v>1452</v>
      </c>
      <c r="P22" s="1">
        <v>14965</v>
      </c>
      <c r="Q22" s="1">
        <v>714</v>
      </c>
      <c r="R22" s="1">
        <v>14251</v>
      </c>
      <c r="S22" s="1">
        <v>12799</v>
      </c>
      <c r="T22" s="1">
        <v>1452</v>
      </c>
      <c r="U22" s="24">
        <f t="shared" si="25"/>
        <v>0.1220783588363881</v>
      </c>
      <c r="V22" s="17">
        <f t="shared" si="26"/>
        <v>0.87792164116361193</v>
      </c>
      <c r="W22" s="17">
        <f t="shared" si="27"/>
        <v>3.8635628839314581E-2</v>
      </c>
      <c r="X22" s="18">
        <f t="shared" si="28"/>
        <v>0.9613643711606854</v>
      </c>
      <c r="Y22" s="1">
        <v>28267</v>
      </c>
      <c r="Z22" s="1">
        <v>460</v>
      </c>
      <c r="AA22" s="1">
        <v>27807</v>
      </c>
      <c r="AB22" s="1">
        <v>26094</v>
      </c>
      <c r="AC22" s="1">
        <v>1713</v>
      </c>
      <c r="AD22" s="1">
        <v>27894</v>
      </c>
      <c r="AE22" s="1">
        <v>482</v>
      </c>
      <c r="AF22" s="1">
        <v>27412</v>
      </c>
      <c r="AG22" s="1">
        <v>26079</v>
      </c>
      <c r="AH22" s="1">
        <v>1333</v>
      </c>
      <c r="AI22" s="1">
        <v>61520</v>
      </c>
      <c r="AJ22" s="1">
        <v>368</v>
      </c>
      <c r="AK22" s="1">
        <v>61152</v>
      </c>
      <c r="AL22" s="1">
        <v>58417</v>
      </c>
      <c r="AM22" s="1">
        <v>2735</v>
      </c>
      <c r="AN22" s="1">
        <v>57842</v>
      </c>
      <c r="AO22" s="1">
        <v>44</v>
      </c>
      <c r="AP22" s="1">
        <v>57798</v>
      </c>
      <c r="AQ22" s="1">
        <v>54334</v>
      </c>
      <c r="AR22" s="1">
        <v>3464</v>
      </c>
      <c r="AS22" s="24">
        <f t="shared" si="29"/>
        <v>5.3080628584880205E-2</v>
      </c>
      <c r="AT22" s="17">
        <f t="shared" si="30"/>
        <v>0.94691937141511984</v>
      </c>
      <c r="AU22" s="17">
        <f t="shared" si="31"/>
        <v>7.7140887519014604E-3</v>
      </c>
      <c r="AV22" s="18">
        <f t="shared" si="32"/>
        <v>0.99228591124809851</v>
      </c>
      <c r="AW22" s="1">
        <v>15420</v>
      </c>
      <c r="AX22" s="1">
        <v>0</v>
      </c>
      <c r="AY22" s="1">
        <v>15420</v>
      </c>
      <c r="AZ22" s="1">
        <v>14098</v>
      </c>
      <c r="BA22" s="1">
        <v>1322</v>
      </c>
      <c r="BB22" s="1">
        <v>4812</v>
      </c>
      <c r="BC22" s="1">
        <v>0</v>
      </c>
      <c r="BD22" s="1">
        <v>4812</v>
      </c>
      <c r="BE22" s="1">
        <v>4434</v>
      </c>
      <c r="BF22" s="1">
        <v>378</v>
      </c>
      <c r="BG22" s="1">
        <v>5287</v>
      </c>
      <c r="BH22" s="1">
        <v>0</v>
      </c>
      <c r="BI22" s="1">
        <v>5287</v>
      </c>
      <c r="BJ22" s="1">
        <v>4935</v>
      </c>
      <c r="BK22" s="1">
        <v>352</v>
      </c>
      <c r="BL22" s="1">
        <v>5146</v>
      </c>
      <c r="BM22" s="1">
        <v>4642</v>
      </c>
      <c r="BN22" s="1">
        <v>504</v>
      </c>
      <c r="BO22" s="1">
        <v>4606</v>
      </c>
      <c r="BP22" s="1">
        <v>2044</v>
      </c>
      <c r="BQ22" s="1">
        <v>1743</v>
      </c>
      <c r="BR22" s="1">
        <v>301</v>
      </c>
      <c r="BS22" s="1">
        <v>4461</v>
      </c>
      <c r="BT22" s="1">
        <v>854</v>
      </c>
      <c r="BU22" s="1">
        <v>732</v>
      </c>
      <c r="BV22" s="1">
        <v>122</v>
      </c>
      <c r="BW22" s="1">
        <v>6055</v>
      </c>
      <c r="BX22" s="24">
        <f t="shared" si="33"/>
        <v>8.8758454250216015E-2</v>
      </c>
      <c r="BY22" s="17">
        <f t="shared" si="34"/>
        <v>0.911241545749784</v>
      </c>
      <c r="BZ22" s="17">
        <f t="shared" si="35"/>
        <v>0</v>
      </c>
      <c r="CA22" s="18">
        <f t="shared" si="36"/>
        <v>1</v>
      </c>
      <c r="CB22" s="2"/>
    </row>
    <row r="23" spans="1:80" s="1" customFormat="1" x14ac:dyDescent="0.25">
      <c r="A23" s="14" t="s">
        <v>61</v>
      </c>
      <c r="B23" s="1">
        <v>6550</v>
      </c>
      <c r="C23" s="1">
        <v>200</v>
      </c>
      <c r="D23" s="1">
        <v>6350</v>
      </c>
      <c r="E23" s="1">
        <v>4956</v>
      </c>
      <c r="F23" s="42">
        <v>1394</v>
      </c>
      <c r="G23" s="45">
        <f t="shared" si="0"/>
        <v>0.21952755905511812</v>
      </c>
      <c r="H23" s="17">
        <f t="shared" si="1"/>
        <v>0.78047244094488188</v>
      </c>
      <c r="I23" s="17">
        <f t="shared" si="23"/>
        <v>3.0534351145038167E-2</v>
      </c>
      <c r="J23" s="18">
        <f t="shared" si="24"/>
        <v>0.96946564885496178</v>
      </c>
      <c r="K23" s="1">
        <v>8414</v>
      </c>
      <c r="L23" s="1">
        <v>136</v>
      </c>
      <c r="M23" s="1">
        <v>8278</v>
      </c>
      <c r="N23" s="1">
        <v>7135</v>
      </c>
      <c r="O23" s="1">
        <v>1143</v>
      </c>
      <c r="P23" s="1">
        <v>14356</v>
      </c>
      <c r="Q23" s="1">
        <v>188</v>
      </c>
      <c r="R23" s="1">
        <v>14168</v>
      </c>
      <c r="S23" s="1">
        <v>12751</v>
      </c>
      <c r="T23" s="1">
        <v>1417</v>
      </c>
      <c r="U23" s="24">
        <f t="shared" si="25"/>
        <v>0.11405150138109239</v>
      </c>
      <c r="V23" s="17">
        <f t="shared" si="26"/>
        <v>0.88594849861890757</v>
      </c>
      <c r="W23" s="17">
        <f t="shared" si="27"/>
        <v>1.4229249011857707E-2</v>
      </c>
      <c r="X23" s="18">
        <f t="shared" si="28"/>
        <v>0.98577075098814226</v>
      </c>
      <c r="Y23" s="1">
        <v>30738</v>
      </c>
      <c r="Z23" s="1">
        <v>231</v>
      </c>
      <c r="AA23" s="1">
        <v>30507</v>
      </c>
      <c r="AB23" s="1">
        <v>28943</v>
      </c>
      <c r="AC23" s="1">
        <v>1564</v>
      </c>
      <c r="AD23" s="1">
        <v>30028</v>
      </c>
      <c r="AE23" s="1">
        <v>50</v>
      </c>
      <c r="AF23" s="1">
        <v>29978</v>
      </c>
      <c r="AG23" s="1">
        <v>28310</v>
      </c>
      <c r="AH23" s="1">
        <v>1668</v>
      </c>
      <c r="AI23" s="1">
        <v>49758</v>
      </c>
      <c r="AJ23" s="1">
        <v>187</v>
      </c>
      <c r="AK23" s="1">
        <v>49571</v>
      </c>
      <c r="AL23" s="1">
        <v>46978</v>
      </c>
      <c r="AM23" s="1">
        <v>2593</v>
      </c>
      <c r="AN23" s="1">
        <v>32970</v>
      </c>
      <c r="AO23" s="1">
        <v>58</v>
      </c>
      <c r="AP23" s="1">
        <v>32912</v>
      </c>
      <c r="AQ23" s="1">
        <v>30863</v>
      </c>
      <c r="AR23" s="1">
        <v>2049</v>
      </c>
      <c r="AS23" s="24">
        <f t="shared" si="29"/>
        <v>5.5075261597000727E-2</v>
      </c>
      <c r="AT23" s="17">
        <f t="shared" si="30"/>
        <v>0.94492473840299929</v>
      </c>
      <c r="AU23" s="17">
        <f t="shared" si="31"/>
        <v>3.6656584944318228E-3</v>
      </c>
      <c r="AV23" s="18">
        <f t="shared" si="32"/>
        <v>0.99633434150556821</v>
      </c>
      <c r="AW23" s="1">
        <v>9292</v>
      </c>
      <c r="AX23" s="1">
        <v>0</v>
      </c>
      <c r="AY23" s="1">
        <v>9292</v>
      </c>
      <c r="AZ23" s="1">
        <v>8496</v>
      </c>
      <c r="BA23" s="1">
        <v>796</v>
      </c>
      <c r="BB23" s="1">
        <v>3068</v>
      </c>
      <c r="BC23" s="1">
        <v>0</v>
      </c>
      <c r="BD23" s="1">
        <v>3068</v>
      </c>
      <c r="BE23" s="1">
        <v>2932</v>
      </c>
      <c r="BF23" s="1">
        <v>136</v>
      </c>
      <c r="BG23" s="1">
        <v>2848</v>
      </c>
      <c r="BH23" s="1">
        <v>0</v>
      </c>
      <c r="BI23" s="1">
        <v>2848</v>
      </c>
      <c r="BJ23" s="1">
        <v>2694</v>
      </c>
      <c r="BK23" s="1">
        <v>154</v>
      </c>
      <c r="BL23" s="1">
        <v>2890</v>
      </c>
      <c r="BM23" s="1">
        <v>2604</v>
      </c>
      <c r="BN23" s="1">
        <v>286</v>
      </c>
      <c r="BO23" s="1">
        <v>3028</v>
      </c>
      <c r="BP23" s="1">
        <v>1162</v>
      </c>
      <c r="BQ23" s="1">
        <v>1038</v>
      </c>
      <c r="BR23" s="1">
        <v>124</v>
      </c>
      <c r="BS23" s="1">
        <v>2282</v>
      </c>
      <c r="BT23" s="1">
        <v>412</v>
      </c>
      <c r="BU23" s="1">
        <v>383</v>
      </c>
      <c r="BV23" s="1">
        <v>29</v>
      </c>
      <c r="BW23" s="1">
        <v>4251</v>
      </c>
      <c r="BX23" s="24">
        <f t="shared" si="33"/>
        <v>7.7521350142334286E-2</v>
      </c>
      <c r="BY23" s="17">
        <f t="shared" si="34"/>
        <v>0.9224786498576657</v>
      </c>
      <c r="BZ23" s="17">
        <f t="shared" si="35"/>
        <v>0</v>
      </c>
      <c r="CA23" s="18">
        <f t="shared" si="36"/>
        <v>1</v>
      </c>
      <c r="CB23" s="2"/>
    </row>
    <row r="24" spans="1:80" s="1" customFormat="1" x14ac:dyDescent="0.25">
      <c r="A24" s="14" t="s">
        <v>62</v>
      </c>
      <c r="B24" s="1">
        <v>440</v>
      </c>
      <c r="C24" s="1">
        <v>0</v>
      </c>
      <c r="D24" s="1">
        <v>440</v>
      </c>
      <c r="E24" s="1">
        <v>393</v>
      </c>
      <c r="F24" s="42">
        <v>47</v>
      </c>
      <c r="G24" s="45">
        <f t="shared" si="0"/>
        <v>0.10681818181818181</v>
      </c>
      <c r="H24" s="17">
        <f t="shared" si="1"/>
        <v>0.89318181818181819</v>
      </c>
      <c r="I24" s="17">
        <f t="shared" si="23"/>
        <v>0</v>
      </c>
      <c r="J24" s="18">
        <f t="shared" si="24"/>
        <v>1</v>
      </c>
      <c r="K24" s="1">
        <v>169</v>
      </c>
      <c r="L24" s="1">
        <v>13</v>
      </c>
      <c r="M24" s="1">
        <v>156</v>
      </c>
      <c r="N24" s="1">
        <v>98</v>
      </c>
      <c r="O24" s="1">
        <v>58</v>
      </c>
      <c r="P24" s="1">
        <v>365</v>
      </c>
      <c r="Q24" s="1">
        <v>0</v>
      </c>
      <c r="R24" s="1">
        <v>365</v>
      </c>
      <c r="S24" s="1">
        <v>340</v>
      </c>
      <c r="T24" s="1">
        <v>25</v>
      </c>
      <c r="U24" s="24">
        <f t="shared" si="25"/>
        <v>0.15930902111324377</v>
      </c>
      <c r="V24" s="17">
        <f t="shared" si="26"/>
        <v>0.84069097888675626</v>
      </c>
      <c r="W24" s="17">
        <f t="shared" si="27"/>
        <v>2.4344569288389514E-2</v>
      </c>
      <c r="X24" s="18">
        <f t="shared" si="28"/>
        <v>0.97565543071161054</v>
      </c>
      <c r="Y24" s="1">
        <v>917</v>
      </c>
      <c r="Z24" s="1">
        <v>0</v>
      </c>
      <c r="AA24" s="1">
        <v>917</v>
      </c>
      <c r="AB24" s="1">
        <v>843</v>
      </c>
      <c r="AC24" s="1">
        <v>74</v>
      </c>
      <c r="AD24" s="1">
        <v>693</v>
      </c>
      <c r="AE24" s="1">
        <v>0</v>
      </c>
      <c r="AF24" s="1">
        <v>693</v>
      </c>
      <c r="AG24" s="1">
        <v>571</v>
      </c>
      <c r="AH24" s="1">
        <v>122</v>
      </c>
      <c r="AI24" s="1">
        <v>1657</v>
      </c>
      <c r="AJ24" s="1">
        <v>0</v>
      </c>
      <c r="AK24" s="1">
        <v>1657</v>
      </c>
      <c r="AL24" s="1">
        <v>1518</v>
      </c>
      <c r="AM24" s="1">
        <v>139</v>
      </c>
      <c r="AN24" s="1">
        <v>1040</v>
      </c>
      <c r="AO24" s="1">
        <v>0</v>
      </c>
      <c r="AP24" s="1">
        <v>1040</v>
      </c>
      <c r="AQ24" s="1">
        <v>975</v>
      </c>
      <c r="AR24" s="1">
        <v>65</v>
      </c>
      <c r="AS24" s="24">
        <f t="shared" si="29"/>
        <v>9.2872068725330853E-2</v>
      </c>
      <c r="AT24" s="17">
        <f t="shared" si="30"/>
        <v>0.90712793127466917</v>
      </c>
      <c r="AU24" s="17">
        <f t="shared" si="31"/>
        <v>0</v>
      </c>
      <c r="AV24" s="18">
        <f t="shared" si="32"/>
        <v>1</v>
      </c>
      <c r="AW24" s="1">
        <v>363</v>
      </c>
      <c r="AX24" s="1">
        <v>0</v>
      </c>
      <c r="AY24" s="1">
        <v>363</v>
      </c>
      <c r="AZ24" s="1">
        <v>304</v>
      </c>
      <c r="BA24" s="1">
        <v>59</v>
      </c>
      <c r="BB24" s="1">
        <v>105</v>
      </c>
      <c r="BC24" s="1">
        <v>0</v>
      </c>
      <c r="BD24" s="1">
        <v>105</v>
      </c>
      <c r="BE24" s="1">
        <v>105</v>
      </c>
      <c r="BF24" s="1">
        <v>0</v>
      </c>
      <c r="BG24" s="1">
        <v>93</v>
      </c>
      <c r="BH24" s="1">
        <v>0</v>
      </c>
      <c r="BI24" s="1">
        <v>93</v>
      </c>
      <c r="BJ24" s="1">
        <v>93</v>
      </c>
      <c r="BK24" s="1">
        <v>0</v>
      </c>
      <c r="BL24" s="1">
        <v>78</v>
      </c>
      <c r="BM24" s="1">
        <v>59</v>
      </c>
      <c r="BN24" s="1">
        <v>19</v>
      </c>
      <c r="BO24" s="1">
        <v>28</v>
      </c>
      <c r="BP24" s="1">
        <v>62</v>
      </c>
      <c r="BQ24" s="1">
        <v>62</v>
      </c>
      <c r="BR24" s="1">
        <v>0</v>
      </c>
      <c r="BS24" s="1">
        <v>61</v>
      </c>
      <c r="BT24" s="1">
        <v>0</v>
      </c>
      <c r="BU24" s="1">
        <v>0</v>
      </c>
      <c r="BV24" s="1">
        <v>0</v>
      </c>
      <c r="BW24" s="1">
        <v>52</v>
      </c>
      <c r="BX24" s="24">
        <f t="shared" si="33"/>
        <v>0.11126961483594865</v>
      </c>
      <c r="BY24" s="17">
        <f t="shared" si="34"/>
        <v>0.88873038516405134</v>
      </c>
      <c r="BZ24" s="17">
        <f t="shared" si="35"/>
        <v>0</v>
      </c>
      <c r="CA24" s="18">
        <f t="shared" si="36"/>
        <v>1</v>
      </c>
      <c r="CB24" s="2"/>
    </row>
    <row r="25" spans="1:80" s="1" customFormat="1" x14ac:dyDescent="0.25">
      <c r="A25" s="14" t="s">
        <v>63</v>
      </c>
      <c r="B25" s="1">
        <v>5808</v>
      </c>
      <c r="C25" s="1">
        <v>47</v>
      </c>
      <c r="D25" s="1">
        <v>5761</v>
      </c>
      <c r="E25" s="1">
        <v>4234</v>
      </c>
      <c r="F25" s="42">
        <v>1527</v>
      </c>
      <c r="G25" s="45">
        <f t="shared" si="0"/>
        <v>0.26505814962680091</v>
      </c>
      <c r="H25" s="17">
        <f t="shared" si="1"/>
        <v>0.73494185037319915</v>
      </c>
      <c r="I25" s="17">
        <f t="shared" si="23"/>
        <v>8.0922865013774107E-3</v>
      </c>
      <c r="J25" s="18">
        <f t="shared" si="24"/>
        <v>0.99190771349862261</v>
      </c>
      <c r="K25" s="1">
        <v>5715</v>
      </c>
      <c r="L25" s="1">
        <v>137</v>
      </c>
      <c r="M25" s="1">
        <v>5578</v>
      </c>
      <c r="N25" s="1">
        <v>4665</v>
      </c>
      <c r="O25" s="1">
        <v>913</v>
      </c>
      <c r="P25" s="1">
        <v>8387</v>
      </c>
      <c r="Q25" s="1">
        <v>208</v>
      </c>
      <c r="R25" s="1">
        <v>8179</v>
      </c>
      <c r="S25" s="1">
        <v>7154</v>
      </c>
      <c r="T25" s="1">
        <v>1025</v>
      </c>
      <c r="U25" s="24">
        <f t="shared" si="25"/>
        <v>0.14087373700661482</v>
      </c>
      <c r="V25" s="17">
        <f t="shared" si="26"/>
        <v>0.85912626299338524</v>
      </c>
      <c r="W25" s="17">
        <f t="shared" si="27"/>
        <v>2.4464614948234292E-2</v>
      </c>
      <c r="X25" s="18">
        <f t="shared" si="28"/>
        <v>0.97553538505176574</v>
      </c>
      <c r="Y25" s="1">
        <v>16923</v>
      </c>
      <c r="Z25" s="1">
        <v>138</v>
      </c>
      <c r="AA25" s="1">
        <v>16785</v>
      </c>
      <c r="AB25" s="1">
        <v>15787</v>
      </c>
      <c r="AC25" s="1">
        <v>998</v>
      </c>
      <c r="AD25" s="1">
        <v>18622</v>
      </c>
      <c r="AE25" s="1">
        <v>211</v>
      </c>
      <c r="AF25" s="1">
        <v>18411</v>
      </c>
      <c r="AG25" s="1">
        <v>17374</v>
      </c>
      <c r="AH25" s="1">
        <v>1037</v>
      </c>
      <c r="AI25" s="1">
        <v>38385</v>
      </c>
      <c r="AJ25" s="1">
        <v>137</v>
      </c>
      <c r="AK25" s="1">
        <v>38248</v>
      </c>
      <c r="AL25" s="1">
        <v>36684</v>
      </c>
      <c r="AM25" s="1">
        <v>1564</v>
      </c>
      <c r="AN25" s="1">
        <v>37358</v>
      </c>
      <c r="AO25" s="1">
        <v>23</v>
      </c>
      <c r="AP25" s="1">
        <v>37335</v>
      </c>
      <c r="AQ25" s="1">
        <v>34703</v>
      </c>
      <c r="AR25" s="1">
        <v>2632</v>
      </c>
      <c r="AS25" s="24">
        <f t="shared" si="29"/>
        <v>5.6247122649599655E-2</v>
      </c>
      <c r="AT25" s="17">
        <f t="shared" si="30"/>
        <v>0.94375287735040037</v>
      </c>
      <c r="AU25" s="17">
        <f t="shared" si="31"/>
        <v>4.5737186399252387E-3</v>
      </c>
      <c r="AV25" s="18">
        <f t="shared" si="32"/>
        <v>0.99542628136007472</v>
      </c>
      <c r="AW25" s="1">
        <v>11938</v>
      </c>
      <c r="AX25" s="1">
        <v>13</v>
      </c>
      <c r="AY25" s="1">
        <v>11925</v>
      </c>
      <c r="AZ25" s="1">
        <v>11106</v>
      </c>
      <c r="BA25" s="1">
        <v>819</v>
      </c>
      <c r="BB25" s="1">
        <v>3423</v>
      </c>
      <c r="BC25" s="1">
        <v>0</v>
      </c>
      <c r="BD25" s="1">
        <v>3423</v>
      </c>
      <c r="BE25" s="1">
        <v>3323</v>
      </c>
      <c r="BF25" s="1">
        <v>100</v>
      </c>
      <c r="BG25" s="1">
        <v>3742</v>
      </c>
      <c r="BH25" s="1">
        <v>0</v>
      </c>
      <c r="BI25" s="1">
        <v>3742</v>
      </c>
      <c r="BJ25" s="1">
        <v>3446</v>
      </c>
      <c r="BK25" s="1">
        <v>296</v>
      </c>
      <c r="BL25" s="1">
        <v>3194</v>
      </c>
      <c r="BM25" s="1">
        <v>2954</v>
      </c>
      <c r="BN25" s="1">
        <v>240</v>
      </c>
      <c r="BO25" s="1">
        <v>2440</v>
      </c>
      <c r="BP25" s="1">
        <v>1535</v>
      </c>
      <c r="BQ25" s="1">
        <v>1409</v>
      </c>
      <c r="BR25" s="1">
        <v>126</v>
      </c>
      <c r="BS25" s="1">
        <v>2565</v>
      </c>
      <c r="BT25" s="1">
        <v>644</v>
      </c>
      <c r="BU25" s="1">
        <v>593</v>
      </c>
      <c r="BV25" s="1">
        <v>51</v>
      </c>
      <c r="BW25" s="1">
        <v>5253</v>
      </c>
      <c r="BX25" s="24">
        <f t="shared" si="33"/>
        <v>6.6712995135510766E-2</v>
      </c>
      <c r="BY25" s="17">
        <f t="shared" si="34"/>
        <v>0.93328700486448923</v>
      </c>
      <c r="BZ25" s="17">
        <f t="shared" si="35"/>
        <v>8.4629906907102398E-4</v>
      </c>
      <c r="CA25" s="18">
        <f t="shared" si="36"/>
        <v>0.99915370093092892</v>
      </c>
      <c r="CB25" s="2"/>
    </row>
    <row r="26" spans="1:80" s="1" customFormat="1" x14ac:dyDescent="0.25">
      <c r="A26" s="14" t="s">
        <v>64</v>
      </c>
      <c r="B26" s="1">
        <v>549</v>
      </c>
      <c r="C26" s="1">
        <v>0</v>
      </c>
      <c r="D26" s="1">
        <v>549</v>
      </c>
      <c r="E26" s="1">
        <v>399</v>
      </c>
      <c r="F26" s="42">
        <v>150</v>
      </c>
      <c r="G26" s="45">
        <f t="shared" si="0"/>
        <v>0.27322404371584702</v>
      </c>
      <c r="H26" s="17">
        <f t="shared" si="1"/>
        <v>0.72677595628415304</v>
      </c>
      <c r="I26" s="17">
        <f t="shared" si="23"/>
        <v>0</v>
      </c>
      <c r="J26" s="18">
        <f t="shared" si="24"/>
        <v>1</v>
      </c>
      <c r="K26" s="1">
        <v>522</v>
      </c>
      <c r="L26" s="1">
        <v>0</v>
      </c>
      <c r="M26" s="1">
        <v>522</v>
      </c>
      <c r="N26" s="1">
        <v>401</v>
      </c>
      <c r="O26" s="1">
        <v>121</v>
      </c>
      <c r="P26" s="1">
        <v>736</v>
      </c>
      <c r="Q26" s="1">
        <v>0</v>
      </c>
      <c r="R26" s="1">
        <v>736</v>
      </c>
      <c r="S26" s="1">
        <v>625</v>
      </c>
      <c r="T26" s="1">
        <v>111</v>
      </c>
      <c r="U26" s="24">
        <f t="shared" si="25"/>
        <v>0.18441971383147854</v>
      </c>
      <c r="V26" s="17">
        <f t="shared" si="26"/>
        <v>0.81558028616852152</v>
      </c>
      <c r="W26" s="17">
        <f t="shared" si="27"/>
        <v>0</v>
      </c>
      <c r="X26" s="18">
        <f t="shared" si="28"/>
        <v>1</v>
      </c>
      <c r="Y26" s="1">
        <v>1829</v>
      </c>
      <c r="Z26" s="1">
        <v>0</v>
      </c>
      <c r="AA26" s="1">
        <v>1829</v>
      </c>
      <c r="AB26" s="1">
        <v>1722</v>
      </c>
      <c r="AC26" s="1">
        <v>107</v>
      </c>
      <c r="AD26" s="1">
        <v>3199</v>
      </c>
      <c r="AE26" s="1">
        <v>0</v>
      </c>
      <c r="AF26" s="1">
        <v>3199</v>
      </c>
      <c r="AG26" s="1">
        <v>3076</v>
      </c>
      <c r="AH26" s="1">
        <v>123</v>
      </c>
      <c r="AI26" s="1">
        <v>4943</v>
      </c>
      <c r="AJ26" s="1">
        <v>11</v>
      </c>
      <c r="AK26" s="1">
        <v>4932</v>
      </c>
      <c r="AL26" s="1">
        <v>4605</v>
      </c>
      <c r="AM26" s="1">
        <v>327</v>
      </c>
      <c r="AN26" s="1">
        <v>3703</v>
      </c>
      <c r="AO26" s="1">
        <v>0</v>
      </c>
      <c r="AP26" s="1">
        <v>3703</v>
      </c>
      <c r="AQ26" s="1">
        <v>3421</v>
      </c>
      <c r="AR26" s="1">
        <v>282</v>
      </c>
      <c r="AS26" s="24">
        <f t="shared" si="29"/>
        <v>6.1406718875795949E-2</v>
      </c>
      <c r="AT26" s="17">
        <f t="shared" si="30"/>
        <v>0.93859328112420404</v>
      </c>
      <c r="AU26" s="17">
        <f t="shared" si="31"/>
        <v>8.0444639461752226E-4</v>
      </c>
      <c r="AV26" s="18">
        <f t="shared" si="32"/>
        <v>0.99919555360538248</v>
      </c>
      <c r="AW26" s="1">
        <v>1106</v>
      </c>
      <c r="AX26" s="1">
        <v>0</v>
      </c>
      <c r="AY26" s="1">
        <v>1106</v>
      </c>
      <c r="AZ26" s="1">
        <v>1040</v>
      </c>
      <c r="BA26" s="1">
        <v>66</v>
      </c>
      <c r="BB26" s="1">
        <v>443</v>
      </c>
      <c r="BC26" s="1">
        <v>0</v>
      </c>
      <c r="BD26" s="1">
        <v>443</v>
      </c>
      <c r="BE26" s="1">
        <v>433</v>
      </c>
      <c r="BF26" s="1">
        <v>10</v>
      </c>
      <c r="BG26" s="1">
        <v>337</v>
      </c>
      <c r="BH26" s="1">
        <v>0</v>
      </c>
      <c r="BI26" s="1">
        <v>337</v>
      </c>
      <c r="BJ26" s="1">
        <v>337</v>
      </c>
      <c r="BK26" s="1">
        <v>0</v>
      </c>
      <c r="BL26" s="1">
        <v>457</v>
      </c>
      <c r="BM26" s="1">
        <v>425</v>
      </c>
      <c r="BN26" s="1">
        <v>32</v>
      </c>
      <c r="BO26" s="1">
        <v>301</v>
      </c>
      <c r="BP26" s="1">
        <v>162</v>
      </c>
      <c r="BQ26" s="1">
        <v>136</v>
      </c>
      <c r="BR26" s="1">
        <v>26</v>
      </c>
      <c r="BS26" s="1">
        <v>376</v>
      </c>
      <c r="BT26" s="1">
        <v>40</v>
      </c>
      <c r="BU26" s="1">
        <v>40</v>
      </c>
      <c r="BV26" s="1">
        <v>0</v>
      </c>
      <c r="BW26" s="1">
        <v>356</v>
      </c>
      <c r="BX26" s="24">
        <f t="shared" si="33"/>
        <v>5.2652259332023575E-2</v>
      </c>
      <c r="BY26" s="17">
        <f t="shared" si="34"/>
        <v>0.94734774066797645</v>
      </c>
      <c r="BZ26" s="17">
        <f t="shared" si="35"/>
        <v>0</v>
      </c>
      <c r="CA26" s="18">
        <f t="shared" si="36"/>
        <v>1</v>
      </c>
      <c r="CB26" s="2"/>
    </row>
    <row r="27" spans="1:80" s="1" customFormat="1" ht="15.75" thickBot="1" x14ac:dyDescent="0.3">
      <c r="A27" s="14" t="s">
        <v>65</v>
      </c>
      <c r="B27" s="1">
        <v>1960</v>
      </c>
      <c r="C27" s="1">
        <v>0</v>
      </c>
      <c r="D27" s="1">
        <v>1960</v>
      </c>
      <c r="E27" s="1">
        <v>1432</v>
      </c>
      <c r="F27" s="42">
        <v>528</v>
      </c>
      <c r="G27" s="46">
        <f t="shared" si="0"/>
        <v>0.26938775510204083</v>
      </c>
      <c r="H27" s="19">
        <f t="shared" si="1"/>
        <v>0.73061224489795917</v>
      </c>
      <c r="I27" s="19">
        <f t="shared" si="23"/>
        <v>0</v>
      </c>
      <c r="J27" s="20">
        <f t="shared" si="24"/>
        <v>1</v>
      </c>
      <c r="K27" s="1">
        <v>2192</v>
      </c>
      <c r="L27" s="1">
        <v>117</v>
      </c>
      <c r="M27" s="1">
        <v>2075</v>
      </c>
      <c r="N27" s="1">
        <v>1806</v>
      </c>
      <c r="O27" s="1">
        <v>269</v>
      </c>
      <c r="P27" s="1">
        <v>4123</v>
      </c>
      <c r="Q27" s="1">
        <v>30</v>
      </c>
      <c r="R27" s="1">
        <v>4093</v>
      </c>
      <c r="S27" s="1">
        <v>3593</v>
      </c>
      <c r="T27" s="1">
        <v>500</v>
      </c>
      <c r="U27" s="25">
        <f t="shared" si="25"/>
        <v>0.1246757457846952</v>
      </c>
      <c r="V27" s="19">
        <f t="shared" si="26"/>
        <v>0.8753242542153048</v>
      </c>
      <c r="W27" s="19">
        <f t="shared" si="27"/>
        <v>2.327790973871734E-2</v>
      </c>
      <c r="X27" s="20">
        <f t="shared" si="28"/>
        <v>0.97672209026128265</v>
      </c>
      <c r="Y27" s="1">
        <v>7023</v>
      </c>
      <c r="Z27" s="1">
        <v>159</v>
      </c>
      <c r="AA27" s="1">
        <v>6864</v>
      </c>
      <c r="AB27" s="1">
        <v>6447</v>
      </c>
      <c r="AC27" s="1">
        <v>417</v>
      </c>
      <c r="AD27" s="1">
        <v>8288</v>
      </c>
      <c r="AE27" s="1">
        <v>44</v>
      </c>
      <c r="AF27" s="1">
        <v>8244</v>
      </c>
      <c r="AG27" s="1">
        <v>7850</v>
      </c>
      <c r="AH27" s="1">
        <v>394</v>
      </c>
      <c r="AI27" s="1">
        <v>17854</v>
      </c>
      <c r="AJ27" s="1">
        <v>75</v>
      </c>
      <c r="AK27" s="1">
        <v>17779</v>
      </c>
      <c r="AL27" s="1">
        <v>16892</v>
      </c>
      <c r="AM27" s="1">
        <v>887</v>
      </c>
      <c r="AN27" s="1">
        <v>12340</v>
      </c>
      <c r="AO27" s="1">
        <v>0</v>
      </c>
      <c r="AP27" s="1">
        <v>12340</v>
      </c>
      <c r="AQ27" s="1">
        <v>11753</v>
      </c>
      <c r="AR27" s="1">
        <v>587</v>
      </c>
      <c r="AS27" s="25">
        <f t="shared" si="29"/>
        <v>5.052291772613704E-2</v>
      </c>
      <c r="AT27" s="19">
        <f t="shared" si="30"/>
        <v>0.94947708227386296</v>
      </c>
      <c r="AU27" s="19">
        <f t="shared" si="31"/>
        <v>6.1092187671684429E-3</v>
      </c>
      <c r="AV27" s="20">
        <f t="shared" si="32"/>
        <v>0.99389078123283159</v>
      </c>
      <c r="AW27" s="1">
        <v>2933</v>
      </c>
      <c r="AX27" s="1">
        <v>0</v>
      </c>
      <c r="AY27" s="1">
        <v>2933</v>
      </c>
      <c r="AZ27" s="1">
        <v>2707</v>
      </c>
      <c r="BA27" s="1">
        <v>226</v>
      </c>
      <c r="BB27" s="1">
        <v>878</v>
      </c>
      <c r="BC27" s="1">
        <v>0</v>
      </c>
      <c r="BD27" s="1">
        <v>878</v>
      </c>
      <c r="BE27" s="1">
        <v>822</v>
      </c>
      <c r="BF27" s="1">
        <v>56</v>
      </c>
      <c r="BG27" s="1">
        <v>845</v>
      </c>
      <c r="BH27" s="1">
        <v>0</v>
      </c>
      <c r="BI27" s="1">
        <v>845</v>
      </c>
      <c r="BJ27" s="1">
        <v>797</v>
      </c>
      <c r="BK27" s="1">
        <v>48</v>
      </c>
      <c r="BL27" s="1">
        <v>493</v>
      </c>
      <c r="BM27" s="1">
        <v>463</v>
      </c>
      <c r="BN27" s="1">
        <v>30</v>
      </c>
      <c r="BO27" s="1">
        <v>498</v>
      </c>
      <c r="BP27" s="1">
        <v>249</v>
      </c>
      <c r="BQ27" s="1">
        <v>233</v>
      </c>
      <c r="BR27" s="1">
        <v>16</v>
      </c>
      <c r="BS27" s="1">
        <v>612</v>
      </c>
      <c r="BT27" s="1">
        <v>85</v>
      </c>
      <c r="BU27" s="1">
        <v>85</v>
      </c>
      <c r="BV27" s="1">
        <v>0</v>
      </c>
      <c r="BW27" s="1">
        <v>791</v>
      </c>
      <c r="BX27" s="25">
        <f t="shared" si="33"/>
        <v>6.8575597300747762E-2</v>
      </c>
      <c r="BY27" s="19">
        <f t="shared" si="34"/>
        <v>0.9314244026992522</v>
      </c>
      <c r="BZ27" s="19">
        <f t="shared" si="35"/>
        <v>0</v>
      </c>
      <c r="CA27" s="20">
        <f t="shared" si="36"/>
        <v>1</v>
      </c>
      <c r="CB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70" zoomScaleNormal="70" workbookViewId="0">
      <selection activeCell="M201" sqref="M201"/>
    </sheetView>
  </sheetViews>
  <sheetFormatPr defaultRowHeight="15" x14ac:dyDescent="0.25"/>
  <cols>
    <col min="1" max="1" width="14.85546875" style="1" customWidth="1"/>
    <col min="2" max="2" width="14.5703125" style="6" bestFit="1" customWidth="1"/>
    <col min="3" max="5" width="16.42578125" style="6" customWidth="1"/>
    <col min="7" max="7" width="21.28515625" style="6" customWidth="1"/>
    <col min="8" max="8" width="17.28515625" style="6" customWidth="1"/>
    <col min="9" max="9" width="15.28515625" style="6" customWidth="1"/>
    <col min="10" max="10" width="12.5703125" style="6" customWidth="1"/>
    <col min="12" max="12" width="19" style="6" customWidth="1"/>
    <col min="13" max="13" width="17" style="6" customWidth="1"/>
    <col min="14" max="14" width="12.140625" style="6" customWidth="1"/>
    <col min="15" max="15" width="14.85546875" style="6" customWidth="1"/>
    <col min="16" max="16" width="9.140625" customWidth="1"/>
    <col min="17" max="17" width="20.5703125" style="6" customWidth="1"/>
    <col min="18" max="20" width="18" style="6" customWidth="1"/>
  </cols>
  <sheetData>
    <row r="1" spans="1:20" x14ac:dyDescent="0.25">
      <c r="A1" s="12"/>
      <c r="B1" s="47" t="s">
        <v>38</v>
      </c>
      <c r="C1" s="22" t="s">
        <v>39</v>
      </c>
      <c r="D1" s="22" t="s">
        <v>40</v>
      </c>
      <c r="E1" s="23" t="s">
        <v>41</v>
      </c>
      <c r="G1" s="21" t="s">
        <v>34</v>
      </c>
      <c r="H1" s="22" t="s">
        <v>35</v>
      </c>
      <c r="I1" s="22" t="s">
        <v>36</v>
      </c>
      <c r="J1" s="23" t="s">
        <v>37</v>
      </c>
      <c r="L1" s="21" t="s">
        <v>66</v>
      </c>
      <c r="M1" s="22" t="s">
        <v>67</v>
      </c>
      <c r="N1" s="22" t="s">
        <v>68</v>
      </c>
      <c r="O1" s="23" t="s">
        <v>69</v>
      </c>
      <c r="Q1" s="48" t="s">
        <v>79</v>
      </c>
      <c r="R1" s="49" t="s">
        <v>80</v>
      </c>
      <c r="S1" s="49" t="s">
        <v>81</v>
      </c>
      <c r="T1" s="50" t="s">
        <v>82</v>
      </c>
    </row>
    <row r="2" spans="1:20" x14ac:dyDescent="0.25">
      <c r="A2" s="14" t="s">
        <v>46</v>
      </c>
      <c r="B2" s="6">
        <v>0.26705129755188373</v>
      </c>
      <c r="C2" s="6">
        <v>0.73294870244811627</v>
      </c>
      <c r="D2" s="6">
        <v>1.3858709485546485E-2</v>
      </c>
      <c r="E2" s="6">
        <v>0.98614129051445354</v>
      </c>
      <c r="G2" s="6">
        <v>0.12442912407484519</v>
      </c>
      <c r="H2" s="6">
        <v>0.87557087592515481</v>
      </c>
      <c r="I2" s="6">
        <v>2.126860050779078E-2</v>
      </c>
      <c r="J2" s="6">
        <v>0.97873139949220922</v>
      </c>
      <c r="L2" s="6">
        <v>7.0205664548344454E-2</v>
      </c>
      <c r="M2" s="6">
        <v>0.92979433545165557</v>
      </c>
      <c r="N2" s="6">
        <v>6.8388564161139141E-3</v>
      </c>
      <c r="O2" s="6">
        <v>0.99316114358388607</v>
      </c>
      <c r="Q2" s="6">
        <v>7.8370956193506189E-2</v>
      </c>
      <c r="R2" s="6">
        <v>0.9216290438064938</v>
      </c>
      <c r="S2" s="6">
        <v>3.150412754276591E-4</v>
      </c>
      <c r="T2" s="6">
        <v>0.9996849587245723</v>
      </c>
    </row>
    <row r="3" spans="1:20" x14ac:dyDescent="0.25">
      <c r="A3" s="14" t="s">
        <v>47</v>
      </c>
      <c r="B3" s="6">
        <v>0.25305055661016679</v>
      </c>
      <c r="C3" s="6">
        <v>0.74694944338983316</v>
      </c>
      <c r="D3" s="6">
        <v>1.2118946154764679E-2</v>
      </c>
      <c r="E3" s="6">
        <v>0.98788105384523528</v>
      </c>
      <c r="G3" s="6">
        <v>0.11485422508479558</v>
      </c>
      <c r="H3" s="6">
        <v>0.88514577491520441</v>
      </c>
      <c r="I3" s="6">
        <v>1.7288433090851915E-2</v>
      </c>
      <c r="J3" s="6">
        <v>0.98271156690914807</v>
      </c>
      <c r="L3" s="6">
        <v>6.7854652461877676E-2</v>
      </c>
      <c r="M3" s="6">
        <v>0.93214534753812228</v>
      </c>
      <c r="N3" s="6">
        <v>5.3570503045776126E-3</v>
      </c>
      <c r="O3" s="6">
        <v>0.99464294969542244</v>
      </c>
      <c r="Q3" s="6">
        <v>7.8566384702430728E-2</v>
      </c>
      <c r="R3" s="6">
        <v>0.92143361529756929</v>
      </c>
      <c r="S3" s="6">
        <v>2.7867910425190864E-4</v>
      </c>
      <c r="T3" s="6">
        <v>0.99972132089574806</v>
      </c>
    </row>
    <row r="4" spans="1:20" x14ac:dyDescent="0.25">
      <c r="A4" s="14" t="s">
        <v>43</v>
      </c>
      <c r="B4" s="6">
        <v>0.34118493914842629</v>
      </c>
      <c r="C4" s="6">
        <v>0.64759771373466868</v>
      </c>
      <c r="D4" s="6">
        <v>2.2284423492437633E-2</v>
      </c>
      <c r="E4" s="6">
        <v>0.97771557650756236</v>
      </c>
      <c r="G4" s="6">
        <v>0.18476675685529523</v>
      </c>
      <c r="H4" s="6">
        <v>0.8152332431447048</v>
      </c>
      <c r="I4" s="6">
        <v>4.1890736604064976E-2</v>
      </c>
      <c r="J4" s="6">
        <v>0.95810926339593505</v>
      </c>
      <c r="L4" s="6">
        <v>9.179167595494421E-2</v>
      </c>
      <c r="M4" s="6">
        <v>0.9082083240450558</v>
      </c>
      <c r="N4" s="6">
        <v>1.5548062966790835E-2</v>
      </c>
      <c r="O4" s="6">
        <v>0.98445193703320921</v>
      </c>
      <c r="Q4" s="6">
        <v>8.1580483046344923E-2</v>
      </c>
      <c r="R4" s="6">
        <v>0.91841951695365509</v>
      </c>
      <c r="S4" s="6">
        <v>3.5774729281615918E-4</v>
      </c>
      <c r="T4" s="6">
        <v>0.99964225270718388</v>
      </c>
    </row>
    <row r="5" spans="1:20" ht="30" x14ac:dyDescent="0.25">
      <c r="A5" s="14" t="s">
        <v>44</v>
      </c>
      <c r="B5" s="6">
        <v>0.2384218678195156</v>
      </c>
      <c r="C5" s="6">
        <v>0.76157813218048442</v>
      </c>
      <c r="D5" s="6">
        <v>8.1873121982511225E-3</v>
      </c>
      <c r="E5" s="6">
        <v>0.99181268780174892</v>
      </c>
      <c r="G5" s="6">
        <v>0.11176880947918619</v>
      </c>
      <c r="H5" s="6">
        <v>0.88823119052081378</v>
      </c>
      <c r="I5" s="6">
        <v>1.3988060099892716E-2</v>
      </c>
      <c r="J5" s="6">
        <v>0.98601193990010727</v>
      </c>
      <c r="L5" s="6">
        <v>6.6237702575825605E-2</v>
      </c>
      <c r="M5" s="6">
        <v>0.93376229742417438</v>
      </c>
      <c r="N5" s="6">
        <v>4.1505583537609098E-3</v>
      </c>
      <c r="O5" s="6">
        <v>0.99584944164623912</v>
      </c>
      <c r="Q5" s="6">
        <v>8.7701959913386265E-2</v>
      </c>
      <c r="R5" s="6">
        <v>0.91229804008661375</v>
      </c>
      <c r="S5" s="6">
        <v>1.3988405166384308E-4</v>
      </c>
      <c r="T5" s="6">
        <v>0.99986011594833613</v>
      </c>
    </row>
    <row r="6" spans="1:20" ht="30" x14ac:dyDescent="0.25">
      <c r="A6" s="14" t="s">
        <v>45</v>
      </c>
      <c r="B6" s="17">
        <v>0.2589054662790326</v>
      </c>
      <c r="C6" s="17">
        <v>0.74109453372096734</v>
      </c>
      <c r="D6" s="17">
        <v>1.3333753625015762E-2</v>
      </c>
      <c r="E6" s="18">
        <v>0.98666624637498423</v>
      </c>
      <c r="G6" s="6">
        <v>0.12621094282985401</v>
      </c>
      <c r="H6" s="6">
        <v>0.87378905717014599</v>
      </c>
      <c r="I6" s="6">
        <v>2.3167052380317698E-2</v>
      </c>
      <c r="J6" s="6">
        <v>0.97683294761968231</v>
      </c>
      <c r="L6" s="6">
        <v>5.3074792795995633E-2</v>
      </c>
      <c r="M6" s="6">
        <v>0.94692520720400442</v>
      </c>
      <c r="N6" s="6">
        <v>5.0956487820358132E-3</v>
      </c>
      <c r="O6" s="6">
        <v>0.99490435121796417</v>
      </c>
      <c r="Q6" s="6">
        <v>7.4422668155780525E-2</v>
      </c>
      <c r="R6" s="6">
        <v>0.92557733184421953</v>
      </c>
      <c r="S6" s="6">
        <v>1.9163583295251854E-4</v>
      </c>
      <c r="T6" s="6">
        <v>0.99980836416704744</v>
      </c>
    </row>
    <row r="7" spans="1:20" ht="15.75" thickBot="1" x14ac:dyDescent="0.3">
      <c r="A7" s="14"/>
    </row>
    <row r="8" spans="1:20" x14ac:dyDescent="0.25">
      <c r="A8" s="12"/>
      <c r="B8" s="47" t="s">
        <v>38</v>
      </c>
      <c r="C8" s="22" t="s">
        <v>39</v>
      </c>
      <c r="D8" s="22" t="s">
        <v>40</v>
      </c>
      <c r="E8" s="23" t="s">
        <v>41</v>
      </c>
      <c r="G8" s="21" t="s">
        <v>34</v>
      </c>
      <c r="H8" s="22" t="s">
        <v>35</v>
      </c>
      <c r="I8" s="22" t="s">
        <v>36</v>
      </c>
      <c r="J8" s="23" t="s">
        <v>37</v>
      </c>
      <c r="L8" s="21" t="s">
        <v>66</v>
      </c>
      <c r="M8" s="22" t="s">
        <v>67</v>
      </c>
      <c r="N8" s="22" t="s">
        <v>68</v>
      </c>
      <c r="O8" s="23" t="s">
        <v>69</v>
      </c>
      <c r="Q8" s="48" t="s">
        <v>79</v>
      </c>
      <c r="R8" s="49" t="s">
        <v>80</v>
      </c>
      <c r="S8" s="49" t="s">
        <v>81</v>
      </c>
      <c r="T8" s="50" t="s">
        <v>82</v>
      </c>
    </row>
    <row r="9" spans="1:20" x14ac:dyDescent="0.25">
      <c r="A9" s="14" t="s">
        <v>46</v>
      </c>
      <c r="B9" s="6">
        <v>0.26705129755188373</v>
      </c>
      <c r="C9" s="6">
        <v>0.73294870244811627</v>
      </c>
      <c r="D9" s="6">
        <v>1.3858709485546485E-2</v>
      </c>
      <c r="E9" s="6">
        <v>0.98614129051445354</v>
      </c>
      <c r="G9" s="6">
        <v>0.12442912407484519</v>
      </c>
      <c r="H9" s="6">
        <v>0.87557087592515481</v>
      </c>
      <c r="I9" s="6">
        <v>2.126860050779078E-2</v>
      </c>
      <c r="J9" s="6">
        <v>0.97873139949220922</v>
      </c>
      <c r="L9" s="6">
        <v>7.0205664548344454E-2</v>
      </c>
      <c r="M9" s="6">
        <v>0.92979433545165557</v>
      </c>
      <c r="N9" s="6">
        <v>6.8388564161139141E-3</v>
      </c>
      <c r="O9" s="6">
        <v>0.99316114358388607</v>
      </c>
      <c r="Q9" s="6">
        <v>7.8370956193506189E-2</v>
      </c>
      <c r="R9" s="6">
        <v>0.9216290438064938</v>
      </c>
      <c r="S9" s="6">
        <v>3.150412754276591E-4</v>
      </c>
      <c r="T9" s="6">
        <v>0.9996849587245723</v>
      </c>
    </row>
    <row r="10" spans="1:20" s="8" customFormat="1" x14ac:dyDescent="0.25">
      <c r="A10" s="14" t="s">
        <v>43</v>
      </c>
      <c r="B10" s="51">
        <v>0.34118493914842629</v>
      </c>
      <c r="C10" s="51">
        <v>0.64759771373466868</v>
      </c>
      <c r="D10" s="51">
        <v>2.2284423492437633E-2</v>
      </c>
      <c r="E10" s="51">
        <v>0.97771557650756236</v>
      </c>
      <c r="F10" s="10"/>
      <c r="G10" s="51">
        <v>0.18476675685529523</v>
      </c>
      <c r="H10" s="51">
        <v>0.8152332431447048</v>
      </c>
      <c r="I10" s="51">
        <v>4.1890736604064976E-2</v>
      </c>
      <c r="J10" s="51">
        <v>0.95810926339593505</v>
      </c>
      <c r="K10" s="10"/>
      <c r="L10" s="51">
        <v>9.179167595494421E-2</v>
      </c>
      <c r="M10" s="51">
        <v>0.9082083240450558</v>
      </c>
      <c r="N10" s="51">
        <v>1.5548062966790835E-2</v>
      </c>
      <c r="O10" s="51">
        <v>0.98445193703320921</v>
      </c>
      <c r="P10" s="10"/>
      <c r="Q10" s="51">
        <v>8.1580483046344923E-2</v>
      </c>
      <c r="R10" s="51">
        <v>0.91841951695365509</v>
      </c>
      <c r="S10" s="51">
        <v>3.5774729281615918E-4</v>
      </c>
      <c r="T10" s="51">
        <v>0.99964225270718388</v>
      </c>
    </row>
    <row r="11" spans="1:20" s="8" customFormat="1" x14ac:dyDescent="0.25">
      <c r="A11" s="14" t="s">
        <v>48</v>
      </c>
      <c r="B11" s="51">
        <v>0.363433958787581</v>
      </c>
      <c r="C11" s="51">
        <v>0.636566041212419</v>
      </c>
      <c r="D11" s="51">
        <v>2.3378570893004425E-2</v>
      </c>
      <c r="E11" s="51">
        <v>0.97662142910699556</v>
      </c>
      <c r="F11" s="10"/>
      <c r="G11" s="51">
        <v>0.20301429232305032</v>
      </c>
      <c r="H11" s="51">
        <v>0.79698570767694965</v>
      </c>
      <c r="I11" s="51">
        <v>5.0893544908334615E-2</v>
      </c>
      <c r="J11" s="51">
        <v>0.94910645509166536</v>
      </c>
      <c r="K11" s="10"/>
      <c r="L11" s="51">
        <v>0.10091273790500999</v>
      </c>
      <c r="M11" s="51">
        <v>0.89908726209499001</v>
      </c>
      <c r="N11" s="51">
        <v>2.3207160016254488E-2</v>
      </c>
      <c r="O11" s="51">
        <v>0.97679283998374555</v>
      </c>
      <c r="P11" s="10"/>
      <c r="Q11" s="51">
        <v>7.9110081112398603E-2</v>
      </c>
      <c r="R11" s="51">
        <v>0.92088991888760141</v>
      </c>
      <c r="S11" s="51">
        <v>6.99385347876962E-4</v>
      </c>
      <c r="T11" s="51">
        <v>0.99930061465212305</v>
      </c>
    </row>
    <row r="12" spans="1:20" s="8" customFormat="1" x14ac:dyDescent="0.25">
      <c r="A12" s="14" t="s">
        <v>49</v>
      </c>
      <c r="B12" s="51">
        <v>0.27766154581863828</v>
      </c>
      <c r="C12" s="51">
        <v>0.72233845418136167</v>
      </c>
      <c r="D12" s="51">
        <v>1.4898127429042516E-2</v>
      </c>
      <c r="E12" s="51">
        <v>0.98510187257095749</v>
      </c>
      <c r="F12" s="10"/>
      <c r="G12" s="51">
        <v>0.12449242099422432</v>
      </c>
      <c r="H12" s="51">
        <v>0.87550757900577569</v>
      </c>
      <c r="I12" s="51">
        <v>3.3681850308303479E-2</v>
      </c>
      <c r="J12" s="51">
        <v>0.96631814969169649</v>
      </c>
      <c r="K12" s="10"/>
      <c r="L12" s="51">
        <v>7.4940229444797959E-2</v>
      </c>
      <c r="M12" s="51">
        <v>0.92505977055520205</v>
      </c>
      <c r="N12" s="51">
        <v>5.7675298511129678E-3</v>
      </c>
      <c r="O12" s="51">
        <v>0.99423247014888705</v>
      </c>
      <c r="P12" s="10"/>
      <c r="Q12" s="51">
        <v>7.6489277204130263E-2</v>
      </c>
      <c r="R12" s="51">
        <v>0.92351072279586977</v>
      </c>
      <c r="S12" s="51">
        <v>0</v>
      </c>
      <c r="T12" s="51">
        <v>1</v>
      </c>
    </row>
    <row r="13" spans="1:20" s="8" customFormat="1" x14ac:dyDescent="0.25">
      <c r="A13" s="14" t="s">
        <v>50</v>
      </c>
      <c r="B13" s="51">
        <v>0.38245931283905965</v>
      </c>
      <c r="C13" s="51">
        <v>0.61754068716094035</v>
      </c>
      <c r="D13" s="51">
        <v>2.5174902220018731E-2</v>
      </c>
      <c r="E13" s="51">
        <v>0.97482509777998128</v>
      </c>
      <c r="F13" s="10"/>
      <c r="G13" s="51">
        <v>0.18787014696205309</v>
      </c>
      <c r="H13" s="51">
        <v>0.81212985303794694</v>
      </c>
      <c r="I13" s="51">
        <v>2.4082200577972813E-2</v>
      </c>
      <c r="J13" s="51">
        <v>0.97591779942202717</v>
      </c>
      <c r="K13" s="10"/>
      <c r="L13" s="51">
        <v>8.8325770086549446E-2</v>
      </c>
      <c r="M13" s="51">
        <v>0.9116742299134506</v>
      </c>
      <c r="N13" s="51">
        <v>5.6621651457168087E-3</v>
      </c>
      <c r="O13" s="51">
        <v>0.99433783485428318</v>
      </c>
      <c r="P13" s="10"/>
      <c r="Q13" s="51">
        <v>0.10285238392671248</v>
      </c>
      <c r="R13" s="51">
        <v>0.89714761607328752</v>
      </c>
      <c r="S13" s="51">
        <v>0</v>
      </c>
      <c r="T13" s="51">
        <v>1</v>
      </c>
    </row>
    <row r="14" spans="1:20" s="8" customFormat="1" ht="15.75" thickBot="1" x14ac:dyDescent="0.3">
      <c r="A14" s="14"/>
      <c r="B14" s="51"/>
      <c r="C14" s="51"/>
      <c r="D14" s="51"/>
      <c r="E14" s="51"/>
      <c r="F14" s="10"/>
      <c r="G14" s="51"/>
      <c r="H14" s="51"/>
      <c r="I14" s="51"/>
      <c r="J14" s="51"/>
      <c r="K14" s="10"/>
      <c r="L14" s="51"/>
      <c r="M14" s="51"/>
      <c r="N14" s="51"/>
      <c r="O14" s="51"/>
      <c r="P14" s="10"/>
      <c r="Q14" s="51"/>
      <c r="R14" s="51"/>
      <c r="S14" s="51"/>
      <c r="T14" s="51"/>
    </row>
    <row r="15" spans="1:20" x14ac:dyDescent="0.25">
      <c r="A15" s="12"/>
      <c r="B15" s="52" t="s">
        <v>38</v>
      </c>
      <c r="C15" s="53" t="s">
        <v>39</v>
      </c>
      <c r="D15" s="53" t="s">
        <v>40</v>
      </c>
      <c r="E15" s="54" t="s">
        <v>41</v>
      </c>
      <c r="F15" s="10"/>
      <c r="G15" s="55" t="s">
        <v>34</v>
      </c>
      <c r="H15" s="53" t="s">
        <v>35</v>
      </c>
      <c r="I15" s="53" t="s">
        <v>36</v>
      </c>
      <c r="J15" s="54" t="s">
        <v>37</v>
      </c>
      <c r="K15" s="10"/>
      <c r="L15" s="55" t="s">
        <v>66</v>
      </c>
      <c r="M15" s="53" t="s">
        <v>67</v>
      </c>
      <c r="N15" s="53" t="s">
        <v>68</v>
      </c>
      <c r="O15" s="54" t="s">
        <v>69</v>
      </c>
      <c r="P15" s="10"/>
      <c r="Q15" s="56" t="s">
        <v>79</v>
      </c>
      <c r="R15" s="57" t="s">
        <v>80</v>
      </c>
      <c r="S15" s="57" t="s">
        <v>81</v>
      </c>
      <c r="T15" s="58" t="s">
        <v>82</v>
      </c>
    </row>
    <row r="16" spans="1:20" s="9" customFormat="1" ht="17.100000000000001" customHeight="1" x14ac:dyDescent="0.25">
      <c r="A16" s="14" t="s">
        <v>46</v>
      </c>
      <c r="B16" s="51">
        <v>0.26705129755188373</v>
      </c>
      <c r="C16" s="51">
        <v>0.73294870244811627</v>
      </c>
      <c r="D16" s="51">
        <v>1.3858709485546485E-2</v>
      </c>
      <c r="E16" s="51">
        <v>0.98614129051445354</v>
      </c>
      <c r="F16" s="10"/>
      <c r="G16" s="51">
        <v>0.12442912407484519</v>
      </c>
      <c r="H16" s="51">
        <v>0.87557087592515481</v>
      </c>
      <c r="I16" s="51">
        <v>2.126860050779078E-2</v>
      </c>
      <c r="J16" s="51">
        <v>0.97873139949220922</v>
      </c>
      <c r="K16" s="10"/>
      <c r="L16" s="51">
        <v>7.0205664548344454E-2</v>
      </c>
      <c r="M16" s="51">
        <v>0.92979433545165557</v>
      </c>
      <c r="N16" s="51">
        <v>6.8388564161139141E-3</v>
      </c>
      <c r="O16" s="51">
        <v>0.99316114358388607</v>
      </c>
      <c r="P16" s="10"/>
      <c r="Q16" s="51">
        <v>7.8370956193506203E-2</v>
      </c>
      <c r="R16" s="51">
        <v>0.9216290438064938</v>
      </c>
      <c r="S16" s="51">
        <v>3.150412754276591E-4</v>
      </c>
      <c r="T16" s="51">
        <v>0.9996849587245723</v>
      </c>
    </row>
    <row r="17" spans="1:20" s="7" customFormat="1" ht="13.5" customHeight="1" x14ac:dyDescent="0.25">
      <c r="A17" s="14" t="s">
        <v>44</v>
      </c>
      <c r="B17" s="51">
        <v>0.2384218678195156</v>
      </c>
      <c r="C17" s="51">
        <v>0.76157813218048442</v>
      </c>
      <c r="D17" s="51">
        <v>8.1873121982511225E-3</v>
      </c>
      <c r="E17" s="51">
        <v>0.99181268780174892</v>
      </c>
      <c r="F17" s="10"/>
      <c r="G17" s="51">
        <v>0.11176880947918619</v>
      </c>
      <c r="H17" s="51">
        <v>0.88823119052081378</v>
      </c>
      <c r="I17" s="51">
        <v>1.3988060099892716E-2</v>
      </c>
      <c r="J17" s="51">
        <v>0.98601193990010727</v>
      </c>
      <c r="K17" s="10"/>
      <c r="L17" s="51">
        <v>6.6237702575825605E-2</v>
      </c>
      <c r="M17" s="51">
        <v>0.93376229742417438</v>
      </c>
      <c r="N17" s="51">
        <v>4.1505583537609098E-3</v>
      </c>
      <c r="O17" s="51">
        <v>0.99584944164623912</v>
      </c>
      <c r="P17" s="10"/>
      <c r="Q17" s="51">
        <v>8.7701959913386293E-2</v>
      </c>
      <c r="R17" s="51">
        <v>0.91229804008661375</v>
      </c>
      <c r="S17" s="51">
        <v>1.3988405166384308E-4</v>
      </c>
      <c r="T17" s="51">
        <v>0.99986011594833613</v>
      </c>
    </row>
    <row r="18" spans="1:20" s="7" customFormat="1" x14ac:dyDescent="0.25">
      <c r="A18" s="14" t="s">
        <v>51</v>
      </c>
      <c r="B18" s="51">
        <v>0.33511904761904759</v>
      </c>
      <c r="C18" s="51">
        <v>0.66488095238095235</v>
      </c>
      <c r="D18" s="51">
        <v>8.943089430894309E-2</v>
      </c>
      <c r="E18" s="51">
        <v>0.91056910569105687</v>
      </c>
      <c r="F18" s="10"/>
      <c r="G18" s="51">
        <v>0.14774859287054409</v>
      </c>
      <c r="H18" s="51">
        <v>0.85225140712945591</v>
      </c>
      <c r="I18" s="51">
        <v>2.2018348623853212E-2</v>
      </c>
      <c r="J18" s="51">
        <v>0.97798165137614679</v>
      </c>
      <c r="K18" s="10"/>
      <c r="L18" s="51">
        <v>6.6361722210121252E-2</v>
      </c>
      <c r="M18" s="51">
        <v>0.93363827778987873</v>
      </c>
      <c r="N18" s="51">
        <v>1.2546601663320906E-2</v>
      </c>
      <c r="O18" s="51">
        <v>0.98745339833667911</v>
      </c>
      <c r="P18" s="10"/>
      <c r="Q18" s="51">
        <v>9.4081584531950008E-2</v>
      </c>
      <c r="R18" s="51">
        <v>0.90591841546804996</v>
      </c>
      <c r="S18" s="51">
        <v>0</v>
      </c>
      <c r="T18" s="51">
        <v>1</v>
      </c>
    </row>
    <row r="19" spans="1:20" s="7" customFormat="1" x14ac:dyDescent="0.25">
      <c r="A19" s="14" t="s">
        <v>52</v>
      </c>
      <c r="B19" s="51">
        <v>0.18510206262691034</v>
      </c>
      <c r="C19" s="51">
        <v>0.81489793737308969</v>
      </c>
      <c r="D19" s="51">
        <v>2.2924774750759718E-3</v>
      </c>
      <c r="E19" s="51">
        <v>0.99770752252492401</v>
      </c>
      <c r="F19" s="10"/>
      <c r="G19" s="51">
        <v>9.8965435465702259E-2</v>
      </c>
      <c r="H19" s="51">
        <v>0.90103456453429775</v>
      </c>
      <c r="I19" s="51">
        <v>8.8292761756453009E-3</v>
      </c>
      <c r="J19" s="51">
        <v>0.99117072382435467</v>
      </c>
      <c r="K19" s="10"/>
      <c r="L19" s="51">
        <v>6.3537913721206263E-2</v>
      </c>
      <c r="M19" s="51">
        <v>0.93646208627879368</v>
      </c>
      <c r="N19" s="51">
        <v>2.8698011039307897E-3</v>
      </c>
      <c r="O19" s="51">
        <v>0.99713019889606924</v>
      </c>
      <c r="P19" s="10"/>
      <c r="Q19" s="51">
        <v>7.9531350841483398E-2</v>
      </c>
      <c r="R19" s="51">
        <v>0.92046864915851656</v>
      </c>
      <c r="S19" s="51">
        <v>0</v>
      </c>
      <c r="T19" s="51">
        <v>1</v>
      </c>
    </row>
    <row r="20" spans="1:20" s="7" customFormat="1" x14ac:dyDescent="0.25">
      <c r="A20" s="14" t="s">
        <v>53</v>
      </c>
      <c r="B20" s="51">
        <v>0.26189574656064624</v>
      </c>
      <c r="C20" s="51">
        <v>0.73810425343935382</v>
      </c>
      <c r="D20" s="51">
        <v>5.1481667503766948E-3</v>
      </c>
      <c r="E20" s="51">
        <v>0.99485183324962334</v>
      </c>
      <c r="F20" s="10"/>
      <c r="G20" s="51">
        <v>0.11281556802244039</v>
      </c>
      <c r="H20" s="51">
        <v>0.88718443197755958</v>
      </c>
      <c r="I20" s="51">
        <v>1.0352206350124342E-2</v>
      </c>
      <c r="J20" s="51">
        <v>0.98964779364987565</v>
      </c>
      <c r="K20" s="10"/>
      <c r="L20" s="51">
        <v>7.9635818089332747E-2</v>
      </c>
      <c r="M20" s="51">
        <v>0.92036418191066727</v>
      </c>
      <c r="N20" s="51">
        <v>3.4713310405010008E-3</v>
      </c>
      <c r="O20" s="51">
        <v>0.99652866895949899</v>
      </c>
      <c r="P20" s="10"/>
      <c r="Q20" s="51">
        <v>0.1108982545764155</v>
      </c>
      <c r="R20" s="51">
        <v>0.88910174542358456</v>
      </c>
      <c r="S20" s="51">
        <v>0</v>
      </c>
      <c r="T20" s="51">
        <v>1</v>
      </c>
    </row>
    <row r="21" spans="1:20" s="7" customFormat="1" x14ac:dyDescent="0.25">
      <c r="A21" s="14" t="s">
        <v>54</v>
      </c>
      <c r="B21" s="51">
        <v>0.27779197546639406</v>
      </c>
      <c r="C21" s="51">
        <v>0.72220802453360589</v>
      </c>
      <c r="D21" s="51">
        <v>8.6141373194831526E-3</v>
      </c>
      <c r="E21" s="51">
        <v>0.99138586268051687</v>
      </c>
      <c r="F21" s="10"/>
      <c r="G21" s="51">
        <v>0.11087010928505882</v>
      </c>
      <c r="H21" s="51">
        <v>0.8891298907149412</v>
      </c>
      <c r="I21" s="51">
        <v>3.5173857050869284E-2</v>
      </c>
      <c r="J21" s="51">
        <v>0.96482614294913072</v>
      </c>
      <c r="K21" s="10"/>
      <c r="L21" s="51">
        <v>7.2234854090707276E-2</v>
      </c>
      <c r="M21" s="51">
        <v>0.92776514590929271</v>
      </c>
      <c r="N21" s="51">
        <v>7.0403719240120771E-3</v>
      </c>
      <c r="O21" s="51">
        <v>0.99295962807598792</v>
      </c>
      <c r="P21" s="10"/>
      <c r="Q21" s="51">
        <v>7.8714249557074165E-2</v>
      </c>
      <c r="R21" s="51">
        <v>0.92128575044292582</v>
      </c>
      <c r="S21" s="51">
        <v>0</v>
      </c>
      <c r="T21" s="51">
        <v>1</v>
      </c>
    </row>
    <row r="22" spans="1:20" s="7" customFormat="1" x14ac:dyDescent="0.25">
      <c r="A22" s="14" t="s">
        <v>55</v>
      </c>
      <c r="B22" s="51">
        <v>0.27461928934010155</v>
      </c>
      <c r="C22" s="51">
        <v>0.72538071065989851</v>
      </c>
      <c r="D22" s="51">
        <v>3.1941031941031942E-2</v>
      </c>
      <c r="E22" s="51">
        <v>0.96805896805896807</v>
      </c>
      <c r="F22" s="10"/>
      <c r="G22" s="51">
        <v>0.22494226327944572</v>
      </c>
      <c r="H22" s="51">
        <v>0.77505773672055422</v>
      </c>
      <c r="I22" s="51">
        <v>7.2606553865924184E-2</v>
      </c>
      <c r="J22" s="51">
        <v>0.92739344613407582</v>
      </c>
      <c r="K22" s="10"/>
      <c r="L22" s="51">
        <v>5.7186760247518585E-2</v>
      </c>
      <c r="M22" s="51">
        <v>0.94281323975248144</v>
      </c>
      <c r="N22" s="51">
        <v>3.4290526991256919E-2</v>
      </c>
      <c r="O22" s="51">
        <v>0.9657094730087431</v>
      </c>
      <c r="P22" s="10"/>
      <c r="Q22" s="51">
        <v>7.5217735550277123E-2</v>
      </c>
      <c r="R22" s="51">
        <v>0.92478226444972289</v>
      </c>
      <c r="S22" s="51">
        <v>0</v>
      </c>
      <c r="T22" s="51">
        <v>1</v>
      </c>
    </row>
    <row r="23" spans="1:20" s="7" customFormat="1" x14ac:dyDescent="0.25">
      <c r="A23" s="14" t="s">
        <v>56</v>
      </c>
      <c r="B23" s="51">
        <v>0.25343696460657722</v>
      </c>
      <c r="C23" s="51">
        <v>0.74656303539342272</v>
      </c>
      <c r="D23" s="51">
        <v>5.6922054179823836E-3</v>
      </c>
      <c r="E23" s="51">
        <v>0.99430779458201757</v>
      </c>
      <c r="F23" s="10"/>
      <c r="G23" s="51">
        <v>0.11447259626742264</v>
      </c>
      <c r="H23" s="51">
        <v>0.88552740373257732</v>
      </c>
      <c r="I23" s="51">
        <v>1.2855268911237429E-2</v>
      </c>
      <c r="J23" s="51">
        <v>0.98714473108876255</v>
      </c>
      <c r="K23" s="10"/>
      <c r="L23" s="51">
        <v>6.2211721223595105E-2</v>
      </c>
      <c r="M23" s="51">
        <v>0.93778827877640492</v>
      </c>
      <c r="N23" s="51">
        <v>2.294675401129802E-3</v>
      </c>
      <c r="O23" s="51">
        <v>0.99770532459887018</v>
      </c>
      <c r="P23" s="10"/>
      <c r="Q23" s="51">
        <v>9.100318471337579E-2</v>
      </c>
      <c r="R23" s="51">
        <v>0.90899681528662424</v>
      </c>
      <c r="S23" s="51">
        <v>3.2712997964524573E-4</v>
      </c>
      <c r="T23" s="51">
        <v>0.99967287002035476</v>
      </c>
    </row>
    <row r="24" spans="1:20" s="7" customFormat="1" ht="15.75" thickBot="1" x14ac:dyDescent="0.3">
      <c r="A24" s="14"/>
      <c r="B24" s="51"/>
      <c r="C24" s="51"/>
      <c r="D24" s="51"/>
      <c r="E24" s="51"/>
      <c r="F24" s="10"/>
      <c r="G24" s="51"/>
      <c r="H24" s="51"/>
      <c r="I24" s="51"/>
      <c r="J24" s="51"/>
      <c r="K24" s="10"/>
      <c r="L24" s="51"/>
      <c r="M24" s="51"/>
      <c r="N24" s="51"/>
      <c r="O24" s="51"/>
      <c r="P24" s="10"/>
      <c r="Q24" s="51"/>
      <c r="R24" s="51"/>
      <c r="S24" s="51"/>
      <c r="T24" s="51"/>
    </row>
    <row r="25" spans="1:20" x14ac:dyDescent="0.25">
      <c r="A25" s="12"/>
      <c r="B25" s="52" t="s">
        <v>38</v>
      </c>
      <c r="C25" s="53" t="s">
        <v>39</v>
      </c>
      <c r="D25" s="53" t="s">
        <v>40</v>
      </c>
      <c r="E25" s="54" t="s">
        <v>41</v>
      </c>
      <c r="F25" s="10"/>
      <c r="G25" s="55" t="s">
        <v>34</v>
      </c>
      <c r="H25" s="53" t="s">
        <v>35</v>
      </c>
      <c r="I25" s="53" t="s">
        <v>36</v>
      </c>
      <c r="J25" s="54" t="s">
        <v>37</v>
      </c>
      <c r="K25" s="10"/>
      <c r="L25" s="55" t="s">
        <v>66</v>
      </c>
      <c r="M25" s="53" t="s">
        <v>67</v>
      </c>
      <c r="N25" s="53" t="s">
        <v>68</v>
      </c>
      <c r="O25" s="54" t="s">
        <v>69</v>
      </c>
      <c r="P25" s="10"/>
      <c r="Q25" s="56" t="s">
        <v>79</v>
      </c>
      <c r="R25" s="57" t="s">
        <v>80</v>
      </c>
      <c r="S25" s="57" t="s">
        <v>81</v>
      </c>
      <c r="T25" s="58" t="s">
        <v>82</v>
      </c>
    </row>
    <row r="26" spans="1:20" s="9" customFormat="1" ht="21" customHeight="1" x14ac:dyDescent="0.25">
      <c r="A26" s="14" t="s">
        <v>46</v>
      </c>
      <c r="B26" s="51">
        <v>0.26705129755188373</v>
      </c>
      <c r="C26" s="51">
        <v>0.73294870244811627</v>
      </c>
      <c r="D26" s="51">
        <v>1.3858709485546485E-2</v>
      </c>
      <c r="E26" s="51">
        <v>0.98614129051445354</v>
      </c>
      <c r="F26" s="10"/>
      <c r="G26" s="51">
        <v>0.12442912407484519</v>
      </c>
      <c r="H26" s="51">
        <v>0.87557087592515481</v>
      </c>
      <c r="I26" s="51">
        <v>2.126860050779078E-2</v>
      </c>
      <c r="J26" s="51">
        <v>0.97873139949220922</v>
      </c>
      <c r="K26" s="10"/>
      <c r="L26" s="51">
        <v>7.0205664548344454E-2</v>
      </c>
      <c r="M26" s="51">
        <v>0.92979433545165557</v>
      </c>
      <c r="N26" s="51">
        <v>6.8388564161139141E-3</v>
      </c>
      <c r="O26" s="51">
        <v>0.99316114358388607</v>
      </c>
      <c r="P26" s="10"/>
      <c r="Q26" s="51">
        <v>7.8370956193506189E-2</v>
      </c>
      <c r="R26" s="51">
        <v>0.9216290438064938</v>
      </c>
      <c r="S26" s="51">
        <v>3.150412754276591E-4</v>
      </c>
      <c r="T26" s="51">
        <v>0.9996849587245723</v>
      </c>
    </row>
    <row r="27" spans="1:20" s="3" customFormat="1" ht="18" customHeight="1" x14ac:dyDescent="0.25">
      <c r="A27" s="14" t="s">
        <v>45</v>
      </c>
      <c r="B27" s="36">
        <v>0.2589054662790326</v>
      </c>
      <c r="C27" s="36">
        <v>0.74109453372096734</v>
      </c>
      <c r="D27" s="36">
        <v>1.3333753625015762E-2</v>
      </c>
      <c r="E27" s="36">
        <v>0.98666624637498423</v>
      </c>
      <c r="F27" s="10"/>
      <c r="G27" s="51">
        <v>0.12621094282985401</v>
      </c>
      <c r="H27" s="51">
        <v>0.87378905717014599</v>
      </c>
      <c r="I27" s="51">
        <v>2.3167052380317698E-2</v>
      </c>
      <c r="J27" s="51">
        <v>0.97683294761968231</v>
      </c>
      <c r="K27" s="10"/>
      <c r="L27" s="51">
        <v>5.3074792795995633E-2</v>
      </c>
      <c r="M27" s="51">
        <v>0.94692520720400442</v>
      </c>
      <c r="N27" s="51">
        <v>5.0956487820358132E-3</v>
      </c>
      <c r="O27" s="51">
        <v>0.99490435121796417</v>
      </c>
      <c r="P27" s="10"/>
      <c r="Q27" s="51">
        <v>7.4422668155780525E-2</v>
      </c>
      <c r="R27" s="51">
        <v>0.92557733184421953</v>
      </c>
      <c r="S27" s="51">
        <v>1.9163583295251854E-4</v>
      </c>
      <c r="T27" s="51">
        <v>0.99980836416704744</v>
      </c>
    </row>
    <row r="28" spans="1:20" s="3" customFormat="1" x14ac:dyDescent="0.25">
      <c r="A28" s="14" t="s">
        <v>57</v>
      </c>
      <c r="B28" s="36">
        <v>0.32831541218637994</v>
      </c>
      <c r="C28" s="36">
        <v>0.67168458781362006</v>
      </c>
      <c r="D28" s="36">
        <v>2.1459227467811159E-3</v>
      </c>
      <c r="E28" s="36">
        <v>0.99785407725321884</v>
      </c>
      <c r="F28" s="10"/>
      <c r="G28" s="51">
        <v>0.10901339829476249</v>
      </c>
      <c r="H28" s="51">
        <v>0.89098660170523747</v>
      </c>
      <c r="I28" s="51">
        <v>1.5980823012385136E-2</v>
      </c>
      <c r="J28" s="51">
        <v>0.98401917698761487</v>
      </c>
      <c r="K28" s="10"/>
      <c r="L28" s="51">
        <v>4.6226163742244891E-2</v>
      </c>
      <c r="M28" s="51">
        <v>0.95377383625775514</v>
      </c>
      <c r="N28" s="51">
        <v>3.1113640675393662E-3</v>
      </c>
      <c r="O28" s="51">
        <v>0.99688863593246069</v>
      </c>
      <c r="P28" s="10"/>
      <c r="Q28" s="51">
        <v>5.9587072044603187E-2</v>
      </c>
      <c r="R28" s="51">
        <v>0.94041292795539677</v>
      </c>
      <c r="S28" s="51">
        <v>0</v>
      </c>
      <c r="T28" s="51">
        <v>1</v>
      </c>
    </row>
    <row r="29" spans="1:20" s="3" customFormat="1" x14ac:dyDescent="0.25">
      <c r="A29" s="14" t="s">
        <v>58</v>
      </c>
      <c r="B29" s="36">
        <v>0.20836820083682009</v>
      </c>
      <c r="C29" s="36">
        <v>0.79163179916317994</v>
      </c>
      <c r="D29" s="36">
        <v>0</v>
      </c>
      <c r="E29" s="36">
        <v>1</v>
      </c>
      <c r="F29" s="10"/>
      <c r="G29" s="51">
        <v>0.16225546605293439</v>
      </c>
      <c r="H29" s="51">
        <v>0.83774453394706561</v>
      </c>
      <c r="I29" s="51">
        <v>1.7231476163124641E-3</v>
      </c>
      <c r="J29" s="51">
        <v>0.99827685238368757</v>
      </c>
      <c r="K29" s="10"/>
      <c r="L29" s="51">
        <v>5.6540488739817922E-2</v>
      </c>
      <c r="M29" s="51">
        <v>0.94345951126018213</v>
      </c>
      <c r="N29" s="51">
        <v>2.606768909936134E-3</v>
      </c>
      <c r="O29" s="51">
        <v>0.99739323109006384</v>
      </c>
      <c r="P29" s="10"/>
      <c r="Q29" s="51">
        <v>7.3483947681331749E-2</v>
      </c>
      <c r="R29" s="51">
        <v>0.92651605231866829</v>
      </c>
      <c r="S29" s="51">
        <v>0</v>
      </c>
      <c r="T29" s="51">
        <v>1</v>
      </c>
    </row>
    <row r="30" spans="1:20" s="3" customFormat="1" x14ac:dyDescent="0.25">
      <c r="A30" s="14" t="s">
        <v>59</v>
      </c>
      <c r="B30" s="36">
        <v>0.31278195488721805</v>
      </c>
      <c r="C30" s="36">
        <v>0.68721804511278195</v>
      </c>
      <c r="D30" s="36">
        <v>1.5544041450777202E-2</v>
      </c>
      <c r="E30" s="36">
        <v>0.98445595854922274</v>
      </c>
      <c r="F30" s="10"/>
      <c r="G30" s="51">
        <v>0.13678789829417445</v>
      </c>
      <c r="H30" s="51">
        <v>0.86321210170582552</v>
      </c>
      <c r="I30" s="51">
        <v>6.3959066197633516E-3</v>
      </c>
      <c r="J30" s="51">
        <v>0.9936040933802367</v>
      </c>
      <c r="K30" s="10"/>
      <c r="L30" s="51">
        <v>3.9544412284328832E-2</v>
      </c>
      <c r="M30" s="51">
        <v>0.96045558771567119</v>
      </c>
      <c r="N30" s="51">
        <v>5.6811810876471686E-3</v>
      </c>
      <c r="O30" s="51">
        <v>0.99431881891235285</v>
      </c>
      <c r="P30" s="10"/>
      <c r="Q30" s="51">
        <v>6.6236811254396247E-2</v>
      </c>
      <c r="R30" s="51">
        <v>0.93376318874560371</v>
      </c>
      <c r="S30" s="51">
        <v>0</v>
      </c>
      <c r="T30" s="51">
        <v>1</v>
      </c>
    </row>
    <row r="31" spans="1:20" s="3" customFormat="1" x14ac:dyDescent="0.25">
      <c r="A31" s="14" t="s">
        <v>60</v>
      </c>
      <c r="B31" s="36">
        <v>0.26950653732602275</v>
      </c>
      <c r="C31" s="36">
        <v>0.73049346267397719</v>
      </c>
      <c r="D31" s="36">
        <v>1.1836292406434941E-2</v>
      </c>
      <c r="E31" s="36">
        <v>0.98816370759356509</v>
      </c>
      <c r="F31" s="10"/>
      <c r="G31" s="51">
        <v>0.1220783588363881</v>
      </c>
      <c r="H31" s="51">
        <v>0.87792164116361193</v>
      </c>
      <c r="I31" s="51">
        <v>3.8635628839314581E-2</v>
      </c>
      <c r="J31" s="51">
        <v>0.9613643711606854</v>
      </c>
      <c r="K31" s="10"/>
      <c r="L31" s="51">
        <v>5.3080628584880205E-2</v>
      </c>
      <c r="M31" s="51">
        <v>0.94691937141511984</v>
      </c>
      <c r="N31" s="51">
        <v>7.7140887519014604E-3</v>
      </c>
      <c r="O31" s="51">
        <v>0.99228591124809851</v>
      </c>
      <c r="P31" s="10"/>
      <c r="Q31" s="51">
        <v>8.8758454250216015E-2</v>
      </c>
      <c r="R31" s="51">
        <v>0.911241545749784</v>
      </c>
      <c r="S31" s="51">
        <v>0</v>
      </c>
      <c r="T31" s="51">
        <v>1</v>
      </c>
    </row>
    <row r="32" spans="1:20" s="3" customFormat="1" x14ac:dyDescent="0.25">
      <c r="A32" s="14" t="s">
        <v>61</v>
      </c>
      <c r="B32" s="36">
        <v>0.21952755905511812</v>
      </c>
      <c r="C32" s="36">
        <v>0.78047244094488188</v>
      </c>
      <c r="D32" s="36">
        <v>3.0534351145038167E-2</v>
      </c>
      <c r="E32" s="36">
        <v>0.96946564885496178</v>
      </c>
      <c r="F32" s="10"/>
      <c r="G32" s="51">
        <v>0.11405150138109239</v>
      </c>
      <c r="H32" s="51">
        <v>0.88594849861890757</v>
      </c>
      <c r="I32" s="51">
        <v>1.4229249011857707E-2</v>
      </c>
      <c r="J32" s="51">
        <v>0.98577075098814226</v>
      </c>
      <c r="K32" s="10"/>
      <c r="L32" s="51">
        <v>5.5075261597000727E-2</v>
      </c>
      <c r="M32" s="51">
        <v>0.94492473840299929</v>
      </c>
      <c r="N32" s="51">
        <v>3.6656584944318228E-3</v>
      </c>
      <c r="O32" s="51">
        <v>0.99633434150556821</v>
      </c>
      <c r="P32" s="10"/>
      <c r="Q32" s="51">
        <v>7.7521350142334286E-2</v>
      </c>
      <c r="R32" s="51">
        <v>0.9224786498576657</v>
      </c>
      <c r="S32" s="51">
        <v>0</v>
      </c>
      <c r="T32" s="51">
        <v>1</v>
      </c>
    </row>
    <row r="33" spans="1:20" s="3" customFormat="1" x14ac:dyDescent="0.25">
      <c r="A33" s="14" t="s">
        <v>62</v>
      </c>
      <c r="B33" s="36">
        <v>0.10681818181818181</v>
      </c>
      <c r="C33" s="36">
        <v>0.89318181818181819</v>
      </c>
      <c r="D33" s="36">
        <v>0</v>
      </c>
      <c r="E33" s="36">
        <v>1</v>
      </c>
      <c r="F33" s="10"/>
      <c r="G33" s="51">
        <v>0.15930902111324377</v>
      </c>
      <c r="H33" s="51">
        <v>0.84069097888675626</v>
      </c>
      <c r="I33" s="51">
        <v>2.4344569288389514E-2</v>
      </c>
      <c r="J33" s="51">
        <v>0.97565543071161054</v>
      </c>
      <c r="K33" s="10"/>
      <c r="L33" s="51">
        <v>9.2872068725330853E-2</v>
      </c>
      <c r="M33" s="51">
        <v>0.90712793127466917</v>
      </c>
      <c r="N33" s="51">
        <v>0</v>
      </c>
      <c r="O33" s="51">
        <v>1</v>
      </c>
      <c r="P33" s="10"/>
      <c r="Q33" s="51">
        <v>0.11126961483594865</v>
      </c>
      <c r="R33" s="51">
        <v>0.88873038516405134</v>
      </c>
      <c r="S33" s="51">
        <v>0</v>
      </c>
      <c r="T33" s="51">
        <v>1</v>
      </c>
    </row>
    <row r="34" spans="1:20" s="3" customFormat="1" x14ac:dyDescent="0.25">
      <c r="A34" s="14" t="s">
        <v>63</v>
      </c>
      <c r="B34" s="36">
        <v>0.26505814962680091</v>
      </c>
      <c r="C34" s="36">
        <v>0.73494185037319915</v>
      </c>
      <c r="D34" s="36">
        <v>8.0922865013774107E-3</v>
      </c>
      <c r="E34" s="36">
        <v>0.99190771349862261</v>
      </c>
      <c r="F34" s="10"/>
      <c r="G34" s="51">
        <v>0.14087373700661482</v>
      </c>
      <c r="H34" s="51">
        <v>0.85912626299338524</v>
      </c>
      <c r="I34" s="51">
        <v>2.4464614948234292E-2</v>
      </c>
      <c r="J34" s="51">
        <v>0.97553538505176574</v>
      </c>
      <c r="K34" s="10"/>
      <c r="L34" s="51">
        <v>5.6247122649599655E-2</v>
      </c>
      <c r="M34" s="51">
        <v>0.94375287735040037</v>
      </c>
      <c r="N34" s="51">
        <v>4.5737186399252387E-3</v>
      </c>
      <c r="O34" s="51">
        <v>0.99542628136007472</v>
      </c>
      <c r="P34" s="10"/>
      <c r="Q34" s="51">
        <v>6.6712995135510766E-2</v>
      </c>
      <c r="R34" s="51">
        <v>0.93328700486448923</v>
      </c>
      <c r="S34" s="51">
        <v>8.4629906907102398E-4</v>
      </c>
      <c r="T34" s="51">
        <v>0.99915370093092892</v>
      </c>
    </row>
    <row r="35" spans="1:20" s="3" customFormat="1" x14ac:dyDescent="0.25">
      <c r="A35" s="14" t="s">
        <v>64</v>
      </c>
      <c r="B35" s="36">
        <v>0.27322404371584702</v>
      </c>
      <c r="C35" s="36">
        <v>0.72677595628415304</v>
      </c>
      <c r="D35" s="36">
        <v>0</v>
      </c>
      <c r="E35" s="36">
        <v>1</v>
      </c>
      <c r="F35" s="10"/>
      <c r="G35" s="51">
        <v>0.18441971383147854</v>
      </c>
      <c r="H35" s="51">
        <v>0.81558028616852152</v>
      </c>
      <c r="I35" s="51">
        <v>0</v>
      </c>
      <c r="J35" s="51">
        <v>1</v>
      </c>
      <c r="K35" s="10"/>
      <c r="L35" s="51">
        <v>6.1406718875795949E-2</v>
      </c>
      <c r="M35" s="51">
        <v>0.93859328112420404</v>
      </c>
      <c r="N35" s="51">
        <v>8.0444639461752226E-4</v>
      </c>
      <c r="O35" s="51">
        <v>0.99919555360538248</v>
      </c>
      <c r="P35" s="10"/>
      <c r="Q35" s="51">
        <v>5.2652259332023575E-2</v>
      </c>
      <c r="R35" s="51">
        <v>0.94734774066797645</v>
      </c>
      <c r="S35" s="51">
        <v>0</v>
      </c>
      <c r="T35" s="51">
        <v>1</v>
      </c>
    </row>
    <row r="36" spans="1:20" s="3" customFormat="1" x14ac:dyDescent="0.25">
      <c r="A36" s="14" t="s">
        <v>65</v>
      </c>
      <c r="B36" s="36">
        <v>0.26938775510204083</v>
      </c>
      <c r="C36" s="36">
        <v>0.73061224489795917</v>
      </c>
      <c r="D36" s="36">
        <v>0</v>
      </c>
      <c r="E36" s="36">
        <v>1</v>
      </c>
      <c r="F36" s="10"/>
      <c r="G36" s="51">
        <v>0.1246757457846952</v>
      </c>
      <c r="H36" s="51">
        <v>0.8753242542153048</v>
      </c>
      <c r="I36" s="51">
        <v>2.327790973871734E-2</v>
      </c>
      <c r="J36" s="51">
        <v>0.97672209026128265</v>
      </c>
      <c r="K36" s="10"/>
      <c r="L36" s="51">
        <v>5.052291772613704E-2</v>
      </c>
      <c r="M36" s="51">
        <v>0.94947708227386296</v>
      </c>
      <c r="N36" s="51">
        <v>6.1092187671684429E-3</v>
      </c>
      <c r="O36" s="51">
        <v>0.99389078123283159</v>
      </c>
      <c r="P36" s="10"/>
      <c r="Q36" s="51">
        <v>6.8575597300747762E-2</v>
      </c>
      <c r="R36" s="51">
        <v>0.9314244026992522</v>
      </c>
      <c r="S36" s="51">
        <v>0</v>
      </c>
      <c r="T36" s="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Asian</vt:lpstr>
      <vt:lpstr>Oceana</vt:lpstr>
      <vt:lpstr>Hispanic_Latino_Table</vt:lpstr>
      <vt:lpstr> Hispanic_Latino_Charts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Keo</dc:creator>
  <cp:lastModifiedBy>Nathan Castillo</cp:lastModifiedBy>
  <dcterms:created xsi:type="dcterms:W3CDTF">2016-11-07T19:36:38Z</dcterms:created>
  <dcterms:modified xsi:type="dcterms:W3CDTF">2017-02-06T16:36:52Z</dcterms:modified>
</cp:coreProperties>
</file>