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1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updateLinks="always"/>
  <mc:AlternateContent xmlns:mc="http://schemas.openxmlformats.org/markup-compatibility/2006">
    <mc:Choice Requires="x15">
      <x15ac:absPath xmlns:x15ac="http://schemas.microsoft.com/office/spreadsheetml/2010/11/ac" url="C:\Users\ncast\Box Sync\mydata\RISE Datasets\RISE Products\RISE For Web Upload\"/>
    </mc:Choice>
  </mc:AlternateContent>
  <bookViews>
    <workbookView xWindow="0" yWindow="0" windowWidth="15090" windowHeight="6045" tabRatio="731"/>
  </bookViews>
  <sheets>
    <sheet name="Aggregate" sheetId="28" r:id="rId1"/>
    <sheet name="Asian" sheetId="30" r:id="rId2"/>
    <sheet name="Oceana" sheetId="32" r:id="rId3"/>
    <sheet name="Hispanic_Latino" sheetId="34" r:id="rId4"/>
    <sheet name="AmerIndian_AKNative" sheetId="19" r:id="rId5"/>
    <sheet name="AKNative" sheetId="20" r:id="rId6"/>
    <sheet name="GreatPlains" sheetId="21" r:id="rId7"/>
    <sheet name="RockyMountain" sheetId="22" r:id="rId8"/>
    <sheet name="EasternOK" sheetId="23" r:id="rId9"/>
    <sheet name="Midwest" sheetId="24" r:id="rId10"/>
    <sheet name="Eastern" sheetId="25" r:id="rId11"/>
    <sheet name="Navajo" sheetId="26" r:id="rId12"/>
    <sheet name="Western" sheetId="27" r:id="rId13"/>
  </sheets>
  <externalReferences>
    <externalReference r:id="rId14"/>
  </externalReferences>
  <calcPr calcId="171027"/>
</workbook>
</file>

<file path=xl/calcChain.xml><?xml version="1.0" encoding="utf-8"?>
<calcChain xmlns="http://schemas.openxmlformats.org/spreadsheetml/2006/main">
  <c r="AT3" i="30" l="1"/>
  <c r="AK3" i="30"/>
  <c r="AB3" i="30"/>
  <c r="R3" i="30"/>
  <c r="O3" i="30"/>
  <c r="M3" i="30"/>
  <c r="J3" i="30"/>
  <c r="H3" i="30"/>
  <c r="E3" i="30"/>
  <c r="C3" i="30"/>
  <c r="B3" i="30"/>
  <c r="C21" i="30"/>
  <c r="B21" i="30"/>
  <c r="AT21" i="30"/>
  <c r="AK21" i="30"/>
  <c r="AB21" i="30"/>
  <c r="R21" i="30"/>
  <c r="O21" i="30"/>
  <c r="M21" i="30"/>
  <c r="J21" i="30"/>
  <c r="H21" i="30"/>
  <c r="E21" i="30"/>
  <c r="E10" i="30"/>
  <c r="C10" i="30"/>
  <c r="B10" i="30"/>
  <c r="AT10" i="30"/>
  <c r="AK10" i="30"/>
  <c r="AB10" i="30"/>
  <c r="R10" i="30"/>
  <c r="O10" i="30"/>
  <c r="M10" i="30"/>
  <c r="J10" i="30"/>
  <c r="H10" i="30"/>
  <c r="AU31" i="34" l="1"/>
  <c r="AL31" i="34"/>
  <c r="AC31" i="34"/>
  <c r="Z31" i="34"/>
  <c r="W31" i="34"/>
  <c r="S31" i="34"/>
  <c r="Q31" i="34"/>
  <c r="P31" i="34"/>
  <c r="N31" i="34"/>
  <c r="Y31" i="34" s="1"/>
  <c r="AA31" i="34" s="1"/>
  <c r="AF31" i="34" s="1"/>
  <c r="AJ31" i="34" s="1"/>
  <c r="L31" i="34"/>
  <c r="K31" i="34"/>
  <c r="V31" i="34"/>
  <c r="F31" i="34"/>
  <c r="D31" i="34"/>
  <c r="AV29" i="34"/>
  <c r="AU29" i="34"/>
  <c r="AL29" i="34"/>
  <c r="AC29" i="34"/>
  <c r="Y29" i="34"/>
  <c r="W29" i="34"/>
  <c r="U29" i="34"/>
  <c r="AD29" i="34" s="1"/>
  <c r="T29" i="34"/>
  <c r="S29" i="34"/>
  <c r="P29" i="34"/>
  <c r="N29" i="34"/>
  <c r="L29" i="34"/>
  <c r="K29" i="34"/>
  <c r="V29" i="34"/>
  <c r="X29" i="34" s="1"/>
  <c r="G29" i="34"/>
  <c r="F29" i="34"/>
  <c r="D29" i="34"/>
  <c r="AU28" i="34"/>
  <c r="AS28" i="34"/>
  <c r="AO28" i="34"/>
  <c r="AL28" i="34"/>
  <c r="AF28" i="34"/>
  <c r="AJ28" i="34" s="1"/>
  <c r="AC28" i="34"/>
  <c r="AA28" i="34"/>
  <c r="AX28" i="34" s="1"/>
  <c r="BB28" i="34" s="1"/>
  <c r="Y28" i="34"/>
  <c r="W28" i="34"/>
  <c r="S28" i="34"/>
  <c r="Q28" i="34"/>
  <c r="P28" i="34"/>
  <c r="Z28" i="34" s="1"/>
  <c r="N28" i="34"/>
  <c r="L28" i="34"/>
  <c r="K28" i="34"/>
  <c r="V28" i="34"/>
  <c r="F28" i="34"/>
  <c r="D28" i="34"/>
  <c r="AU27" i="34"/>
  <c r="AL27" i="34"/>
  <c r="AC27" i="34"/>
  <c r="Y27" i="34"/>
  <c r="W27" i="34"/>
  <c r="S27" i="34"/>
  <c r="P27" i="34"/>
  <c r="N27" i="34"/>
  <c r="L27" i="34"/>
  <c r="K27" i="34"/>
  <c r="V27" i="34"/>
  <c r="X27" i="34" s="1"/>
  <c r="G27" i="34"/>
  <c r="F27" i="34"/>
  <c r="T27" i="34" s="1"/>
  <c r="U27" i="34" s="1"/>
  <c r="D27" i="34"/>
  <c r="AU26" i="34"/>
  <c r="AL26" i="34"/>
  <c r="AC26" i="34"/>
  <c r="AA26" i="34"/>
  <c r="Y26" i="34"/>
  <c r="W26" i="34"/>
  <c r="S26" i="34"/>
  <c r="Q26" i="34"/>
  <c r="P26" i="34"/>
  <c r="Z26" i="34" s="1"/>
  <c r="N26" i="34"/>
  <c r="L26" i="34"/>
  <c r="K26" i="34"/>
  <c r="V26" i="34"/>
  <c r="X26" i="34" s="1"/>
  <c r="F26" i="34"/>
  <c r="D26" i="34"/>
  <c r="AU25" i="34"/>
  <c r="AL25" i="34"/>
  <c r="AC25" i="34"/>
  <c r="Y25" i="34"/>
  <c r="W25" i="34"/>
  <c r="S25" i="34"/>
  <c r="P25" i="34"/>
  <c r="N25" i="34"/>
  <c r="L25" i="34"/>
  <c r="K25" i="34"/>
  <c r="V25" i="34"/>
  <c r="X25" i="34" s="1"/>
  <c r="G25" i="34"/>
  <c r="F25" i="34"/>
  <c r="T25" i="34" s="1"/>
  <c r="U25" i="34" s="1"/>
  <c r="D25" i="34"/>
  <c r="AU24" i="34"/>
  <c r="AL24" i="34"/>
  <c r="AF24" i="34"/>
  <c r="AJ24" i="34" s="1"/>
  <c r="AC24" i="34"/>
  <c r="Y24" i="34"/>
  <c r="W24" i="34"/>
  <c r="S24" i="34"/>
  <c r="Q24" i="34"/>
  <c r="P24" i="34"/>
  <c r="Z24" i="34" s="1"/>
  <c r="AA24" i="34" s="1"/>
  <c r="N24" i="34"/>
  <c r="L24" i="34"/>
  <c r="K24" i="34"/>
  <c r="V24" i="34"/>
  <c r="F24" i="34"/>
  <c r="D24" i="34"/>
  <c r="AU23" i="34"/>
  <c r="AL23" i="34"/>
  <c r="AC23" i="34"/>
  <c r="Y23" i="34"/>
  <c r="W23" i="34"/>
  <c r="U23" i="34"/>
  <c r="AD23" i="34" s="1"/>
  <c r="T23" i="34"/>
  <c r="S23" i="34"/>
  <c r="P23" i="34"/>
  <c r="N23" i="34"/>
  <c r="L23" i="34"/>
  <c r="K23" i="34"/>
  <c r="V23" i="34"/>
  <c r="X23" i="34" s="1"/>
  <c r="G23" i="34"/>
  <c r="F23" i="34"/>
  <c r="D23" i="34"/>
  <c r="AU22" i="34"/>
  <c r="AO22" i="34"/>
  <c r="AS22" i="34" s="1"/>
  <c r="AL22" i="34"/>
  <c r="AC22" i="34"/>
  <c r="AA22" i="34"/>
  <c r="AX22" i="34" s="1"/>
  <c r="BB22" i="34" s="1"/>
  <c r="Z22" i="34"/>
  <c r="Y22" i="34"/>
  <c r="W22" i="34"/>
  <c r="V22" i="34"/>
  <c r="S22" i="34"/>
  <c r="Q22" i="34"/>
  <c r="P22" i="34"/>
  <c r="N22" i="34"/>
  <c r="L22" i="34"/>
  <c r="K22" i="34"/>
  <c r="F22" i="34"/>
  <c r="D22" i="34"/>
  <c r="AV21" i="34"/>
  <c r="AU21" i="34"/>
  <c r="AL21" i="34"/>
  <c r="AC21" i="34"/>
  <c r="Y21" i="34"/>
  <c r="W21" i="34"/>
  <c r="U21" i="34"/>
  <c r="AD21" i="34" s="1"/>
  <c r="T21" i="34"/>
  <c r="S21" i="34"/>
  <c r="P21" i="34"/>
  <c r="N21" i="34"/>
  <c r="L21" i="34"/>
  <c r="K21" i="34"/>
  <c r="V21" i="34"/>
  <c r="X21" i="34" s="1"/>
  <c r="G21" i="34"/>
  <c r="F21" i="34"/>
  <c r="D21" i="34"/>
  <c r="AU20" i="34"/>
  <c r="AL20" i="34"/>
  <c r="AF20" i="34"/>
  <c r="AJ20" i="34" s="1"/>
  <c r="AC20" i="34"/>
  <c r="Z20" i="34"/>
  <c r="AA20" i="34" s="1"/>
  <c r="Y20" i="34"/>
  <c r="Q20" i="34"/>
  <c r="P20" i="34"/>
  <c r="N20" i="34"/>
  <c r="L20" i="34"/>
  <c r="K20" i="34"/>
  <c r="W20" i="34" s="1"/>
  <c r="V20" i="34"/>
  <c r="F20" i="34"/>
  <c r="D20" i="34"/>
  <c r="S20" i="34" s="1"/>
  <c r="AU18" i="34"/>
  <c r="AL18" i="34"/>
  <c r="AC18" i="34"/>
  <c r="W18" i="34"/>
  <c r="T18" i="34"/>
  <c r="S18" i="34"/>
  <c r="P18" i="34"/>
  <c r="Z18" i="34" s="1"/>
  <c r="N18" i="34"/>
  <c r="Y18" i="34" s="1"/>
  <c r="L18" i="34"/>
  <c r="K18" i="34"/>
  <c r="V18" i="34"/>
  <c r="X18" i="34" s="1"/>
  <c r="G18" i="34"/>
  <c r="F18" i="34"/>
  <c r="D18" i="34"/>
  <c r="AU17" i="34"/>
  <c r="AL17" i="34"/>
  <c r="AC17" i="34"/>
  <c r="Z17" i="34"/>
  <c r="Q17" i="34"/>
  <c r="P17" i="34"/>
  <c r="N17" i="34"/>
  <c r="Y17" i="34" s="1"/>
  <c r="AA17" i="34" s="1"/>
  <c r="K17" i="34"/>
  <c r="V17" i="34"/>
  <c r="G17" i="34"/>
  <c r="F17" i="34"/>
  <c r="T17" i="34" s="1"/>
  <c r="D17" i="34"/>
  <c r="S17" i="34" s="1"/>
  <c r="U17" i="34" s="1"/>
  <c r="AU16" i="34"/>
  <c r="AL16" i="34"/>
  <c r="AC16" i="34"/>
  <c r="T16" i="34"/>
  <c r="P16" i="34"/>
  <c r="Z16" i="34" s="1"/>
  <c r="N16" i="34"/>
  <c r="Y16" i="34" s="1"/>
  <c r="AA16" i="34" s="1"/>
  <c r="K16" i="34"/>
  <c r="W16" i="34" s="1"/>
  <c r="V16" i="34"/>
  <c r="X16" i="34" s="1"/>
  <c r="G16" i="34"/>
  <c r="F16" i="34"/>
  <c r="D16" i="34"/>
  <c r="S16" i="34" s="1"/>
  <c r="AU15" i="34"/>
  <c r="AL15" i="34"/>
  <c r="AC15" i="34"/>
  <c r="Z15" i="34"/>
  <c r="Q15" i="34"/>
  <c r="P15" i="34"/>
  <c r="N15" i="34"/>
  <c r="Y15" i="34" s="1"/>
  <c r="AA15" i="34" s="1"/>
  <c r="K15" i="34"/>
  <c r="V15" i="34"/>
  <c r="G15" i="34"/>
  <c r="F15" i="34"/>
  <c r="T15" i="34" s="1"/>
  <c r="D15" i="34"/>
  <c r="S15" i="34" s="1"/>
  <c r="U15" i="34" s="1"/>
  <c r="AU14" i="34"/>
  <c r="AL14" i="34"/>
  <c r="AC14" i="34"/>
  <c r="T14" i="34"/>
  <c r="Q14" i="34"/>
  <c r="P14" i="34"/>
  <c r="Z14" i="34" s="1"/>
  <c r="N14" i="34"/>
  <c r="Y14" i="34" s="1"/>
  <c r="K14" i="34"/>
  <c r="W14" i="34" s="1"/>
  <c r="V14" i="34"/>
  <c r="X14" i="34" s="1"/>
  <c r="G14" i="34"/>
  <c r="F14" i="34"/>
  <c r="D14" i="34"/>
  <c r="S14" i="34" s="1"/>
  <c r="U14" i="34" s="1"/>
  <c r="AU13" i="34"/>
  <c r="AL13" i="34"/>
  <c r="AC13" i="34"/>
  <c r="Z13" i="34"/>
  <c r="V13" i="34"/>
  <c r="T13" i="34"/>
  <c r="Q13" i="34"/>
  <c r="P13" i="34"/>
  <c r="N13" i="34"/>
  <c r="Y13" i="34" s="1"/>
  <c r="K13" i="34"/>
  <c r="G13" i="34"/>
  <c r="F13" i="34"/>
  <c r="D13" i="34"/>
  <c r="S13" i="34" s="1"/>
  <c r="U13" i="34" s="1"/>
  <c r="AU12" i="34"/>
  <c r="AL12" i="34"/>
  <c r="AC12" i="34"/>
  <c r="S12" i="34"/>
  <c r="P12" i="34"/>
  <c r="Q12" i="34" s="1"/>
  <c r="N12" i="34"/>
  <c r="Y12" i="34" s="1"/>
  <c r="L12" i="34"/>
  <c r="K12" i="34"/>
  <c r="W12" i="34" s="1"/>
  <c r="V12" i="34"/>
  <c r="X12" i="34" s="1"/>
  <c r="F12" i="34"/>
  <c r="T12" i="34" s="1"/>
  <c r="D12" i="34"/>
  <c r="AU10" i="34"/>
  <c r="AL10" i="34"/>
  <c r="AC10" i="34"/>
  <c r="Y10" i="34"/>
  <c r="AA10" i="34" s="1"/>
  <c r="W10" i="34"/>
  <c r="S10" i="34"/>
  <c r="P10" i="34"/>
  <c r="Z10" i="34" s="1"/>
  <c r="N10" i="34"/>
  <c r="L10" i="34"/>
  <c r="K10" i="34"/>
  <c r="V10" i="34"/>
  <c r="X10" i="34" s="1"/>
  <c r="F10" i="34"/>
  <c r="T10" i="34" s="1"/>
  <c r="U10" i="34" s="1"/>
  <c r="D10" i="34"/>
  <c r="AU9" i="34"/>
  <c r="AL9" i="34"/>
  <c r="AC9" i="34"/>
  <c r="Y9" i="34"/>
  <c r="W9" i="34"/>
  <c r="S9" i="34"/>
  <c r="P9" i="34"/>
  <c r="Z9" i="34" s="1"/>
  <c r="AA9" i="34" s="1"/>
  <c r="N9" i="34"/>
  <c r="L9" i="34"/>
  <c r="L7" i="34" s="1"/>
  <c r="K9" i="34"/>
  <c r="V9" i="34"/>
  <c r="X9" i="34" s="1"/>
  <c r="F9" i="34"/>
  <c r="D9" i="34"/>
  <c r="AV8" i="34"/>
  <c r="AU8" i="34"/>
  <c r="AL8" i="34"/>
  <c r="AC8" i="34"/>
  <c r="Y8" i="34"/>
  <c r="W8" i="34"/>
  <c r="U8" i="34"/>
  <c r="AM8" i="34" s="1"/>
  <c r="S8" i="34"/>
  <c r="S7" i="34" s="1"/>
  <c r="P8" i="34"/>
  <c r="N8" i="34"/>
  <c r="L8" i="34"/>
  <c r="K8" i="34"/>
  <c r="F8" i="34"/>
  <c r="T8" i="34" s="1"/>
  <c r="D8" i="34"/>
  <c r="AU7" i="34"/>
  <c r="AT7" i="34"/>
  <c r="AL7" i="34"/>
  <c r="AK7" i="34"/>
  <c r="AC7" i="34"/>
  <c r="AB7" i="34"/>
  <c r="R7" i="34"/>
  <c r="O7" i="34"/>
  <c r="N7" i="34"/>
  <c r="M7" i="34"/>
  <c r="K7" i="34"/>
  <c r="J7" i="34"/>
  <c r="H7" i="34"/>
  <c r="F7" i="34"/>
  <c r="E7" i="34"/>
  <c r="D7" i="34"/>
  <c r="C7" i="34"/>
  <c r="B7" i="34"/>
  <c r="AU5" i="34"/>
  <c r="AL5" i="34"/>
  <c r="AC5" i="34"/>
  <c r="Z5" i="34"/>
  <c r="V5" i="34"/>
  <c r="T5" i="34"/>
  <c r="Q5" i="34"/>
  <c r="P5" i="34"/>
  <c r="N5" i="34"/>
  <c r="Y5" i="34" s="1"/>
  <c r="AA5" i="34" s="1"/>
  <c r="K5" i="34"/>
  <c r="W5" i="34" s="1"/>
  <c r="G5" i="34"/>
  <c r="F5" i="34"/>
  <c r="D5" i="34"/>
  <c r="S5" i="34" s="1"/>
  <c r="U5" i="34" s="1"/>
  <c r="AU3" i="34"/>
  <c r="AL3" i="34"/>
  <c r="AC3" i="34"/>
  <c r="Z3" i="34"/>
  <c r="T3" i="34"/>
  <c r="Q3" i="34"/>
  <c r="P3" i="34"/>
  <c r="N3" i="34"/>
  <c r="Y3" i="34" s="1"/>
  <c r="AA3" i="34" s="1"/>
  <c r="K3" i="34"/>
  <c r="V3" i="34"/>
  <c r="G3" i="34"/>
  <c r="F3" i="34"/>
  <c r="D3" i="34"/>
  <c r="S3" i="34" s="1"/>
  <c r="U3" i="34" s="1"/>
  <c r="AU2" i="34"/>
  <c r="AL2" i="34"/>
  <c r="AC2" i="34"/>
  <c r="Z2" i="34"/>
  <c r="T2" i="34"/>
  <c r="Q2" i="34"/>
  <c r="P2" i="34"/>
  <c r="N2" i="34"/>
  <c r="Y2" i="34" s="1"/>
  <c r="AA2" i="34" s="1"/>
  <c r="K2" i="34"/>
  <c r="W2" i="34" s="1"/>
  <c r="V2" i="34"/>
  <c r="X2" i="34" s="1"/>
  <c r="G2" i="34"/>
  <c r="F2" i="34"/>
  <c r="D2" i="34"/>
  <c r="S2" i="34" s="1"/>
  <c r="U2" i="34" s="1"/>
  <c r="X5" i="34" l="1"/>
  <c r="AW5" i="34" s="1"/>
  <c r="BA5" i="34" s="1"/>
  <c r="AQ8" i="34"/>
  <c r="AF9" i="34"/>
  <c r="AJ9" i="34" s="1"/>
  <c r="AO9" i="34"/>
  <c r="AS9" i="34" s="1"/>
  <c r="AX9" i="34"/>
  <c r="BB9" i="34" s="1"/>
  <c r="Y7" i="34"/>
  <c r="AA8" i="34"/>
  <c r="AV2" i="34"/>
  <c r="AM2" i="34"/>
  <c r="AD2" i="34"/>
  <c r="AZ8" i="34"/>
  <c r="U12" i="34"/>
  <c r="AX3" i="34"/>
  <c r="BB3" i="34" s="1"/>
  <c r="AO3" i="34"/>
  <c r="AS3" i="34" s="1"/>
  <c r="AF3" i="34"/>
  <c r="AJ3" i="34" s="1"/>
  <c r="P7" i="34"/>
  <c r="Z8" i="34"/>
  <c r="Z7" i="34" s="1"/>
  <c r="Q8" i="34"/>
  <c r="AX2" i="34"/>
  <c r="BB2" i="34" s="1"/>
  <c r="AO2" i="34"/>
  <c r="AS2" i="34" s="1"/>
  <c r="AF2" i="34"/>
  <c r="AJ2" i="34" s="1"/>
  <c r="AD8" i="34"/>
  <c r="AV10" i="34"/>
  <c r="AM10" i="34"/>
  <c r="AD10" i="34"/>
  <c r="AX10" i="34"/>
  <c r="BB10" i="34" s="1"/>
  <c r="AO10" i="34"/>
  <c r="AS10" i="34" s="1"/>
  <c r="AF10" i="34"/>
  <c r="AJ10" i="34" s="1"/>
  <c r="AW14" i="34"/>
  <c r="BA14" i="34" s="1"/>
  <c r="AN14" i="34"/>
  <c r="AR14" i="34" s="1"/>
  <c r="AE14" i="34"/>
  <c r="AI14" i="34" s="1"/>
  <c r="AX5" i="34"/>
  <c r="BB5" i="34" s="1"/>
  <c r="AO5" i="34"/>
  <c r="AS5" i="34" s="1"/>
  <c r="AF5" i="34"/>
  <c r="AJ5" i="34" s="1"/>
  <c r="V8" i="34"/>
  <c r="AW9" i="34"/>
  <c r="BA9" i="34" s="1"/>
  <c r="AN9" i="34"/>
  <c r="AR9" i="34" s="1"/>
  <c r="AE9" i="34"/>
  <c r="AI9" i="34" s="1"/>
  <c r="AW12" i="34"/>
  <c r="BA12" i="34" s="1"/>
  <c r="AN12" i="34"/>
  <c r="AR12" i="34" s="1"/>
  <c r="AE12" i="34"/>
  <c r="AI12" i="34" s="1"/>
  <c r="AW2" i="34"/>
  <c r="BA2" i="34" s="1"/>
  <c r="AN2" i="34"/>
  <c r="AR2" i="34" s="1"/>
  <c r="AE2" i="34"/>
  <c r="AI2" i="34" s="1"/>
  <c r="AV3" i="34"/>
  <c r="AM3" i="34"/>
  <c r="AD3" i="34"/>
  <c r="W3" i="34"/>
  <c r="X3" i="34" s="1"/>
  <c r="L3" i="34"/>
  <c r="AV5" i="34"/>
  <c r="AM5" i="34"/>
  <c r="AD5" i="34"/>
  <c r="T7" i="34"/>
  <c r="W7" i="34"/>
  <c r="T9" i="34"/>
  <c r="U9" i="34" s="1"/>
  <c r="G9" i="34"/>
  <c r="AW10" i="34"/>
  <c r="BA10" i="34" s="1"/>
  <c r="AN10" i="34"/>
  <c r="AR10" i="34" s="1"/>
  <c r="AE10" i="34"/>
  <c r="AI10" i="34" s="1"/>
  <c r="AW16" i="34"/>
  <c r="BA16" i="34" s="1"/>
  <c r="AN16" i="34"/>
  <c r="AR16" i="34" s="1"/>
  <c r="AE16" i="34"/>
  <c r="AI16" i="34" s="1"/>
  <c r="AW18" i="34"/>
  <c r="BA18" i="34" s="1"/>
  <c r="AN18" i="34"/>
  <c r="AR18" i="34" s="1"/>
  <c r="AE18" i="34"/>
  <c r="AI18" i="34" s="1"/>
  <c r="AV15" i="34"/>
  <c r="AM15" i="34"/>
  <c r="AD15" i="34"/>
  <c r="W15" i="34"/>
  <c r="L15" i="34"/>
  <c r="AF26" i="34"/>
  <c r="AJ26" i="34" s="1"/>
  <c r="AO26" i="34"/>
  <c r="AS26" i="34" s="1"/>
  <c r="AX26" i="34"/>
  <c r="BB26" i="34" s="1"/>
  <c r="AH29" i="34"/>
  <c r="Q10" i="34"/>
  <c r="G12" i="34"/>
  <c r="AA12" i="34"/>
  <c r="Z12" i="34"/>
  <c r="AA13" i="34"/>
  <c r="AA14" i="34"/>
  <c r="AX15" i="34"/>
  <c r="BB15" i="34" s="1"/>
  <c r="AO15" i="34"/>
  <c r="AS15" i="34" s="1"/>
  <c r="AF15" i="34"/>
  <c r="AJ15" i="34" s="1"/>
  <c r="U18" i="34"/>
  <c r="T28" i="34"/>
  <c r="G28" i="34"/>
  <c r="AV13" i="34"/>
  <c r="AM13" i="34"/>
  <c r="AD13" i="34"/>
  <c r="X15" i="34"/>
  <c r="AO31" i="34"/>
  <c r="AS31" i="34" s="1"/>
  <c r="AX31" i="34"/>
  <c r="BB31" i="34" s="1"/>
  <c r="AV17" i="34"/>
  <c r="AM17" i="34"/>
  <c r="AD17" i="34"/>
  <c r="W17" i="34"/>
  <c r="L17" i="34"/>
  <c r="X17" i="34"/>
  <c r="AO20" i="34"/>
  <c r="AS20" i="34" s="1"/>
  <c r="AX20" i="34"/>
  <c r="BB20" i="34" s="1"/>
  <c r="AH21" i="34"/>
  <c r="AH23" i="34"/>
  <c r="T24" i="34"/>
  <c r="G24" i="34"/>
  <c r="AV25" i="34"/>
  <c r="AD25" i="34"/>
  <c r="AM25" i="34"/>
  <c r="AD27" i="34"/>
  <c r="AM27" i="34"/>
  <c r="AV27" i="34"/>
  <c r="AZ29" i="34"/>
  <c r="W13" i="34"/>
  <c r="X13" i="34" s="1"/>
  <c r="L13" i="34"/>
  <c r="AV14" i="34"/>
  <c r="AM14" i="34"/>
  <c r="AD14" i="34"/>
  <c r="AX16" i="34"/>
  <c r="BB16" i="34" s="1"/>
  <c r="AO16" i="34"/>
  <c r="AS16" i="34" s="1"/>
  <c r="AF16" i="34"/>
  <c r="AJ16" i="34" s="1"/>
  <c r="AZ21" i="34"/>
  <c r="L2" i="34"/>
  <c r="L5" i="34"/>
  <c r="G8" i="34"/>
  <c r="Q9" i="34"/>
  <c r="G10" i="34"/>
  <c r="U16" i="34"/>
  <c r="AX17" i="34"/>
  <c r="BB17" i="34" s="1"/>
  <c r="AO17" i="34"/>
  <c r="AS17" i="34" s="1"/>
  <c r="AF17" i="34"/>
  <c r="AJ17" i="34" s="1"/>
  <c r="AA18" i="34"/>
  <c r="AW23" i="34"/>
  <c r="BA23" i="34" s="1"/>
  <c r="AN23" i="34"/>
  <c r="AR23" i="34" s="1"/>
  <c r="AE23" i="34"/>
  <c r="AI23" i="34" s="1"/>
  <c r="Z23" i="34"/>
  <c r="Q23" i="34"/>
  <c r="AO24" i="34"/>
  <c r="AS24" i="34" s="1"/>
  <c r="AX24" i="34"/>
  <c r="BB24" i="34" s="1"/>
  <c r="T20" i="34"/>
  <c r="U20" i="34" s="1"/>
  <c r="G20" i="34"/>
  <c r="X20" i="34"/>
  <c r="AM21" i="34"/>
  <c r="AF22" i="34"/>
  <c r="AJ22" i="34" s="1"/>
  <c r="AA23" i="34"/>
  <c r="AV23" i="34"/>
  <c r="X24" i="34"/>
  <c r="AW27" i="34"/>
  <c r="BA27" i="34" s="1"/>
  <c r="AN27" i="34"/>
  <c r="AR27" i="34" s="1"/>
  <c r="AE27" i="34"/>
  <c r="AI27" i="34" s="1"/>
  <c r="Z27" i="34"/>
  <c r="Q27" i="34"/>
  <c r="AA27" i="34"/>
  <c r="X28" i="34"/>
  <c r="AM29" i="34"/>
  <c r="Q16" i="34"/>
  <c r="Q18" i="34"/>
  <c r="AM23" i="34"/>
  <c r="T26" i="34"/>
  <c r="U26" i="34" s="1"/>
  <c r="G26" i="34"/>
  <c r="U31" i="34"/>
  <c r="L14" i="34"/>
  <c r="L16" i="34"/>
  <c r="AW21" i="34"/>
  <c r="BA21" i="34" s="1"/>
  <c r="AN21" i="34"/>
  <c r="AR21" i="34" s="1"/>
  <c r="AE21" i="34"/>
  <c r="AI21" i="34" s="1"/>
  <c r="Z21" i="34"/>
  <c r="AA21" i="34" s="1"/>
  <c r="Q21" i="34"/>
  <c r="T22" i="34"/>
  <c r="U22" i="34" s="1"/>
  <c r="G22" i="34"/>
  <c r="X22" i="34"/>
  <c r="U24" i="34"/>
  <c r="AW25" i="34"/>
  <c r="BA25" i="34" s="1"/>
  <c r="AN25" i="34"/>
  <c r="AR25" i="34" s="1"/>
  <c r="AE25" i="34"/>
  <c r="AI25" i="34" s="1"/>
  <c r="Z25" i="34"/>
  <c r="AA25" i="34" s="1"/>
  <c r="Q25" i="34"/>
  <c r="AW26" i="34"/>
  <c r="BA26" i="34" s="1"/>
  <c r="AN26" i="34"/>
  <c r="AR26" i="34" s="1"/>
  <c r="AE26" i="34"/>
  <c r="AI26" i="34" s="1"/>
  <c r="U28" i="34"/>
  <c r="AW29" i="34"/>
  <c r="BA29" i="34" s="1"/>
  <c r="AN29" i="34"/>
  <c r="AR29" i="34" s="1"/>
  <c r="AE29" i="34"/>
  <c r="AI29" i="34" s="1"/>
  <c r="Z29" i="34"/>
  <c r="AA29" i="34" s="1"/>
  <c r="Q29" i="34"/>
  <c r="T31" i="34"/>
  <c r="G31" i="34"/>
  <c r="X31" i="34"/>
  <c r="AE5" i="34" l="1"/>
  <c r="AI5" i="34" s="1"/>
  <c r="AN5" i="34"/>
  <c r="AR5" i="34" s="1"/>
  <c r="AX21" i="34"/>
  <c r="AO21" i="34"/>
  <c r="AS21" i="34" s="1"/>
  <c r="AF21" i="34"/>
  <c r="AJ21" i="34" s="1"/>
  <c r="AV26" i="34"/>
  <c r="AM26" i="34"/>
  <c r="AD26" i="34"/>
  <c r="AN13" i="34"/>
  <c r="AR13" i="34" s="1"/>
  <c r="AW13" i="34"/>
  <c r="BA13" i="34" s="1"/>
  <c r="AE13" i="34"/>
  <c r="AI13" i="34" s="1"/>
  <c r="AE3" i="34"/>
  <c r="AI3" i="34" s="1"/>
  <c r="AN3" i="34"/>
  <c r="AR3" i="34" s="1"/>
  <c r="AW3" i="34"/>
  <c r="BA3" i="34" s="1"/>
  <c r="AX29" i="34"/>
  <c r="AO29" i="34"/>
  <c r="AS29" i="34" s="1"/>
  <c r="AF29" i="34"/>
  <c r="AJ29" i="34" s="1"/>
  <c r="AV9" i="34"/>
  <c r="AM9" i="34"/>
  <c r="AD9" i="34"/>
  <c r="U7" i="34"/>
  <c r="AV22" i="34"/>
  <c r="AM22" i="34"/>
  <c r="AD22" i="34"/>
  <c r="AX25" i="34"/>
  <c r="BB25" i="34" s="1"/>
  <c r="AO25" i="34"/>
  <c r="AS25" i="34" s="1"/>
  <c r="AF25" i="34"/>
  <c r="AJ25" i="34" s="1"/>
  <c r="AV20" i="34"/>
  <c r="AM20" i="34"/>
  <c r="AD20" i="34"/>
  <c r="AV31" i="34"/>
  <c r="AM31" i="34"/>
  <c r="AD31" i="34"/>
  <c r="AP21" i="34"/>
  <c r="AQ21" i="34"/>
  <c r="AG27" i="34"/>
  <c r="AH27" i="34"/>
  <c r="AW17" i="34"/>
  <c r="BA17" i="34" s="1"/>
  <c r="AN17" i="34"/>
  <c r="AR17" i="34" s="1"/>
  <c r="AE17" i="34"/>
  <c r="AI17" i="34" s="1"/>
  <c r="AY10" i="34"/>
  <c r="AZ10" i="34"/>
  <c r="AV12" i="34"/>
  <c r="AM12" i="34"/>
  <c r="AD12" i="34"/>
  <c r="AQ2" i="34"/>
  <c r="AP2" i="34"/>
  <c r="AV24" i="34"/>
  <c r="AM24" i="34"/>
  <c r="AD24" i="34"/>
  <c r="AX27" i="34"/>
  <c r="BB27" i="34" s="1"/>
  <c r="AO27" i="34"/>
  <c r="AS27" i="34" s="1"/>
  <c r="AF27" i="34"/>
  <c r="AJ27" i="34" s="1"/>
  <c r="AY23" i="34"/>
  <c r="AZ23" i="34"/>
  <c r="AW20" i="34"/>
  <c r="BA20" i="34" s="1"/>
  <c r="AN20" i="34"/>
  <c r="AR20" i="34" s="1"/>
  <c r="AE20" i="34"/>
  <c r="AI20" i="34" s="1"/>
  <c r="AQ25" i="34"/>
  <c r="AG21" i="34"/>
  <c r="AZ17" i="34"/>
  <c r="AH13" i="34"/>
  <c r="AH15" i="34"/>
  <c r="AH5" i="34"/>
  <c r="AG5" i="34"/>
  <c r="AH8" i="34"/>
  <c r="AD7" i="34"/>
  <c r="AZ2" i="34"/>
  <c r="AY2" i="34"/>
  <c r="AW28" i="34"/>
  <c r="BA28" i="34" s="1"/>
  <c r="AN28" i="34"/>
  <c r="AR28" i="34" s="1"/>
  <c r="AE28" i="34"/>
  <c r="AI28" i="34" s="1"/>
  <c r="AZ14" i="34"/>
  <c r="AW22" i="34"/>
  <c r="BA22" i="34" s="1"/>
  <c r="AN22" i="34"/>
  <c r="AR22" i="34" s="1"/>
  <c r="AE22" i="34"/>
  <c r="AI22" i="34" s="1"/>
  <c r="AX23" i="34"/>
  <c r="BB23" i="34" s="1"/>
  <c r="AO23" i="34"/>
  <c r="AS23" i="34" s="1"/>
  <c r="AF23" i="34"/>
  <c r="AJ23" i="34" s="1"/>
  <c r="G7" i="34"/>
  <c r="AH14" i="34"/>
  <c r="AY27" i="34"/>
  <c r="AZ27" i="34"/>
  <c r="AG25" i="34"/>
  <c r="AH25" i="34"/>
  <c r="AQ13" i="34"/>
  <c r="AP13" i="34"/>
  <c r="AV18" i="34"/>
  <c r="AM18" i="34"/>
  <c r="AD18" i="34"/>
  <c r="AX14" i="34"/>
  <c r="BB14" i="34" s="1"/>
  <c r="AO14" i="34"/>
  <c r="AS14" i="34" s="1"/>
  <c r="AF14" i="34"/>
  <c r="AJ14" i="34" s="1"/>
  <c r="AX12" i="34"/>
  <c r="BB12" i="34" s="1"/>
  <c r="AO12" i="34"/>
  <c r="AS12" i="34" s="1"/>
  <c r="AF12" i="34"/>
  <c r="AJ12" i="34" s="1"/>
  <c r="AG29" i="34"/>
  <c r="AQ15" i="34"/>
  <c r="AQ5" i="34"/>
  <c r="AP5" i="34"/>
  <c r="AH3" i="34"/>
  <c r="X8" i="34"/>
  <c r="V7" i="34"/>
  <c r="AG10" i="34"/>
  <c r="AH10" i="34"/>
  <c r="Q7" i="34"/>
  <c r="AW24" i="34"/>
  <c r="BA24" i="34" s="1"/>
  <c r="AN24" i="34"/>
  <c r="AR24" i="34" s="1"/>
  <c r="AE24" i="34"/>
  <c r="AI24" i="34" s="1"/>
  <c r="AQ17" i="34"/>
  <c r="AP17" i="34"/>
  <c r="AE15" i="34"/>
  <c r="AI15" i="34" s="1"/>
  <c r="AN15" i="34"/>
  <c r="AR15" i="34" s="1"/>
  <c r="AW15" i="34"/>
  <c r="BA15" i="34" s="1"/>
  <c r="AX13" i="34"/>
  <c r="BB13" i="34" s="1"/>
  <c r="AO13" i="34"/>
  <c r="AS13" i="34" s="1"/>
  <c r="AF13" i="34"/>
  <c r="AJ13" i="34" s="1"/>
  <c r="AZ3" i="34"/>
  <c r="AY3" i="34"/>
  <c r="AX8" i="34"/>
  <c r="AO8" i="34"/>
  <c r="AF8" i="34"/>
  <c r="AA7" i="34"/>
  <c r="AW31" i="34"/>
  <c r="BA31" i="34" s="1"/>
  <c r="AN31" i="34"/>
  <c r="AR31" i="34" s="1"/>
  <c r="AE31" i="34"/>
  <c r="AI31" i="34" s="1"/>
  <c r="AV28" i="34"/>
  <c r="AM28" i="34"/>
  <c r="AD28" i="34"/>
  <c r="AP23" i="34"/>
  <c r="AQ23" i="34"/>
  <c r="AP29" i="34"/>
  <c r="AQ29" i="34"/>
  <c r="AF18" i="34"/>
  <c r="AJ18" i="34" s="1"/>
  <c r="AO18" i="34"/>
  <c r="AS18" i="34" s="1"/>
  <c r="AX18" i="34"/>
  <c r="BB18" i="34" s="1"/>
  <c r="AV16" i="34"/>
  <c r="AM16" i="34"/>
  <c r="AD16" i="34"/>
  <c r="AQ14" i="34"/>
  <c r="AP14" i="34"/>
  <c r="AP27" i="34"/>
  <c r="AQ27" i="34"/>
  <c r="AY25" i="34"/>
  <c r="AZ25" i="34"/>
  <c r="AG23" i="34"/>
  <c r="AH17" i="34"/>
  <c r="AZ13" i="34"/>
  <c r="AZ15" i="34"/>
  <c r="AY15" i="34"/>
  <c r="AZ5" i="34"/>
  <c r="AY5" i="34"/>
  <c r="AQ3" i="34"/>
  <c r="AP3" i="34"/>
  <c r="AP10" i="34"/>
  <c r="AQ10" i="34"/>
  <c r="AH2" i="34"/>
  <c r="AG2" i="34"/>
  <c r="D2" i="24"/>
  <c r="F2" i="24"/>
  <c r="G2" i="24"/>
  <c r="I2" i="24"/>
  <c r="V2" i="24" s="1"/>
  <c r="X2" i="24" s="1"/>
  <c r="K2" i="24"/>
  <c r="L2" i="24"/>
  <c r="N2" i="24"/>
  <c r="Y2" i="24" s="1"/>
  <c r="P2" i="24"/>
  <c r="Q2" i="24" s="1"/>
  <c r="S2" i="24"/>
  <c r="T2" i="24"/>
  <c r="U2" i="24"/>
  <c r="AM2" i="24" s="1"/>
  <c r="AQ2" i="24" s="1"/>
  <c r="W2" i="24"/>
  <c r="Z2" i="24"/>
  <c r="AC2" i="24"/>
  <c r="AL2" i="24"/>
  <c r="AU2" i="24"/>
  <c r="AV2" i="24"/>
  <c r="AZ2" i="24" s="1"/>
  <c r="AG3" i="34" l="1"/>
  <c r="AG17" i="34"/>
  <c r="AP15" i="34"/>
  <c r="AH20" i="34"/>
  <c r="AG20" i="34"/>
  <c r="AZ22" i="34"/>
  <c r="AY22" i="34"/>
  <c r="AZ9" i="34"/>
  <c r="AZ7" i="34" s="1"/>
  <c r="AY9" i="34"/>
  <c r="AV7" i="34"/>
  <c r="AZ26" i="34"/>
  <c r="AY26" i="34"/>
  <c r="AY13" i="34"/>
  <c r="AQ16" i="34"/>
  <c r="AP16" i="34"/>
  <c r="AJ8" i="34"/>
  <c r="AJ7" i="34" s="1"/>
  <c r="AF7" i="34"/>
  <c r="AH18" i="34"/>
  <c r="AG18" i="34"/>
  <c r="AG13" i="34"/>
  <c r="AQ24" i="34"/>
  <c r="AP24" i="34"/>
  <c r="AH12" i="34"/>
  <c r="AG12" i="34"/>
  <c r="AH31" i="34"/>
  <c r="AG31" i="34"/>
  <c r="AQ20" i="34"/>
  <c r="AP20" i="34"/>
  <c r="AZ16" i="34"/>
  <c r="AY16" i="34"/>
  <c r="AH28" i="34"/>
  <c r="AG28" i="34"/>
  <c r="AO7" i="34"/>
  <c r="AS8" i="34"/>
  <c r="AS7" i="34" s="1"/>
  <c r="AP18" i="34"/>
  <c r="AQ18" i="34"/>
  <c r="AG14" i="34"/>
  <c r="AZ24" i="34"/>
  <c r="AY24" i="34"/>
  <c r="AQ12" i="34"/>
  <c r="AP12" i="34"/>
  <c r="AQ31" i="34"/>
  <c r="AP31" i="34"/>
  <c r="AZ20" i="34"/>
  <c r="AY20" i="34"/>
  <c r="AH22" i="34"/>
  <c r="AG22" i="34"/>
  <c r="AH9" i="34"/>
  <c r="AG9" i="34"/>
  <c r="AH26" i="34"/>
  <c r="AG26" i="34"/>
  <c r="AH16" i="34"/>
  <c r="AG16" i="34"/>
  <c r="AZ28" i="34"/>
  <c r="AY28" i="34"/>
  <c r="AH24" i="34"/>
  <c r="AG24" i="34"/>
  <c r="AQ28" i="34"/>
  <c r="AP28" i="34"/>
  <c r="BB8" i="34"/>
  <c r="BB7" i="34" s="1"/>
  <c r="AX7" i="34"/>
  <c r="X7" i="34"/>
  <c r="AW8" i="34"/>
  <c r="AN8" i="34"/>
  <c r="AE8" i="34"/>
  <c r="AZ18" i="34"/>
  <c r="AY18" i="34"/>
  <c r="AY14" i="34"/>
  <c r="AH7" i="34"/>
  <c r="AG15" i="34"/>
  <c r="AY17" i="34"/>
  <c r="AP25" i="34"/>
  <c r="AZ12" i="34"/>
  <c r="AY12" i="34"/>
  <c r="AZ31" i="34"/>
  <c r="AY31" i="34"/>
  <c r="AQ22" i="34"/>
  <c r="AP22" i="34"/>
  <c r="AQ9" i="34"/>
  <c r="AQ7" i="34" s="1"/>
  <c r="AP9" i="34"/>
  <c r="AM7" i="34"/>
  <c r="BB29" i="34"/>
  <c r="AY29" i="34"/>
  <c r="AQ26" i="34"/>
  <c r="AP26" i="34"/>
  <c r="BB21" i="34"/>
  <c r="AY21" i="34"/>
  <c r="AA2" i="24"/>
  <c r="AF2" i="24" s="1"/>
  <c r="AJ2" i="24" s="1"/>
  <c r="BF2" i="24" s="1"/>
  <c r="AD2" i="24"/>
  <c r="AH2" i="24" s="1"/>
  <c r="BD2" i="24" s="1"/>
  <c r="AE2" i="24"/>
  <c r="AN2" i="24"/>
  <c r="AW2" i="24"/>
  <c r="AO2" i="24"/>
  <c r="AS2" i="24" s="1"/>
  <c r="AX2" i="24"/>
  <c r="BB2" i="24" s="1"/>
  <c r="AU17" i="32"/>
  <c r="AL17" i="32"/>
  <c r="AC17" i="32"/>
  <c r="P17" i="32"/>
  <c r="Q17" i="32" s="1"/>
  <c r="N17" i="32"/>
  <c r="Y17" i="32" s="1"/>
  <c r="K17" i="32"/>
  <c r="W17" i="32" s="1"/>
  <c r="I17" i="32"/>
  <c r="V17" i="32" s="1"/>
  <c r="F17" i="32"/>
  <c r="D17" i="32"/>
  <c r="AU16" i="32"/>
  <c r="AL16" i="32"/>
  <c r="AC16" i="32"/>
  <c r="AC15" i="32" s="1"/>
  <c r="P16" i="32"/>
  <c r="Z16" i="32" s="1"/>
  <c r="N16" i="32"/>
  <c r="Y16" i="32" s="1"/>
  <c r="K16" i="32"/>
  <c r="W16" i="32" s="1"/>
  <c r="I16" i="32"/>
  <c r="V16" i="32" s="1"/>
  <c r="F16" i="32"/>
  <c r="T16" i="32" s="1"/>
  <c r="D16" i="32"/>
  <c r="S16" i="32" s="1"/>
  <c r="AT15" i="32"/>
  <c r="AK15" i="32"/>
  <c r="AB15" i="32"/>
  <c r="AU12" i="32"/>
  <c r="AU11" i="32" s="1"/>
  <c r="AL12" i="32"/>
  <c r="AL11" i="32" s="1"/>
  <c r="AC12" i="32"/>
  <c r="P12" i="32"/>
  <c r="Z12" i="32" s="1"/>
  <c r="N12" i="32"/>
  <c r="Y12" i="32" s="1"/>
  <c r="K12" i="32"/>
  <c r="W12" i="32" s="1"/>
  <c r="I12" i="32"/>
  <c r="V12" i="32" s="1"/>
  <c r="F12" i="32"/>
  <c r="T12" i="32" s="1"/>
  <c r="D12" i="32"/>
  <c r="S12" i="32" s="1"/>
  <c r="AT11" i="32"/>
  <c r="AK11" i="32"/>
  <c r="AB11" i="32"/>
  <c r="AU9" i="32"/>
  <c r="AL9" i="32"/>
  <c r="AC9" i="32"/>
  <c r="P9" i="32"/>
  <c r="Z9" i="32" s="1"/>
  <c r="N9" i="32"/>
  <c r="Y9" i="32" s="1"/>
  <c r="K9" i="32"/>
  <c r="W9" i="32" s="1"/>
  <c r="I9" i="32"/>
  <c r="V9" i="32" s="1"/>
  <c r="F9" i="32"/>
  <c r="D9" i="32"/>
  <c r="AU8" i="32"/>
  <c r="AL8" i="32"/>
  <c r="AC8" i="32"/>
  <c r="P8" i="32"/>
  <c r="Z8" i="32" s="1"/>
  <c r="N8" i="32"/>
  <c r="Y8" i="32" s="1"/>
  <c r="K8" i="32"/>
  <c r="L8" i="32" s="1"/>
  <c r="I8" i="32"/>
  <c r="V8" i="32" s="1"/>
  <c r="F8" i="32"/>
  <c r="T8" i="32" s="1"/>
  <c r="D8" i="32"/>
  <c r="AU7" i="32"/>
  <c r="AL7" i="32"/>
  <c r="AC7" i="32"/>
  <c r="P7" i="32"/>
  <c r="Z7" i="32" s="1"/>
  <c r="N7" i="32"/>
  <c r="Y7" i="32" s="1"/>
  <c r="K7" i="32"/>
  <c r="L7" i="32" s="1"/>
  <c r="I7" i="32"/>
  <c r="V7" i="32" s="1"/>
  <c r="F7" i="32"/>
  <c r="T7" i="32" s="1"/>
  <c r="D7" i="32"/>
  <c r="AT6" i="32"/>
  <c r="AK6" i="32"/>
  <c r="AB6" i="32"/>
  <c r="AU4" i="32"/>
  <c r="AL4" i="32"/>
  <c r="AC4" i="32"/>
  <c r="P4" i="32"/>
  <c r="Q4" i="32" s="1"/>
  <c r="N4" i="32"/>
  <c r="Y4" i="32" s="1"/>
  <c r="K4" i="32"/>
  <c r="W4" i="32" s="1"/>
  <c r="I4" i="32"/>
  <c r="V4" i="32" s="1"/>
  <c r="F4" i="32"/>
  <c r="G4" i="32" s="1"/>
  <c r="D4" i="32"/>
  <c r="AW7" i="34" l="1"/>
  <c r="BA8" i="34"/>
  <c r="BA7" i="34" s="1"/>
  <c r="AY8" i="34"/>
  <c r="AY7" i="34" s="1"/>
  <c r="AI8" i="34"/>
  <c r="AI7" i="34" s="1"/>
  <c r="AE7" i="34"/>
  <c r="AG8" i="34"/>
  <c r="AG7" i="34" s="1"/>
  <c r="AN7" i="34"/>
  <c r="AR8" i="34"/>
  <c r="AR7" i="34" s="1"/>
  <c r="AP8" i="34"/>
  <c r="AP7" i="34" s="1"/>
  <c r="BA2" i="24"/>
  <c r="AY2" i="24"/>
  <c r="AR2" i="24"/>
  <c r="AP2" i="24"/>
  <c r="AI2" i="24"/>
  <c r="BE2" i="24" s="1"/>
  <c r="AG2" i="24"/>
  <c r="AL6" i="32"/>
  <c r="G8" i="32"/>
  <c r="L9" i="32"/>
  <c r="AL15" i="32"/>
  <c r="L16" i="32"/>
  <c r="Z17" i="32"/>
  <c r="AA17" i="32" s="1"/>
  <c r="AO17" i="32" s="1"/>
  <c r="AS17" i="32" s="1"/>
  <c r="AA16" i="32"/>
  <c r="AX16" i="32" s="1"/>
  <c r="AA12" i="32"/>
  <c r="AO12" i="32" s="1"/>
  <c r="AA7" i="32"/>
  <c r="L12" i="32"/>
  <c r="G7" i="32"/>
  <c r="X17" i="32"/>
  <c r="X16" i="32"/>
  <c r="AE16" i="32" s="1"/>
  <c r="S8" i="32"/>
  <c r="U8" i="32" s="1"/>
  <c r="AV8" i="32" s="1"/>
  <c r="AU6" i="32"/>
  <c r="Q9" i="32"/>
  <c r="G12" i="32"/>
  <c r="Q16" i="32"/>
  <c r="S7" i="32"/>
  <c r="U7" i="32" s="1"/>
  <c r="W7" i="32"/>
  <c r="X7" i="32" s="1"/>
  <c r="AW7" i="32" s="1"/>
  <c r="W8" i="32"/>
  <c r="X8" i="32" s="1"/>
  <c r="X12" i="32"/>
  <c r="AW12" i="32" s="1"/>
  <c r="AU15" i="32"/>
  <c r="T4" i="32"/>
  <c r="AA8" i="32"/>
  <c r="AF8" i="32" s="1"/>
  <c r="AC6" i="32"/>
  <c r="AA9" i="32"/>
  <c r="AO9" i="32" s="1"/>
  <c r="AS9" i="32" s="1"/>
  <c r="Q12" i="32"/>
  <c r="G16" i="32"/>
  <c r="L17" i="32"/>
  <c r="X4" i="32"/>
  <c r="AF16" i="32"/>
  <c r="AW17" i="32"/>
  <c r="BA17" i="32" s="1"/>
  <c r="AN17" i="32"/>
  <c r="AR17" i="32" s="1"/>
  <c r="AE17" i="32"/>
  <c r="L4" i="32"/>
  <c r="Z4" i="32"/>
  <c r="AA4" i="32" s="1"/>
  <c r="T17" i="32"/>
  <c r="G17" i="32"/>
  <c r="S4" i="32"/>
  <c r="X9" i="32"/>
  <c r="U12" i="32"/>
  <c r="U16" i="32"/>
  <c r="AX7" i="32"/>
  <c r="AO7" i="32"/>
  <c r="AF7" i="32"/>
  <c r="T9" i="32"/>
  <c r="G9" i="32"/>
  <c r="S9" i="32"/>
  <c r="S17" i="32"/>
  <c r="Q7" i="32"/>
  <c r="Q8" i="32"/>
  <c r="AD8" i="32" l="1"/>
  <c r="AN16" i="32"/>
  <c r="U9" i="32"/>
  <c r="AF12" i="32"/>
  <c r="AJ12" i="32" s="1"/>
  <c r="AX12" i="32"/>
  <c r="AX11" i="32" s="1"/>
  <c r="AO16" i="32"/>
  <c r="AS16" i="32" s="1"/>
  <c r="AS15" i="32" s="1"/>
  <c r="AO8" i="32"/>
  <c r="AS8" i="32" s="1"/>
  <c r="AX17" i="32"/>
  <c r="BB17" i="32" s="1"/>
  <c r="AM8" i="32"/>
  <c r="AF17" i="32"/>
  <c r="AJ17" i="32" s="1"/>
  <c r="AW16" i="32"/>
  <c r="BA16" i="32" s="1"/>
  <c r="BA15" i="32" s="1"/>
  <c r="U17" i="32"/>
  <c r="AV17" i="32" s="1"/>
  <c r="AX8" i="32"/>
  <c r="BB8" i="32" s="1"/>
  <c r="AE8" i="32"/>
  <c r="AI8" i="32" s="1"/>
  <c r="AW8" i="32"/>
  <c r="BA8" i="32" s="1"/>
  <c r="AN8" i="32"/>
  <c r="AR8" i="32" s="1"/>
  <c r="AE12" i="32"/>
  <c r="AI12" i="32" s="1"/>
  <c r="AF9" i="32"/>
  <c r="AJ9" i="32" s="1"/>
  <c r="AX9" i="32"/>
  <c r="BB9" i="32" s="1"/>
  <c r="AN12" i="32"/>
  <c r="AN11" i="32" s="1"/>
  <c r="AN7" i="32"/>
  <c r="AE7" i="32"/>
  <c r="AI7" i="32" s="1"/>
  <c r="U4" i="32"/>
  <c r="AM4" i="32" s="1"/>
  <c r="AX4" i="32"/>
  <c r="BB4" i="32" s="1"/>
  <c r="AO4" i="32"/>
  <c r="AS4" i="32" s="1"/>
  <c r="AF4" i="32"/>
  <c r="BB7" i="32"/>
  <c r="AM7" i="32"/>
  <c r="AV7" i="32"/>
  <c r="AD7" i="32"/>
  <c r="AI16" i="32"/>
  <c r="AE15" i="32"/>
  <c r="AZ8" i="32"/>
  <c r="AW4" i="32"/>
  <c r="BA4" i="32" s="1"/>
  <c r="AN4" i="32"/>
  <c r="AR4" i="32" s="1"/>
  <c r="AE4" i="32"/>
  <c r="AJ7" i="32"/>
  <c r="AV12" i="32"/>
  <c r="AM12" i="32"/>
  <c r="AD12" i="32"/>
  <c r="AW15" i="32"/>
  <c r="AH8" i="32"/>
  <c r="AS12" i="32"/>
  <c r="AS11" i="32" s="1"/>
  <c r="AO11" i="32"/>
  <c r="AJ8" i="32"/>
  <c r="AV9" i="32"/>
  <c r="AM9" i="32"/>
  <c r="AD9" i="32"/>
  <c r="AS7" i="32"/>
  <c r="AW9" i="32"/>
  <c r="BA9" i="32" s="1"/>
  <c r="AN9" i="32"/>
  <c r="AR9" i="32" s="1"/>
  <c r="AE9" i="32"/>
  <c r="AQ8" i="32"/>
  <c r="BB16" i="32"/>
  <c r="BB12" i="32"/>
  <c r="BB11" i="32" s="1"/>
  <c r="BA7" i="32"/>
  <c r="AV16" i="32"/>
  <c r="AM16" i="32"/>
  <c r="AD16" i="32"/>
  <c r="AI17" i="32"/>
  <c r="AN15" i="32"/>
  <c r="AR16" i="32"/>
  <c r="AR15" i="32" s="1"/>
  <c r="BA12" i="32"/>
  <c r="BA11" i="32" s="1"/>
  <c r="AW11" i="32"/>
  <c r="AJ16" i="32"/>
  <c r="BB15" i="32" l="1"/>
  <c r="AF15" i="32"/>
  <c r="AO15" i="32"/>
  <c r="BA6" i="32"/>
  <c r="AP8" i="32"/>
  <c r="AV4" i="32"/>
  <c r="AS6" i="32"/>
  <c r="AY8" i="32"/>
  <c r="AD4" i="32"/>
  <c r="AX15" i="32"/>
  <c r="AO6" i="32"/>
  <c r="AD17" i="32"/>
  <c r="AH17" i="32" s="1"/>
  <c r="AM17" i="32"/>
  <c r="AQ17" i="32" s="1"/>
  <c r="AR12" i="32"/>
  <c r="AR11" i="32" s="1"/>
  <c r="AG8" i="32"/>
  <c r="AF6" i="32"/>
  <c r="AN6" i="32"/>
  <c r="AX6" i="32"/>
  <c r="AE6" i="32"/>
  <c r="BB6" i="32"/>
  <c r="AR7" i="32"/>
  <c r="AQ9" i="32"/>
  <c r="AP9" i="32"/>
  <c r="AQ4" i="32"/>
  <c r="AP4" i="32"/>
  <c r="AQ16" i="32"/>
  <c r="AP16" i="32"/>
  <c r="AW6" i="32"/>
  <c r="AI11" i="32"/>
  <c r="AZ9" i="32"/>
  <c r="AY9" i="32"/>
  <c r="AH12" i="32"/>
  <c r="AG12" i="32"/>
  <c r="AI15" i="32"/>
  <c r="AJ4" i="32"/>
  <c r="AH16" i="32"/>
  <c r="AG16" i="32"/>
  <c r="AP7" i="32"/>
  <c r="AM6" i="32"/>
  <c r="AQ7" i="32"/>
  <c r="AQ6" i="32" s="1"/>
  <c r="AJ15" i="32"/>
  <c r="AZ4" i="32"/>
  <c r="AY4" i="32"/>
  <c r="AV15" i="32"/>
  <c r="AZ16" i="32"/>
  <c r="AY16" i="32"/>
  <c r="AI9" i="32"/>
  <c r="AM11" i="32"/>
  <c r="AQ12" i="32"/>
  <c r="AQ11" i="32" s="1"/>
  <c r="AP12" i="32"/>
  <c r="AP11" i="32" s="1"/>
  <c r="AJ6" i="32"/>
  <c r="AG7" i="32"/>
  <c r="AD6" i="32"/>
  <c r="AH7" i="32"/>
  <c r="AJ11" i="32"/>
  <c r="AH4" i="32"/>
  <c r="AG4" i="32"/>
  <c r="AZ17" i="32"/>
  <c r="AY17" i="32"/>
  <c r="AH9" i="32"/>
  <c r="AG9" i="32"/>
  <c r="AV11" i="32"/>
  <c r="AZ12" i="32"/>
  <c r="AZ11" i="32" s="1"/>
  <c r="AY12" i="32"/>
  <c r="AY11" i="32" s="1"/>
  <c r="AI4" i="32"/>
  <c r="AY7" i="32"/>
  <c r="AV6" i="32"/>
  <c r="AZ7" i="32"/>
  <c r="AP17" i="32" l="1"/>
  <c r="AR6" i="32"/>
  <c r="AD15" i="32"/>
  <c r="AG17" i="32"/>
  <c r="AG15" i="32" s="1"/>
  <c r="AM15" i="32"/>
  <c r="AY15" i="32"/>
  <c r="AY6" i="32"/>
  <c r="AQ15" i="32"/>
  <c r="AH6" i="32"/>
  <c r="AZ6" i="32"/>
  <c r="AH11" i="32"/>
  <c r="AG6" i="32"/>
  <c r="AZ15" i="32"/>
  <c r="AP6" i="32"/>
  <c r="AH15" i="32"/>
  <c r="AP15" i="32"/>
  <c r="AI6" i="32"/>
  <c r="AU43" i="27" l="1"/>
  <c r="AL43" i="27"/>
  <c r="AC43" i="27"/>
  <c r="P43" i="27"/>
  <c r="Z43" i="27" s="1"/>
  <c r="N43" i="27"/>
  <c r="Y43" i="27" s="1"/>
  <c r="K43" i="27"/>
  <c r="W43" i="27" s="1"/>
  <c r="I43" i="27"/>
  <c r="V43" i="27" s="1"/>
  <c r="X43" i="27" s="1"/>
  <c r="F43" i="27"/>
  <c r="D43" i="27"/>
  <c r="S43" i="27" s="1"/>
  <c r="AU42" i="27"/>
  <c r="AL42" i="27"/>
  <c r="AC42" i="27"/>
  <c r="P42" i="27"/>
  <c r="Z42" i="27" s="1"/>
  <c r="N42" i="27"/>
  <c r="Y42" i="27" s="1"/>
  <c r="K42" i="27"/>
  <c r="L42" i="27" s="1"/>
  <c r="I42" i="27"/>
  <c r="V42" i="27" s="1"/>
  <c r="F42" i="27"/>
  <c r="T42" i="27" s="1"/>
  <c r="D42" i="27"/>
  <c r="S42" i="27" s="1"/>
  <c r="U42" i="27" s="1"/>
  <c r="AU41" i="27"/>
  <c r="AL41" i="27"/>
  <c r="AC41" i="27"/>
  <c r="P41" i="27"/>
  <c r="Z41" i="27" s="1"/>
  <c r="N41" i="27"/>
  <c r="Y41" i="27" s="1"/>
  <c r="K41" i="27"/>
  <c r="W41" i="27" s="1"/>
  <c r="I41" i="27"/>
  <c r="V41" i="27" s="1"/>
  <c r="F41" i="27"/>
  <c r="G41" i="27" s="1"/>
  <c r="D41" i="27"/>
  <c r="S41" i="27" s="1"/>
  <c r="AT40" i="27"/>
  <c r="AK40" i="27"/>
  <c r="AB40" i="27"/>
  <c r="AU38" i="27"/>
  <c r="AL38" i="27"/>
  <c r="AL36" i="27" s="1"/>
  <c r="AC38" i="27"/>
  <c r="P38" i="27"/>
  <c r="Z38" i="27" s="1"/>
  <c r="N38" i="27"/>
  <c r="Y38" i="27" s="1"/>
  <c r="L38" i="27"/>
  <c r="K38" i="27"/>
  <c r="W38" i="27" s="1"/>
  <c r="I38" i="27"/>
  <c r="V38" i="27" s="1"/>
  <c r="F38" i="27"/>
  <c r="G38" i="27" s="1"/>
  <c r="D38" i="27"/>
  <c r="S38" i="27" s="1"/>
  <c r="AU37" i="27"/>
  <c r="AL37" i="27"/>
  <c r="AC37" i="27"/>
  <c r="Y37" i="27"/>
  <c r="P37" i="27"/>
  <c r="N37" i="27"/>
  <c r="K37" i="27"/>
  <c r="I37" i="27"/>
  <c r="V37" i="27" s="1"/>
  <c r="F37" i="27"/>
  <c r="T37" i="27" s="1"/>
  <c r="D37" i="27"/>
  <c r="AU36" i="27"/>
  <c r="AT36" i="27"/>
  <c r="AK36" i="27"/>
  <c r="AB36" i="27"/>
  <c r="AU34" i="27"/>
  <c r="AL34" i="27"/>
  <c r="AC34" i="27"/>
  <c r="P34" i="27"/>
  <c r="N34" i="27"/>
  <c r="Y34" i="27" s="1"/>
  <c r="K34" i="27"/>
  <c r="I34" i="27"/>
  <c r="V34" i="27" s="1"/>
  <c r="F34" i="27"/>
  <c r="T34" i="27" s="1"/>
  <c r="D34" i="27"/>
  <c r="AU33" i="27"/>
  <c r="AL33" i="27"/>
  <c r="AC33" i="27"/>
  <c r="P33" i="27"/>
  <c r="Z33" i="27" s="1"/>
  <c r="N33" i="27"/>
  <c r="Y33" i="27" s="1"/>
  <c r="K33" i="27"/>
  <c r="W33" i="27" s="1"/>
  <c r="I33" i="27"/>
  <c r="V33" i="27" s="1"/>
  <c r="F33" i="27"/>
  <c r="D33" i="27"/>
  <c r="S33" i="27" s="1"/>
  <c r="AU32" i="27"/>
  <c r="AL32" i="27"/>
  <c r="AC32" i="27"/>
  <c r="P32" i="27"/>
  <c r="Z32" i="27" s="1"/>
  <c r="N32" i="27"/>
  <c r="Y32" i="27" s="1"/>
  <c r="K32" i="27"/>
  <c r="W32" i="27" s="1"/>
  <c r="I32" i="27"/>
  <c r="V32" i="27" s="1"/>
  <c r="F32" i="27"/>
  <c r="G32" i="27" s="1"/>
  <c r="D32" i="27"/>
  <c r="S32" i="27" s="1"/>
  <c r="AT31" i="27"/>
  <c r="AK31" i="27"/>
  <c r="AB31" i="27"/>
  <c r="AU29" i="27"/>
  <c r="AU28" i="27" s="1"/>
  <c r="AL29" i="27"/>
  <c r="AL28" i="27" s="1"/>
  <c r="AC29" i="27"/>
  <c r="P29" i="27"/>
  <c r="Z29" i="27" s="1"/>
  <c r="N29" i="27"/>
  <c r="Y29" i="27" s="1"/>
  <c r="K29" i="27"/>
  <c r="L29" i="27" s="1"/>
  <c r="I29" i="27"/>
  <c r="V29" i="27" s="1"/>
  <c r="F29" i="27"/>
  <c r="T29" i="27" s="1"/>
  <c r="D29" i="27"/>
  <c r="S29" i="27" s="1"/>
  <c r="AT28" i="27"/>
  <c r="AK28" i="27"/>
  <c r="AB28" i="27"/>
  <c r="AU26" i="27"/>
  <c r="AL26" i="27"/>
  <c r="AC26" i="27"/>
  <c r="P26" i="27"/>
  <c r="Z26" i="27" s="1"/>
  <c r="N26" i="27"/>
  <c r="Y26" i="27" s="1"/>
  <c r="K26" i="27"/>
  <c r="W26" i="27" s="1"/>
  <c r="I26" i="27"/>
  <c r="V26" i="27" s="1"/>
  <c r="F26" i="27"/>
  <c r="D26" i="27"/>
  <c r="S26" i="27" s="1"/>
  <c r="AU25" i="27"/>
  <c r="AL25" i="27"/>
  <c r="AC25" i="27"/>
  <c r="P25" i="27"/>
  <c r="N25" i="27"/>
  <c r="Y25" i="27" s="1"/>
  <c r="K25" i="27"/>
  <c r="I25" i="27"/>
  <c r="V25" i="27" s="1"/>
  <c r="F25" i="27"/>
  <c r="T25" i="27" s="1"/>
  <c r="D25" i="27"/>
  <c r="S25" i="27" s="1"/>
  <c r="U25" i="27" s="1"/>
  <c r="AU24" i="27"/>
  <c r="AL24" i="27"/>
  <c r="AC24" i="27"/>
  <c r="P24" i="27"/>
  <c r="Z24" i="27" s="1"/>
  <c r="N24" i="27"/>
  <c r="Y24" i="27" s="1"/>
  <c r="K24" i="27"/>
  <c r="W24" i="27" s="1"/>
  <c r="I24" i="27"/>
  <c r="V24" i="27" s="1"/>
  <c r="X24" i="27" s="1"/>
  <c r="F24" i="27"/>
  <c r="G24" i="27" s="1"/>
  <c r="D24" i="27"/>
  <c r="S24" i="27" s="1"/>
  <c r="AT23" i="27"/>
  <c r="AK23" i="27"/>
  <c r="AB23" i="27"/>
  <c r="AU21" i="27"/>
  <c r="AL21" i="27"/>
  <c r="AC21" i="27"/>
  <c r="P21" i="27"/>
  <c r="Z21" i="27" s="1"/>
  <c r="N21" i="27"/>
  <c r="Y21" i="27" s="1"/>
  <c r="K21" i="27"/>
  <c r="L21" i="27" s="1"/>
  <c r="I21" i="27"/>
  <c r="V21" i="27" s="1"/>
  <c r="F21" i="27"/>
  <c r="G21" i="27" s="1"/>
  <c r="D21" i="27"/>
  <c r="S21" i="27" s="1"/>
  <c r="AU20" i="27"/>
  <c r="AL20" i="27"/>
  <c r="AC20" i="27"/>
  <c r="P20" i="27"/>
  <c r="N20" i="27"/>
  <c r="Y20" i="27" s="1"/>
  <c r="K20" i="27"/>
  <c r="I20" i="27"/>
  <c r="V20" i="27" s="1"/>
  <c r="F20" i="27"/>
  <c r="G20" i="27" s="1"/>
  <c r="D20" i="27"/>
  <c r="S20" i="27" s="1"/>
  <c r="AT19" i="27"/>
  <c r="AT9" i="27" s="1"/>
  <c r="AK19" i="27"/>
  <c r="AB19" i="27"/>
  <c r="AU17" i="27"/>
  <c r="AL17" i="27"/>
  <c r="AC17" i="27"/>
  <c r="P17" i="27"/>
  <c r="Z17" i="27" s="1"/>
  <c r="N17" i="27"/>
  <c r="Y17" i="27" s="1"/>
  <c r="K17" i="27"/>
  <c r="W17" i="27" s="1"/>
  <c r="I17" i="27"/>
  <c r="V17" i="27" s="1"/>
  <c r="F17" i="27"/>
  <c r="D17" i="27"/>
  <c r="AU16" i="27"/>
  <c r="AL16" i="27"/>
  <c r="AC16" i="27"/>
  <c r="P16" i="27"/>
  <c r="Z16" i="27" s="1"/>
  <c r="N16" i="27"/>
  <c r="Y16" i="27" s="1"/>
  <c r="K16" i="27"/>
  <c r="W16" i="27" s="1"/>
  <c r="I16" i="27"/>
  <c r="V16" i="27" s="1"/>
  <c r="F16" i="27"/>
  <c r="T16" i="27" s="1"/>
  <c r="D16" i="27"/>
  <c r="S16" i="27" s="1"/>
  <c r="AT15" i="27"/>
  <c r="AK15" i="27"/>
  <c r="AB15" i="27"/>
  <c r="AU13" i="27"/>
  <c r="AL13" i="27"/>
  <c r="AC13" i="27"/>
  <c r="P13" i="27"/>
  <c r="Z13" i="27" s="1"/>
  <c r="N13" i="27"/>
  <c r="Y13" i="27" s="1"/>
  <c r="K13" i="27"/>
  <c r="L13" i="27" s="1"/>
  <c r="I13" i="27"/>
  <c r="V13" i="27" s="1"/>
  <c r="F13" i="27"/>
  <c r="G13" i="27" s="1"/>
  <c r="D13" i="27"/>
  <c r="S13" i="27" s="1"/>
  <c r="AU12" i="27"/>
  <c r="AL12" i="27"/>
  <c r="AC12" i="27"/>
  <c r="P12" i="27"/>
  <c r="N12" i="27"/>
  <c r="Y12" i="27" s="1"/>
  <c r="K12" i="27"/>
  <c r="I12" i="27"/>
  <c r="V12" i="27" s="1"/>
  <c r="F12" i="27"/>
  <c r="G12" i="27" s="1"/>
  <c r="D12" i="27"/>
  <c r="S12" i="27" s="1"/>
  <c r="AU11" i="27"/>
  <c r="AT11" i="27"/>
  <c r="AK11" i="27"/>
  <c r="AB11" i="27"/>
  <c r="AU7" i="27"/>
  <c r="AL7" i="27"/>
  <c r="AC7" i="27"/>
  <c r="P7" i="27"/>
  <c r="Z7" i="27" s="1"/>
  <c r="N7" i="27"/>
  <c r="Y7" i="27" s="1"/>
  <c r="K7" i="27"/>
  <c r="W7" i="27" s="1"/>
  <c r="I7" i="27"/>
  <c r="V7" i="27" s="1"/>
  <c r="F7" i="27"/>
  <c r="G7" i="27" s="1"/>
  <c r="D7" i="27"/>
  <c r="S7" i="27" s="1"/>
  <c r="AU6" i="27"/>
  <c r="AL6" i="27"/>
  <c r="AC6" i="27"/>
  <c r="P6" i="27"/>
  <c r="Z6" i="27" s="1"/>
  <c r="N6" i="27"/>
  <c r="Y6" i="27" s="1"/>
  <c r="K6" i="27"/>
  <c r="W6" i="27" s="1"/>
  <c r="I6" i="27"/>
  <c r="V6" i="27" s="1"/>
  <c r="F6" i="27"/>
  <c r="T6" i="27" s="1"/>
  <c r="D6" i="27"/>
  <c r="AU5" i="27"/>
  <c r="AL5" i="27"/>
  <c r="AC5" i="27"/>
  <c r="P5" i="27"/>
  <c r="Z5" i="27" s="1"/>
  <c r="N5" i="27"/>
  <c r="Y5" i="27" s="1"/>
  <c r="K5" i="27"/>
  <c r="L5" i="27" s="1"/>
  <c r="I5" i="27"/>
  <c r="V5" i="27" s="1"/>
  <c r="F5" i="27"/>
  <c r="T5" i="27" s="1"/>
  <c r="D5" i="27"/>
  <c r="S5" i="27" s="1"/>
  <c r="AU4" i="27"/>
  <c r="AL4" i="27"/>
  <c r="AC4" i="27"/>
  <c r="S4" i="27"/>
  <c r="P4" i="27"/>
  <c r="Z4" i="27" s="1"/>
  <c r="N4" i="27"/>
  <c r="Y4" i="27" s="1"/>
  <c r="K4" i="27"/>
  <c r="W4" i="27" s="1"/>
  <c r="I4" i="27"/>
  <c r="V4" i="27" s="1"/>
  <c r="F4" i="27"/>
  <c r="T4" i="27" s="1"/>
  <c r="D4" i="27"/>
  <c r="AU3" i="27"/>
  <c r="AL3" i="27"/>
  <c r="AC3" i="27"/>
  <c r="P3" i="27"/>
  <c r="Z3" i="27" s="1"/>
  <c r="N3" i="27"/>
  <c r="Y3" i="27" s="1"/>
  <c r="K3" i="27"/>
  <c r="W3" i="27" s="1"/>
  <c r="I3" i="27"/>
  <c r="V3" i="27" s="1"/>
  <c r="F3" i="27"/>
  <c r="T3" i="27" s="1"/>
  <c r="D3" i="27"/>
  <c r="S3" i="27" s="1"/>
  <c r="AU2" i="27"/>
  <c r="AL2" i="27"/>
  <c r="AC2" i="27"/>
  <c r="P2" i="27"/>
  <c r="Z2" i="27" s="1"/>
  <c r="N2" i="27"/>
  <c r="Y2" i="27" s="1"/>
  <c r="K2" i="27"/>
  <c r="W2" i="27" s="1"/>
  <c r="I2" i="27"/>
  <c r="V2" i="27" s="1"/>
  <c r="F2" i="27"/>
  <c r="T2" i="27" s="1"/>
  <c r="D2" i="27"/>
  <c r="AU43" i="26"/>
  <c r="AL43" i="26"/>
  <c r="AC43" i="26"/>
  <c r="P43" i="26"/>
  <c r="Z43" i="26" s="1"/>
  <c r="N43" i="26"/>
  <c r="Y43" i="26" s="1"/>
  <c r="AA43" i="26" s="1"/>
  <c r="K43" i="26"/>
  <c r="L43" i="26" s="1"/>
  <c r="I43" i="26"/>
  <c r="V43" i="26" s="1"/>
  <c r="F43" i="26"/>
  <c r="T43" i="26" s="1"/>
  <c r="D43" i="26"/>
  <c r="S43" i="26" s="1"/>
  <c r="AU42" i="26"/>
  <c r="AL42" i="26"/>
  <c r="AC42" i="26"/>
  <c r="P42" i="26"/>
  <c r="Z42" i="26" s="1"/>
  <c r="N42" i="26"/>
  <c r="Y42" i="26" s="1"/>
  <c r="K42" i="26"/>
  <c r="W42" i="26" s="1"/>
  <c r="I42" i="26"/>
  <c r="V42" i="26" s="1"/>
  <c r="F42" i="26"/>
  <c r="T42" i="26" s="1"/>
  <c r="D42" i="26"/>
  <c r="S42" i="26" s="1"/>
  <c r="AU41" i="26"/>
  <c r="AL41" i="26"/>
  <c r="AC41" i="26"/>
  <c r="P41" i="26"/>
  <c r="N41" i="26"/>
  <c r="Y41" i="26" s="1"/>
  <c r="K41" i="26"/>
  <c r="I41" i="26"/>
  <c r="V41" i="26" s="1"/>
  <c r="F41" i="26"/>
  <c r="T41" i="26" s="1"/>
  <c r="D41" i="26"/>
  <c r="AT40" i="26"/>
  <c r="AK40" i="26"/>
  <c r="AB40" i="26"/>
  <c r="AU38" i="26"/>
  <c r="AL38" i="26"/>
  <c r="AC38" i="26"/>
  <c r="P38" i="26"/>
  <c r="N38" i="26"/>
  <c r="Y38" i="26" s="1"/>
  <c r="K38" i="26"/>
  <c r="I38" i="26"/>
  <c r="V38" i="26" s="1"/>
  <c r="F38" i="26"/>
  <c r="G38" i="26" s="1"/>
  <c r="D38" i="26"/>
  <c r="AU37" i="26"/>
  <c r="AL37" i="26"/>
  <c r="AC37" i="26"/>
  <c r="AC36" i="26" s="1"/>
  <c r="P37" i="26"/>
  <c r="Q37" i="26" s="1"/>
  <c r="N37" i="26"/>
  <c r="Y37" i="26" s="1"/>
  <c r="K37" i="26"/>
  <c r="W37" i="26" s="1"/>
  <c r="I37" i="26"/>
  <c r="V37" i="26" s="1"/>
  <c r="F37" i="26"/>
  <c r="D37" i="26"/>
  <c r="AT36" i="26"/>
  <c r="AL36" i="26"/>
  <c r="AK36" i="26"/>
  <c r="AB36" i="26"/>
  <c r="AU34" i="26"/>
  <c r="AL34" i="26"/>
  <c r="AC34" i="26"/>
  <c r="P34" i="26"/>
  <c r="Q34" i="26" s="1"/>
  <c r="N34" i="26"/>
  <c r="Y34" i="26" s="1"/>
  <c r="K34" i="26"/>
  <c r="W34" i="26" s="1"/>
  <c r="I34" i="26"/>
  <c r="V34" i="26" s="1"/>
  <c r="X34" i="26" s="1"/>
  <c r="F34" i="26"/>
  <c r="D34" i="26"/>
  <c r="AU33" i="26"/>
  <c r="AL33" i="26"/>
  <c r="AC33" i="26"/>
  <c r="P33" i="26"/>
  <c r="Z33" i="26" s="1"/>
  <c r="N33" i="26"/>
  <c r="Y33" i="26" s="1"/>
  <c r="AA33" i="26" s="1"/>
  <c r="K33" i="26"/>
  <c r="L33" i="26" s="1"/>
  <c r="I33" i="26"/>
  <c r="V33" i="26" s="1"/>
  <c r="F33" i="26"/>
  <c r="D33" i="26"/>
  <c r="S33" i="26" s="1"/>
  <c r="AU32" i="26"/>
  <c r="AL32" i="26"/>
  <c r="AC32" i="26"/>
  <c r="S32" i="26"/>
  <c r="P32" i="26"/>
  <c r="Z32" i="26" s="1"/>
  <c r="N32" i="26"/>
  <c r="Y32" i="26" s="1"/>
  <c r="K32" i="26"/>
  <c r="L32" i="26" s="1"/>
  <c r="I32" i="26"/>
  <c r="V32" i="26" s="1"/>
  <c r="F32" i="26"/>
  <c r="T32" i="26" s="1"/>
  <c r="D32" i="26"/>
  <c r="AT31" i="26"/>
  <c r="AK31" i="26"/>
  <c r="AB31" i="26"/>
  <c r="AU29" i="26"/>
  <c r="AU28" i="26" s="1"/>
  <c r="AL29" i="26"/>
  <c r="AL28" i="26" s="1"/>
  <c r="AC29" i="26"/>
  <c r="P29" i="26"/>
  <c r="Z29" i="26" s="1"/>
  <c r="N29" i="26"/>
  <c r="Y29" i="26" s="1"/>
  <c r="K29" i="26"/>
  <c r="W29" i="26" s="1"/>
  <c r="I29" i="26"/>
  <c r="V29" i="26" s="1"/>
  <c r="X29" i="26" s="1"/>
  <c r="F29" i="26"/>
  <c r="D29" i="26"/>
  <c r="S29" i="26" s="1"/>
  <c r="AT28" i="26"/>
  <c r="AK28" i="26"/>
  <c r="AB28" i="26"/>
  <c r="AU26" i="26"/>
  <c r="AL26" i="26"/>
  <c r="AC26" i="26"/>
  <c r="P26" i="26"/>
  <c r="N26" i="26"/>
  <c r="Y26" i="26" s="1"/>
  <c r="K26" i="26"/>
  <c r="I26" i="26"/>
  <c r="V26" i="26" s="1"/>
  <c r="F26" i="26"/>
  <c r="T26" i="26" s="1"/>
  <c r="D26" i="26"/>
  <c r="AU25" i="26"/>
  <c r="AL25" i="26"/>
  <c r="AC25" i="26"/>
  <c r="P25" i="26"/>
  <c r="Z25" i="26" s="1"/>
  <c r="N25" i="26"/>
  <c r="Y25" i="26" s="1"/>
  <c r="K25" i="26"/>
  <c r="W25" i="26" s="1"/>
  <c r="I25" i="26"/>
  <c r="V25" i="26" s="1"/>
  <c r="F25" i="26"/>
  <c r="D25" i="26"/>
  <c r="S25" i="26" s="1"/>
  <c r="AU24" i="26"/>
  <c r="AU23" i="26" s="1"/>
  <c r="AL24" i="26"/>
  <c r="AC24" i="26"/>
  <c r="P24" i="26"/>
  <c r="N24" i="26"/>
  <c r="Y24" i="26" s="1"/>
  <c r="K24" i="26"/>
  <c r="I24" i="26"/>
  <c r="V24" i="26" s="1"/>
  <c r="F24" i="26"/>
  <c r="T24" i="26" s="1"/>
  <c r="D24" i="26"/>
  <c r="AT23" i="26"/>
  <c r="AK23" i="26"/>
  <c r="AB23" i="26"/>
  <c r="AU21" i="26"/>
  <c r="AL21" i="26"/>
  <c r="AC21" i="26"/>
  <c r="P21" i="26"/>
  <c r="Z21" i="26" s="1"/>
  <c r="N21" i="26"/>
  <c r="Y21" i="26" s="1"/>
  <c r="K21" i="26"/>
  <c r="L21" i="26" s="1"/>
  <c r="I21" i="26"/>
  <c r="V21" i="26" s="1"/>
  <c r="F21" i="26"/>
  <c r="T21" i="26" s="1"/>
  <c r="D21" i="26"/>
  <c r="S21" i="26" s="1"/>
  <c r="AU20" i="26"/>
  <c r="AL20" i="26"/>
  <c r="AC20" i="26"/>
  <c r="P20" i="26"/>
  <c r="Z20" i="26" s="1"/>
  <c r="N20" i="26"/>
  <c r="Y20" i="26" s="1"/>
  <c r="K20" i="26"/>
  <c r="W20" i="26" s="1"/>
  <c r="I20" i="26"/>
  <c r="V20" i="26" s="1"/>
  <c r="X20" i="26" s="1"/>
  <c r="F20" i="26"/>
  <c r="G20" i="26" s="1"/>
  <c r="D20" i="26"/>
  <c r="S20" i="26" s="1"/>
  <c r="AT19" i="26"/>
  <c r="AK19" i="26"/>
  <c r="AB19" i="26"/>
  <c r="AU17" i="26"/>
  <c r="AL17" i="26"/>
  <c r="AC17" i="26"/>
  <c r="P17" i="26"/>
  <c r="N17" i="26"/>
  <c r="Y17" i="26" s="1"/>
  <c r="K17" i="26"/>
  <c r="I17" i="26"/>
  <c r="V17" i="26" s="1"/>
  <c r="F17" i="26"/>
  <c r="T17" i="26" s="1"/>
  <c r="D17" i="26"/>
  <c r="AU16" i="26"/>
  <c r="AL16" i="26"/>
  <c r="AC16" i="26"/>
  <c r="P16" i="26"/>
  <c r="Z16" i="26" s="1"/>
  <c r="N16" i="26"/>
  <c r="Y16" i="26" s="1"/>
  <c r="K16" i="26"/>
  <c r="L16" i="26" s="1"/>
  <c r="I16" i="26"/>
  <c r="V16" i="26" s="1"/>
  <c r="F16" i="26"/>
  <c r="T16" i="26" s="1"/>
  <c r="D16" i="26"/>
  <c r="S16" i="26" s="1"/>
  <c r="AT15" i="26"/>
  <c r="AK15" i="26"/>
  <c r="AB15" i="26"/>
  <c r="AU13" i="26"/>
  <c r="AL13" i="26"/>
  <c r="AL11" i="26" s="1"/>
  <c r="AC13" i="26"/>
  <c r="P13" i="26"/>
  <c r="Z13" i="26" s="1"/>
  <c r="N13" i="26"/>
  <c r="Y13" i="26" s="1"/>
  <c r="K13" i="26"/>
  <c r="L13" i="26" s="1"/>
  <c r="I13" i="26"/>
  <c r="V13" i="26" s="1"/>
  <c r="F13" i="26"/>
  <c r="T13" i="26" s="1"/>
  <c r="D13" i="26"/>
  <c r="S13" i="26" s="1"/>
  <c r="AU12" i="26"/>
  <c r="AL12" i="26"/>
  <c r="AC12" i="26"/>
  <c r="P12" i="26"/>
  <c r="N12" i="26"/>
  <c r="Y12" i="26" s="1"/>
  <c r="K12" i="26"/>
  <c r="I12" i="26"/>
  <c r="V12" i="26" s="1"/>
  <c r="F12" i="26"/>
  <c r="G12" i="26" s="1"/>
  <c r="D12" i="26"/>
  <c r="S12" i="26" s="1"/>
  <c r="AT11" i="26"/>
  <c r="AK11" i="26"/>
  <c r="AB11" i="26"/>
  <c r="AU7" i="26"/>
  <c r="AL7" i="26"/>
  <c r="AC7" i="26"/>
  <c r="P7" i="26"/>
  <c r="Z7" i="26" s="1"/>
  <c r="N7" i="26"/>
  <c r="Y7" i="26" s="1"/>
  <c r="K7" i="26"/>
  <c r="L7" i="26" s="1"/>
  <c r="I7" i="26"/>
  <c r="V7" i="26" s="1"/>
  <c r="F7" i="26"/>
  <c r="T7" i="26" s="1"/>
  <c r="D7" i="26"/>
  <c r="S7" i="26" s="1"/>
  <c r="AU6" i="26"/>
  <c r="AL6" i="26"/>
  <c r="AC6" i="26"/>
  <c r="P6" i="26"/>
  <c r="Z6" i="26" s="1"/>
  <c r="N6" i="26"/>
  <c r="Y6" i="26" s="1"/>
  <c r="K6" i="26"/>
  <c r="L6" i="26" s="1"/>
  <c r="I6" i="26"/>
  <c r="V6" i="26" s="1"/>
  <c r="F6" i="26"/>
  <c r="T6" i="26" s="1"/>
  <c r="D6" i="26"/>
  <c r="S6" i="26" s="1"/>
  <c r="AU5" i="26"/>
  <c r="AL5" i="26"/>
  <c r="AC5" i="26"/>
  <c r="P5" i="26"/>
  <c r="Z5" i="26" s="1"/>
  <c r="N5" i="26"/>
  <c r="Y5" i="26" s="1"/>
  <c r="K5" i="26"/>
  <c r="W5" i="26" s="1"/>
  <c r="I5" i="26"/>
  <c r="V5" i="26" s="1"/>
  <c r="F5" i="26"/>
  <c r="G5" i="26" s="1"/>
  <c r="D5" i="26"/>
  <c r="S5" i="26" s="1"/>
  <c r="AU4" i="26"/>
  <c r="AL4" i="26"/>
  <c r="AC4" i="26"/>
  <c r="P4" i="26"/>
  <c r="Z4" i="26" s="1"/>
  <c r="N4" i="26"/>
  <c r="Y4" i="26" s="1"/>
  <c r="K4" i="26"/>
  <c r="W4" i="26" s="1"/>
  <c r="I4" i="26"/>
  <c r="V4" i="26" s="1"/>
  <c r="F4" i="26"/>
  <c r="T4" i="26" s="1"/>
  <c r="D4" i="26"/>
  <c r="AU3" i="26"/>
  <c r="AL3" i="26"/>
  <c r="AC3" i="26"/>
  <c r="P3" i="26"/>
  <c r="Z3" i="26" s="1"/>
  <c r="N3" i="26"/>
  <c r="Y3" i="26" s="1"/>
  <c r="K3" i="26"/>
  <c r="W3" i="26" s="1"/>
  <c r="I3" i="26"/>
  <c r="V3" i="26" s="1"/>
  <c r="F3" i="26"/>
  <c r="T3" i="26" s="1"/>
  <c r="D3" i="26"/>
  <c r="S3" i="26" s="1"/>
  <c r="U3" i="26" s="1"/>
  <c r="AU2" i="26"/>
  <c r="AL2" i="26"/>
  <c r="AC2" i="26"/>
  <c r="P2" i="26"/>
  <c r="Q2" i="26" s="1"/>
  <c r="N2" i="26"/>
  <c r="Y2" i="26" s="1"/>
  <c r="K2" i="26"/>
  <c r="W2" i="26" s="1"/>
  <c r="I2" i="26"/>
  <c r="V2" i="26" s="1"/>
  <c r="F2" i="26"/>
  <c r="T2" i="26" s="1"/>
  <c r="D2" i="26"/>
  <c r="S2" i="26" s="1"/>
  <c r="AU43" i="25"/>
  <c r="AL43" i="25"/>
  <c r="AC43" i="25"/>
  <c r="P43" i="25"/>
  <c r="Z43" i="25" s="1"/>
  <c r="N43" i="25"/>
  <c r="Y43" i="25" s="1"/>
  <c r="K43" i="25"/>
  <c r="W43" i="25" s="1"/>
  <c r="I43" i="25"/>
  <c r="V43" i="25" s="1"/>
  <c r="F43" i="25"/>
  <c r="G43" i="25" s="1"/>
  <c r="D43" i="25"/>
  <c r="S43" i="25" s="1"/>
  <c r="AU42" i="25"/>
  <c r="AL42" i="25"/>
  <c r="AC42" i="25"/>
  <c r="P42" i="25"/>
  <c r="N42" i="25"/>
  <c r="Y42" i="25" s="1"/>
  <c r="K42" i="25"/>
  <c r="I42" i="25"/>
  <c r="V42" i="25" s="1"/>
  <c r="F42" i="25"/>
  <c r="T42" i="25" s="1"/>
  <c r="D42" i="25"/>
  <c r="S42" i="25" s="1"/>
  <c r="AU41" i="25"/>
  <c r="AL41" i="25"/>
  <c r="AC41" i="25"/>
  <c r="P41" i="25"/>
  <c r="Z41" i="25" s="1"/>
  <c r="N41" i="25"/>
  <c r="Y41" i="25" s="1"/>
  <c r="K41" i="25"/>
  <c r="W41" i="25" s="1"/>
  <c r="I41" i="25"/>
  <c r="V41" i="25" s="1"/>
  <c r="F41" i="25"/>
  <c r="G41" i="25" s="1"/>
  <c r="D41" i="25"/>
  <c r="S41" i="25" s="1"/>
  <c r="AT40" i="25"/>
  <c r="AK40" i="25"/>
  <c r="AB40" i="25"/>
  <c r="AU38" i="25"/>
  <c r="AL38" i="25"/>
  <c r="AC38" i="25"/>
  <c r="P38" i="25"/>
  <c r="Z38" i="25" s="1"/>
  <c r="N38" i="25"/>
  <c r="Y38" i="25" s="1"/>
  <c r="K38" i="25"/>
  <c r="W38" i="25" s="1"/>
  <c r="I38" i="25"/>
  <c r="V38" i="25" s="1"/>
  <c r="X38" i="25" s="1"/>
  <c r="F38" i="25"/>
  <c r="G38" i="25" s="1"/>
  <c r="D38" i="25"/>
  <c r="S38" i="25" s="1"/>
  <c r="AU37" i="25"/>
  <c r="AL37" i="25"/>
  <c r="AL36" i="25" s="1"/>
  <c r="AC37" i="25"/>
  <c r="P37" i="25"/>
  <c r="N37" i="25"/>
  <c r="Y37" i="25" s="1"/>
  <c r="K37" i="25"/>
  <c r="I37" i="25"/>
  <c r="V37" i="25" s="1"/>
  <c r="F37" i="25"/>
  <c r="T37" i="25" s="1"/>
  <c r="D37" i="25"/>
  <c r="S37" i="25" s="1"/>
  <c r="AU36" i="25"/>
  <c r="AT36" i="25"/>
  <c r="AK36" i="25"/>
  <c r="AB36" i="25"/>
  <c r="AU34" i="25"/>
  <c r="AL34" i="25"/>
  <c r="AC34" i="25"/>
  <c r="P34" i="25"/>
  <c r="N34" i="25"/>
  <c r="Y34" i="25" s="1"/>
  <c r="K34" i="25"/>
  <c r="L34" i="25" s="1"/>
  <c r="I34" i="25"/>
  <c r="V34" i="25" s="1"/>
  <c r="F34" i="25"/>
  <c r="T34" i="25" s="1"/>
  <c r="D34" i="25"/>
  <c r="S34" i="25" s="1"/>
  <c r="AU33" i="25"/>
  <c r="AL33" i="25"/>
  <c r="AC33" i="25"/>
  <c r="P33" i="25"/>
  <c r="Q33" i="25" s="1"/>
  <c r="N33" i="25"/>
  <c r="Y33" i="25" s="1"/>
  <c r="K33" i="25"/>
  <c r="W33" i="25" s="1"/>
  <c r="I33" i="25"/>
  <c r="V33" i="25" s="1"/>
  <c r="F33" i="25"/>
  <c r="D33" i="25"/>
  <c r="AU32" i="25"/>
  <c r="AL32" i="25"/>
  <c r="AC32" i="25"/>
  <c r="P32" i="25"/>
  <c r="Z32" i="25" s="1"/>
  <c r="N32" i="25"/>
  <c r="Y32" i="25" s="1"/>
  <c r="K32" i="25"/>
  <c r="W32" i="25" s="1"/>
  <c r="I32" i="25"/>
  <c r="V32" i="25" s="1"/>
  <c r="F32" i="25"/>
  <c r="T32" i="25" s="1"/>
  <c r="D32" i="25"/>
  <c r="S32" i="25" s="1"/>
  <c r="AT31" i="25"/>
  <c r="AK31" i="25"/>
  <c r="AB31" i="25"/>
  <c r="AU29" i="25"/>
  <c r="AU28" i="25" s="1"/>
  <c r="AL29" i="25"/>
  <c r="AL28" i="25" s="1"/>
  <c r="AC29" i="25"/>
  <c r="P29" i="25"/>
  <c r="N29" i="25"/>
  <c r="Y29" i="25" s="1"/>
  <c r="K29" i="25"/>
  <c r="W29" i="25" s="1"/>
  <c r="I29" i="25"/>
  <c r="V29" i="25" s="1"/>
  <c r="F29" i="25"/>
  <c r="D29" i="25"/>
  <c r="AT28" i="25"/>
  <c r="AK28" i="25"/>
  <c r="AB28" i="25"/>
  <c r="AU26" i="25"/>
  <c r="AL26" i="25"/>
  <c r="AC26" i="25"/>
  <c r="P26" i="25"/>
  <c r="N26" i="25"/>
  <c r="Y26" i="25" s="1"/>
  <c r="K26" i="25"/>
  <c r="I26" i="25"/>
  <c r="V26" i="25" s="1"/>
  <c r="F26" i="25"/>
  <c r="G26" i="25" s="1"/>
  <c r="D26" i="25"/>
  <c r="S26" i="25" s="1"/>
  <c r="AU25" i="25"/>
  <c r="AL25" i="25"/>
  <c r="AC25" i="25"/>
  <c r="P25" i="25"/>
  <c r="Q25" i="25" s="1"/>
  <c r="N25" i="25"/>
  <c r="Y25" i="25" s="1"/>
  <c r="K25" i="25"/>
  <c r="W25" i="25" s="1"/>
  <c r="I25" i="25"/>
  <c r="V25" i="25" s="1"/>
  <c r="F25" i="25"/>
  <c r="D25" i="25"/>
  <c r="AU24" i="25"/>
  <c r="AL24" i="25"/>
  <c r="AC24" i="25"/>
  <c r="P24" i="25"/>
  <c r="Z24" i="25" s="1"/>
  <c r="N24" i="25"/>
  <c r="Y24" i="25" s="1"/>
  <c r="K24" i="25"/>
  <c r="L24" i="25" s="1"/>
  <c r="I24" i="25"/>
  <c r="V24" i="25" s="1"/>
  <c r="F24" i="25"/>
  <c r="T24" i="25" s="1"/>
  <c r="D24" i="25"/>
  <c r="S24" i="25" s="1"/>
  <c r="AT23" i="25"/>
  <c r="AK23" i="25"/>
  <c r="AB23" i="25"/>
  <c r="AU21" i="25"/>
  <c r="AL21" i="25"/>
  <c r="AC21" i="25"/>
  <c r="P21" i="25"/>
  <c r="Z21" i="25" s="1"/>
  <c r="N21" i="25"/>
  <c r="Y21" i="25" s="1"/>
  <c r="K21" i="25"/>
  <c r="L21" i="25" s="1"/>
  <c r="I21" i="25"/>
  <c r="V21" i="25" s="1"/>
  <c r="F21" i="25"/>
  <c r="T21" i="25" s="1"/>
  <c r="D21" i="25"/>
  <c r="S21" i="25" s="1"/>
  <c r="AU20" i="25"/>
  <c r="AL20" i="25"/>
  <c r="AC20" i="25"/>
  <c r="P20" i="25"/>
  <c r="Z20" i="25" s="1"/>
  <c r="N20" i="25"/>
  <c r="Y20" i="25" s="1"/>
  <c r="K20" i="25"/>
  <c r="L20" i="25" s="1"/>
  <c r="I20" i="25"/>
  <c r="V20" i="25" s="1"/>
  <c r="F20" i="25"/>
  <c r="T20" i="25" s="1"/>
  <c r="D20" i="25"/>
  <c r="S20" i="25" s="1"/>
  <c r="AT19" i="25"/>
  <c r="AK19" i="25"/>
  <c r="AB19" i="25"/>
  <c r="AU17" i="25"/>
  <c r="AL17" i="25"/>
  <c r="AC17" i="25"/>
  <c r="P17" i="25"/>
  <c r="N17" i="25"/>
  <c r="Y17" i="25" s="1"/>
  <c r="K17" i="25"/>
  <c r="I17" i="25"/>
  <c r="V17" i="25" s="1"/>
  <c r="F17" i="25"/>
  <c r="G17" i="25" s="1"/>
  <c r="D17" i="25"/>
  <c r="AU16" i="25"/>
  <c r="AL16" i="25"/>
  <c r="AC16" i="25"/>
  <c r="P16" i="25"/>
  <c r="N16" i="25"/>
  <c r="Y16" i="25" s="1"/>
  <c r="K16" i="25"/>
  <c r="W16" i="25" s="1"/>
  <c r="I16" i="25"/>
  <c r="V16" i="25" s="1"/>
  <c r="F16" i="25"/>
  <c r="D16" i="25"/>
  <c r="AT15" i="25"/>
  <c r="AK15" i="25"/>
  <c r="AB15" i="25"/>
  <c r="AU13" i="25"/>
  <c r="AL13" i="25"/>
  <c r="AC13" i="25"/>
  <c r="P13" i="25"/>
  <c r="Z13" i="25" s="1"/>
  <c r="N13" i="25"/>
  <c r="Y13" i="25" s="1"/>
  <c r="K13" i="25"/>
  <c r="W13" i="25" s="1"/>
  <c r="I13" i="25"/>
  <c r="V13" i="25" s="1"/>
  <c r="F13" i="25"/>
  <c r="T13" i="25" s="1"/>
  <c r="D13" i="25"/>
  <c r="S13" i="25" s="1"/>
  <c r="AU12" i="25"/>
  <c r="AL12" i="25"/>
  <c r="AC12" i="25"/>
  <c r="P12" i="25"/>
  <c r="Z12" i="25" s="1"/>
  <c r="N12" i="25"/>
  <c r="Y12" i="25" s="1"/>
  <c r="K12" i="25"/>
  <c r="L12" i="25" s="1"/>
  <c r="I12" i="25"/>
  <c r="V12" i="25" s="1"/>
  <c r="F12" i="25"/>
  <c r="T12" i="25" s="1"/>
  <c r="D12" i="25"/>
  <c r="S12" i="25" s="1"/>
  <c r="AT11" i="25"/>
  <c r="AK11" i="25"/>
  <c r="AB11" i="25"/>
  <c r="AU7" i="25"/>
  <c r="AL7" i="25"/>
  <c r="AC7" i="25"/>
  <c r="P7" i="25"/>
  <c r="Z7" i="25" s="1"/>
  <c r="N7" i="25"/>
  <c r="Y7" i="25" s="1"/>
  <c r="K7" i="25"/>
  <c r="I7" i="25"/>
  <c r="V7" i="25" s="1"/>
  <c r="F7" i="25"/>
  <c r="D7" i="25"/>
  <c r="AU6" i="25"/>
  <c r="AL6" i="25"/>
  <c r="AC6" i="25"/>
  <c r="P6" i="25"/>
  <c r="Z6" i="25" s="1"/>
  <c r="N6" i="25"/>
  <c r="Y6" i="25" s="1"/>
  <c r="K6" i="25"/>
  <c r="W6" i="25" s="1"/>
  <c r="I6" i="25"/>
  <c r="V6" i="25" s="1"/>
  <c r="F6" i="25"/>
  <c r="D6" i="25"/>
  <c r="S6" i="25" s="1"/>
  <c r="AU5" i="25"/>
  <c r="AL5" i="25"/>
  <c r="AC5" i="25"/>
  <c r="P5" i="25"/>
  <c r="Z5" i="25" s="1"/>
  <c r="N5" i="25"/>
  <c r="Y5" i="25" s="1"/>
  <c r="AA5" i="25" s="1"/>
  <c r="K5" i="25"/>
  <c r="W5" i="25" s="1"/>
  <c r="I5" i="25"/>
  <c r="V5" i="25" s="1"/>
  <c r="F5" i="25"/>
  <c r="G5" i="25" s="1"/>
  <c r="D5" i="25"/>
  <c r="S5" i="25" s="1"/>
  <c r="AU4" i="25"/>
  <c r="AL4" i="25"/>
  <c r="AC4" i="25"/>
  <c r="S4" i="25"/>
  <c r="U4" i="25" s="1"/>
  <c r="P4" i="25"/>
  <c r="Z4" i="25" s="1"/>
  <c r="N4" i="25"/>
  <c r="Y4" i="25" s="1"/>
  <c r="K4" i="25"/>
  <c r="L4" i="25" s="1"/>
  <c r="I4" i="25"/>
  <c r="V4" i="25" s="1"/>
  <c r="F4" i="25"/>
  <c r="T4" i="25" s="1"/>
  <c r="D4" i="25"/>
  <c r="AU3" i="25"/>
  <c r="AL3" i="25"/>
  <c r="AC3" i="25"/>
  <c r="P3" i="25"/>
  <c r="Q3" i="25" s="1"/>
  <c r="N3" i="25"/>
  <c r="Y3" i="25" s="1"/>
  <c r="K3" i="25"/>
  <c r="W3" i="25" s="1"/>
  <c r="I3" i="25"/>
  <c r="V3" i="25" s="1"/>
  <c r="F3" i="25"/>
  <c r="G3" i="25" s="1"/>
  <c r="D3" i="25"/>
  <c r="S3" i="25" s="1"/>
  <c r="AU2" i="25"/>
  <c r="AL2" i="25"/>
  <c r="AC2" i="25"/>
  <c r="P2" i="25"/>
  <c r="Z2" i="25" s="1"/>
  <c r="N2" i="25"/>
  <c r="Y2" i="25" s="1"/>
  <c r="K2" i="25"/>
  <c r="W2" i="25" s="1"/>
  <c r="I2" i="25"/>
  <c r="V2" i="25" s="1"/>
  <c r="F2" i="25"/>
  <c r="T2" i="25" s="1"/>
  <c r="D2" i="25"/>
  <c r="AU43" i="24"/>
  <c r="AL43" i="24"/>
  <c r="AC43" i="24"/>
  <c r="P43" i="24"/>
  <c r="N43" i="24"/>
  <c r="Y43" i="24" s="1"/>
  <c r="K43" i="24"/>
  <c r="I43" i="24"/>
  <c r="V43" i="24" s="1"/>
  <c r="F43" i="24"/>
  <c r="T43" i="24" s="1"/>
  <c r="D43" i="24"/>
  <c r="S43" i="24" s="1"/>
  <c r="AU42" i="24"/>
  <c r="AL42" i="24"/>
  <c r="AC42" i="24"/>
  <c r="P42" i="24"/>
  <c r="Z42" i="24" s="1"/>
  <c r="N42" i="24"/>
  <c r="Y42" i="24" s="1"/>
  <c r="K42" i="24"/>
  <c r="W42" i="24" s="1"/>
  <c r="I42" i="24"/>
  <c r="V42" i="24" s="1"/>
  <c r="F42" i="24"/>
  <c r="D42" i="24"/>
  <c r="AU41" i="24"/>
  <c r="AL41" i="24"/>
  <c r="AC41" i="24"/>
  <c r="P41" i="24"/>
  <c r="Z41" i="24" s="1"/>
  <c r="N41" i="24"/>
  <c r="Y41" i="24" s="1"/>
  <c r="K41" i="24"/>
  <c r="L41" i="24" s="1"/>
  <c r="I41" i="24"/>
  <c r="V41" i="24" s="1"/>
  <c r="F41" i="24"/>
  <c r="D41" i="24"/>
  <c r="S41" i="24" s="1"/>
  <c r="AT40" i="24"/>
  <c r="AK40" i="24"/>
  <c r="AB40" i="24"/>
  <c r="AU38" i="24"/>
  <c r="AL38" i="24"/>
  <c r="AC38" i="24"/>
  <c r="P38" i="24"/>
  <c r="Z38" i="24" s="1"/>
  <c r="N38" i="24"/>
  <c r="Y38" i="24" s="1"/>
  <c r="K38" i="24"/>
  <c r="W38" i="24" s="1"/>
  <c r="I38" i="24"/>
  <c r="V38" i="24" s="1"/>
  <c r="F38" i="24"/>
  <c r="D38" i="24"/>
  <c r="S38" i="24" s="1"/>
  <c r="AU37" i="24"/>
  <c r="AL37" i="24"/>
  <c r="AC37" i="24"/>
  <c r="P37" i="24"/>
  <c r="Z37" i="24" s="1"/>
  <c r="N37" i="24"/>
  <c r="Y37" i="24" s="1"/>
  <c r="K37" i="24"/>
  <c r="L37" i="24" s="1"/>
  <c r="I37" i="24"/>
  <c r="F37" i="24"/>
  <c r="T37" i="24" s="1"/>
  <c r="D37" i="24"/>
  <c r="S37" i="24" s="1"/>
  <c r="AT36" i="24"/>
  <c r="AK36" i="24"/>
  <c r="AB36" i="24"/>
  <c r="AU34" i="24"/>
  <c r="AL34" i="24"/>
  <c r="AC34" i="24"/>
  <c r="P34" i="24"/>
  <c r="Z34" i="24" s="1"/>
  <c r="N34" i="24"/>
  <c r="Y34" i="24" s="1"/>
  <c r="K34" i="24"/>
  <c r="L34" i="24" s="1"/>
  <c r="I34" i="24"/>
  <c r="F34" i="24"/>
  <c r="G34" i="24" s="1"/>
  <c r="D34" i="24"/>
  <c r="S34" i="24" s="1"/>
  <c r="AU33" i="24"/>
  <c r="AL33" i="24"/>
  <c r="AC33" i="24"/>
  <c r="P33" i="24"/>
  <c r="N33" i="24"/>
  <c r="Y33" i="24" s="1"/>
  <c r="K33" i="24"/>
  <c r="I33" i="24"/>
  <c r="V33" i="24" s="1"/>
  <c r="F33" i="24"/>
  <c r="G33" i="24" s="1"/>
  <c r="D33" i="24"/>
  <c r="S33" i="24" s="1"/>
  <c r="AU32" i="24"/>
  <c r="AL32" i="24"/>
  <c r="AC32" i="24"/>
  <c r="P32" i="24"/>
  <c r="N32" i="24"/>
  <c r="Y32" i="24" s="1"/>
  <c r="K32" i="24"/>
  <c r="W32" i="24" s="1"/>
  <c r="I32" i="24"/>
  <c r="V32" i="24" s="1"/>
  <c r="F32" i="24"/>
  <c r="T32" i="24" s="1"/>
  <c r="D32" i="24"/>
  <c r="S32" i="24" s="1"/>
  <c r="AT31" i="24"/>
  <c r="AK31" i="24"/>
  <c r="AB31" i="24"/>
  <c r="AU29" i="24"/>
  <c r="AU28" i="24" s="1"/>
  <c r="AL29" i="24"/>
  <c r="AL28" i="24" s="1"/>
  <c r="AC29" i="24"/>
  <c r="P29" i="24"/>
  <c r="Z29" i="24" s="1"/>
  <c r="N29" i="24"/>
  <c r="Y29" i="24" s="1"/>
  <c r="K29" i="24"/>
  <c r="W29" i="24" s="1"/>
  <c r="I29" i="24"/>
  <c r="V29" i="24" s="1"/>
  <c r="F29" i="24"/>
  <c r="G29" i="24" s="1"/>
  <c r="D29" i="24"/>
  <c r="S29" i="24" s="1"/>
  <c r="AT28" i="24"/>
  <c r="AK28" i="24"/>
  <c r="AB28" i="24"/>
  <c r="AU26" i="24"/>
  <c r="AL26" i="24"/>
  <c r="AC26" i="24"/>
  <c r="P26" i="24"/>
  <c r="N26" i="24"/>
  <c r="Y26" i="24" s="1"/>
  <c r="K26" i="24"/>
  <c r="L26" i="24" s="1"/>
  <c r="I26" i="24"/>
  <c r="V26" i="24" s="1"/>
  <c r="F26" i="24"/>
  <c r="T26" i="24" s="1"/>
  <c r="D26" i="24"/>
  <c r="S26" i="24" s="1"/>
  <c r="AU25" i="24"/>
  <c r="AL25" i="24"/>
  <c r="AC25" i="24"/>
  <c r="P25" i="24"/>
  <c r="Z25" i="24" s="1"/>
  <c r="N25" i="24"/>
  <c r="Y25" i="24" s="1"/>
  <c r="K25" i="24"/>
  <c r="W25" i="24" s="1"/>
  <c r="I25" i="24"/>
  <c r="V25" i="24" s="1"/>
  <c r="F25" i="24"/>
  <c r="G25" i="24" s="1"/>
  <c r="D25" i="24"/>
  <c r="S25" i="24" s="1"/>
  <c r="AU24" i="24"/>
  <c r="AL24" i="24"/>
  <c r="AC24" i="24"/>
  <c r="P24" i="24"/>
  <c r="Z24" i="24" s="1"/>
  <c r="N24" i="24"/>
  <c r="Y24" i="24" s="1"/>
  <c r="K24" i="24"/>
  <c r="W24" i="24" s="1"/>
  <c r="I24" i="24"/>
  <c r="V24" i="24" s="1"/>
  <c r="F24" i="24"/>
  <c r="T24" i="24" s="1"/>
  <c r="D24" i="24"/>
  <c r="S24" i="24" s="1"/>
  <c r="AT23" i="24"/>
  <c r="AK23" i="24"/>
  <c r="AB23" i="24"/>
  <c r="AU21" i="24"/>
  <c r="AL21" i="24"/>
  <c r="AC21" i="24"/>
  <c r="P21" i="24"/>
  <c r="Z21" i="24" s="1"/>
  <c r="N21" i="24"/>
  <c r="Y21" i="24" s="1"/>
  <c r="K21" i="24"/>
  <c r="W21" i="24" s="1"/>
  <c r="I21" i="24"/>
  <c r="V21" i="24" s="1"/>
  <c r="F21" i="24"/>
  <c r="T21" i="24" s="1"/>
  <c r="D21" i="24"/>
  <c r="S21" i="24" s="1"/>
  <c r="AU20" i="24"/>
  <c r="AL20" i="24"/>
  <c r="AC20" i="24"/>
  <c r="P20" i="24"/>
  <c r="Z20" i="24" s="1"/>
  <c r="N20" i="24"/>
  <c r="Y20" i="24" s="1"/>
  <c r="K20" i="24"/>
  <c r="W20" i="24" s="1"/>
  <c r="I20" i="24"/>
  <c r="V20" i="24" s="1"/>
  <c r="F20" i="24"/>
  <c r="T20" i="24" s="1"/>
  <c r="D20" i="24"/>
  <c r="S20" i="24" s="1"/>
  <c r="AT19" i="24"/>
  <c r="AK19" i="24"/>
  <c r="AB19" i="24"/>
  <c r="AU17" i="24"/>
  <c r="AL17" i="24"/>
  <c r="AC17" i="24"/>
  <c r="P17" i="24"/>
  <c r="Z17" i="24" s="1"/>
  <c r="N17" i="24"/>
  <c r="Y17" i="24" s="1"/>
  <c r="K17" i="24"/>
  <c r="L17" i="24" s="1"/>
  <c r="I17" i="24"/>
  <c r="V17" i="24" s="1"/>
  <c r="F17" i="24"/>
  <c r="T17" i="24" s="1"/>
  <c r="D17" i="24"/>
  <c r="S17" i="24" s="1"/>
  <c r="AU16" i="24"/>
  <c r="AL16" i="24"/>
  <c r="AC16" i="24"/>
  <c r="P16" i="24"/>
  <c r="Z16" i="24" s="1"/>
  <c r="N16" i="24"/>
  <c r="Y16" i="24" s="1"/>
  <c r="K16" i="24"/>
  <c r="L16" i="24" s="1"/>
  <c r="I16" i="24"/>
  <c r="V16" i="24" s="1"/>
  <c r="F16" i="24"/>
  <c r="T16" i="24" s="1"/>
  <c r="D16" i="24"/>
  <c r="S16" i="24" s="1"/>
  <c r="AT15" i="24"/>
  <c r="AK15" i="24"/>
  <c r="AB15" i="24"/>
  <c r="AU13" i="24"/>
  <c r="AL13" i="24"/>
  <c r="AC13" i="24"/>
  <c r="P13" i="24"/>
  <c r="Z13" i="24" s="1"/>
  <c r="N13" i="24"/>
  <c r="Y13" i="24" s="1"/>
  <c r="K13" i="24"/>
  <c r="W13" i="24" s="1"/>
  <c r="I13" i="24"/>
  <c r="V13" i="24" s="1"/>
  <c r="F13" i="24"/>
  <c r="G13" i="24" s="1"/>
  <c r="D13" i="24"/>
  <c r="S13" i="24" s="1"/>
  <c r="AU12" i="24"/>
  <c r="AL12" i="24"/>
  <c r="AL11" i="24" s="1"/>
  <c r="AC12" i="24"/>
  <c r="P12" i="24"/>
  <c r="Z12" i="24" s="1"/>
  <c r="N12" i="24"/>
  <c r="Y12" i="24" s="1"/>
  <c r="K12" i="24"/>
  <c r="W12" i="24" s="1"/>
  <c r="I12" i="24"/>
  <c r="V12" i="24" s="1"/>
  <c r="F12" i="24"/>
  <c r="T12" i="24" s="1"/>
  <c r="D12" i="24"/>
  <c r="AT11" i="24"/>
  <c r="AK11" i="24"/>
  <c r="AB11" i="24"/>
  <c r="AU7" i="24"/>
  <c r="AL7" i="24"/>
  <c r="AC7" i="24"/>
  <c r="P7" i="24"/>
  <c r="Z7" i="24" s="1"/>
  <c r="N7" i="24"/>
  <c r="Y7" i="24" s="1"/>
  <c r="K7" i="24"/>
  <c r="L7" i="24" s="1"/>
  <c r="I7" i="24"/>
  <c r="V7" i="24" s="1"/>
  <c r="F7" i="24"/>
  <c r="T7" i="24" s="1"/>
  <c r="D7" i="24"/>
  <c r="S7" i="24" s="1"/>
  <c r="AU6" i="24"/>
  <c r="AL6" i="24"/>
  <c r="AC6" i="24"/>
  <c r="P6" i="24"/>
  <c r="Z6" i="24" s="1"/>
  <c r="N6" i="24"/>
  <c r="Y6" i="24" s="1"/>
  <c r="K6" i="24"/>
  <c r="W6" i="24" s="1"/>
  <c r="I6" i="24"/>
  <c r="V6" i="24" s="1"/>
  <c r="F6" i="24"/>
  <c r="G6" i="24" s="1"/>
  <c r="D6" i="24"/>
  <c r="S6" i="24" s="1"/>
  <c r="AU5" i="24"/>
  <c r="AL5" i="24"/>
  <c r="AC5" i="24"/>
  <c r="P5" i="24"/>
  <c r="N5" i="24"/>
  <c r="Y5" i="24" s="1"/>
  <c r="K5" i="24"/>
  <c r="I5" i="24"/>
  <c r="V5" i="24" s="1"/>
  <c r="F5" i="24"/>
  <c r="T5" i="24" s="1"/>
  <c r="D5" i="24"/>
  <c r="AU4" i="24"/>
  <c r="AL4" i="24"/>
  <c r="AC4" i="24"/>
  <c r="P4" i="24"/>
  <c r="Z4" i="24" s="1"/>
  <c r="N4" i="24"/>
  <c r="Y4" i="24" s="1"/>
  <c r="K4" i="24"/>
  <c r="W4" i="24" s="1"/>
  <c r="I4" i="24"/>
  <c r="V4" i="24" s="1"/>
  <c r="F4" i="24"/>
  <c r="D4" i="24"/>
  <c r="S4" i="24" s="1"/>
  <c r="AU3" i="24"/>
  <c r="AL3" i="24"/>
  <c r="AC3" i="24"/>
  <c r="P3" i="24"/>
  <c r="Z3" i="24" s="1"/>
  <c r="N3" i="24"/>
  <c r="Y3" i="24" s="1"/>
  <c r="K3" i="24"/>
  <c r="L3" i="24" s="1"/>
  <c r="I3" i="24"/>
  <c r="V3" i="24" s="1"/>
  <c r="F3" i="24"/>
  <c r="T3" i="24" s="1"/>
  <c r="D3" i="24"/>
  <c r="S3" i="24" s="1"/>
  <c r="AU43" i="23"/>
  <c r="AL43" i="23"/>
  <c r="AC43" i="23"/>
  <c r="Z43" i="23"/>
  <c r="P43" i="23"/>
  <c r="Q43" i="23" s="1"/>
  <c r="N43" i="23"/>
  <c r="Y43" i="23" s="1"/>
  <c r="K43" i="23"/>
  <c r="W43" i="23" s="1"/>
  <c r="I43" i="23"/>
  <c r="V43" i="23" s="1"/>
  <c r="F43" i="23"/>
  <c r="D43" i="23"/>
  <c r="AU42" i="23"/>
  <c r="AL42" i="23"/>
  <c r="AC42" i="23"/>
  <c r="P42" i="23"/>
  <c r="Z42" i="23" s="1"/>
  <c r="N42" i="23"/>
  <c r="Y42" i="23" s="1"/>
  <c r="K42" i="23"/>
  <c r="L42" i="23" s="1"/>
  <c r="I42" i="23"/>
  <c r="V42" i="23" s="1"/>
  <c r="F42" i="23"/>
  <c r="T42" i="23" s="1"/>
  <c r="D42" i="23"/>
  <c r="S42" i="23" s="1"/>
  <c r="AU41" i="23"/>
  <c r="AL41" i="23"/>
  <c r="AC41" i="23"/>
  <c r="P41" i="23"/>
  <c r="Z41" i="23" s="1"/>
  <c r="N41" i="23"/>
  <c r="Y41" i="23" s="1"/>
  <c r="K41" i="23"/>
  <c r="W41" i="23" s="1"/>
  <c r="I41" i="23"/>
  <c r="V41" i="23" s="1"/>
  <c r="F41" i="23"/>
  <c r="G41" i="23" s="1"/>
  <c r="D41" i="23"/>
  <c r="S41" i="23" s="1"/>
  <c r="AT40" i="23"/>
  <c r="AK40" i="23"/>
  <c r="AB40" i="23"/>
  <c r="AU38" i="23"/>
  <c r="AL38" i="23"/>
  <c r="AC38" i="23"/>
  <c r="P38" i="23"/>
  <c r="Z38" i="23" s="1"/>
  <c r="N38" i="23"/>
  <c r="Y38" i="23" s="1"/>
  <c r="K38" i="23"/>
  <c r="W38" i="23" s="1"/>
  <c r="I38" i="23"/>
  <c r="V38" i="23" s="1"/>
  <c r="X38" i="23" s="1"/>
  <c r="F38" i="23"/>
  <c r="T38" i="23" s="1"/>
  <c r="D38" i="23"/>
  <c r="S38" i="23" s="1"/>
  <c r="AU37" i="23"/>
  <c r="AL37" i="23"/>
  <c r="AL36" i="23" s="1"/>
  <c r="AC37" i="23"/>
  <c r="P37" i="23"/>
  <c r="N37" i="23"/>
  <c r="Y37" i="23" s="1"/>
  <c r="K37" i="23"/>
  <c r="I37" i="23"/>
  <c r="V37" i="23" s="1"/>
  <c r="F37" i="23"/>
  <c r="T37" i="23" s="1"/>
  <c r="D37" i="23"/>
  <c r="AT36" i="23"/>
  <c r="AK36" i="23"/>
  <c r="AB36" i="23"/>
  <c r="AU34" i="23"/>
  <c r="AL34" i="23"/>
  <c r="AC34" i="23"/>
  <c r="P34" i="23"/>
  <c r="N34" i="23"/>
  <c r="Y34" i="23" s="1"/>
  <c r="K34" i="23"/>
  <c r="I34" i="23"/>
  <c r="V34" i="23" s="1"/>
  <c r="G34" i="23"/>
  <c r="F34" i="23"/>
  <c r="T34" i="23" s="1"/>
  <c r="D34" i="23"/>
  <c r="AU33" i="23"/>
  <c r="AL33" i="23"/>
  <c r="AC33" i="23"/>
  <c r="P33" i="23"/>
  <c r="Q33" i="23" s="1"/>
  <c r="N33" i="23"/>
  <c r="Y33" i="23" s="1"/>
  <c r="L33" i="23"/>
  <c r="K33" i="23"/>
  <c r="W33" i="23" s="1"/>
  <c r="I33" i="23"/>
  <c r="F33" i="23"/>
  <c r="D33" i="23"/>
  <c r="S33" i="23" s="1"/>
  <c r="AU32" i="23"/>
  <c r="AL32" i="23"/>
  <c r="AL31" i="23" s="1"/>
  <c r="AC32" i="23"/>
  <c r="P32" i="23"/>
  <c r="Z32" i="23" s="1"/>
  <c r="N32" i="23"/>
  <c r="Y32" i="23" s="1"/>
  <c r="K32" i="23"/>
  <c r="W32" i="23" s="1"/>
  <c r="I32" i="23"/>
  <c r="F32" i="23"/>
  <c r="D32" i="23"/>
  <c r="S32" i="23" s="1"/>
  <c r="AT31" i="23"/>
  <c r="AK31" i="23"/>
  <c r="AB31" i="23"/>
  <c r="AU29" i="23"/>
  <c r="AU28" i="23" s="1"/>
  <c r="AL29" i="23"/>
  <c r="AL28" i="23" s="1"/>
  <c r="AC29" i="23"/>
  <c r="P29" i="23"/>
  <c r="N29" i="23"/>
  <c r="Y29" i="23" s="1"/>
  <c r="K29" i="23"/>
  <c r="I29" i="23"/>
  <c r="V29" i="23" s="1"/>
  <c r="F29" i="23"/>
  <c r="T29" i="23" s="1"/>
  <c r="D29" i="23"/>
  <c r="AT28" i="23"/>
  <c r="AK28" i="23"/>
  <c r="AB28" i="23"/>
  <c r="AU26" i="23"/>
  <c r="AL26" i="23"/>
  <c r="AC26" i="23"/>
  <c r="P26" i="23"/>
  <c r="Z26" i="23" s="1"/>
  <c r="N26" i="23"/>
  <c r="Y26" i="23" s="1"/>
  <c r="K26" i="23"/>
  <c r="W26" i="23" s="1"/>
  <c r="I26" i="23"/>
  <c r="V26" i="23" s="1"/>
  <c r="F26" i="23"/>
  <c r="G26" i="23" s="1"/>
  <c r="D26" i="23"/>
  <c r="S26" i="23" s="1"/>
  <c r="AU25" i="23"/>
  <c r="AL25" i="23"/>
  <c r="AC25" i="23"/>
  <c r="P25" i="23"/>
  <c r="N25" i="23"/>
  <c r="Y25" i="23" s="1"/>
  <c r="K25" i="23"/>
  <c r="L25" i="23" s="1"/>
  <c r="I25" i="23"/>
  <c r="V25" i="23" s="1"/>
  <c r="F25" i="23"/>
  <c r="T25" i="23" s="1"/>
  <c r="D25" i="23"/>
  <c r="S25" i="23" s="1"/>
  <c r="AU24" i="23"/>
  <c r="AL24" i="23"/>
  <c r="AC24" i="23"/>
  <c r="P24" i="23"/>
  <c r="Z24" i="23" s="1"/>
  <c r="N24" i="23"/>
  <c r="Y24" i="23" s="1"/>
  <c r="K24" i="23"/>
  <c r="W24" i="23" s="1"/>
  <c r="I24" i="23"/>
  <c r="V24" i="23" s="1"/>
  <c r="F24" i="23"/>
  <c r="G24" i="23" s="1"/>
  <c r="D24" i="23"/>
  <c r="S24" i="23" s="1"/>
  <c r="AT23" i="23"/>
  <c r="AK23" i="23"/>
  <c r="AB23" i="23"/>
  <c r="AU21" i="23"/>
  <c r="AL21" i="23"/>
  <c r="AC21" i="23"/>
  <c r="P21" i="23"/>
  <c r="Z21" i="23" s="1"/>
  <c r="N21" i="23"/>
  <c r="Y21" i="23" s="1"/>
  <c r="K21" i="23"/>
  <c r="W21" i="23" s="1"/>
  <c r="I21" i="23"/>
  <c r="F21" i="23"/>
  <c r="D21" i="23"/>
  <c r="S21" i="23" s="1"/>
  <c r="AU20" i="23"/>
  <c r="AL20" i="23"/>
  <c r="AC20" i="23"/>
  <c r="P20" i="23"/>
  <c r="Z20" i="23" s="1"/>
  <c r="N20" i="23"/>
  <c r="Y20" i="23" s="1"/>
  <c r="K20" i="23"/>
  <c r="L20" i="23" s="1"/>
  <c r="I20" i="23"/>
  <c r="V20" i="23" s="1"/>
  <c r="G20" i="23"/>
  <c r="F20" i="23"/>
  <c r="T20" i="23" s="1"/>
  <c r="D20" i="23"/>
  <c r="AT19" i="23"/>
  <c r="AK19" i="23"/>
  <c r="AB19" i="23"/>
  <c r="AU17" i="23"/>
  <c r="AL17" i="23"/>
  <c r="AC17" i="23"/>
  <c r="P17" i="23"/>
  <c r="Z17" i="23" s="1"/>
  <c r="N17" i="23"/>
  <c r="Y17" i="23" s="1"/>
  <c r="K17" i="23"/>
  <c r="W17" i="23" s="1"/>
  <c r="I17" i="23"/>
  <c r="V17" i="23" s="1"/>
  <c r="F17" i="23"/>
  <c r="G17" i="23" s="1"/>
  <c r="D17" i="23"/>
  <c r="S17" i="23" s="1"/>
  <c r="AU16" i="23"/>
  <c r="AL16" i="23"/>
  <c r="AC16" i="23"/>
  <c r="P16" i="23"/>
  <c r="N16" i="23"/>
  <c r="Y16" i="23" s="1"/>
  <c r="K16" i="23"/>
  <c r="I16" i="23"/>
  <c r="V16" i="23" s="1"/>
  <c r="F16" i="23"/>
  <c r="T16" i="23" s="1"/>
  <c r="D16" i="23"/>
  <c r="AT15" i="23"/>
  <c r="AK15" i="23"/>
  <c r="AB15" i="23"/>
  <c r="AU13" i="23"/>
  <c r="AL13" i="23"/>
  <c r="AC13" i="23"/>
  <c r="P13" i="23"/>
  <c r="Z13" i="23" s="1"/>
  <c r="N13" i="23"/>
  <c r="Y13" i="23" s="1"/>
  <c r="K13" i="23"/>
  <c r="W13" i="23" s="1"/>
  <c r="I13" i="23"/>
  <c r="F13" i="23"/>
  <c r="D13" i="23"/>
  <c r="S13" i="23" s="1"/>
  <c r="AU12" i="23"/>
  <c r="AL12" i="23"/>
  <c r="AL11" i="23" s="1"/>
  <c r="AC12" i="23"/>
  <c r="P12" i="23"/>
  <c r="Z12" i="23" s="1"/>
  <c r="N12" i="23"/>
  <c r="Y12" i="23" s="1"/>
  <c r="K12" i="23"/>
  <c r="L12" i="23" s="1"/>
  <c r="I12" i="23"/>
  <c r="V12" i="23" s="1"/>
  <c r="F12" i="23"/>
  <c r="T12" i="23" s="1"/>
  <c r="D12" i="23"/>
  <c r="AT11" i="23"/>
  <c r="AK11" i="23"/>
  <c r="AB11" i="23"/>
  <c r="AU7" i="23"/>
  <c r="AL7" i="23"/>
  <c r="AC7" i="23"/>
  <c r="P7" i="23"/>
  <c r="Z7" i="23" s="1"/>
  <c r="N7" i="23"/>
  <c r="Y7" i="23" s="1"/>
  <c r="K7" i="23"/>
  <c r="L7" i="23" s="1"/>
  <c r="I7" i="23"/>
  <c r="V7" i="23" s="1"/>
  <c r="F7" i="23"/>
  <c r="T7" i="23" s="1"/>
  <c r="D7" i="23"/>
  <c r="AU6" i="23"/>
  <c r="AL6" i="23"/>
  <c r="AC6" i="23"/>
  <c r="Q6" i="23"/>
  <c r="P6" i="23"/>
  <c r="Z6" i="23" s="1"/>
  <c r="N6" i="23"/>
  <c r="Y6" i="23" s="1"/>
  <c r="K6" i="23"/>
  <c r="W6" i="23" s="1"/>
  <c r="I6" i="23"/>
  <c r="V6" i="23" s="1"/>
  <c r="F6" i="23"/>
  <c r="T6" i="23" s="1"/>
  <c r="D6" i="23"/>
  <c r="S6" i="23" s="1"/>
  <c r="AU5" i="23"/>
  <c r="AL5" i="23"/>
  <c r="AC5" i="23"/>
  <c r="P5" i="23"/>
  <c r="Z5" i="23" s="1"/>
  <c r="N5" i="23"/>
  <c r="Y5" i="23" s="1"/>
  <c r="K5" i="23"/>
  <c r="W5" i="23" s="1"/>
  <c r="I5" i="23"/>
  <c r="V5" i="23" s="1"/>
  <c r="F5" i="23"/>
  <c r="T5" i="23" s="1"/>
  <c r="D5" i="23"/>
  <c r="S5" i="23" s="1"/>
  <c r="AU4" i="23"/>
  <c r="AL4" i="23"/>
  <c r="AC4" i="23"/>
  <c r="P4" i="23"/>
  <c r="Z4" i="23" s="1"/>
  <c r="N4" i="23"/>
  <c r="Y4" i="23" s="1"/>
  <c r="K4" i="23"/>
  <c r="W4" i="23" s="1"/>
  <c r="I4" i="23"/>
  <c r="V4" i="23" s="1"/>
  <c r="F4" i="23"/>
  <c r="T4" i="23" s="1"/>
  <c r="D4" i="23"/>
  <c r="AU3" i="23"/>
  <c r="AL3" i="23"/>
  <c r="AC3" i="23"/>
  <c r="P3" i="23"/>
  <c r="Z3" i="23" s="1"/>
  <c r="N3" i="23"/>
  <c r="Y3" i="23" s="1"/>
  <c r="K3" i="23"/>
  <c r="W3" i="23" s="1"/>
  <c r="I3" i="23"/>
  <c r="V3" i="23" s="1"/>
  <c r="X3" i="23" s="1"/>
  <c r="F3" i="23"/>
  <c r="T3" i="23" s="1"/>
  <c r="D3" i="23"/>
  <c r="AU2" i="23"/>
  <c r="AL2" i="23"/>
  <c r="AC2" i="23"/>
  <c r="P2" i="23"/>
  <c r="Z2" i="23" s="1"/>
  <c r="N2" i="23"/>
  <c r="Y2" i="23" s="1"/>
  <c r="L2" i="23"/>
  <c r="K2" i="23"/>
  <c r="W2" i="23" s="1"/>
  <c r="I2" i="23"/>
  <c r="V2" i="23" s="1"/>
  <c r="F2" i="23"/>
  <c r="T2" i="23" s="1"/>
  <c r="D2" i="23"/>
  <c r="S2" i="23" s="1"/>
  <c r="AU43" i="22"/>
  <c r="AL43" i="22"/>
  <c r="AC43" i="22"/>
  <c r="P43" i="22"/>
  <c r="Z43" i="22" s="1"/>
  <c r="N43" i="22"/>
  <c r="K43" i="22"/>
  <c r="L43" i="22" s="1"/>
  <c r="I43" i="22"/>
  <c r="V43" i="22" s="1"/>
  <c r="F43" i="22"/>
  <c r="T43" i="22" s="1"/>
  <c r="D43" i="22"/>
  <c r="S43" i="22" s="1"/>
  <c r="AU42" i="22"/>
  <c r="AL42" i="22"/>
  <c r="AC42" i="22"/>
  <c r="P42" i="22"/>
  <c r="N42" i="22"/>
  <c r="Y42" i="22" s="1"/>
  <c r="K42" i="22"/>
  <c r="I42" i="22"/>
  <c r="V42" i="22" s="1"/>
  <c r="F42" i="22"/>
  <c r="G42" i="22" s="1"/>
  <c r="D42" i="22"/>
  <c r="S42" i="22" s="1"/>
  <c r="AU41" i="22"/>
  <c r="AL41" i="22"/>
  <c r="AC41" i="22"/>
  <c r="P41" i="22"/>
  <c r="Z41" i="22" s="1"/>
  <c r="N41" i="22"/>
  <c r="Y41" i="22" s="1"/>
  <c r="K41" i="22"/>
  <c r="W41" i="22" s="1"/>
  <c r="I41" i="22"/>
  <c r="V41" i="22" s="1"/>
  <c r="F41" i="22"/>
  <c r="D41" i="22"/>
  <c r="AT40" i="22"/>
  <c r="AK40" i="22"/>
  <c r="AB40" i="22"/>
  <c r="AU38" i="22"/>
  <c r="AL38" i="22"/>
  <c r="AC38" i="22"/>
  <c r="P38" i="22"/>
  <c r="N38" i="22"/>
  <c r="Y38" i="22" s="1"/>
  <c r="K38" i="22"/>
  <c r="W38" i="22" s="1"/>
  <c r="I38" i="22"/>
  <c r="V38" i="22" s="1"/>
  <c r="F38" i="22"/>
  <c r="D38" i="22"/>
  <c r="AU37" i="22"/>
  <c r="AL37" i="22"/>
  <c r="AC37" i="22"/>
  <c r="AC36" i="22" s="1"/>
  <c r="P37" i="22"/>
  <c r="Z37" i="22" s="1"/>
  <c r="N37" i="22"/>
  <c r="Y37" i="22" s="1"/>
  <c r="K37" i="22"/>
  <c r="L37" i="22" s="1"/>
  <c r="I37" i="22"/>
  <c r="V37" i="22" s="1"/>
  <c r="F37" i="22"/>
  <c r="T37" i="22" s="1"/>
  <c r="D37" i="22"/>
  <c r="S37" i="22" s="1"/>
  <c r="AT36" i="22"/>
  <c r="AK36" i="22"/>
  <c r="AB36" i="22"/>
  <c r="AU34" i="22"/>
  <c r="AL34" i="22"/>
  <c r="AC34" i="22"/>
  <c r="P34" i="22"/>
  <c r="Z34" i="22" s="1"/>
  <c r="N34" i="22"/>
  <c r="Y34" i="22" s="1"/>
  <c r="K34" i="22"/>
  <c r="W34" i="22" s="1"/>
  <c r="I34" i="22"/>
  <c r="V34" i="22" s="1"/>
  <c r="F34" i="22"/>
  <c r="D34" i="22"/>
  <c r="S34" i="22" s="1"/>
  <c r="AU33" i="22"/>
  <c r="AL33" i="22"/>
  <c r="AC33" i="22"/>
  <c r="P33" i="22"/>
  <c r="N33" i="22"/>
  <c r="Y33" i="22" s="1"/>
  <c r="K33" i="22"/>
  <c r="L33" i="22" s="1"/>
  <c r="I33" i="22"/>
  <c r="V33" i="22" s="1"/>
  <c r="F33" i="22"/>
  <c r="T33" i="22" s="1"/>
  <c r="D33" i="22"/>
  <c r="S33" i="22" s="1"/>
  <c r="AU32" i="22"/>
  <c r="AL32" i="22"/>
  <c r="AC32" i="22"/>
  <c r="P32" i="22"/>
  <c r="Z32" i="22" s="1"/>
  <c r="N32" i="22"/>
  <c r="Y32" i="22" s="1"/>
  <c r="K32" i="22"/>
  <c r="L32" i="22" s="1"/>
  <c r="I32" i="22"/>
  <c r="V32" i="22" s="1"/>
  <c r="F32" i="22"/>
  <c r="T32" i="22" s="1"/>
  <c r="D32" i="22"/>
  <c r="S32" i="22" s="1"/>
  <c r="AT31" i="22"/>
  <c r="AK31" i="22"/>
  <c r="AB31" i="22"/>
  <c r="AU29" i="22"/>
  <c r="AU28" i="22" s="1"/>
  <c r="AL29" i="22"/>
  <c r="AL28" i="22" s="1"/>
  <c r="AC29" i="22"/>
  <c r="P29" i="22"/>
  <c r="Z29" i="22" s="1"/>
  <c r="N29" i="22"/>
  <c r="Y29" i="22" s="1"/>
  <c r="K29" i="22"/>
  <c r="W29" i="22" s="1"/>
  <c r="I29" i="22"/>
  <c r="V29" i="22" s="1"/>
  <c r="F29" i="22"/>
  <c r="D29" i="22"/>
  <c r="S29" i="22" s="1"/>
  <c r="AT28" i="22"/>
  <c r="AK28" i="22"/>
  <c r="AB28" i="22"/>
  <c r="AU26" i="22"/>
  <c r="AL26" i="22"/>
  <c r="AC26" i="22"/>
  <c r="P26" i="22"/>
  <c r="Z26" i="22" s="1"/>
  <c r="N26" i="22"/>
  <c r="Y26" i="22" s="1"/>
  <c r="K26" i="22"/>
  <c r="I26" i="22"/>
  <c r="V26" i="22" s="1"/>
  <c r="F26" i="22"/>
  <c r="D26" i="22"/>
  <c r="AU25" i="22"/>
  <c r="AL25" i="22"/>
  <c r="AC25" i="22"/>
  <c r="P25" i="22"/>
  <c r="Z25" i="22" s="1"/>
  <c r="N25" i="22"/>
  <c r="Y25" i="22" s="1"/>
  <c r="K25" i="22"/>
  <c r="W25" i="22" s="1"/>
  <c r="I25" i="22"/>
  <c r="V25" i="22" s="1"/>
  <c r="F25" i="22"/>
  <c r="D25" i="22"/>
  <c r="S25" i="22" s="1"/>
  <c r="AU24" i="22"/>
  <c r="AL24" i="22"/>
  <c r="AL23" i="22" s="1"/>
  <c r="AC24" i="22"/>
  <c r="P24" i="22"/>
  <c r="Z24" i="22" s="1"/>
  <c r="N24" i="22"/>
  <c r="Y24" i="22" s="1"/>
  <c r="K24" i="22"/>
  <c r="W24" i="22" s="1"/>
  <c r="I24" i="22"/>
  <c r="V24" i="22" s="1"/>
  <c r="F24" i="22"/>
  <c r="G24" i="22" s="1"/>
  <c r="D24" i="22"/>
  <c r="S24" i="22" s="1"/>
  <c r="AT23" i="22"/>
  <c r="AK23" i="22"/>
  <c r="AB23" i="22"/>
  <c r="AU21" i="22"/>
  <c r="AL21" i="22"/>
  <c r="AC21" i="22"/>
  <c r="P21" i="22"/>
  <c r="Z21" i="22" s="1"/>
  <c r="N21" i="22"/>
  <c r="Y21" i="22" s="1"/>
  <c r="K21" i="22"/>
  <c r="L21" i="22" s="1"/>
  <c r="I21" i="22"/>
  <c r="V21" i="22" s="1"/>
  <c r="F21" i="22"/>
  <c r="D21" i="22"/>
  <c r="S21" i="22" s="1"/>
  <c r="AU20" i="22"/>
  <c r="AL20" i="22"/>
  <c r="AC20" i="22"/>
  <c r="P20" i="22"/>
  <c r="Z20" i="22" s="1"/>
  <c r="N20" i="22"/>
  <c r="Y20" i="22" s="1"/>
  <c r="K20" i="22"/>
  <c r="L20" i="22" s="1"/>
  <c r="I20" i="22"/>
  <c r="V20" i="22" s="1"/>
  <c r="F20" i="22"/>
  <c r="T20" i="22" s="1"/>
  <c r="D20" i="22"/>
  <c r="S20" i="22" s="1"/>
  <c r="AT19" i="22"/>
  <c r="AK19" i="22"/>
  <c r="AB19" i="22"/>
  <c r="AU17" i="22"/>
  <c r="AL17" i="22"/>
  <c r="AC17" i="22"/>
  <c r="P17" i="22"/>
  <c r="Z17" i="22" s="1"/>
  <c r="N17" i="22"/>
  <c r="Y17" i="22" s="1"/>
  <c r="K17" i="22"/>
  <c r="W17" i="22" s="1"/>
  <c r="I17" i="22"/>
  <c r="V17" i="22" s="1"/>
  <c r="F17" i="22"/>
  <c r="G17" i="22" s="1"/>
  <c r="D17" i="22"/>
  <c r="S17" i="22" s="1"/>
  <c r="AU16" i="22"/>
  <c r="AL16" i="22"/>
  <c r="AC16" i="22"/>
  <c r="P16" i="22"/>
  <c r="N16" i="22"/>
  <c r="Y16" i="22" s="1"/>
  <c r="K16" i="22"/>
  <c r="I16" i="22"/>
  <c r="V16" i="22" s="1"/>
  <c r="F16" i="22"/>
  <c r="T16" i="22" s="1"/>
  <c r="D16" i="22"/>
  <c r="AT15" i="22"/>
  <c r="AK15" i="22"/>
  <c r="AB15" i="22"/>
  <c r="AU13" i="22"/>
  <c r="AL13" i="22"/>
  <c r="AC13" i="22"/>
  <c r="P13" i="22"/>
  <c r="Z13" i="22" s="1"/>
  <c r="N13" i="22"/>
  <c r="Y13" i="22" s="1"/>
  <c r="K13" i="22"/>
  <c r="W13" i="22" s="1"/>
  <c r="I13" i="22"/>
  <c r="V13" i="22" s="1"/>
  <c r="F13" i="22"/>
  <c r="T13" i="22" s="1"/>
  <c r="D13" i="22"/>
  <c r="S13" i="22" s="1"/>
  <c r="AU12" i="22"/>
  <c r="AL12" i="22"/>
  <c r="AC12" i="22"/>
  <c r="P12" i="22"/>
  <c r="Z12" i="22" s="1"/>
  <c r="N12" i="22"/>
  <c r="Y12" i="22" s="1"/>
  <c r="K12" i="22"/>
  <c r="W12" i="22" s="1"/>
  <c r="I12" i="22"/>
  <c r="V12" i="22" s="1"/>
  <c r="F12" i="22"/>
  <c r="T12" i="22" s="1"/>
  <c r="D12" i="22"/>
  <c r="S12" i="22" s="1"/>
  <c r="AT11" i="22"/>
  <c r="AL11" i="22"/>
  <c r="AK11" i="22"/>
  <c r="AB11" i="22"/>
  <c r="AU7" i="22"/>
  <c r="AL7" i="22"/>
  <c r="AC7" i="22"/>
  <c r="P7" i="22"/>
  <c r="Z7" i="22" s="1"/>
  <c r="N7" i="22"/>
  <c r="Y7" i="22" s="1"/>
  <c r="K7" i="22"/>
  <c r="W7" i="22" s="1"/>
  <c r="I7" i="22"/>
  <c r="V7" i="22" s="1"/>
  <c r="F7" i="22"/>
  <c r="T7" i="22" s="1"/>
  <c r="D7" i="22"/>
  <c r="S7" i="22" s="1"/>
  <c r="AU6" i="22"/>
  <c r="AL6" i="22"/>
  <c r="AC6" i="22"/>
  <c r="P6" i="22"/>
  <c r="Z6" i="22" s="1"/>
  <c r="N6" i="22"/>
  <c r="Y6" i="22" s="1"/>
  <c r="K6" i="22"/>
  <c r="L6" i="22" s="1"/>
  <c r="I6" i="22"/>
  <c r="V6" i="22" s="1"/>
  <c r="F6" i="22"/>
  <c r="G6" i="22" s="1"/>
  <c r="D6" i="22"/>
  <c r="S6" i="22" s="1"/>
  <c r="AU5" i="22"/>
  <c r="AL5" i="22"/>
  <c r="AC5" i="22"/>
  <c r="P5" i="22"/>
  <c r="Z5" i="22" s="1"/>
  <c r="N5" i="22"/>
  <c r="Y5" i="22" s="1"/>
  <c r="K5" i="22"/>
  <c r="W5" i="22" s="1"/>
  <c r="I5" i="22"/>
  <c r="V5" i="22" s="1"/>
  <c r="F5" i="22"/>
  <c r="G5" i="22" s="1"/>
  <c r="D5" i="22"/>
  <c r="S5" i="22" s="1"/>
  <c r="AU4" i="22"/>
  <c r="AL4" i="22"/>
  <c r="AC4" i="22"/>
  <c r="P4" i="22"/>
  <c r="Z4" i="22" s="1"/>
  <c r="N4" i="22"/>
  <c r="Y4" i="22" s="1"/>
  <c r="K4" i="22"/>
  <c r="W4" i="22" s="1"/>
  <c r="I4" i="22"/>
  <c r="V4" i="22" s="1"/>
  <c r="F4" i="22"/>
  <c r="T4" i="22" s="1"/>
  <c r="D4" i="22"/>
  <c r="AU3" i="22"/>
  <c r="AL3" i="22"/>
  <c r="AC3" i="22"/>
  <c r="P3" i="22"/>
  <c r="Z3" i="22" s="1"/>
  <c r="N3" i="22"/>
  <c r="Y3" i="22" s="1"/>
  <c r="K3" i="22"/>
  <c r="L3" i="22" s="1"/>
  <c r="I3" i="22"/>
  <c r="V3" i="22" s="1"/>
  <c r="F3" i="22"/>
  <c r="T3" i="22" s="1"/>
  <c r="D3" i="22"/>
  <c r="S3" i="22" s="1"/>
  <c r="AU2" i="22"/>
  <c r="AL2" i="22"/>
  <c r="AC2" i="22"/>
  <c r="P2" i="22"/>
  <c r="Z2" i="22" s="1"/>
  <c r="N2" i="22"/>
  <c r="Y2" i="22" s="1"/>
  <c r="K2" i="22"/>
  <c r="L2" i="22" s="1"/>
  <c r="I2" i="22"/>
  <c r="V2" i="22" s="1"/>
  <c r="F2" i="22"/>
  <c r="T2" i="22" s="1"/>
  <c r="D2" i="22"/>
  <c r="S2" i="22" s="1"/>
  <c r="AU43" i="21"/>
  <c r="AL43" i="21"/>
  <c r="AC43" i="21"/>
  <c r="P43" i="21"/>
  <c r="Z43" i="21" s="1"/>
  <c r="N43" i="21"/>
  <c r="Y43" i="21" s="1"/>
  <c r="AA43" i="21" s="1"/>
  <c r="K43" i="21"/>
  <c r="L43" i="21" s="1"/>
  <c r="I43" i="21"/>
  <c r="V43" i="21" s="1"/>
  <c r="F43" i="21"/>
  <c r="G43" i="21" s="1"/>
  <c r="D43" i="21"/>
  <c r="S43" i="21" s="1"/>
  <c r="AU42" i="21"/>
  <c r="AL42" i="21"/>
  <c r="AC42" i="21"/>
  <c r="P42" i="21"/>
  <c r="N42" i="21"/>
  <c r="Y42" i="21" s="1"/>
  <c r="K42" i="21"/>
  <c r="I42" i="21"/>
  <c r="V42" i="21" s="1"/>
  <c r="F42" i="21"/>
  <c r="G42" i="21" s="1"/>
  <c r="D42" i="21"/>
  <c r="AU41" i="21"/>
  <c r="AL41" i="21"/>
  <c r="AC41" i="21"/>
  <c r="AC40" i="21" s="1"/>
  <c r="P41" i="21"/>
  <c r="Z41" i="21" s="1"/>
  <c r="N41" i="21"/>
  <c r="Y41" i="21" s="1"/>
  <c r="K41" i="21"/>
  <c r="W41" i="21" s="1"/>
  <c r="I41" i="21"/>
  <c r="V41" i="21" s="1"/>
  <c r="F41" i="21"/>
  <c r="D41" i="21"/>
  <c r="AT40" i="21"/>
  <c r="AK40" i="21"/>
  <c r="AB40" i="21"/>
  <c r="AU38" i="21"/>
  <c r="AL38" i="21"/>
  <c r="AC38" i="21"/>
  <c r="P38" i="21"/>
  <c r="Q38" i="21" s="1"/>
  <c r="N38" i="21"/>
  <c r="Y38" i="21" s="1"/>
  <c r="K38" i="21"/>
  <c r="W38" i="21" s="1"/>
  <c r="I38" i="21"/>
  <c r="V38" i="21" s="1"/>
  <c r="F38" i="21"/>
  <c r="D38" i="21"/>
  <c r="S38" i="21" s="1"/>
  <c r="AU37" i="21"/>
  <c r="AU36" i="21" s="1"/>
  <c r="AL37" i="21"/>
  <c r="AC37" i="21"/>
  <c r="P37" i="21"/>
  <c r="Z37" i="21" s="1"/>
  <c r="N37" i="21"/>
  <c r="Y37" i="21" s="1"/>
  <c r="K37" i="21"/>
  <c r="L37" i="21" s="1"/>
  <c r="I37" i="21"/>
  <c r="V37" i="21" s="1"/>
  <c r="F37" i="21"/>
  <c r="T37" i="21" s="1"/>
  <c r="D37" i="21"/>
  <c r="S37" i="21" s="1"/>
  <c r="AT36" i="21"/>
  <c r="AK36" i="21"/>
  <c r="AB36" i="21"/>
  <c r="AU34" i="21"/>
  <c r="AL34" i="21"/>
  <c r="AC34" i="21"/>
  <c r="P34" i="21"/>
  <c r="Z34" i="21" s="1"/>
  <c r="N34" i="21"/>
  <c r="Y34" i="21" s="1"/>
  <c r="AA34" i="21" s="1"/>
  <c r="K34" i="21"/>
  <c r="L34" i="21" s="1"/>
  <c r="I34" i="21"/>
  <c r="V34" i="21" s="1"/>
  <c r="F34" i="21"/>
  <c r="T34" i="21" s="1"/>
  <c r="D34" i="21"/>
  <c r="S34" i="21" s="1"/>
  <c r="AU33" i="21"/>
  <c r="AL33" i="21"/>
  <c r="AC33" i="21"/>
  <c r="P33" i="21"/>
  <c r="Z33" i="21" s="1"/>
  <c r="N33" i="21"/>
  <c r="Y33" i="21" s="1"/>
  <c r="K33" i="21"/>
  <c r="W33" i="21" s="1"/>
  <c r="I33" i="21"/>
  <c r="V33" i="21" s="1"/>
  <c r="X33" i="21" s="1"/>
  <c r="F33" i="21"/>
  <c r="G33" i="21" s="1"/>
  <c r="D33" i="21"/>
  <c r="S33" i="21" s="1"/>
  <c r="AU32" i="21"/>
  <c r="AL32" i="21"/>
  <c r="AC32" i="21"/>
  <c r="P32" i="21"/>
  <c r="Z32" i="21" s="1"/>
  <c r="N32" i="21"/>
  <c r="Y32" i="21" s="1"/>
  <c r="K32" i="21"/>
  <c r="W32" i="21" s="1"/>
  <c r="I32" i="21"/>
  <c r="V32" i="21" s="1"/>
  <c r="F32" i="21"/>
  <c r="D32" i="21"/>
  <c r="S32" i="21" s="1"/>
  <c r="AT31" i="21"/>
  <c r="AK31" i="21"/>
  <c r="AB31" i="21"/>
  <c r="AU29" i="21"/>
  <c r="AL29" i="21"/>
  <c r="AL28" i="21" s="1"/>
  <c r="AC29" i="21"/>
  <c r="P29" i="21"/>
  <c r="Z29" i="21" s="1"/>
  <c r="N29" i="21"/>
  <c r="Y29" i="21" s="1"/>
  <c r="K29" i="21"/>
  <c r="W29" i="21" s="1"/>
  <c r="I29" i="21"/>
  <c r="V29" i="21" s="1"/>
  <c r="F29" i="21"/>
  <c r="D29" i="21"/>
  <c r="AU28" i="21"/>
  <c r="AT28" i="21"/>
  <c r="AK28" i="21"/>
  <c r="AB28" i="21"/>
  <c r="AU26" i="21"/>
  <c r="AL26" i="21"/>
  <c r="AC26" i="21"/>
  <c r="P26" i="21"/>
  <c r="N26" i="21"/>
  <c r="Y26" i="21" s="1"/>
  <c r="K26" i="21"/>
  <c r="I26" i="21"/>
  <c r="V26" i="21" s="1"/>
  <c r="F26" i="21"/>
  <c r="G26" i="21" s="1"/>
  <c r="D26" i="21"/>
  <c r="S26" i="21" s="1"/>
  <c r="AU25" i="21"/>
  <c r="AL25" i="21"/>
  <c r="AC25" i="21"/>
  <c r="P25" i="21"/>
  <c r="Z25" i="21" s="1"/>
  <c r="N25" i="21"/>
  <c r="Y25" i="21" s="1"/>
  <c r="K25" i="21"/>
  <c r="I25" i="21"/>
  <c r="V25" i="21" s="1"/>
  <c r="F25" i="21"/>
  <c r="D25" i="21"/>
  <c r="AU24" i="21"/>
  <c r="AL24" i="21"/>
  <c r="AC24" i="21"/>
  <c r="Y24" i="21"/>
  <c r="P24" i="21"/>
  <c r="Z24" i="21" s="1"/>
  <c r="N24" i="21"/>
  <c r="K24" i="21"/>
  <c r="L24" i="21" s="1"/>
  <c r="I24" i="21"/>
  <c r="V24" i="21" s="1"/>
  <c r="F24" i="21"/>
  <c r="T24" i="21" s="1"/>
  <c r="D24" i="21"/>
  <c r="AT23" i="21"/>
  <c r="AK23" i="21"/>
  <c r="AB23" i="21"/>
  <c r="AU21" i="21"/>
  <c r="AL21" i="21"/>
  <c r="AC21" i="21"/>
  <c r="P21" i="21"/>
  <c r="Q21" i="21" s="1"/>
  <c r="N21" i="21"/>
  <c r="Y21" i="21" s="1"/>
  <c r="K21" i="21"/>
  <c r="W21" i="21" s="1"/>
  <c r="I21" i="21"/>
  <c r="V21" i="21" s="1"/>
  <c r="F21" i="21"/>
  <c r="G21" i="21" s="1"/>
  <c r="D21" i="21"/>
  <c r="S21" i="21" s="1"/>
  <c r="AU20" i="21"/>
  <c r="AL20" i="21"/>
  <c r="AC20" i="21"/>
  <c r="P20" i="21"/>
  <c r="Z20" i="21" s="1"/>
  <c r="N20" i="21"/>
  <c r="Y20" i="21" s="1"/>
  <c r="K20" i="21"/>
  <c r="L20" i="21" s="1"/>
  <c r="I20" i="21"/>
  <c r="V20" i="21" s="1"/>
  <c r="F20" i="21"/>
  <c r="T20" i="21" s="1"/>
  <c r="D20" i="21"/>
  <c r="S20" i="21" s="1"/>
  <c r="AT19" i="21"/>
  <c r="AK19" i="21"/>
  <c r="AB19" i="21"/>
  <c r="AU17" i="21"/>
  <c r="AL17" i="21"/>
  <c r="AC17" i="21"/>
  <c r="P17" i="21"/>
  <c r="Z17" i="21" s="1"/>
  <c r="N17" i="21"/>
  <c r="Y17" i="21" s="1"/>
  <c r="K17" i="21"/>
  <c r="W17" i="21" s="1"/>
  <c r="I17" i="21"/>
  <c r="V17" i="21" s="1"/>
  <c r="F17" i="21"/>
  <c r="T17" i="21" s="1"/>
  <c r="D17" i="21"/>
  <c r="S17" i="21" s="1"/>
  <c r="AU16" i="21"/>
  <c r="AL16" i="21"/>
  <c r="AC16" i="21"/>
  <c r="P16" i="21"/>
  <c r="N16" i="21"/>
  <c r="Y16" i="21" s="1"/>
  <c r="K16" i="21"/>
  <c r="I16" i="21"/>
  <c r="V16" i="21" s="1"/>
  <c r="F16" i="21"/>
  <c r="T16" i="21" s="1"/>
  <c r="D16" i="21"/>
  <c r="AT15" i="21"/>
  <c r="AK15" i="21"/>
  <c r="AB15" i="21"/>
  <c r="AU13" i="21"/>
  <c r="AL13" i="21"/>
  <c r="AC13" i="21"/>
  <c r="P13" i="21"/>
  <c r="Q13" i="21" s="1"/>
  <c r="N13" i="21"/>
  <c r="Y13" i="21" s="1"/>
  <c r="K13" i="21"/>
  <c r="L13" i="21" s="1"/>
  <c r="I13" i="21"/>
  <c r="V13" i="21" s="1"/>
  <c r="F13" i="21"/>
  <c r="T13" i="21" s="1"/>
  <c r="D13" i="21"/>
  <c r="AU12" i="21"/>
  <c r="AL12" i="21"/>
  <c r="AC12" i="21"/>
  <c r="P12" i="21"/>
  <c r="Q12" i="21" s="1"/>
  <c r="N12" i="21"/>
  <c r="Y12" i="21" s="1"/>
  <c r="K12" i="21"/>
  <c r="W12" i="21" s="1"/>
  <c r="I12" i="21"/>
  <c r="V12" i="21" s="1"/>
  <c r="F12" i="21"/>
  <c r="T12" i="21" s="1"/>
  <c r="D12" i="21"/>
  <c r="S12" i="21" s="1"/>
  <c r="AT11" i="21"/>
  <c r="AK11" i="21"/>
  <c r="AB11" i="21"/>
  <c r="AU7" i="21"/>
  <c r="AL7" i="21"/>
  <c r="AC7" i="21"/>
  <c r="Q7" i="21"/>
  <c r="P7" i="21"/>
  <c r="Z7" i="21" s="1"/>
  <c r="N7" i="21"/>
  <c r="Y7" i="21" s="1"/>
  <c r="K7" i="21"/>
  <c r="W7" i="21" s="1"/>
  <c r="I7" i="21"/>
  <c r="V7" i="21" s="1"/>
  <c r="F7" i="21"/>
  <c r="T7" i="21" s="1"/>
  <c r="D7" i="21"/>
  <c r="S7" i="21" s="1"/>
  <c r="AU6" i="21"/>
  <c r="AL6" i="21"/>
  <c r="AC6" i="21"/>
  <c r="P6" i="21"/>
  <c r="Z6" i="21" s="1"/>
  <c r="N6" i="21"/>
  <c r="Y6" i="21" s="1"/>
  <c r="K6" i="21"/>
  <c r="L6" i="21" s="1"/>
  <c r="I6" i="21"/>
  <c r="V6" i="21" s="1"/>
  <c r="F6" i="21"/>
  <c r="T6" i="21" s="1"/>
  <c r="D6" i="21"/>
  <c r="S6" i="21" s="1"/>
  <c r="AU5" i="21"/>
  <c r="AL5" i="21"/>
  <c r="AC5" i="21"/>
  <c r="P5" i="21"/>
  <c r="Z5" i="21" s="1"/>
  <c r="N5" i="21"/>
  <c r="Y5" i="21" s="1"/>
  <c r="K5" i="21"/>
  <c r="W5" i="21" s="1"/>
  <c r="I5" i="21"/>
  <c r="V5" i="21" s="1"/>
  <c r="F5" i="21"/>
  <c r="G5" i="21" s="1"/>
  <c r="D5" i="21"/>
  <c r="S5" i="21" s="1"/>
  <c r="AU4" i="21"/>
  <c r="AL4" i="21"/>
  <c r="AC4" i="21"/>
  <c r="P4" i="21"/>
  <c r="Z4" i="21" s="1"/>
  <c r="N4" i="21"/>
  <c r="Y4" i="21" s="1"/>
  <c r="K4" i="21"/>
  <c r="W4" i="21" s="1"/>
  <c r="I4" i="21"/>
  <c r="V4" i="21" s="1"/>
  <c r="F4" i="21"/>
  <c r="T4" i="21" s="1"/>
  <c r="D4" i="21"/>
  <c r="AU3" i="21"/>
  <c r="AL3" i="21"/>
  <c r="AC3" i="21"/>
  <c r="P3" i="21"/>
  <c r="Z3" i="21" s="1"/>
  <c r="N3" i="21"/>
  <c r="Y3" i="21" s="1"/>
  <c r="K3" i="21"/>
  <c r="W3" i="21" s="1"/>
  <c r="I3" i="21"/>
  <c r="V3" i="21" s="1"/>
  <c r="F3" i="21"/>
  <c r="T3" i="21" s="1"/>
  <c r="D3" i="21"/>
  <c r="S3" i="21" s="1"/>
  <c r="AU2" i="21"/>
  <c r="AL2" i="21"/>
  <c r="AC2" i="21"/>
  <c r="P2" i="21"/>
  <c r="Z2" i="21" s="1"/>
  <c r="N2" i="21"/>
  <c r="Y2" i="21" s="1"/>
  <c r="K2" i="21"/>
  <c r="L2" i="21" s="1"/>
  <c r="I2" i="21"/>
  <c r="V2" i="21" s="1"/>
  <c r="F2" i="21"/>
  <c r="T2" i="21" s="1"/>
  <c r="D2" i="21"/>
  <c r="S2" i="21" s="1"/>
  <c r="AU43" i="20"/>
  <c r="AL43" i="20"/>
  <c r="AC43" i="20"/>
  <c r="P43" i="20"/>
  <c r="N43" i="20"/>
  <c r="Y43" i="20" s="1"/>
  <c r="K43" i="20"/>
  <c r="W43" i="20" s="1"/>
  <c r="I43" i="20"/>
  <c r="V43" i="20" s="1"/>
  <c r="F43" i="20"/>
  <c r="D43" i="20"/>
  <c r="AU42" i="20"/>
  <c r="AL42" i="20"/>
  <c r="AC42" i="20"/>
  <c r="P42" i="20"/>
  <c r="Z42" i="20" s="1"/>
  <c r="N42" i="20"/>
  <c r="Y42" i="20" s="1"/>
  <c r="K42" i="20"/>
  <c r="L42" i="20" s="1"/>
  <c r="I42" i="20"/>
  <c r="V42" i="20" s="1"/>
  <c r="F42" i="20"/>
  <c r="T42" i="20" s="1"/>
  <c r="D42" i="20"/>
  <c r="S42" i="20" s="1"/>
  <c r="AU41" i="20"/>
  <c r="AL41" i="20"/>
  <c r="AL40" i="20" s="1"/>
  <c r="AC41" i="20"/>
  <c r="P41" i="20"/>
  <c r="Z41" i="20" s="1"/>
  <c r="N41" i="20"/>
  <c r="Y41" i="20" s="1"/>
  <c r="K41" i="20"/>
  <c r="L41" i="20" s="1"/>
  <c r="I41" i="20"/>
  <c r="V41" i="20" s="1"/>
  <c r="F41" i="20"/>
  <c r="G41" i="20" s="1"/>
  <c r="D41" i="20"/>
  <c r="AT40" i="20"/>
  <c r="AK40" i="20"/>
  <c r="AB40" i="20"/>
  <c r="AU38" i="20"/>
  <c r="AL38" i="20"/>
  <c r="AC38" i="20"/>
  <c r="P38" i="20"/>
  <c r="Z38" i="20" s="1"/>
  <c r="N38" i="20"/>
  <c r="Y38" i="20" s="1"/>
  <c r="K38" i="20"/>
  <c r="L38" i="20" s="1"/>
  <c r="I38" i="20"/>
  <c r="V38" i="20" s="1"/>
  <c r="F38" i="20"/>
  <c r="T38" i="20" s="1"/>
  <c r="D38" i="20"/>
  <c r="S38" i="20" s="1"/>
  <c r="AU37" i="20"/>
  <c r="AU36" i="20" s="1"/>
  <c r="AL37" i="20"/>
  <c r="AL36" i="20" s="1"/>
  <c r="AC37" i="20"/>
  <c r="P37" i="20"/>
  <c r="N37" i="20"/>
  <c r="Y37" i="20" s="1"/>
  <c r="K37" i="20"/>
  <c r="I37" i="20"/>
  <c r="V37" i="20" s="1"/>
  <c r="F37" i="20"/>
  <c r="T37" i="20" s="1"/>
  <c r="D37" i="20"/>
  <c r="S37" i="20" s="1"/>
  <c r="AT36" i="20"/>
  <c r="AK36" i="20"/>
  <c r="AB36" i="20"/>
  <c r="AU34" i="20"/>
  <c r="AL34" i="20"/>
  <c r="AC34" i="20"/>
  <c r="P34" i="20"/>
  <c r="N34" i="20"/>
  <c r="Y34" i="20" s="1"/>
  <c r="K34" i="20"/>
  <c r="I34" i="20"/>
  <c r="V34" i="20" s="1"/>
  <c r="F34" i="20"/>
  <c r="T34" i="20" s="1"/>
  <c r="D34" i="20"/>
  <c r="AU33" i="20"/>
  <c r="AL33" i="20"/>
  <c r="AC33" i="20"/>
  <c r="P33" i="20"/>
  <c r="N33" i="20"/>
  <c r="Y33" i="20" s="1"/>
  <c r="K33" i="20"/>
  <c r="W33" i="20" s="1"/>
  <c r="I33" i="20"/>
  <c r="V33" i="20" s="1"/>
  <c r="F33" i="20"/>
  <c r="D33" i="20"/>
  <c r="AU32" i="20"/>
  <c r="AL32" i="20"/>
  <c r="AC32" i="20"/>
  <c r="P32" i="20"/>
  <c r="Q32" i="20" s="1"/>
  <c r="N32" i="20"/>
  <c r="Y32" i="20" s="1"/>
  <c r="K32" i="20"/>
  <c r="W32" i="20" s="1"/>
  <c r="I32" i="20"/>
  <c r="V32" i="20" s="1"/>
  <c r="F32" i="20"/>
  <c r="T32" i="20" s="1"/>
  <c r="D32" i="20"/>
  <c r="S32" i="20" s="1"/>
  <c r="AT31" i="20"/>
  <c r="AK31" i="20"/>
  <c r="AB31" i="20"/>
  <c r="AU29" i="20"/>
  <c r="AU28" i="20" s="1"/>
  <c r="AL29" i="20"/>
  <c r="AL28" i="20" s="1"/>
  <c r="AC29" i="20"/>
  <c r="P29" i="20"/>
  <c r="Z29" i="20" s="1"/>
  <c r="N29" i="20"/>
  <c r="Y29" i="20" s="1"/>
  <c r="K29" i="20"/>
  <c r="W29" i="20" s="1"/>
  <c r="I29" i="20"/>
  <c r="V29" i="20" s="1"/>
  <c r="F29" i="20"/>
  <c r="T29" i="20" s="1"/>
  <c r="D29" i="20"/>
  <c r="S29" i="20" s="1"/>
  <c r="AT28" i="20"/>
  <c r="AK28" i="20"/>
  <c r="AB28" i="20"/>
  <c r="AU26" i="20"/>
  <c r="AL26" i="20"/>
  <c r="AC26" i="20"/>
  <c r="P26" i="20"/>
  <c r="N26" i="20"/>
  <c r="Y26" i="20" s="1"/>
  <c r="K26" i="20"/>
  <c r="W26" i="20" s="1"/>
  <c r="I26" i="20"/>
  <c r="V26" i="20" s="1"/>
  <c r="F26" i="20"/>
  <c r="D26" i="20"/>
  <c r="AU25" i="20"/>
  <c r="AL25" i="20"/>
  <c r="AC25" i="20"/>
  <c r="P25" i="20"/>
  <c r="Z25" i="20" s="1"/>
  <c r="N25" i="20"/>
  <c r="Y25" i="20" s="1"/>
  <c r="K25" i="20"/>
  <c r="W25" i="20" s="1"/>
  <c r="I25" i="20"/>
  <c r="V25" i="20" s="1"/>
  <c r="F25" i="20"/>
  <c r="T25" i="20" s="1"/>
  <c r="D25" i="20"/>
  <c r="S25" i="20" s="1"/>
  <c r="AU24" i="20"/>
  <c r="AL24" i="20"/>
  <c r="AC24" i="20"/>
  <c r="P24" i="20"/>
  <c r="N24" i="20"/>
  <c r="Y24" i="20" s="1"/>
  <c r="K24" i="20"/>
  <c r="I24" i="20"/>
  <c r="V24" i="20" s="1"/>
  <c r="F24" i="20"/>
  <c r="T24" i="20" s="1"/>
  <c r="D24" i="20"/>
  <c r="AT23" i="20"/>
  <c r="AK23" i="20"/>
  <c r="AB23" i="20"/>
  <c r="AU21" i="20"/>
  <c r="AL21" i="20"/>
  <c r="AC21" i="20"/>
  <c r="P21" i="20"/>
  <c r="Z21" i="20" s="1"/>
  <c r="N21" i="20"/>
  <c r="Y21" i="20" s="1"/>
  <c r="K21" i="20"/>
  <c r="W21" i="20" s="1"/>
  <c r="I21" i="20"/>
  <c r="V21" i="20" s="1"/>
  <c r="F21" i="20"/>
  <c r="T21" i="20" s="1"/>
  <c r="D21" i="20"/>
  <c r="S21" i="20" s="1"/>
  <c r="AU20" i="20"/>
  <c r="AL20" i="20"/>
  <c r="AC20" i="20"/>
  <c r="P20" i="20"/>
  <c r="N20" i="20"/>
  <c r="Y20" i="20" s="1"/>
  <c r="K20" i="20"/>
  <c r="L20" i="20" s="1"/>
  <c r="I20" i="20"/>
  <c r="V20" i="20" s="1"/>
  <c r="F20" i="20"/>
  <c r="T20" i="20" s="1"/>
  <c r="D20" i="20"/>
  <c r="S20" i="20" s="1"/>
  <c r="AT19" i="20"/>
  <c r="AK19" i="20"/>
  <c r="AB19" i="20"/>
  <c r="AU17" i="20"/>
  <c r="AL17" i="20"/>
  <c r="AC17" i="20"/>
  <c r="P17" i="20"/>
  <c r="Z17" i="20" s="1"/>
  <c r="N17" i="20"/>
  <c r="Y17" i="20" s="1"/>
  <c r="K17" i="20"/>
  <c r="W17" i="20" s="1"/>
  <c r="I17" i="20"/>
  <c r="F17" i="20"/>
  <c r="T17" i="20" s="1"/>
  <c r="D17" i="20"/>
  <c r="S17" i="20" s="1"/>
  <c r="AU16" i="20"/>
  <c r="AL16" i="20"/>
  <c r="AC16" i="20"/>
  <c r="P16" i="20"/>
  <c r="Z16" i="20" s="1"/>
  <c r="N16" i="20"/>
  <c r="Y16" i="20" s="1"/>
  <c r="K16" i="20"/>
  <c r="W16" i="20" s="1"/>
  <c r="I16" i="20"/>
  <c r="V16" i="20" s="1"/>
  <c r="F16" i="20"/>
  <c r="T16" i="20" s="1"/>
  <c r="D16" i="20"/>
  <c r="AT15" i="20"/>
  <c r="AK15" i="20"/>
  <c r="AB15" i="20"/>
  <c r="AU13" i="20"/>
  <c r="AL13" i="20"/>
  <c r="AC13" i="20"/>
  <c r="P13" i="20"/>
  <c r="Q13" i="20" s="1"/>
  <c r="N13" i="20"/>
  <c r="Y13" i="20" s="1"/>
  <c r="K13" i="20"/>
  <c r="W13" i="20" s="1"/>
  <c r="I13" i="20"/>
  <c r="V13" i="20" s="1"/>
  <c r="F13" i="20"/>
  <c r="T13" i="20" s="1"/>
  <c r="D13" i="20"/>
  <c r="AU12" i="20"/>
  <c r="AL12" i="20"/>
  <c r="AC12" i="20"/>
  <c r="P12" i="20"/>
  <c r="Q12" i="20" s="1"/>
  <c r="N12" i="20"/>
  <c r="Y12" i="20" s="1"/>
  <c r="K12" i="20"/>
  <c r="W12" i="20" s="1"/>
  <c r="I12" i="20"/>
  <c r="V12" i="20" s="1"/>
  <c r="F12" i="20"/>
  <c r="T12" i="20" s="1"/>
  <c r="D12" i="20"/>
  <c r="S12" i="20" s="1"/>
  <c r="AT11" i="20"/>
  <c r="AK11" i="20"/>
  <c r="AB11" i="20"/>
  <c r="AU7" i="20"/>
  <c r="AL7" i="20"/>
  <c r="AC7" i="20"/>
  <c r="P7" i="20"/>
  <c r="Z7" i="20" s="1"/>
  <c r="N7" i="20"/>
  <c r="Y7" i="20" s="1"/>
  <c r="K7" i="20"/>
  <c r="W7" i="20" s="1"/>
  <c r="I7" i="20"/>
  <c r="V7" i="20" s="1"/>
  <c r="F7" i="20"/>
  <c r="T7" i="20" s="1"/>
  <c r="D7" i="20"/>
  <c r="AU6" i="20"/>
  <c r="AL6" i="20"/>
  <c r="AC6" i="20"/>
  <c r="P6" i="20"/>
  <c r="Q6" i="20" s="1"/>
  <c r="N6" i="20"/>
  <c r="Y6" i="20" s="1"/>
  <c r="K6" i="20"/>
  <c r="W6" i="20" s="1"/>
  <c r="I6" i="20"/>
  <c r="V6" i="20" s="1"/>
  <c r="F6" i="20"/>
  <c r="D6" i="20"/>
  <c r="AU5" i="20"/>
  <c r="AL5" i="20"/>
  <c r="AC5" i="20"/>
  <c r="P5" i="20"/>
  <c r="Z5" i="20" s="1"/>
  <c r="N5" i="20"/>
  <c r="Y5" i="20" s="1"/>
  <c r="K5" i="20"/>
  <c r="W5" i="20" s="1"/>
  <c r="I5" i="20"/>
  <c r="V5" i="20" s="1"/>
  <c r="F5" i="20"/>
  <c r="T5" i="20" s="1"/>
  <c r="D5" i="20"/>
  <c r="S5" i="20" s="1"/>
  <c r="AU4" i="20"/>
  <c r="AL4" i="20"/>
  <c r="AC4" i="20"/>
  <c r="P4" i="20"/>
  <c r="Z4" i="20" s="1"/>
  <c r="N4" i="20"/>
  <c r="Y4" i="20" s="1"/>
  <c r="K4" i="20"/>
  <c r="L4" i="20" s="1"/>
  <c r="I4" i="20"/>
  <c r="V4" i="20" s="1"/>
  <c r="F4" i="20"/>
  <c r="T4" i="20" s="1"/>
  <c r="D4" i="20"/>
  <c r="S4" i="20" s="1"/>
  <c r="AU3" i="20"/>
  <c r="AL3" i="20"/>
  <c r="AC3" i="20"/>
  <c r="P3" i="20"/>
  <c r="N3" i="20"/>
  <c r="Y3" i="20" s="1"/>
  <c r="K3" i="20"/>
  <c r="I3" i="20"/>
  <c r="V3" i="20" s="1"/>
  <c r="F3" i="20"/>
  <c r="G3" i="20" s="1"/>
  <c r="D3" i="20"/>
  <c r="AU2" i="20"/>
  <c r="AL2" i="20"/>
  <c r="AC2" i="20"/>
  <c r="P2" i="20"/>
  <c r="Q2" i="20" s="1"/>
  <c r="N2" i="20"/>
  <c r="Y2" i="20" s="1"/>
  <c r="K2" i="20"/>
  <c r="W2" i="20" s="1"/>
  <c r="I2" i="20"/>
  <c r="V2" i="20" s="1"/>
  <c r="F2" i="20"/>
  <c r="D2" i="20"/>
  <c r="AU43" i="19"/>
  <c r="AL43" i="19"/>
  <c r="AC43" i="19"/>
  <c r="P43" i="19"/>
  <c r="N43" i="19"/>
  <c r="Y43" i="19" s="1"/>
  <c r="K43" i="19"/>
  <c r="W43" i="19" s="1"/>
  <c r="I43" i="19"/>
  <c r="V43" i="19" s="1"/>
  <c r="F43" i="19"/>
  <c r="D43" i="19"/>
  <c r="AU42" i="19"/>
  <c r="AL42" i="19"/>
  <c r="AC42" i="19"/>
  <c r="P42" i="19"/>
  <c r="Z42" i="19" s="1"/>
  <c r="N42" i="19"/>
  <c r="Y42" i="19" s="1"/>
  <c r="K42" i="19"/>
  <c r="W42" i="19" s="1"/>
  <c r="I42" i="19"/>
  <c r="V42" i="19" s="1"/>
  <c r="F42" i="19"/>
  <c r="T42" i="19" s="1"/>
  <c r="D42" i="19"/>
  <c r="S42" i="19" s="1"/>
  <c r="AU41" i="19"/>
  <c r="AL41" i="19"/>
  <c r="AC41" i="19"/>
  <c r="P41" i="19"/>
  <c r="Z41" i="19" s="1"/>
  <c r="N41" i="19"/>
  <c r="Y41" i="19" s="1"/>
  <c r="K41" i="19"/>
  <c r="L41" i="19" s="1"/>
  <c r="I41" i="19"/>
  <c r="V41" i="19" s="1"/>
  <c r="F41" i="19"/>
  <c r="T41" i="19" s="1"/>
  <c r="D41" i="19"/>
  <c r="S41" i="19" s="1"/>
  <c r="AT40" i="19"/>
  <c r="AK40" i="19"/>
  <c r="AB40" i="19"/>
  <c r="AU38" i="19"/>
  <c r="AL38" i="19"/>
  <c r="AC38" i="19"/>
  <c r="P38" i="19"/>
  <c r="Z38" i="19" s="1"/>
  <c r="N38" i="19"/>
  <c r="K38" i="19"/>
  <c r="L38" i="19" s="1"/>
  <c r="I38" i="19"/>
  <c r="V38" i="19" s="1"/>
  <c r="F38" i="19"/>
  <c r="T38" i="19" s="1"/>
  <c r="D38" i="19"/>
  <c r="S38" i="19" s="1"/>
  <c r="AU37" i="19"/>
  <c r="AL37" i="19"/>
  <c r="AC37" i="19"/>
  <c r="P37" i="19"/>
  <c r="N37" i="19"/>
  <c r="Y37" i="19" s="1"/>
  <c r="K37" i="19"/>
  <c r="I37" i="19"/>
  <c r="V37" i="19" s="1"/>
  <c r="F37" i="19"/>
  <c r="G37" i="19" s="1"/>
  <c r="D37" i="19"/>
  <c r="S37" i="19" s="1"/>
  <c r="AT36" i="19"/>
  <c r="AK36" i="19"/>
  <c r="AB36" i="19"/>
  <c r="AU34" i="19"/>
  <c r="AL34" i="19"/>
  <c r="AC34" i="19"/>
  <c r="P34" i="19"/>
  <c r="N34" i="19"/>
  <c r="Y34" i="19" s="1"/>
  <c r="K34" i="19"/>
  <c r="I34" i="19"/>
  <c r="V34" i="19" s="1"/>
  <c r="F34" i="19"/>
  <c r="G34" i="19" s="1"/>
  <c r="D34" i="19"/>
  <c r="AU33" i="19"/>
  <c r="AL33" i="19"/>
  <c r="AC33" i="19"/>
  <c r="P33" i="19"/>
  <c r="Q33" i="19" s="1"/>
  <c r="N33" i="19"/>
  <c r="Y33" i="19" s="1"/>
  <c r="K33" i="19"/>
  <c r="W33" i="19" s="1"/>
  <c r="I33" i="19"/>
  <c r="V33" i="19" s="1"/>
  <c r="F33" i="19"/>
  <c r="D33" i="19"/>
  <c r="AU32" i="19"/>
  <c r="AL32" i="19"/>
  <c r="AC32" i="19"/>
  <c r="P32" i="19"/>
  <c r="Z32" i="19" s="1"/>
  <c r="N32" i="19"/>
  <c r="Y32" i="19" s="1"/>
  <c r="K32" i="19"/>
  <c r="L32" i="19" s="1"/>
  <c r="I32" i="19"/>
  <c r="V32" i="19" s="1"/>
  <c r="F32" i="19"/>
  <c r="T32" i="19" s="1"/>
  <c r="D32" i="19"/>
  <c r="S32" i="19" s="1"/>
  <c r="AT31" i="19"/>
  <c r="AK31" i="19"/>
  <c r="AB31" i="19"/>
  <c r="AU29" i="19"/>
  <c r="AU28" i="19" s="1"/>
  <c r="AL29" i="19"/>
  <c r="AL28" i="19" s="1"/>
  <c r="AC29" i="19"/>
  <c r="P29" i="19"/>
  <c r="Q29" i="19" s="1"/>
  <c r="N29" i="19"/>
  <c r="Y29" i="19" s="1"/>
  <c r="K29" i="19"/>
  <c r="L29" i="19" s="1"/>
  <c r="I29" i="19"/>
  <c r="V29" i="19" s="1"/>
  <c r="F29" i="19"/>
  <c r="T29" i="19" s="1"/>
  <c r="D29" i="19"/>
  <c r="S29" i="19" s="1"/>
  <c r="AT28" i="19"/>
  <c r="AK28" i="19"/>
  <c r="AB28" i="19"/>
  <c r="AU26" i="19"/>
  <c r="AL26" i="19"/>
  <c r="AC26" i="19"/>
  <c r="P26" i="19"/>
  <c r="Z26" i="19" s="1"/>
  <c r="N26" i="19"/>
  <c r="Y26" i="19" s="1"/>
  <c r="K26" i="19"/>
  <c r="W26" i="19" s="1"/>
  <c r="I26" i="19"/>
  <c r="V26" i="19" s="1"/>
  <c r="F26" i="19"/>
  <c r="D26" i="19"/>
  <c r="AU25" i="19"/>
  <c r="AL25" i="19"/>
  <c r="AC25" i="19"/>
  <c r="P25" i="19"/>
  <c r="Z25" i="19" s="1"/>
  <c r="N25" i="19"/>
  <c r="Y25" i="19" s="1"/>
  <c r="K25" i="19"/>
  <c r="L25" i="19" s="1"/>
  <c r="I25" i="19"/>
  <c r="V25" i="19" s="1"/>
  <c r="F25" i="19"/>
  <c r="T25" i="19" s="1"/>
  <c r="D25" i="19"/>
  <c r="AU24" i="19"/>
  <c r="AL24" i="19"/>
  <c r="AC24" i="19"/>
  <c r="P24" i="19"/>
  <c r="N24" i="19"/>
  <c r="Y24" i="19" s="1"/>
  <c r="K24" i="19"/>
  <c r="I24" i="19"/>
  <c r="V24" i="19" s="1"/>
  <c r="F24" i="19"/>
  <c r="T24" i="19" s="1"/>
  <c r="D24" i="19"/>
  <c r="S24" i="19" s="1"/>
  <c r="AT23" i="19"/>
  <c r="AK23" i="19"/>
  <c r="AB23" i="19"/>
  <c r="AU21" i="19"/>
  <c r="AL21" i="19"/>
  <c r="AC21" i="19"/>
  <c r="P21" i="19"/>
  <c r="Z21" i="19" s="1"/>
  <c r="N21" i="19"/>
  <c r="Y21" i="19" s="1"/>
  <c r="K21" i="19"/>
  <c r="W21" i="19" s="1"/>
  <c r="I21" i="19"/>
  <c r="V21" i="19" s="1"/>
  <c r="F21" i="19"/>
  <c r="T21" i="19" s="1"/>
  <c r="D21" i="19"/>
  <c r="S21" i="19" s="1"/>
  <c r="AU20" i="19"/>
  <c r="AL20" i="19"/>
  <c r="AC20" i="19"/>
  <c r="P20" i="19"/>
  <c r="N20" i="19"/>
  <c r="Y20" i="19" s="1"/>
  <c r="K20" i="19"/>
  <c r="I20" i="19"/>
  <c r="V20" i="19" s="1"/>
  <c r="F20" i="19"/>
  <c r="T20" i="19" s="1"/>
  <c r="D20" i="19"/>
  <c r="AT19" i="19"/>
  <c r="AK19" i="19"/>
  <c r="AB19" i="19"/>
  <c r="AU17" i="19"/>
  <c r="AL17" i="19"/>
  <c r="AC17" i="19"/>
  <c r="P17" i="19"/>
  <c r="Z17" i="19" s="1"/>
  <c r="N17" i="19"/>
  <c r="Y17" i="19" s="1"/>
  <c r="K17" i="19"/>
  <c r="W17" i="19" s="1"/>
  <c r="I17" i="19"/>
  <c r="V17" i="19" s="1"/>
  <c r="F17" i="19"/>
  <c r="D17" i="19"/>
  <c r="AU16" i="19"/>
  <c r="AL16" i="19"/>
  <c r="AC16" i="19"/>
  <c r="P16" i="19"/>
  <c r="Z16" i="19" s="1"/>
  <c r="N16" i="19"/>
  <c r="Y16" i="19" s="1"/>
  <c r="K16" i="19"/>
  <c r="W16" i="19" s="1"/>
  <c r="I16" i="19"/>
  <c r="V16" i="19" s="1"/>
  <c r="F16" i="19"/>
  <c r="T16" i="19" s="1"/>
  <c r="D16" i="19"/>
  <c r="AT15" i="19"/>
  <c r="AK15" i="19"/>
  <c r="AB15" i="19"/>
  <c r="AU13" i="19"/>
  <c r="AU11" i="19" s="1"/>
  <c r="AL13" i="19"/>
  <c r="AC13" i="19"/>
  <c r="P13" i="19"/>
  <c r="Z13" i="19" s="1"/>
  <c r="N13" i="19"/>
  <c r="K13" i="19"/>
  <c r="L13" i="19" s="1"/>
  <c r="I13" i="19"/>
  <c r="V13" i="19" s="1"/>
  <c r="F13" i="19"/>
  <c r="G13" i="19" s="1"/>
  <c r="D13" i="19"/>
  <c r="S13" i="19" s="1"/>
  <c r="AU12" i="19"/>
  <c r="AL12" i="19"/>
  <c r="AL11" i="19" s="1"/>
  <c r="AC12" i="19"/>
  <c r="P12" i="19"/>
  <c r="N12" i="19"/>
  <c r="Y12" i="19" s="1"/>
  <c r="K12" i="19"/>
  <c r="I12" i="19"/>
  <c r="V12" i="19" s="1"/>
  <c r="F12" i="19"/>
  <c r="G12" i="19" s="1"/>
  <c r="D12" i="19"/>
  <c r="S12" i="19" s="1"/>
  <c r="AT11" i="19"/>
  <c r="AK11" i="19"/>
  <c r="AB11" i="19"/>
  <c r="AU7" i="19"/>
  <c r="AL7" i="19"/>
  <c r="AC7" i="19"/>
  <c r="P7" i="19"/>
  <c r="Z7" i="19" s="1"/>
  <c r="N7" i="19"/>
  <c r="Y7" i="19" s="1"/>
  <c r="K7" i="19"/>
  <c r="W7" i="19" s="1"/>
  <c r="I7" i="19"/>
  <c r="V7" i="19" s="1"/>
  <c r="F7" i="19"/>
  <c r="T7" i="19" s="1"/>
  <c r="D7" i="19"/>
  <c r="S7" i="19" s="1"/>
  <c r="AU6" i="19"/>
  <c r="AL6" i="19"/>
  <c r="AC6" i="19"/>
  <c r="P6" i="19"/>
  <c r="Z6" i="19" s="1"/>
  <c r="N6" i="19"/>
  <c r="Y6" i="19" s="1"/>
  <c r="K6" i="19"/>
  <c r="W6" i="19" s="1"/>
  <c r="I6" i="19"/>
  <c r="V6" i="19" s="1"/>
  <c r="F6" i="19"/>
  <c r="T6" i="19" s="1"/>
  <c r="D6" i="19"/>
  <c r="S6" i="19" s="1"/>
  <c r="AU5" i="19"/>
  <c r="AL5" i="19"/>
  <c r="AC5" i="19"/>
  <c r="P5" i="19"/>
  <c r="N5" i="19"/>
  <c r="Y5" i="19" s="1"/>
  <c r="K5" i="19"/>
  <c r="I5" i="19"/>
  <c r="V5" i="19" s="1"/>
  <c r="F5" i="19"/>
  <c r="T5" i="19" s="1"/>
  <c r="D5" i="19"/>
  <c r="S5" i="19" s="1"/>
  <c r="AU4" i="19"/>
  <c r="AL4" i="19"/>
  <c r="AC4" i="19"/>
  <c r="P4" i="19"/>
  <c r="Z4" i="19" s="1"/>
  <c r="N4" i="19"/>
  <c r="Y4" i="19" s="1"/>
  <c r="K4" i="19"/>
  <c r="W4" i="19" s="1"/>
  <c r="I4" i="19"/>
  <c r="V4" i="19" s="1"/>
  <c r="F4" i="19"/>
  <c r="D4" i="19"/>
  <c r="AU3" i="19"/>
  <c r="AL3" i="19"/>
  <c r="AC3" i="19"/>
  <c r="P3" i="19"/>
  <c r="Z3" i="19" s="1"/>
  <c r="N3" i="19"/>
  <c r="Y3" i="19" s="1"/>
  <c r="K3" i="19"/>
  <c r="W3" i="19" s="1"/>
  <c r="I3" i="19"/>
  <c r="V3" i="19" s="1"/>
  <c r="F3" i="19"/>
  <c r="T3" i="19" s="1"/>
  <c r="D3" i="19"/>
  <c r="AU2" i="19"/>
  <c r="AL2" i="19"/>
  <c r="AC2" i="19"/>
  <c r="P2" i="19"/>
  <c r="Z2" i="19" s="1"/>
  <c r="N2" i="19"/>
  <c r="Y2" i="19" s="1"/>
  <c r="K2" i="19"/>
  <c r="W2" i="19" s="1"/>
  <c r="I2" i="19"/>
  <c r="V2" i="19" s="1"/>
  <c r="F2" i="19"/>
  <c r="G2" i="19" s="1"/>
  <c r="D2" i="19"/>
  <c r="S2" i="19" s="1"/>
  <c r="AU26" i="30"/>
  <c r="AL26" i="30"/>
  <c r="AC26" i="30"/>
  <c r="P26" i="30"/>
  <c r="Q26" i="30" s="1"/>
  <c r="N26" i="30"/>
  <c r="Y26" i="30" s="1"/>
  <c r="K26" i="30"/>
  <c r="W26" i="30" s="1"/>
  <c r="I26" i="30"/>
  <c r="V26" i="30" s="1"/>
  <c r="F26" i="30"/>
  <c r="D26" i="30"/>
  <c r="S26" i="30" s="1"/>
  <c r="AU25" i="30"/>
  <c r="AL25" i="30"/>
  <c r="AC25" i="30"/>
  <c r="P25" i="30"/>
  <c r="Z25" i="30" s="1"/>
  <c r="N25" i="30"/>
  <c r="Y25" i="30" s="1"/>
  <c r="K25" i="30"/>
  <c r="L25" i="30" s="1"/>
  <c r="I25" i="30"/>
  <c r="V25" i="30" s="1"/>
  <c r="F25" i="30"/>
  <c r="T25" i="30" s="1"/>
  <c r="D25" i="30"/>
  <c r="S25" i="30" s="1"/>
  <c r="AU24" i="30"/>
  <c r="AL24" i="30"/>
  <c r="AC24" i="30"/>
  <c r="P24" i="30"/>
  <c r="Z24" i="30" s="1"/>
  <c r="N24" i="30"/>
  <c r="Y24" i="30" s="1"/>
  <c r="K24" i="30"/>
  <c r="W24" i="30" s="1"/>
  <c r="I24" i="30"/>
  <c r="V24" i="30" s="1"/>
  <c r="F24" i="30"/>
  <c r="G24" i="30" s="1"/>
  <c r="D24" i="30"/>
  <c r="S24" i="30" s="1"/>
  <c r="AU23" i="30"/>
  <c r="AL23" i="30"/>
  <c r="AC23" i="30"/>
  <c r="P23" i="30"/>
  <c r="N23" i="30"/>
  <c r="Y23" i="30" s="1"/>
  <c r="K23" i="30"/>
  <c r="I23" i="30"/>
  <c r="V23" i="30" s="1"/>
  <c r="F23" i="30"/>
  <c r="T23" i="30" s="1"/>
  <c r="D23" i="30"/>
  <c r="AU22" i="30"/>
  <c r="AL22" i="30"/>
  <c r="AC22" i="30"/>
  <c r="P22" i="30"/>
  <c r="N22" i="30"/>
  <c r="K22" i="30"/>
  <c r="I22" i="30"/>
  <c r="V22" i="30" s="1"/>
  <c r="F22" i="30"/>
  <c r="D22" i="30"/>
  <c r="AU18" i="30"/>
  <c r="AL18" i="30"/>
  <c r="AC18" i="30"/>
  <c r="P18" i="30"/>
  <c r="Z18" i="30" s="1"/>
  <c r="N18" i="30"/>
  <c r="Y18" i="30" s="1"/>
  <c r="K18" i="30"/>
  <c r="I18" i="30"/>
  <c r="V18" i="30" s="1"/>
  <c r="F18" i="30"/>
  <c r="D18" i="30"/>
  <c r="AU17" i="30"/>
  <c r="AL17" i="30"/>
  <c r="AC17" i="30"/>
  <c r="P17" i="30"/>
  <c r="Z17" i="30" s="1"/>
  <c r="N17" i="30"/>
  <c r="Y17" i="30" s="1"/>
  <c r="K17" i="30"/>
  <c r="W17" i="30" s="1"/>
  <c r="I17" i="30"/>
  <c r="F17" i="30"/>
  <c r="T17" i="30" s="1"/>
  <c r="D17" i="30"/>
  <c r="S17" i="30" s="1"/>
  <c r="AU16" i="30"/>
  <c r="AL16" i="30"/>
  <c r="AC16" i="30"/>
  <c r="P16" i="30"/>
  <c r="Z16" i="30" s="1"/>
  <c r="N16" i="30"/>
  <c r="Y16" i="30" s="1"/>
  <c r="K16" i="30"/>
  <c r="L16" i="30" s="1"/>
  <c r="I16" i="30"/>
  <c r="F16" i="30"/>
  <c r="G16" i="30" s="1"/>
  <c r="D16" i="30"/>
  <c r="S16" i="30" s="1"/>
  <c r="AU15" i="30"/>
  <c r="AL15" i="30"/>
  <c r="AC15" i="30"/>
  <c r="P15" i="30"/>
  <c r="Q15" i="30" s="1"/>
  <c r="N15" i="30"/>
  <c r="Y15" i="30" s="1"/>
  <c r="K15" i="30"/>
  <c r="W15" i="30" s="1"/>
  <c r="I15" i="30"/>
  <c r="V15" i="30" s="1"/>
  <c r="F15" i="30"/>
  <c r="G15" i="30" s="1"/>
  <c r="D15" i="30"/>
  <c r="S15" i="30" s="1"/>
  <c r="AU14" i="30"/>
  <c r="AL14" i="30"/>
  <c r="AC14" i="30"/>
  <c r="P14" i="30"/>
  <c r="Z14" i="30" s="1"/>
  <c r="N14" i="30"/>
  <c r="Y14" i="30" s="1"/>
  <c r="K14" i="30"/>
  <c r="L14" i="30" s="1"/>
  <c r="I14" i="30"/>
  <c r="V14" i="30" s="1"/>
  <c r="F14" i="30"/>
  <c r="T14" i="30" s="1"/>
  <c r="D14" i="30"/>
  <c r="AU13" i="30"/>
  <c r="AL13" i="30"/>
  <c r="AC13" i="30"/>
  <c r="P13" i="30"/>
  <c r="Z13" i="30" s="1"/>
  <c r="N13" i="30"/>
  <c r="Y13" i="30" s="1"/>
  <c r="K13" i="30"/>
  <c r="L13" i="30" s="1"/>
  <c r="I13" i="30"/>
  <c r="V13" i="30" s="1"/>
  <c r="F13" i="30"/>
  <c r="G13" i="30" s="1"/>
  <c r="D13" i="30"/>
  <c r="S13" i="30" s="1"/>
  <c r="AU12" i="30"/>
  <c r="AL12" i="30"/>
  <c r="AC12" i="30"/>
  <c r="P12" i="30"/>
  <c r="Q12" i="30" s="1"/>
  <c r="N12" i="30"/>
  <c r="Y12" i="30" s="1"/>
  <c r="K12" i="30"/>
  <c r="W12" i="30" s="1"/>
  <c r="I12" i="30"/>
  <c r="V12" i="30" s="1"/>
  <c r="F12" i="30"/>
  <c r="D12" i="30"/>
  <c r="S12" i="30" s="1"/>
  <c r="AU11" i="30"/>
  <c r="AL11" i="30"/>
  <c r="AC11" i="30"/>
  <c r="P11" i="30"/>
  <c r="N11" i="30"/>
  <c r="K11" i="30"/>
  <c r="I11" i="30"/>
  <c r="F11" i="30"/>
  <c r="D11" i="30"/>
  <c r="AU7" i="30"/>
  <c r="AL7" i="30"/>
  <c r="AC7" i="30"/>
  <c r="P7" i="30"/>
  <c r="N7" i="30"/>
  <c r="Y7" i="30" s="1"/>
  <c r="K7" i="30"/>
  <c r="L7" i="30" s="1"/>
  <c r="I7" i="30"/>
  <c r="V7" i="30" s="1"/>
  <c r="F7" i="30"/>
  <c r="T7" i="30" s="1"/>
  <c r="D7" i="30"/>
  <c r="AU6" i="30"/>
  <c r="AL6" i="30"/>
  <c r="AC6" i="30"/>
  <c r="P6" i="30"/>
  <c r="Z6" i="30" s="1"/>
  <c r="N6" i="30"/>
  <c r="Y6" i="30" s="1"/>
  <c r="K6" i="30"/>
  <c r="L6" i="30" s="1"/>
  <c r="I6" i="30"/>
  <c r="V6" i="30" s="1"/>
  <c r="F6" i="30"/>
  <c r="T6" i="30" s="1"/>
  <c r="D6" i="30"/>
  <c r="AU5" i="30"/>
  <c r="AL5" i="30"/>
  <c r="AC5" i="30"/>
  <c r="P5" i="30"/>
  <c r="Z5" i="30" s="1"/>
  <c r="N5" i="30"/>
  <c r="Y5" i="30" s="1"/>
  <c r="K5" i="30"/>
  <c r="L5" i="30" s="1"/>
  <c r="I5" i="30"/>
  <c r="V5" i="30" s="1"/>
  <c r="F5" i="30"/>
  <c r="T5" i="30" s="1"/>
  <c r="D5" i="30"/>
  <c r="AU4" i="30"/>
  <c r="AL4" i="30"/>
  <c r="AL3" i="30" s="1"/>
  <c r="AC4" i="30"/>
  <c r="AC3" i="30" s="1"/>
  <c r="P4" i="30"/>
  <c r="N4" i="30"/>
  <c r="K4" i="30"/>
  <c r="I4" i="30"/>
  <c r="V4" i="30" s="1"/>
  <c r="V3" i="30" s="1"/>
  <c r="F4" i="30"/>
  <c r="D4" i="30"/>
  <c r="AU9" i="28"/>
  <c r="AL9" i="28"/>
  <c r="AC9" i="28"/>
  <c r="P9" i="28"/>
  <c r="Q9" i="28" s="1"/>
  <c r="N9" i="28"/>
  <c r="Y9" i="28" s="1"/>
  <c r="K9" i="28"/>
  <c r="I9" i="28"/>
  <c r="V9" i="28" s="1"/>
  <c r="F9" i="28"/>
  <c r="G9" i="28" s="1"/>
  <c r="D9" i="28"/>
  <c r="S9" i="28" s="1"/>
  <c r="AU8" i="28"/>
  <c r="AL8" i="28"/>
  <c r="AC8" i="28"/>
  <c r="P8" i="28"/>
  <c r="N8" i="28"/>
  <c r="Y8" i="28" s="1"/>
  <c r="K8" i="28"/>
  <c r="I8" i="28"/>
  <c r="V8" i="28" s="1"/>
  <c r="F8" i="28"/>
  <c r="T8" i="28" s="1"/>
  <c r="D8" i="28"/>
  <c r="S8" i="28" s="1"/>
  <c r="AU7" i="28"/>
  <c r="AL7" i="28"/>
  <c r="AC7" i="28"/>
  <c r="P7" i="28"/>
  <c r="Z7" i="28" s="1"/>
  <c r="N7" i="28"/>
  <c r="Y7" i="28" s="1"/>
  <c r="K7" i="28"/>
  <c r="I7" i="28"/>
  <c r="V7" i="28" s="1"/>
  <c r="F7" i="28"/>
  <c r="G7" i="28" s="1"/>
  <c r="D7" i="28"/>
  <c r="S7" i="28" s="1"/>
  <c r="AU6" i="28"/>
  <c r="AL6" i="28"/>
  <c r="AC6" i="28"/>
  <c r="P6" i="28"/>
  <c r="Z6" i="28" s="1"/>
  <c r="N6" i="28"/>
  <c r="Y6" i="28" s="1"/>
  <c r="K6" i="28"/>
  <c r="W6" i="28" s="1"/>
  <c r="I6" i="28"/>
  <c r="V6" i="28" s="1"/>
  <c r="F6" i="28"/>
  <c r="T6" i="28" s="1"/>
  <c r="D6" i="28"/>
  <c r="S6" i="28" s="1"/>
  <c r="AU5" i="28"/>
  <c r="AL5" i="28"/>
  <c r="AC5" i="28"/>
  <c r="P5" i="28"/>
  <c r="Z5" i="28" s="1"/>
  <c r="N5" i="28"/>
  <c r="Y5" i="28" s="1"/>
  <c r="K5" i="28"/>
  <c r="W5" i="28" s="1"/>
  <c r="I5" i="28"/>
  <c r="V5" i="28" s="1"/>
  <c r="F5" i="28"/>
  <c r="T5" i="28" s="1"/>
  <c r="D5" i="28"/>
  <c r="S5" i="28" s="1"/>
  <c r="AU4" i="28"/>
  <c r="AL4" i="28"/>
  <c r="AC4" i="28"/>
  <c r="P4" i="28"/>
  <c r="Z4" i="28" s="1"/>
  <c r="N4" i="28"/>
  <c r="Y4" i="28" s="1"/>
  <c r="K4" i="28"/>
  <c r="W4" i="28" s="1"/>
  <c r="I4" i="28"/>
  <c r="V4" i="28" s="1"/>
  <c r="F4" i="28"/>
  <c r="T4" i="28" s="1"/>
  <c r="D4" i="28"/>
  <c r="S4" i="28" s="1"/>
  <c r="AU3" i="28"/>
  <c r="AL3" i="28"/>
  <c r="AC3" i="28"/>
  <c r="P3" i="28"/>
  <c r="Q3" i="28" s="1"/>
  <c r="N3" i="28"/>
  <c r="Y3" i="28" s="1"/>
  <c r="K3" i="28"/>
  <c r="W3" i="28" s="1"/>
  <c r="I3" i="28"/>
  <c r="V3" i="28" s="1"/>
  <c r="F3" i="28"/>
  <c r="G3" i="28" s="1"/>
  <c r="D3" i="28"/>
  <c r="S3" i="28" s="1"/>
  <c r="AU2" i="28"/>
  <c r="AL2" i="28"/>
  <c r="AC2" i="28"/>
  <c r="P2" i="28"/>
  <c r="Z2" i="28" s="1"/>
  <c r="N2" i="28"/>
  <c r="Y2" i="28" s="1"/>
  <c r="K2" i="28"/>
  <c r="L2" i="28" s="1"/>
  <c r="I2" i="28"/>
  <c r="V2" i="28" s="1"/>
  <c r="F2" i="28"/>
  <c r="T2" i="28" s="1"/>
  <c r="D2" i="28"/>
  <c r="S2" i="28" s="1"/>
  <c r="S4" i="30" l="1"/>
  <c r="D3" i="30"/>
  <c r="Y4" i="30"/>
  <c r="Y3" i="30" s="1"/>
  <c r="N3" i="30"/>
  <c r="AU3" i="30"/>
  <c r="W4" i="30"/>
  <c r="K3" i="30"/>
  <c r="T4" i="30"/>
  <c r="T3" i="30" s="1"/>
  <c r="F3" i="30"/>
  <c r="Q4" i="30"/>
  <c r="P3" i="30"/>
  <c r="AL21" i="30"/>
  <c r="AU21" i="30"/>
  <c r="W22" i="30"/>
  <c r="K21" i="30"/>
  <c r="S22" i="30"/>
  <c r="D21" i="30"/>
  <c r="Y22" i="30"/>
  <c r="Y21" i="30" s="1"/>
  <c r="N21" i="30"/>
  <c r="F21" i="30"/>
  <c r="Z22" i="30"/>
  <c r="P21" i="30"/>
  <c r="V21" i="30"/>
  <c r="AC21" i="30"/>
  <c r="N10" i="30"/>
  <c r="AU10" i="30"/>
  <c r="D10" i="30"/>
  <c r="Z11" i="30"/>
  <c r="P10" i="30"/>
  <c r="AC10" i="30"/>
  <c r="L11" i="30"/>
  <c r="K10" i="30"/>
  <c r="AL10" i="30"/>
  <c r="T11" i="30"/>
  <c r="F10" i="30"/>
  <c r="AA6" i="21"/>
  <c r="AL31" i="21"/>
  <c r="T26" i="21"/>
  <c r="AC36" i="21"/>
  <c r="AC9" i="21" s="1"/>
  <c r="AA41" i="20"/>
  <c r="S11" i="30"/>
  <c r="S10" i="30" s="1"/>
  <c r="Y11" i="30"/>
  <c r="Y10" i="30" s="1"/>
  <c r="V11" i="30"/>
  <c r="V10" i="30" s="1"/>
  <c r="AA2" i="28"/>
  <c r="G5" i="28"/>
  <c r="AA4" i="28"/>
  <c r="U6" i="28"/>
  <c r="AV6" i="28" s="1"/>
  <c r="T9" i="28"/>
  <c r="U9" i="28" s="1"/>
  <c r="AV9" i="28" s="1"/>
  <c r="T7" i="28"/>
  <c r="U7" i="28" s="1"/>
  <c r="AU40" i="19"/>
  <c r="Q25" i="21"/>
  <c r="L32" i="21"/>
  <c r="AA4" i="21"/>
  <c r="T6" i="22"/>
  <c r="X29" i="22"/>
  <c r="U33" i="22"/>
  <c r="X41" i="22"/>
  <c r="AN41" i="22" s="1"/>
  <c r="T5" i="22"/>
  <c r="X7" i="22"/>
  <c r="L29" i="22"/>
  <c r="G2" i="23"/>
  <c r="AB9" i="23"/>
  <c r="L17" i="23"/>
  <c r="T41" i="23"/>
  <c r="U41" i="23" s="1"/>
  <c r="X24" i="23"/>
  <c r="AA12" i="23"/>
  <c r="AU11" i="23"/>
  <c r="X17" i="23"/>
  <c r="AW17" i="23" s="1"/>
  <c r="BA17" i="23" s="1"/>
  <c r="AU36" i="23"/>
  <c r="Q4" i="24"/>
  <c r="U17" i="24"/>
  <c r="U37" i="24"/>
  <c r="AA12" i="24"/>
  <c r="AO12" i="24" s="1"/>
  <c r="AU11" i="24"/>
  <c r="G20" i="24"/>
  <c r="X25" i="24"/>
  <c r="AA29" i="24"/>
  <c r="AX29" i="24" s="1"/>
  <c r="G37" i="24"/>
  <c r="AA37" i="24"/>
  <c r="L38" i="24"/>
  <c r="AL36" i="24"/>
  <c r="AL40" i="24"/>
  <c r="Q13" i="25"/>
  <c r="G24" i="25"/>
  <c r="AA6" i="25"/>
  <c r="AX6" i="25" s="1"/>
  <c r="BB6" i="25" s="1"/>
  <c r="AA20" i="25"/>
  <c r="AX20" i="25" s="1"/>
  <c r="BB20" i="25" s="1"/>
  <c r="U24" i="25"/>
  <c r="AL23" i="25"/>
  <c r="U42" i="25"/>
  <c r="AV42" i="25" s="1"/>
  <c r="AU40" i="25"/>
  <c r="AL40" i="25"/>
  <c r="Z2" i="26"/>
  <c r="L3" i="26"/>
  <c r="AB9" i="26"/>
  <c r="L20" i="26"/>
  <c r="W33" i="26"/>
  <c r="AU11" i="26"/>
  <c r="T7" i="27"/>
  <c r="G34" i="27"/>
  <c r="X2" i="27"/>
  <c r="L16" i="27"/>
  <c r="T20" i="27"/>
  <c r="AA21" i="27"/>
  <c r="L24" i="27"/>
  <c r="AA6" i="27"/>
  <c r="AF6" i="27" s="1"/>
  <c r="AL40" i="27"/>
  <c r="AL31" i="27"/>
  <c r="AL23" i="27"/>
  <c r="AC36" i="27"/>
  <c r="T13" i="27"/>
  <c r="L32" i="27"/>
  <c r="W5" i="27"/>
  <c r="X5" i="27" s="1"/>
  <c r="L4" i="27"/>
  <c r="AA7" i="27"/>
  <c r="AX7" i="27" s="1"/>
  <c r="BB7" i="27" s="1"/>
  <c r="AA16" i="27"/>
  <c r="AF16" i="27" s="1"/>
  <c r="Q17" i="27"/>
  <c r="L26" i="27"/>
  <c r="Q33" i="27"/>
  <c r="X38" i="27"/>
  <c r="AW38" i="27" s="1"/>
  <c r="BA38" i="27" s="1"/>
  <c r="X41" i="27"/>
  <c r="W42" i="27"/>
  <c r="X42" i="27" s="1"/>
  <c r="L43" i="27"/>
  <c r="X3" i="27"/>
  <c r="AN3" i="27" s="1"/>
  <c r="AR3" i="27" s="1"/>
  <c r="AA13" i="27"/>
  <c r="Q16" i="27"/>
  <c r="L17" i="27"/>
  <c r="W21" i="27"/>
  <c r="X21" i="27" s="1"/>
  <c r="AA29" i="27"/>
  <c r="X32" i="27"/>
  <c r="AW32" i="27" s="1"/>
  <c r="AU31" i="27"/>
  <c r="T38" i="27"/>
  <c r="U38" i="27" s="1"/>
  <c r="AB9" i="27"/>
  <c r="AA41" i="27"/>
  <c r="AO41" i="27" s="1"/>
  <c r="U4" i="27"/>
  <c r="G3" i="27"/>
  <c r="G4" i="27"/>
  <c r="AA4" i="27"/>
  <c r="AO4" i="27" s="1"/>
  <c r="AS4" i="27" s="1"/>
  <c r="U7" i="27"/>
  <c r="W13" i="27"/>
  <c r="U20" i="27"/>
  <c r="AD20" i="27" s="1"/>
  <c r="T21" i="27"/>
  <c r="Q24" i="27"/>
  <c r="G25" i="27"/>
  <c r="AU23" i="27"/>
  <c r="Q26" i="27"/>
  <c r="Q32" i="27"/>
  <c r="L33" i="27"/>
  <c r="G42" i="27"/>
  <c r="AA42" i="27"/>
  <c r="AC40" i="27"/>
  <c r="AA43" i="27"/>
  <c r="X4" i="27"/>
  <c r="AW4" i="27" s="1"/>
  <c r="BA4" i="27" s="1"/>
  <c r="Q5" i="27"/>
  <c r="W29" i="27"/>
  <c r="X29" i="27" s="1"/>
  <c r="AA33" i="27"/>
  <c r="T41" i="27"/>
  <c r="U41" i="27" s="1"/>
  <c r="AA5" i="27"/>
  <c r="AX5" i="27" s="1"/>
  <c r="BB5" i="27" s="1"/>
  <c r="U3" i="27"/>
  <c r="AV3" i="27" s="1"/>
  <c r="Q4" i="27"/>
  <c r="T12" i="27"/>
  <c r="U12" i="27" s="1"/>
  <c r="AD12" i="27" s="1"/>
  <c r="X13" i="27"/>
  <c r="AN13" i="27" s="1"/>
  <c r="AR13" i="27" s="1"/>
  <c r="AL11" i="27"/>
  <c r="X17" i="27"/>
  <c r="AK9" i="27"/>
  <c r="AA26" i="27"/>
  <c r="G29" i="27"/>
  <c r="AA32" i="27"/>
  <c r="AO32" i="27" s="1"/>
  <c r="T32" i="27"/>
  <c r="G37" i="27"/>
  <c r="Q38" i="27"/>
  <c r="AU40" i="27"/>
  <c r="Q43" i="27"/>
  <c r="AE3" i="27"/>
  <c r="AX21" i="27"/>
  <c r="BB21" i="27" s="1"/>
  <c r="AO21" i="27"/>
  <c r="AS21" i="27" s="1"/>
  <c r="AF21" i="27"/>
  <c r="AW24" i="27"/>
  <c r="AN24" i="27"/>
  <c r="AE24" i="27"/>
  <c r="AV25" i="27"/>
  <c r="AM25" i="27"/>
  <c r="AD25" i="27"/>
  <c r="AX13" i="27"/>
  <c r="BB13" i="27" s="1"/>
  <c r="AO13" i="27"/>
  <c r="AS13" i="27" s="1"/>
  <c r="AF13" i="27"/>
  <c r="AA2" i="27"/>
  <c r="AA3" i="27"/>
  <c r="U5" i="27"/>
  <c r="AW13" i="27"/>
  <c r="BA13" i="27" s="1"/>
  <c r="AE13" i="27"/>
  <c r="AM7" i="27"/>
  <c r="AV7" i="27"/>
  <c r="AD7" i="27"/>
  <c r="AE2" i="27"/>
  <c r="AW2" i="27"/>
  <c r="BA2" i="27" s="1"/>
  <c r="AN2" i="27"/>
  <c r="AR2" i="27" s="1"/>
  <c r="AV4" i="27"/>
  <c r="AM4" i="27"/>
  <c r="AD4" i="27"/>
  <c r="AF5" i="27"/>
  <c r="X6" i="27"/>
  <c r="X7" i="27"/>
  <c r="W12" i="27"/>
  <c r="X12" i="27" s="1"/>
  <c r="L12" i="27"/>
  <c r="S17" i="27"/>
  <c r="W20" i="27"/>
  <c r="X20" i="27" s="1"/>
  <c r="L20" i="27"/>
  <c r="L2" i="27"/>
  <c r="Q2" i="27"/>
  <c r="G5" i="27"/>
  <c r="L6" i="27"/>
  <c r="Q6" i="27"/>
  <c r="U16" i="27"/>
  <c r="T17" i="27"/>
  <c r="G17" i="27"/>
  <c r="AW17" i="27"/>
  <c r="BA17" i="27" s="1"/>
  <c r="X26" i="27"/>
  <c r="S37" i="27"/>
  <c r="U37" i="27" s="1"/>
  <c r="W37" i="27"/>
  <c r="X37" i="27" s="1"/>
  <c r="L37" i="27"/>
  <c r="G2" i="27"/>
  <c r="S2" i="27"/>
  <c r="U2" i="27" s="1"/>
  <c r="L3" i="27"/>
  <c r="Q3" i="27"/>
  <c r="G6" i="27"/>
  <c r="S6" i="27"/>
  <c r="U6" i="27" s="1"/>
  <c r="L7" i="27"/>
  <c r="Q7" i="27"/>
  <c r="G16" i="27"/>
  <c r="X16" i="27"/>
  <c r="AA17" i="27"/>
  <c r="L25" i="27"/>
  <c r="W25" i="27"/>
  <c r="X25" i="27" s="1"/>
  <c r="Z12" i="27"/>
  <c r="AA12" i="27" s="1"/>
  <c r="Q12" i="27"/>
  <c r="U13" i="27"/>
  <c r="Z20" i="27"/>
  <c r="AA20" i="27" s="1"/>
  <c r="Q20" i="27"/>
  <c r="U21" i="27"/>
  <c r="AX29" i="27"/>
  <c r="AO29" i="27"/>
  <c r="AF29" i="27"/>
  <c r="T26" i="27"/>
  <c r="U26" i="27" s="1"/>
  <c r="G26" i="27"/>
  <c r="AE38" i="27"/>
  <c r="AW41" i="27"/>
  <c r="AN41" i="27"/>
  <c r="AE41" i="27"/>
  <c r="AX42" i="27"/>
  <c r="BB42" i="27" s="1"/>
  <c r="AO42" i="27"/>
  <c r="AS42" i="27" s="1"/>
  <c r="AF42" i="27"/>
  <c r="Q13" i="27"/>
  <c r="Q21" i="27"/>
  <c r="AA24" i="27"/>
  <c r="T24" i="27"/>
  <c r="U24" i="27" s="1"/>
  <c r="Z25" i="27"/>
  <c r="AA25" i="27" s="1"/>
  <c r="Q25" i="27"/>
  <c r="U29" i="27"/>
  <c r="AX32" i="27"/>
  <c r="U32" i="27"/>
  <c r="X33" i="27"/>
  <c r="AF33" i="27"/>
  <c r="S34" i="27"/>
  <c r="U34" i="27" s="1"/>
  <c r="W34" i="27"/>
  <c r="X34" i="27" s="1"/>
  <c r="L34" i="27"/>
  <c r="AA38" i="27"/>
  <c r="T33" i="27"/>
  <c r="U33" i="27" s="1"/>
  <c r="G33" i="27"/>
  <c r="Z37" i="27"/>
  <c r="AA37" i="27" s="1"/>
  <c r="Q37" i="27"/>
  <c r="AX43" i="27"/>
  <c r="BB43" i="27" s="1"/>
  <c r="Q29" i="27"/>
  <c r="Z34" i="27"/>
  <c r="AA34" i="27" s="1"/>
  <c r="Q34" i="27"/>
  <c r="AV42" i="27"/>
  <c r="AM42" i="27"/>
  <c r="AD42" i="27"/>
  <c r="T43" i="27"/>
  <c r="U43" i="27" s="1"/>
  <c r="G43" i="27"/>
  <c r="AW43" i="27"/>
  <c r="BA43" i="27" s="1"/>
  <c r="AN43" i="27"/>
  <c r="AR43" i="27" s="1"/>
  <c r="AE43" i="27"/>
  <c r="L41" i="27"/>
  <c r="Q41" i="27"/>
  <c r="Q42" i="27"/>
  <c r="T5" i="26"/>
  <c r="G17" i="26"/>
  <c r="G21" i="26"/>
  <c r="AL31" i="26"/>
  <c r="AU31" i="26"/>
  <c r="G6" i="26"/>
  <c r="AA16" i="26"/>
  <c r="T20" i="26"/>
  <c r="U20" i="26" s="1"/>
  <c r="G13" i="26"/>
  <c r="AA13" i="26"/>
  <c r="AO13" i="26" s="1"/>
  <c r="AS13" i="26" s="1"/>
  <c r="Q20" i="26"/>
  <c r="Q29" i="26"/>
  <c r="AT9" i="26"/>
  <c r="G32" i="26"/>
  <c r="T38" i="26"/>
  <c r="AU36" i="26"/>
  <c r="Q42" i="26"/>
  <c r="AL40" i="26"/>
  <c r="W7" i="26"/>
  <c r="X7" i="26" s="1"/>
  <c r="L29" i="26"/>
  <c r="W16" i="26"/>
  <c r="AK9" i="26"/>
  <c r="AL23" i="26"/>
  <c r="X25" i="26"/>
  <c r="AE25" i="26" s="1"/>
  <c r="AA29" i="26"/>
  <c r="AO29" i="26" s="1"/>
  <c r="AO28" i="26" s="1"/>
  <c r="AA42" i="26"/>
  <c r="AF42" i="26" s="1"/>
  <c r="U2" i="26"/>
  <c r="AV2" i="26" s="1"/>
  <c r="AA20" i="26"/>
  <c r="AF20" i="26" s="1"/>
  <c r="AA7" i="26"/>
  <c r="AF7" i="26" s="1"/>
  <c r="L2" i="26"/>
  <c r="AA3" i="26"/>
  <c r="AO3" i="26" s="1"/>
  <c r="AS3" i="26" s="1"/>
  <c r="T12" i="26"/>
  <c r="U12" i="26" s="1"/>
  <c r="AD12" i="26" s="1"/>
  <c r="U13" i="26"/>
  <c r="AV13" i="26" s="1"/>
  <c r="AZ13" i="26" s="1"/>
  <c r="G24" i="26"/>
  <c r="Q25" i="26"/>
  <c r="Q33" i="26"/>
  <c r="L42" i="26"/>
  <c r="G43" i="26"/>
  <c r="G2" i="26"/>
  <c r="AA2" i="26"/>
  <c r="AO2" i="26" s="1"/>
  <c r="AS2" i="26" s="1"/>
  <c r="U5" i="26"/>
  <c r="AD5" i="26" s="1"/>
  <c r="Q7" i="26"/>
  <c r="Q16" i="26"/>
  <c r="L25" i="26"/>
  <c r="G26" i="26"/>
  <c r="W32" i="26"/>
  <c r="X32" i="26" s="1"/>
  <c r="L34" i="26"/>
  <c r="L37" i="26"/>
  <c r="G41" i="26"/>
  <c r="G42" i="26"/>
  <c r="AU40" i="26"/>
  <c r="Z34" i="26"/>
  <c r="Z37" i="26"/>
  <c r="AA37" i="26" s="1"/>
  <c r="AC40" i="26"/>
  <c r="AC9" i="26" s="1"/>
  <c r="X3" i="26"/>
  <c r="AN3" i="26" s="1"/>
  <c r="AR3" i="26" s="1"/>
  <c r="U6" i="26"/>
  <c r="AM6" i="26" s="1"/>
  <c r="U21" i="26"/>
  <c r="AD21" i="26" s="1"/>
  <c r="X2" i="26"/>
  <c r="AW2" i="26" s="1"/>
  <c r="BA2" i="26" s="1"/>
  <c r="Q3" i="26"/>
  <c r="W6" i="26"/>
  <c r="X6" i="26" s="1"/>
  <c r="W13" i="26"/>
  <c r="X13" i="26" s="1"/>
  <c r="AA21" i="26"/>
  <c r="AX21" i="26" s="1"/>
  <c r="BB21" i="26" s="1"/>
  <c r="W21" i="26"/>
  <c r="X21" i="26" s="1"/>
  <c r="AA25" i="26"/>
  <c r="AF29" i="26"/>
  <c r="AJ29" i="26" s="1"/>
  <c r="AA32" i="26"/>
  <c r="AX32" i="26" s="1"/>
  <c r="X42" i="26"/>
  <c r="AW42" i="26" s="1"/>
  <c r="BA42" i="26" s="1"/>
  <c r="W43" i="26"/>
  <c r="X43" i="26" s="1"/>
  <c r="AX3" i="26"/>
  <c r="BB3" i="26" s="1"/>
  <c r="AW3" i="26"/>
  <c r="BA3" i="26" s="1"/>
  <c r="X4" i="26"/>
  <c r="X5" i="26"/>
  <c r="AV3" i="26"/>
  <c r="AM3" i="26"/>
  <c r="AD3" i="26"/>
  <c r="AX7" i="26"/>
  <c r="BB7" i="26" s="1"/>
  <c r="AO7" i="26"/>
  <c r="AS7" i="26" s="1"/>
  <c r="AA4" i="26"/>
  <c r="AV5" i="26"/>
  <c r="AA5" i="26"/>
  <c r="AX16" i="26"/>
  <c r="BB16" i="26" s="1"/>
  <c r="AF16" i="26"/>
  <c r="AO16" i="26"/>
  <c r="AS16" i="26" s="1"/>
  <c r="AW20" i="26"/>
  <c r="BA20" i="26" s="1"/>
  <c r="AN20" i="26"/>
  <c r="AR20" i="26" s="1"/>
  <c r="AE20" i="26"/>
  <c r="AN2" i="26"/>
  <c r="AR2" i="26" s="1"/>
  <c r="AE2" i="26"/>
  <c r="AA6" i="26"/>
  <c r="U7" i="26"/>
  <c r="AX13" i="26"/>
  <c r="BB13" i="26" s="1"/>
  <c r="G7" i="26"/>
  <c r="W12" i="26"/>
  <c r="X12" i="26" s="1"/>
  <c r="L12" i="26"/>
  <c r="S17" i="26"/>
  <c r="U17" i="26" s="1"/>
  <c r="W17" i="26"/>
  <c r="L17" i="26"/>
  <c r="AX33" i="26"/>
  <c r="BB33" i="26" s="1"/>
  <c r="AO33" i="26"/>
  <c r="AS33" i="26" s="1"/>
  <c r="AF33" i="26"/>
  <c r="AE42" i="26"/>
  <c r="Z12" i="26"/>
  <c r="Q12" i="26"/>
  <c r="X17" i="26"/>
  <c r="AX43" i="26"/>
  <c r="BB43" i="26" s="1"/>
  <c r="AO43" i="26"/>
  <c r="AS43" i="26" s="1"/>
  <c r="AF43" i="26"/>
  <c r="G3" i="26"/>
  <c r="L4" i="26"/>
  <c r="G4" i="26"/>
  <c r="S4" i="26"/>
  <c r="U4" i="26" s="1"/>
  <c r="L5" i="26"/>
  <c r="Q5" i="26"/>
  <c r="U16" i="26"/>
  <c r="AO20" i="26"/>
  <c r="AS20" i="26" s="1"/>
  <c r="Z26" i="26"/>
  <c r="AA26" i="26" s="1"/>
  <c r="Q26" i="26"/>
  <c r="AW29" i="26"/>
  <c r="AN29" i="26"/>
  <c r="AE29" i="26"/>
  <c r="AF32" i="26"/>
  <c r="AA12" i="26"/>
  <c r="Q4" i="26"/>
  <c r="Q6" i="26"/>
  <c r="G16" i="26"/>
  <c r="X16" i="26"/>
  <c r="Z17" i="26"/>
  <c r="AA17" i="26" s="1"/>
  <c r="Q17" i="26"/>
  <c r="S24" i="26"/>
  <c r="U24" i="26" s="1"/>
  <c r="L24" i="26"/>
  <c r="W24" i="26"/>
  <c r="X24" i="26" s="1"/>
  <c r="Z38" i="26"/>
  <c r="AA38" i="26" s="1"/>
  <c r="Q38" i="26"/>
  <c r="T29" i="26"/>
  <c r="U29" i="26" s="1"/>
  <c r="G29" i="26"/>
  <c r="T33" i="26"/>
  <c r="U33" i="26" s="1"/>
  <c r="G33" i="26"/>
  <c r="AW34" i="26"/>
  <c r="BA34" i="26" s="1"/>
  <c r="AN34" i="26"/>
  <c r="AR34" i="26" s="1"/>
  <c r="AE34" i="26"/>
  <c r="S41" i="26"/>
  <c r="U41" i="26" s="1"/>
  <c r="W41" i="26"/>
  <c r="X41" i="26" s="1"/>
  <c r="L41" i="26"/>
  <c r="Z24" i="26"/>
  <c r="AA24" i="26" s="1"/>
  <c r="Q24" i="26"/>
  <c r="S26" i="26"/>
  <c r="U26" i="26" s="1"/>
  <c r="W26" i="26"/>
  <c r="X26" i="26" s="1"/>
  <c r="L26" i="26"/>
  <c r="AX29" i="26"/>
  <c r="Q13" i="26"/>
  <c r="Q21" i="26"/>
  <c r="T25" i="26"/>
  <c r="U25" i="26" s="1"/>
  <c r="G25" i="26"/>
  <c r="U32" i="26"/>
  <c r="X33" i="26"/>
  <c r="T34" i="26"/>
  <c r="G34" i="26"/>
  <c r="AA34" i="26"/>
  <c r="X37" i="26"/>
  <c r="U43" i="26"/>
  <c r="T37" i="26"/>
  <c r="G37" i="26"/>
  <c r="S38" i="26"/>
  <c r="U38" i="26" s="1"/>
  <c r="W38" i="26"/>
  <c r="X38" i="26" s="1"/>
  <c r="L38" i="26"/>
  <c r="Z41" i="26"/>
  <c r="AA41" i="26" s="1"/>
  <c r="Q41" i="26"/>
  <c r="Q32" i="26"/>
  <c r="AO42" i="26"/>
  <c r="AS42" i="26" s="1"/>
  <c r="U42" i="26"/>
  <c r="S34" i="26"/>
  <c r="S37" i="26"/>
  <c r="U37" i="26" s="1"/>
  <c r="Q43" i="26"/>
  <c r="G21" i="25"/>
  <c r="Q5" i="25"/>
  <c r="L6" i="25"/>
  <c r="G12" i="25"/>
  <c r="AA12" i="25"/>
  <c r="AU11" i="25"/>
  <c r="AL31" i="25"/>
  <c r="Z33" i="25"/>
  <c r="AA33" i="25" s="1"/>
  <c r="T17" i="25"/>
  <c r="AA24" i="25"/>
  <c r="L25" i="25"/>
  <c r="Q32" i="25"/>
  <c r="G20" i="25"/>
  <c r="Q21" i="25"/>
  <c r="T26" i="25"/>
  <c r="L32" i="25"/>
  <c r="L33" i="25"/>
  <c r="U37" i="25"/>
  <c r="AV37" i="25" s="1"/>
  <c r="X41" i="25"/>
  <c r="AW41" i="25" s="1"/>
  <c r="AL9" i="25"/>
  <c r="T3" i="25"/>
  <c r="U12" i="25"/>
  <c r="AD12" i="25" s="1"/>
  <c r="AB9" i="25"/>
  <c r="AA32" i="25"/>
  <c r="AF32" i="25" s="1"/>
  <c r="X2" i="25"/>
  <c r="U3" i="25"/>
  <c r="L3" i="25"/>
  <c r="Q7" i="25"/>
  <c r="AL11" i="25"/>
  <c r="G13" i="25"/>
  <c r="X16" i="25"/>
  <c r="AW16" i="25" s="1"/>
  <c r="BA16" i="25" s="1"/>
  <c r="U20" i="25"/>
  <c r="AD20" i="25" s="1"/>
  <c r="X29" i="25"/>
  <c r="AW29" i="25" s="1"/>
  <c r="X33" i="25"/>
  <c r="AC36" i="25"/>
  <c r="AC9" i="25" s="1"/>
  <c r="X43" i="25"/>
  <c r="AW43" i="25" s="1"/>
  <c r="BA43" i="25" s="1"/>
  <c r="Z3" i="25"/>
  <c r="AA3" i="25" s="1"/>
  <c r="W4" i="25"/>
  <c r="X4" i="25" s="1"/>
  <c r="L5" i="25"/>
  <c r="Q6" i="25"/>
  <c r="L13" i="25"/>
  <c r="AK9" i="25"/>
  <c r="W20" i="25"/>
  <c r="X20" i="25" s="1"/>
  <c r="W21" i="25"/>
  <c r="X21" i="25" s="1"/>
  <c r="G34" i="25"/>
  <c r="G37" i="25"/>
  <c r="Q38" i="25"/>
  <c r="Q41" i="25"/>
  <c r="G42" i="25"/>
  <c r="Q43" i="25"/>
  <c r="AA13" i="25"/>
  <c r="AX13" i="25" s="1"/>
  <c r="BB13" i="25" s="1"/>
  <c r="X13" i="25"/>
  <c r="AE13" i="25" s="1"/>
  <c r="AT9" i="25"/>
  <c r="Z25" i="25"/>
  <c r="U26" i="25"/>
  <c r="AM26" i="25" s="1"/>
  <c r="L38" i="25"/>
  <c r="L41" i="25"/>
  <c r="L43" i="25"/>
  <c r="AA21" i="25"/>
  <c r="AO21" i="25" s="1"/>
  <c r="AS21" i="25" s="1"/>
  <c r="G2" i="25"/>
  <c r="G4" i="25"/>
  <c r="X5" i="25"/>
  <c r="AE5" i="25" s="1"/>
  <c r="W12" i="25"/>
  <c r="X12" i="25" s="1"/>
  <c r="L16" i="25"/>
  <c r="W24" i="25"/>
  <c r="X24" i="25" s="1"/>
  <c r="AU23" i="25"/>
  <c r="W34" i="25"/>
  <c r="X34" i="25" s="1"/>
  <c r="AA38" i="25"/>
  <c r="AX38" i="25" s="1"/>
  <c r="BB38" i="25" s="1"/>
  <c r="AC40" i="25"/>
  <c r="AA43" i="25"/>
  <c r="AO43" i="25" s="1"/>
  <c r="AS43" i="25" s="1"/>
  <c r="AW5" i="25"/>
  <c r="BA5" i="25" s="1"/>
  <c r="AN5" i="25"/>
  <c r="AR5" i="25" s="1"/>
  <c r="AN2" i="25"/>
  <c r="AR2" i="25" s="1"/>
  <c r="AE2" i="25"/>
  <c r="AW2" i="25"/>
  <c r="BA2" i="25" s="1"/>
  <c r="AA2" i="25"/>
  <c r="AM3" i="25"/>
  <c r="AD3" i="25"/>
  <c r="AV3" i="25"/>
  <c r="AV4" i="25"/>
  <c r="AM4" i="25"/>
  <c r="AD4" i="25"/>
  <c r="X3" i="25"/>
  <c r="AA4" i="25"/>
  <c r="W7" i="25"/>
  <c r="X7" i="25" s="1"/>
  <c r="L7" i="25"/>
  <c r="L2" i="25"/>
  <c r="Q2" i="25"/>
  <c r="AO6" i="25"/>
  <c r="AS6" i="25" s="1"/>
  <c r="AF6" i="25"/>
  <c r="Z16" i="25"/>
  <c r="Q16" i="25"/>
  <c r="S2" i="25"/>
  <c r="U2" i="25" s="1"/>
  <c r="AX5" i="25"/>
  <c r="BB5" i="25" s="1"/>
  <c r="AO5" i="25"/>
  <c r="AS5" i="25" s="1"/>
  <c r="AF5" i="25"/>
  <c r="T6" i="25"/>
  <c r="U6" i="25" s="1"/>
  <c r="G6" i="25"/>
  <c r="T7" i="25"/>
  <c r="G7" i="25"/>
  <c r="AX12" i="25"/>
  <c r="AO12" i="25"/>
  <c r="AF12" i="25"/>
  <c r="AX24" i="25"/>
  <c r="AF24" i="25"/>
  <c r="AO24" i="25"/>
  <c r="Q4" i="25"/>
  <c r="T5" i="25"/>
  <c r="U5" i="25" s="1"/>
  <c r="AV12" i="25"/>
  <c r="AM12" i="25"/>
  <c r="AA16" i="25"/>
  <c r="S17" i="25"/>
  <c r="U17" i="25" s="1"/>
  <c r="W17" i="25"/>
  <c r="X17" i="25" s="1"/>
  <c r="L17" i="25"/>
  <c r="AF20" i="25"/>
  <c r="AV24" i="25"/>
  <c r="AM24" i="25"/>
  <c r="AD24" i="25"/>
  <c r="AW28" i="25"/>
  <c r="BA29" i="25"/>
  <c r="BA28" i="25" s="1"/>
  <c r="AW33" i="25"/>
  <c r="BA33" i="25" s="1"/>
  <c r="AN33" i="25"/>
  <c r="AR33" i="25" s="1"/>
  <c r="AE33" i="25"/>
  <c r="S7" i="25"/>
  <c r="U7" i="25" s="1"/>
  <c r="U13" i="25"/>
  <c r="U21" i="25"/>
  <c r="AM37" i="25"/>
  <c r="AD37" i="25"/>
  <c r="S16" i="25"/>
  <c r="S25" i="25"/>
  <c r="Z26" i="25"/>
  <c r="AA26" i="25" s="1"/>
  <c r="Q26" i="25"/>
  <c r="T29" i="25"/>
  <c r="G29" i="25"/>
  <c r="Z29" i="25"/>
  <c r="AA29" i="25" s="1"/>
  <c r="Q29" i="25"/>
  <c r="X42" i="25"/>
  <c r="AD42" i="25"/>
  <c r="X6" i="25"/>
  <c r="AA7" i="25"/>
  <c r="T16" i="25"/>
  <c r="G16" i="25"/>
  <c r="Z17" i="25"/>
  <c r="AA17" i="25" s="1"/>
  <c r="Q17" i="25"/>
  <c r="AN29" i="25"/>
  <c r="AE29" i="25"/>
  <c r="G33" i="25"/>
  <c r="T33" i="25"/>
  <c r="Z34" i="25"/>
  <c r="AA34" i="25" s="1"/>
  <c r="Q34" i="25"/>
  <c r="AW38" i="25"/>
  <c r="BA38" i="25" s="1"/>
  <c r="AN38" i="25"/>
  <c r="AR38" i="25" s="1"/>
  <c r="AE38" i="25"/>
  <c r="T25" i="25"/>
  <c r="G25" i="25"/>
  <c r="X25" i="25"/>
  <c r="W26" i="25"/>
  <c r="X26" i="25" s="1"/>
  <c r="L26" i="25"/>
  <c r="U32" i="25"/>
  <c r="U34" i="25"/>
  <c r="L37" i="25"/>
  <c r="W37" i="25"/>
  <c r="X37" i="25" s="1"/>
  <c r="T38" i="25"/>
  <c r="U38" i="25" s="1"/>
  <c r="L42" i="25"/>
  <c r="W42" i="25"/>
  <c r="T43" i="25"/>
  <c r="U43" i="25" s="1"/>
  <c r="Q12" i="25"/>
  <c r="Q20" i="25"/>
  <c r="Q24" i="25"/>
  <c r="AA25" i="25"/>
  <c r="S29" i="25"/>
  <c r="L29" i="25"/>
  <c r="G32" i="25"/>
  <c r="X32" i="25"/>
  <c r="AU31" i="25"/>
  <c r="S33" i="25"/>
  <c r="AF38" i="25"/>
  <c r="Z37" i="25"/>
  <c r="AA37" i="25" s="1"/>
  <c r="Q37" i="25"/>
  <c r="AA41" i="25"/>
  <c r="T41" i="25"/>
  <c r="U41" i="25" s="1"/>
  <c r="Z42" i="25"/>
  <c r="AA42" i="25" s="1"/>
  <c r="Q42" i="25"/>
  <c r="AK9" i="24"/>
  <c r="G16" i="24"/>
  <c r="AB9" i="24"/>
  <c r="AC40" i="24"/>
  <c r="Q24" i="24"/>
  <c r="AA3" i="24"/>
  <c r="AX3" i="24" s="1"/>
  <c r="BB3" i="24" s="1"/>
  <c r="G7" i="24"/>
  <c r="AL31" i="24"/>
  <c r="Q6" i="24"/>
  <c r="L13" i="24"/>
  <c r="AT9" i="24"/>
  <c r="L21" i="24"/>
  <c r="G24" i="24"/>
  <c r="T34" i="24"/>
  <c r="AA38" i="24"/>
  <c r="AO38" i="24" s="1"/>
  <c r="AS38" i="24" s="1"/>
  <c r="W41" i="24"/>
  <c r="X41" i="24" s="1"/>
  <c r="L42" i="24"/>
  <c r="AA4" i="24"/>
  <c r="X12" i="24"/>
  <c r="Q17" i="24"/>
  <c r="AL23" i="24"/>
  <c r="X29" i="24"/>
  <c r="AE29" i="24" s="1"/>
  <c r="G5" i="24"/>
  <c r="L20" i="24"/>
  <c r="AA21" i="24"/>
  <c r="AF21" i="24" s="1"/>
  <c r="U24" i="24"/>
  <c r="X24" i="24"/>
  <c r="T33" i="24"/>
  <c r="U33" i="24" s="1"/>
  <c r="AM33" i="24" s="1"/>
  <c r="AQ33" i="24" s="1"/>
  <c r="U34" i="24"/>
  <c r="AV34" i="24" s="1"/>
  <c r="AZ34" i="24" s="1"/>
  <c r="AC36" i="24"/>
  <c r="X42" i="24"/>
  <c r="AE42" i="24" s="1"/>
  <c r="AI42" i="24" s="1"/>
  <c r="AM34" i="24"/>
  <c r="AQ34" i="24" s="1"/>
  <c r="AV24" i="24"/>
  <c r="AZ24" i="24" s="1"/>
  <c r="AM24" i="24"/>
  <c r="U16" i="24"/>
  <c r="AD16" i="24" s="1"/>
  <c r="AA41" i="24"/>
  <c r="AO41" i="24" s="1"/>
  <c r="X20" i="24"/>
  <c r="AE20" i="24" s="1"/>
  <c r="W3" i="24"/>
  <c r="X3" i="24" s="1"/>
  <c r="L4" i="24"/>
  <c r="L6" i="24"/>
  <c r="T6" i="24"/>
  <c r="U6" i="24" s="1"/>
  <c r="G12" i="24"/>
  <c r="Q13" i="24"/>
  <c r="W17" i="24"/>
  <c r="X17" i="24" s="1"/>
  <c r="Q20" i="24"/>
  <c r="G21" i="24"/>
  <c r="L24" i="24"/>
  <c r="Q25" i="24"/>
  <c r="G26" i="24"/>
  <c r="AU23" i="24"/>
  <c r="U32" i="24"/>
  <c r="L32" i="24"/>
  <c r="W34" i="24"/>
  <c r="AU31" i="24"/>
  <c r="U21" i="24"/>
  <c r="U43" i="24"/>
  <c r="AD43" i="24" s="1"/>
  <c r="AH43" i="24" s="1"/>
  <c r="AA6" i="24"/>
  <c r="AX6" i="24" s="1"/>
  <c r="BB6" i="24" s="1"/>
  <c r="W7" i="24"/>
  <c r="T13" i="24"/>
  <c r="U13" i="24" s="1"/>
  <c r="AA24" i="24"/>
  <c r="AF24" i="24" s="1"/>
  <c r="L25" i="24"/>
  <c r="Q29" i="24"/>
  <c r="G32" i="24"/>
  <c r="AA34" i="24"/>
  <c r="AO34" i="24" s="1"/>
  <c r="AS34" i="24" s="1"/>
  <c r="AD34" i="24"/>
  <c r="Q41" i="24"/>
  <c r="AU40" i="24"/>
  <c r="G43" i="24"/>
  <c r="AA17" i="24"/>
  <c r="AX17" i="24" s="1"/>
  <c r="BB17" i="24" s="1"/>
  <c r="G3" i="24"/>
  <c r="X6" i="24"/>
  <c r="AW6" i="24" s="1"/>
  <c r="BA6" i="24" s="1"/>
  <c r="AA7" i="24"/>
  <c r="AO7" i="24" s="1"/>
  <c r="AS7" i="24" s="1"/>
  <c r="AA13" i="24"/>
  <c r="AO13" i="24" s="1"/>
  <c r="AS13" i="24" s="1"/>
  <c r="AA16" i="24"/>
  <c r="AO16" i="24" s="1"/>
  <c r="AS16" i="24" s="1"/>
  <c r="W16" i="24"/>
  <c r="X16" i="24" s="1"/>
  <c r="AA20" i="24"/>
  <c r="AX20" i="24" s="1"/>
  <c r="BB20" i="24" s="1"/>
  <c r="Q21" i="24"/>
  <c r="L29" i="24"/>
  <c r="W37" i="24"/>
  <c r="Q38" i="24"/>
  <c r="AN6" i="24"/>
  <c r="AR6" i="24" s="1"/>
  <c r="AE6" i="24"/>
  <c r="T4" i="24"/>
  <c r="U4" i="24" s="1"/>
  <c r="G4" i="24"/>
  <c r="AF6" i="24"/>
  <c r="X13" i="24"/>
  <c r="AF17" i="24"/>
  <c r="AN20" i="24"/>
  <c r="AR20" i="24" s="1"/>
  <c r="AW12" i="24"/>
  <c r="AN12" i="24"/>
  <c r="AE12" i="24"/>
  <c r="AX12" i="24"/>
  <c r="X4" i="24"/>
  <c r="S5" i="24"/>
  <c r="U5" i="24" s="1"/>
  <c r="W5" i="24"/>
  <c r="X5" i="24" s="1"/>
  <c r="L5" i="24"/>
  <c r="AX13" i="24"/>
  <c r="BB13" i="24" s="1"/>
  <c r="AV17" i="24"/>
  <c r="AD17" i="24"/>
  <c r="AM17" i="24"/>
  <c r="U3" i="24"/>
  <c r="Z5" i="24"/>
  <c r="AA5" i="24" s="1"/>
  <c r="Q5" i="24"/>
  <c r="X7" i="24"/>
  <c r="U7" i="24"/>
  <c r="AO21" i="24"/>
  <c r="AS21" i="24" s="1"/>
  <c r="AO29" i="24"/>
  <c r="AX37" i="24"/>
  <c r="AO37" i="24"/>
  <c r="AF37" i="24"/>
  <c r="L12" i="24"/>
  <c r="Q12" i="24"/>
  <c r="G17" i="24"/>
  <c r="AF20" i="24"/>
  <c r="X21" i="24"/>
  <c r="AW24" i="24"/>
  <c r="AN24" i="24"/>
  <c r="AE24" i="24"/>
  <c r="AD24" i="24"/>
  <c r="U26" i="24"/>
  <c r="T29" i="24"/>
  <c r="U29" i="24" s="1"/>
  <c r="AV32" i="24"/>
  <c r="AM32" i="24"/>
  <c r="AD32" i="24"/>
  <c r="X32" i="24"/>
  <c r="V34" i="24"/>
  <c r="X34" i="24" s="1"/>
  <c r="V37" i="24"/>
  <c r="X37" i="24" s="1"/>
  <c r="AV37" i="24"/>
  <c r="AM37" i="24"/>
  <c r="AD37" i="24"/>
  <c r="AV21" i="24"/>
  <c r="AM21" i="24"/>
  <c r="AD21" i="24"/>
  <c r="AQ24" i="24"/>
  <c r="T38" i="24"/>
  <c r="U38" i="24" s="1"/>
  <c r="G38" i="24"/>
  <c r="S12" i="24"/>
  <c r="U12" i="24" s="1"/>
  <c r="AX38" i="24"/>
  <c r="BB38" i="24" s="1"/>
  <c r="AF38" i="24"/>
  <c r="AF41" i="24"/>
  <c r="Q3" i="24"/>
  <c r="Q7" i="24"/>
  <c r="Q16" i="24"/>
  <c r="U20" i="24"/>
  <c r="AE25" i="24"/>
  <c r="AN25" i="24"/>
  <c r="AR25" i="24" s="1"/>
  <c r="AW25" i="24"/>
  <c r="BA25" i="24" s="1"/>
  <c r="AI29" i="24"/>
  <c r="Z32" i="24"/>
  <c r="AA32" i="24" s="1"/>
  <c r="Q32" i="24"/>
  <c r="AW29" i="24"/>
  <c r="Z33" i="24"/>
  <c r="AA33" i="24" s="1"/>
  <c r="Q33" i="24"/>
  <c r="T41" i="24"/>
  <c r="U41" i="24" s="1"/>
  <c r="G41" i="24"/>
  <c r="AW42" i="24"/>
  <c r="BA42" i="24" s="1"/>
  <c r="Z26" i="24"/>
  <c r="AA26" i="24" s="1"/>
  <c r="Q26" i="24"/>
  <c r="W26" i="24"/>
  <c r="X26" i="24" s="1"/>
  <c r="AN29" i="24"/>
  <c r="S42" i="24"/>
  <c r="AN42" i="24"/>
  <c r="T25" i="24"/>
  <c r="U25" i="24" s="1"/>
  <c r="AA25" i="24"/>
  <c r="T42" i="24"/>
  <c r="G42" i="24"/>
  <c r="Z43" i="24"/>
  <c r="AA43" i="24" s="1"/>
  <c r="Q43" i="24"/>
  <c r="AA42" i="24"/>
  <c r="W43" i="24"/>
  <c r="X43" i="24" s="1"/>
  <c r="L43" i="24"/>
  <c r="W33" i="24"/>
  <c r="X33" i="24" s="1"/>
  <c r="L33" i="24"/>
  <c r="AU36" i="24"/>
  <c r="X38" i="24"/>
  <c r="Q42" i="24"/>
  <c r="Q34" i="24"/>
  <c r="Q37" i="24"/>
  <c r="X2" i="23"/>
  <c r="AW2" i="23" s="1"/>
  <c r="BA2" i="23" s="1"/>
  <c r="L6" i="23"/>
  <c r="G25" i="23"/>
  <c r="AA6" i="23"/>
  <c r="AX6" i="23" s="1"/>
  <c r="BB6" i="23" s="1"/>
  <c r="W7" i="23"/>
  <c r="X7" i="23" s="1"/>
  <c r="AA21" i="23"/>
  <c r="AF21" i="23" s="1"/>
  <c r="AL40" i="23"/>
  <c r="AT9" i="23"/>
  <c r="X26" i="23"/>
  <c r="AW26" i="23" s="1"/>
  <c r="BA26" i="23" s="1"/>
  <c r="AC36" i="23"/>
  <c r="Q3" i="23"/>
  <c r="U42" i="23"/>
  <c r="AV42" i="23" s="1"/>
  <c r="U2" i="23"/>
  <c r="AV2" i="23" s="1"/>
  <c r="Z33" i="23"/>
  <c r="AA33" i="23" s="1"/>
  <c r="L32" i="23"/>
  <c r="G38" i="23"/>
  <c r="L21" i="23"/>
  <c r="AA42" i="23"/>
  <c r="AF42" i="23" s="1"/>
  <c r="X43" i="23"/>
  <c r="AE43" i="23" s="1"/>
  <c r="U6" i="23"/>
  <c r="AV6" i="23" s="1"/>
  <c r="Q2" i="23"/>
  <c r="L3" i="23"/>
  <c r="S3" i="23"/>
  <c r="U3" i="23" s="1"/>
  <c r="AD3" i="23" s="1"/>
  <c r="G5" i="23"/>
  <c r="G6" i="23"/>
  <c r="Q7" i="23"/>
  <c r="G12" i="23"/>
  <c r="Q13" i="23"/>
  <c r="AK9" i="23"/>
  <c r="G16" i="23"/>
  <c r="Q17" i="23"/>
  <c r="S20" i="23"/>
  <c r="U20" i="23" s="1"/>
  <c r="Q21" i="23"/>
  <c r="Q24" i="23"/>
  <c r="AU23" i="23"/>
  <c r="Q26" i="23"/>
  <c r="G29" i="23"/>
  <c r="Q32" i="23"/>
  <c r="G37" i="23"/>
  <c r="X41" i="23"/>
  <c r="AW41" i="23" s="1"/>
  <c r="W42" i="23"/>
  <c r="L43" i="23"/>
  <c r="S43" i="23"/>
  <c r="AL23" i="23"/>
  <c r="X42" i="23"/>
  <c r="AE42" i="23" s="1"/>
  <c r="AU40" i="23"/>
  <c r="AA3" i="23"/>
  <c r="AX3" i="23" s="1"/>
  <c r="BB3" i="23" s="1"/>
  <c r="X6" i="23"/>
  <c r="AN6" i="23" s="1"/>
  <c r="AR6" i="23" s="1"/>
  <c r="S7" i="23"/>
  <c r="U7" i="23" s="1"/>
  <c r="L13" i="23"/>
  <c r="V13" i="23"/>
  <c r="X13" i="23" s="1"/>
  <c r="AN13" i="23" s="1"/>
  <c r="AR13" i="23" s="1"/>
  <c r="T17" i="23"/>
  <c r="U17" i="23" s="1"/>
  <c r="W20" i="23"/>
  <c r="X20" i="23" s="1"/>
  <c r="V21" i="23"/>
  <c r="X21" i="23" s="1"/>
  <c r="L24" i="23"/>
  <c r="W25" i="23"/>
  <c r="X25" i="23" s="1"/>
  <c r="L26" i="23"/>
  <c r="V32" i="23"/>
  <c r="X32" i="23" s="1"/>
  <c r="AN32" i="23" s="1"/>
  <c r="AU31" i="23"/>
  <c r="U38" i="23"/>
  <c r="AA41" i="23"/>
  <c r="AX41" i="23" s="1"/>
  <c r="AC40" i="23"/>
  <c r="AC9" i="23" s="1"/>
  <c r="AA2" i="23"/>
  <c r="AX2" i="23" s="1"/>
  <c r="BB2" i="23" s="1"/>
  <c r="U5" i="23"/>
  <c r="AD5" i="23" s="1"/>
  <c r="AA7" i="23"/>
  <c r="AO7" i="23" s="1"/>
  <c r="AS7" i="23" s="1"/>
  <c r="AA13" i="23"/>
  <c r="AX13" i="23" s="1"/>
  <c r="BB13" i="23" s="1"/>
  <c r="AA17" i="23"/>
  <c r="AX17" i="23" s="1"/>
  <c r="BB17" i="23" s="1"/>
  <c r="AA20" i="23"/>
  <c r="AX20" i="23" s="1"/>
  <c r="BB20" i="23" s="1"/>
  <c r="AA26" i="23"/>
  <c r="AO26" i="23" s="1"/>
  <c r="AS26" i="23" s="1"/>
  <c r="AA32" i="23"/>
  <c r="AO32" i="23" s="1"/>
  <c r="V33" i="23"/>
  <c r="X33" i="23" s="1"/>
  <c r="AW33" i="23" s="1"/>
  <c r="BA33" i="23" s="1"/>
  <c r="AA38" i="23"/>
  <c r="AO38" i="23" s="1"/>
  <c r="AS38" i="23" s="1"/>
  <c r="G42" i="23"/>
  <c r="AM6" i="23"/>
  <c r="AD6" i="23"/>
  <c r="AM3" i="23"/>
  <c r="AD2" i="23"/>
  <c r="AW3" i="23"/>
  <c r="BA3" i="23" s="1"/>
  <c r="AN3" i="23"/>
  <c r="AR3" i="23" s="1"/>
  <c r="AE3" i="23"/>
  <c r="X4" i="23"/>
  <c r="X5" i="23"/>
  <c r="AX12" i="23"/>
  <c r="AO12" i="23"/>
  <c r="AF12" i="23"/>
  <c r="AA4" i="23"/>
  <c r="AV5" i="23"/>
  <c r="AA5" i="23"/>
  <c r="AF20" i="23"/>
  <c r="G3" i="23"/>
  <c r="L4" i="23"/>
  <c r="Q4" i="23"/>
  <c r="G7" i="23"/>
  <c r="Q12" i="23"/>
  <c r="W12" i="23"/>
  <c r="X12" i="23" s="1"/>
  <c r="T13" i="23"/>
  <c r="U13" i="23" s="1"/>
  <c r="G13" i="23"/>
  <c r="Z16" i="23"/>
  <c r="AA16" i="23" s="1"/>
  <c r="Q16" i="23"/>
  <c r="AE26" i="23"/>
  <c r="G4" i="23"/>
  <c r="S4" i="23"/>
  <c r="U4" i="23" s="1"/>
  <c r="L5" i="23"/>
  <c r="Q5" i="23"/>
  <c r="S12" i="23"/>
  <c r="U12" i="23" s="1"/>
  <c r="T21" i="23"/>
  <c r="U21" i="23" s="1"/>
  <c r="G21" i="23"/>
  <c r="AX21" i="23"/>
  <c r="BB21" i="23" s="1"/>
  <c r="AO21" i="23"/>
  <c r="AS21" i="23" s="1"/>
  <c r="AW24" i="23"/>
  <c r="AN24" i="23"/>
  <c r="AE24" i="23"/>
  <c r="U25" i="23"/>
  <c r="S16" i="23"/>
  <c r="U16" i="23" s="1"/>
  <c r="W16" i="23"/>
  <c r="X16" i="23" s="1"/>
  <c r="L16" i="23"/>
  <c r="AN42" i="23"/>
  <c r="AR42" i="23" s="1"/>
  <c r="AM42" i="23"/>
  <c r="AD42" i="23"/>
  <c r="AA24" i="23"/>
  <c r="T24" i="23"/>
  <c r="U24" i="23" s="1"/>
  <c r="Z25" i="23"/>
  <c r="AA25" i="23" s="1"/>
  <c r="Q25" i="23"/>
  <c r="S29" i="23"/>
  <c r="U29" i="23" s="1"/>
  <c r="W29" i="23"/>
  <c r="X29" i="23" s="1"/>
  <c r="L29" i="23"/>
  <c r="AW32" i="23"/>
  <c r="AW38" i="23"/>
  <c r="BA38" i="23" s="1"/>
  <c r="AN38" i="23"/>
  <c r="AR38" i="23" s="1"/>
  <c r="AE38" i="23"/>
  <c r="AX42" i="23"/>
  <c r="BB42" i="23" s="1"/>
  <c r="AO42" i="23"/>
  <c r="AS42" i="23" s="1"/>
  <c r="Q20" i="23"/>
  <c r="AX26" i="23"/>
  <c r="BB26" i="23" s="1"/>
  <c r="T26" i="23"/>
  <c r="U26" i="23" s="1"/>
  <c r="Z29" i="23"/>
  <c r="AA29" i="23" s="1"/>
  <c r="Q29" i="23"/>
  <c r="T32" i="23"/>
  <c r="U32" i="23" s="1"/>
  <c r="G32" i="23"/>
  <c r="AX32" i="23"/>
  <c r="AE33" i="23"/>
  <c r="S34" i="23"/>
  <c r="U34" i="23" s="1"/>
  <c r="W34" i="23"/>
  <c r="X34" i="23" s="1"/>
  <c r="L34" i="23"/>
  <c r="AX38" i="23"/>
  <c r="BB38" i="23" s="1"/>
  <c r="T33" i="23"/>
  <c r="U33" i="23" s="1"/>
  <c r="G33" i="23"/>
  <c r="Z37" i="23"/>
  <c r="Q37" i="23"/>
  <c r="Z34" i="23"/>
  <c r="AA34" i="23" s="1"/>
  <c r="Q34" i="23"/>
  <c r="S37" i="23"/>
  <c r="U37" i="23" s="1"/>
  <c r="W37" i="23"/>
  <c r="X37" i="23" s="1"/>
  <c r="L37" i="23"/>
  <c r="AA37" i="23"/>
  <c r="T43" i="23"/>
  <c r="G43" i="23"/>
  <c r="AA43" i="23"/>
  <c r="AN43" i="23"/>
  <c r="AR43" i="23" s="1"/>
  <c r="L38" i="23"/>
  <c r="Q38" i="23"/>
  <c r="L41" i="23"/>
  <c r="Q41" i="23"/>
  <c r="Q42" i="23"/>
  <c r="AA20" i="22"/>
  <c r="AA2" i="22"/>
  <c r="AX2" i="22" s="1"/>
  <c r="BB2" i="22" s="1"/>
  <c r="W3" i="22"/>
  <c r="X12" i="22"/>
  <c r="AN12" i="22" s="1"/>
  <c r="AB9" i="22"/>
  <c r="U32" i="22"/>
  <c r="AV32" i="22" s="1"/>
  <c r="X34" i="22"/>
  <c r="AU40" i="22"/>
  <c r="U6" i="22"/>
  <c r="Q34" i="22"/>
  <c r="Q7" i="22"/>
  <c r="W32" i="22"/>
  <c r="X32" i="22" s="1"/>
  <c r="W37" i="22"/>
  <c r="W2" i="22"/>
  <c r="X2" i="22" s="1"/>
  <c r="Q6" i="22"/>
  <c r="T17" i="22"/>
  <c r="U17" i="22" s="1"/>
  <c r="Q25" i="22"/>
  <c r="Q26" i="22"/>
  <c r="U5" i="22"/>
  <c r="AM5" i="22" s="1"/>
  <c r="W21" i="22"/>
  <c r="X21" i="22" s="1"/>
  <c r="L24" i="22"/>
  <c r="T24" i="22"/>
  <c r="U24" i="22" s="1"/>
  <c r="AL31" i="22"/>
  <c r="G33" i="22"/>
  <c r="AA34" i="22"/>
  <c r="AL36" i="22"/>
  <c r="X24" i="22"/>
  <c r="AW24" i="22" s="1"/>
  <c r="X37" i="22"/>
  <c r="AE37" i="22" s="1"/>
  <c r="X3" i="22"/>
  <c r="AA6" i="22"/>
  <c r="AF6" i="22" s="1"/>
  <c r="L13" i="22"/>
  <c r="AK9" i="22"/>
  <c r="Q20" i="22"/>
  <c r="G32" i="22"/>
  <c r="G37" i="22"/>
  <c r="AU36" i="22"/>
  <c r="G43" i="22"/>
  <c r="U20" i="22"/>
  <c r="AV20" i="22" s="1"/>
  <c r="G2" i="22"/>
  <c r="AA3" i="22"/>
  <c r="AF3" i="22" s="1"/>
  <c r="W6" i="22"/>
  <c r="X6" i="22" s="1"/>
  <c r="L7" i="22"/>
  <c r="G12" i="22"/>
  <c r="G13" i="22"/>
  <c r="AA13" i="22"/>
  <c r="AT9" i="22"/>
  <c r="G20" i="22"/>
  <c r="W20" i="22"/>
  <c r="X20" i="22" s="1"/>
  <c r="Q21" i="22"/>
  <c r="Q24" i="22"/>
  <c r="L25" i="22"/>
  <c r="AA29" i="22"/>
  <c r="AF29" i="22" s="1"/>
  <c r="Q32" i="22"/>
  <c r="W33" i="22"/>
  <c r="X33" i="22" s="1"/>
  <c r="L34" i="22"/>
  <c r="Q37" i="22"/>
  <c r="AL40" i="22"/>
  <c r="T42" i="22"/>
  <c r="U42" i="22" s="1"/>
  <c r="U13" i="22"/>
  <c r="AD13" i="22" s="1"/>
  <c r="U2" i="22"/>
  <c r="AD2" i="22" s="1"/>
  <c r="AA4" i="22"/>
  <c r="AF4" i="22" s="1"/>
  <c r="AA5" i="22"/>
  <c r="AX5" i="22" s="1"/>
  <c r="BB5" i="22" s="1"/>
  <c r="AA7" i="22"/>
  <c r="AX7" i="22" s="1"/>
  <c r="BB7" i="22" s="1"/>
  <c r="X13" i="22"/>
  <c r="AN13" i="22" s="1"/>
  <c r="AR13" i="22" s="1"/>
  <c r="AU11" i="22"/>
  <c r="X25" i="22"/>
  <c r="AE25" i="22" s="1"/>
  <c r="AC40" i="22"/>
  <c r="AC9" i="22" s="1"/>
  <c r="Q3" i="22"/>
  <c r="U12" i="22"/>
  <c r="AV12" i="22" s="1"/>
  <c r="Q13" i="22"/>
  <c r="X17" i="22"/>
  <c r="AE17" i="22" s="1"/>
  <c r="AA21" i="22"/>
  <c r="AO21" i="22" s="1"/>
  <c r="AS21" i="22" s="1"/>
  <c r="AA24" i="22"/>
  <c r="AO24" i="22" s="1"/>
  <c r="Q29" i="22"/>
  <c r="AA32" i="22"/>
  <c r="AF32" i="22" s="1"/>
  <c r="AU31" i="22"/>
  <c r="AA37" i="22"/>
  <c r="AO37" i="22" s="1"/>
  <c r="W43" i="22"/>
  <c r="X43" i="22" s="1"/>
  <c r="AW43" i="22" s="1"/>
  <c r="BA43" i="22" s="1"/>
  <c r="AF7" i="22"/>
  <c r="AO7" i="22"/>
  <c r="AS7" i="22" s="1"/>
  <c r="AW7" i="22"/>
  <c r="BA7" i="22" s="1"/>
  <c r="AN7" i="22"/>
  <c r="AR7" i="22" s="1"/>
  <c r="AE7" i="22"/>
  <c r="AX13" i="22"/>
  <c r="BB13" i="22" s="1"/>
  <c r="AO13" i="22"/>
  <c r="AS13" i="22" s="1"/>
  <c r="AF13" i="22"/>
  <c r="AV6" i="22"/>
  <c r="AD6" i="22"/>
  <c r="AM6" i="22"/>
  <c r="AD12" i="22"/>
  <c r="U3" i="22"/>
  <c r="AA12" i="22"/>
  <c r="AF24" i="22"/>
  <c r="AD5" i="22"/>
  <c r="AV5" i="22"/>
  <c r="AE12" i="22"/>
  <c r="AW3" i="22"/>
  <c r="BA3" i="22" s="1"/>
  <c r="AN3" i="22"/>
  <c r="AR3" i="22" s="1"/>
  <c r="AE3" i="22"/>
  <c r="X4" i="22"/>
  <c r="X5" i="22"/>
  <c r="U7" i="22"/>
  <c r="AN24" i="22"/>
  <c r="AE24" i="22"/>
  <c r="AV33" i="22"/>
  <c r="AM33" i="22"/>
  <c r="AD33" i="22"/>
  <c r="L4" i="22"/>
  <c r="G7" i="22"/>
  <c r="W16" i="22"/>
  <c r="X16" i="22" s="1"/>
  <c r="L16" i="22"/>
  <c r="T21" i="22"/>
  <c r="U21" i="22" s="1"/>
  <c r="G21" i="22"/>
  <c r="W26" i="22"/>
  <c r="X26" i="22" s="1"/>
  <c r="L26" i="22"/>
  <c r="T29" i="22"/>
  <c r="U29" i="22" s="1"/>
  <c r="G29" i="22"/>
  <c r="AW29" i="22"/>
  <c r="AN29" i="22"/>
  <c r="AE29" i="22"/>
  <c r="G3" i="22"/>
  <c r="Q4" i="22"/>
  <c r="G4" i="22"/>
  <c r="S4" i="22"/>
  <c r="U4" i="22" s="1"/>
  <c r="L5" i="22"/>
  <c r="Q5" i="22"/>
  <c r="L12" i="22"/>
  <c r="Q12" i="22"/>
  <c r="S16" i="22"/>
  <c r="U16" i="22" s="1"/>
  <c r="AX20" i="22"/>
  <c r="BB20" i="22" s="1"/>
  <c r="AO20" i="22"/>
  <c r="AS20" i="22" s="1"/>
  <c r="AF20" i="22"/>
  <c r="Q2" i="22"/>
  <c r="Z16" i="22"/>
  <c r="AA16" i="22" s="1"/>
  <c r="Q16" i="22"/>
  <c r="AA17" i="22"/>
  <c r="AU23" i="22"/>
  <c r="T25" i="22"/>
  <c r="U25" i="22" s="1"/>
  <c r="G25" i="22"/>
  <c r="AA25" i="22"/>
  <c r="AN25" i="22"/>
  <c r="AR25" i="22" s="1"/>
  <c r="T41" i="22"/>
  <c r="G41" i="22"/>
  <c r="S26" i="22"/>
  <c r="AX34" i="22"/>
  <c r="BB34" i="22" s="1"/>
  <c r="AO34" i="22"/>
  <c r="AS34" i="22" s="1"/>
  <c r="AF34" i="22"/>
  <c r="AA38" i="22"/>
  <c r="G16" i="22"/>
  <c r="L17" i="22"/>
  <c r="Q17" i="22"/>
  <c r="T26" i="22"/>
  <c r="G26" i="22"/>
  <c r="T34" i="22"/>
  <c r="U34" i="22" s="1"/>
  <c r="G34" i="22"/>
  <c r="W42" i="22"/>
  <c r="X42" i="22" s="1"/>
  <c r="L42" i="22"/>
  <c r="AA26" i="22"/>
  <c r="Z38" i="22"/>
  <c r="Q38" i="22"/>
  <c r="Y43" i="22"/>
  <c r="AA43" i="22" s="1"/>
  <c r="Z33" i="22"/>
  <c r="AA33" i="22" s="1"/>
  <c r="Q33" i="22"/>
  <c r="AW34" i="22"/>
  <c r="BA34" i="22" s="1"/>
  <c r="AN34" i="22"/>
  <c r="AR34" i="22" s="1"/>
  <c r="AE34" i="22"/>
  <c r="AA41" i="22"/>
  <c r="S38" i="22"/>
  <c r="L38" i="22"/>
  <c r="Q41" i="22"/>
  <c r="U37" i="22"/>
  <c r="T38" i="22"/>
  <c r="G38" i="22"/>
  <c r="X38" i="22"/>
  <c r="S41" i="22"/>
  <c r="L41" i="22"/>
  <c r="Z42" i="22"/>
  <c r="AA42" i="22" s="1"/>
  <c r="Q42" i="22"/>
  <c r="U43" i="22"/>
  <c r="Q43" i="22"/>
  <c r="T5" i="21"/>
  <c r="U5" i="21" s="1"/>
  <c r="AD5" i="21" s="1"/>
  <c r="W20" i="21"/>
  <c r="AL40" i="21"/>
  <c r="T42" i="21"/>
  <c r="AL36" i="21"/>
  <c r="Z38" i="21"/>
  <c r="X3" i="21"/>
  <c r="AW3" i="21" s="1"/>
  <c r="BA3" i="21" s="1"/>
  <c r="G17" i="21"/>
  <c r="Z21" i="21"/>
  <c r="Q29" i="21"/>
  <c r="L5" i="21"/>
  <c r="L12" i="21"/>
  <c r="AL11" i="21"/>
  <c r="G13" i="21"/>
  <c r="X32" i="21"/>
  <c r="AN32" i="21" s="1"/>
  <c r="AA32" i="21"/>
  <c r="T33" i="21"/>
  <c r="U33" i="21" s="1"/>
  <c r="AA38" i="21"/>
  <c r="AX38" i="21" s="1"/>
  <c r="BB38" i="21" s="1"/>
  <c r="AU40" i="21"/>
  <c r="G2" i="21"/>
  <c r="U3" i="21"/>
  <c r="AV3" i="21" s="1"/>
  <c r="L3" i="21"/>
  <c r="X4" i="21"/>
  <c r="AE4" i="21" s="1"/>
  <c r="AA7" i="21"/>
  <c r="X20" i="21"/>
  <c r="AW20" i="21" s="1"/>
  <c r="BA20" i="21" s="1"/>
  <c r="U26" i="21"/>
  <c r="AD26" i="21" s="1"/>
  <c r="L33" i="21"/>
  <c r="Q41" i="21"/>
  <c r="X5" i="21"/>
  <c r="AW5" i="21" s="1"/>
  <c r="BA5" i="21" s="1"/>
  <c r="X29" i="21"/>
  <c r="AW29" i="21" s="1"/>
  <c r="AA37" i="21"/>
  <c r="AO37" i="21" s="1"/>
  <c r="X12" i="21"/>
  <c r="AN12" i="21" s="1"/>
  <c r="Z12" i="21"/>
  <c r="AA12" i="21" s="1"/>
  <c r="AO12" i="21" s="1"/>
  <c r="Q3" i="21"/>
  <c r="G4" i="21"/>
  <c r="Q5" i="21"/>
  <c r="G6" i="21"/>
  <c r="Z13" i="21"/>
  <c r="AA13" i="21" s="1"/>
  <c r="X17" i="21"/>
  <c r="AE17" i="21" s="1"/>
  <c r="Q20" i="21"/>
  <c r="Q24" i="21"/>
  <c r="Q32" i="21"/>
  <c r="Q33" i="21"/>
  <c r="G34" i="21"/>
  <c r="G37" i="21"/>
  <c r="AB9" i="21"/>
  <c r="T43" i="21"/>
  <c r="U43" i="21" s="1"/>
  <c r="W2" i="21"/>
  <c r="X2" i="21" s="1"/>
  <c r="U17" i="21"/>
  <c r="AV17" i="21" s="1"/>
  <c r="AZ17" i="21" s="1"/>
  <c r="AA17" i="21"/>
  <c r="AF17" i="21" s="1"/>
  <c r="U20" i="21"/>
  <c r="AV20" i="21" s="1"/>
  <c r="AL23" i="21"/>
  <c r="U34" i="21"/>
  <c r="AV34" i="21" s="1"/>
  <c r="AU31" i="21"/>
  <c r="W43" i="21"/>
  <c r="X43" i="21" s="1"/>
  <c r="AA3" i="21"/>
  <c r="AF3" i="21" s="1"/>
  <c r="AA5" i="21"/>
  <c r="AX5" i="21" s="1"/>
  <c r="BB5" i="21" s="1"/>
  <c r="W6" i="21"/>
  <c r="X6" i="21" s="1"/>
  <c r="L7" i="21"/>
  <c r="AU11" i="21"/>
  <c r="AT9" i="21"/>
  <c r="G20" i="21"/>
  <c r="AA20" i="21"/>
  <c r="AX20" i="21" s="1"/>
  <c r="BB20" i="21" s="1"/>
  <c r="X21" i="21"/>
  <c r="AW21" i="21" s="1"/>
  <c r="BA21" i="21" s="1"/>
  <c r="W24" i="21"/>
  <c r="X24" i="21" s="1"/>
  <c r="AU23" i="21"/>
  <c r="L29" i="21"/>
  <c r="AA33" i="21"/>
  <c r="AF33" i="21" s="1"/>
  <c r="W34" i="21"/>
  <c r="X34" i="21" s="1"/>
  <c r="W37" i="21"/>
  <c r="X37" i="21" s="1"/>
  <c r="L38" i="21"/>
  <c r="L41" i="21"/>
  <c r="AE5" i="21"/>
  <c r="AW12" i="21"/>
  <c r="U2" i="21"/>
  <c r="AW4" i="21"/>
  <c r="BA4" i="21" s="1"/>
  <c r="AX4" i="21"/>
  <c r="BB4" i="21" s="1"/>
  <c r="AO4" i="21"/>
  <c r="AS4" i="21" s="1"/>
  <c r="AF4" i="21"/>
  <c r="U6" i="21"/>
  <c r="AX6" i="21"/>
  <c r="BB6" i="21" s="1"/>
  <c r="AO6" i="21"/>
  <c r="AS6" i="21" s="1"/>
  <c r="AF6" i="21"/>
  <c r="AX7" i="21"/>
  <c r="BB7" i="21" s="1"/>
  <c r="AO7" i="21"/>
  <c r="AS7" i="21" s="1"/>
  <c r="AF7" i="21"/>
  <c r="AA2" i="21"/>
  <c r="AX3" i="21"/>
  <c r="BB3" i="21" s="1"/>
  <c r="AO3" i="21"/>
  <c r="AS3" i="21" s="1"/>
  <c r="AF5" i="21"/>
  <c r="U7" i="21"/>
  <c r="X7" i="21"/>
  <c r="AF37" i="21"/>
  <c r="S29" i="21"/>
  <c r="AX43" i="21"/>
  <c r="BB43" i="21" s="1"/>
  <c r="AO43" i="21"/>
  <c r="AS43" i="21" s="1"/>
  <c r="AF43" i="21"/>
  <c r="G3" i="21"/>
  <c r="L4" i="21"/>
  <c r="Q4" i="21"/>
  <c r="G7" i="21"/>
  <c r="G12" i="21"/>
  <c r="U12" i="21"/>
  <c r="W13" i="21"/>
  <c r="X13" i="21" s="1"/>
  <c r="S16" i="21"/>
  <c r="U16" i="21" s="1"/>
  <c r="W25" i="21"/>
  <c r="X25" i="21" s="1"/>
  <c r="L25" i="21"/>
  <c r="AX32" i="21"/>
  <c r="AO32" i="21"/>
  <c r="AF32" i="21"/>
  <c r="AX34" i="21"/>
  <c r="BB34" i="21" s="1"/>
  <c r="AO34" i="21"/>
  <c r="AS34" i="21" s="1"/>
  <c r="AF34" i="21"/>
  <c r="W16" i="21"/>
  <c r="X16" i="21" s="1"/>
  <c r="L16" i="21"/>
  <c r="AW33" i="21"/>
  <c r="BA33" i="21" s="1"/>
  <c r="AN33" i="21"/>
  <c r="AR33" i="21" s="1"/>
  <c r="AE33" i="21"/>
  <c r="S4" i="21"/>
  <c r="U4" i="21" s="1"/>
  <c r="Z16" i="21"/>
  <c r="AA16" i="21" s="1"/>
  <c r="Q16" i="21"/>
  <c r="AO17" i="21"/>
  <c r="AS17" i="21" s="1"/>
  <c r="S24" i="21"/>
  <c r="U24" i="21" s="1"/>
  <c r="T32" i="21"/>
  <c r="U32" i="21" s="1"/>
  <c r="G32" i="21"/>
  <c r="Q2" i="21"/>
  <c r="Q6" i="21"/>
  <c r="S13" i="21"/>
  <c r="U13" i="21" s="1"/>
  <c r="AK9" i="21"/>
  <c r="AE21" i="21"/>
  <c r="AN21" i="21"/>
  <c r="AR21" i="21" s="1"/>
  <c r="AA24" i="21"/>
  <c r="AM26" i="21"/>
  <c r="AX33" i="21"/>
  <c r="BB33" i="21" s="1"/>
  <c r="AO33" i="21"/>
  <c r="AS33" i="21" s="1"/>
  <c r="S25" i="21"/>
  <c r="T29" i="21"/>
  <c r="G29" i="21"/>
  <c r="AE32" i="21"/>
  <c r="X41" i="21"/>
  <c r="Z42" i="21"/>
  <c r="AA42" i="21" s="1"/>
  <c r="Q42" i="21"/>
  <c r="G16" i="21"/>
  <c r="L17" i="21"/>
  <c r="Q17" i="21"/>
  <c r="L21" i="21"/>
  <c r="G24" i="21"/>
  <c r="T25" i="21"/>
  <c r="G25" i="21"/>
  <c r="Z26" i="21"/>
  <c r="AA26" i="21" s="1"/>
  <c r="Q26" i="21"/>
  <c r="AA29" i="21"/>
  <c r="X38" i="21"/>
  <c r="T21" i="21"/>
  <c r="U21" i="21" s="1"/>
  <c r="AA21" i="21"/>
  <c r="AA25" i="21"/>
  <c r="W26" i="21"/>
  <c r="X26" i="21" s="1"/>
  <c r="L26" i="21"/>
  <c r="T38" i="21"/>
  <c r="U38" i="21" s="1"/>
  <c r="G38" i="21"/>
  <c r="T41" i="21"/>
  <c r="G41" i="21"/>
  <c r="AA41" i="21"/>
  <c r="S42" i="21"/>
  <c r="W42" i="21"/>
  <c r="X42" i="21" s="1"/>
  <c r="L42" i="21"/>
  <c r="U37" i="21"/>
  <c r="S41" i="21"/>
  <c r="Q43" i="21"/>
  <c r="Q34" i="21"/>
  <c r="Q37" i="21"/>
  <c r="L2" i="20"/>
  <c r="L5" i="20"/>
  <c r="Q29" i="20"/>
  <c r="G34" i="20"/>
  <c r="Q17" i="20"/>
  <c r="L21" i="20"/>
  <c r="Q25" i="20"/>
  <c r="L26" i="20"/>
  <c r="Z32" i="20"/>
  <c r="X2" i="20"/>
  <c r="AW2" i="20" s="1"/>
  <c r="BA2" i="20" s="1"/>
  <c r="L6" i="20"/>
  <c r="G7" i="20"/>
  <c r="AA16" i="20"/>
  <c r="AU23" i="20"/>
  <c r="AC40" i="20"/>
  <c r="L12" i="20"/>
  <c r="AL23" i="20"/>
  <c r="G38" i="20"/>
  <c r="X25" i="20"/>
  <c r="AW25" i="20" s="1"/>
  <c r="BA25" i="20" s="1"/>
  <c r="AU31" i="20"/>
  <c r="W38" i="20"/>
  <c r="X38" i="20" s="1"/>
  <c r="T3" i="20"/>
  <c r="U4" i="20"/>
  <c r="AM4" i="20" s="1"/>
  <c r="AQ4" i="20" s="1"/>
  <c r="G5" i="20"/>
  <c r="X7" i="20"/>
  <c r="AN7" i="20" s="1"/>
  <c r="AR7" i="20" s="1"/>
  <c r="Z12" i="20"/>
  <c r="L13" i="20"/>
  <c r="G16" i="20"/>
  <c r="G17" i="20"/>
  <c r="G21" i="20"/>
  <c r="L25" i="20"/>
  <c r="L29" i="20"/>
  <c r="AA32" i="20"/>
  <c r="AO32" i="20" s="1"/>
  <c r="U37" i="20"/>
  <c r="AV37" i="20" s="1"/>
  <c r="AZ37" i="20" s="1"/>
  <c r="X13" i="20"/>
  <c r="AE13" i="20" s="1"/>
  <c r="AT9" i="20"/>
  <c r="X21" i="20"/>
  <c r="AE21" i="20" s="1"/>
  <c r="G32" i="20"/>
  <c r="AL31" i="20"/>
  <c r="W4" i="20"/>
  <c r="X4" i="20" s="1"/>
  <c r="AL11" i="20"/>
  <c r="G20" i="20"/>
  <c r="W42" i="20"/>
  <c r="X42" i="20" s="1"/>
  <c r="AA5" i="20"/>
  <c r="AF5" i="20" s="1"/>
  <c r="X12" i="20"/>
  <c r="AE12" i="20" s="1"/>
  <c r="U17" i="20"/>
  <c r="AM17" i="20" s="1"/>
  <c r="U21" i="20"/>
  <c r="AD21" i="20" s="1"/>
  <c r="AH21" i="20" s="1"/>
  <c r="U25" i="20"/>
  <c r="AM25" i="20" s="1"/>
  <c r="S41" i="20"/>
  <c r="Z2" i="20"/>
  <c r="AA2" i="20" s="1"/>
  <c r="G4" i="20"/>
  <c r="Z6" i="20"/>
  <c r="AA6" i="20" s="1"/>
  <c r="G12" i="20"/>
  <c r="AA12" i="20"/>
  <c r="AX12" i="20" s="1"/>
  <c r="Z13" i="20"/>
  <c r="AA13" i="20" s="1"/>
  <c r="AB9" i="20"/>
  <c r="L17" i="20"/>
  <c r="Q21" i="20"/>
  <c r="G24" i="20"/>
  <c r="G25" i="20"/>
  <c r="AA25" i="20"/>
  <c r="AF25" i="20" s="1"/>
  <c r="G29" i="20"/>
  <c r="L32" i="20"/>
  <c r="L33" i="20"/>
  <c r="G37" i="20"/>
  <c r="Q38" i="20"/>
  <c r="AC36" i="20"/>
  <c r="AC9" i="20" s="1"/>
  <c r="T41" i="20"/>
  <c r="AU40" i="20"/>
  <c r="Q42" i="20"/>
  <c r="L43" i="20"/>
  <c r="X33" i="20"/>
  <c r="AW33" i="20" s="1"/>
  <c r="BA33" i="20" s="1"/>
  <c r="X43" i="20"/>
  <c r="AN43" i="20" s="1"/>
  <c r="AR43" i="20" s="1"/>
  <c r="Q5" i="20"/>
  <c r="AU11" i="20"/>
  <c r="AK9" i="20"/>
  <c r="U20" i="20"/>
  <c r="AM20" i="20" s="1"/>
  <c r="W41" i="20"/>
  <c r="X41" i="20" s="1"/>
  <c r="AA21" i="20"/>
  <c r="AF21" i="20" s="1"/>
  <c r="X26" i="20"/>
  <c r="AW26" i="20" s="1"/>
  <c r="BA26" i="20" s="1"/>
  <c r="X32" i="20"/>
  <c r="AN32" i="20" s="1"/>
  <c r="AA38" i="20"/>
  <c r="AX38" i="20" s="1"/>
  <c r="BB38" i="20" s="1"/>
  <c r="AA42" i="20"/>
  <c r="AO42" i="20" s="1"/>
  <c r="AS42" i="20" s="1"/>
  <c r="U12" i="20"/>
  <c r="T2" i="20"/>
  <c r="G2" i="20"/>
  <c r="S3" i="20"/>
  <c r="U5" i="20"/>
  <c r="X6" i="20"/>
  <c r="AA7" i="20"/>
  <c r="AF12" i="20"/>
  <c r="W3" i="20"/>
  <c r="X3" i="20" s="1"/>
  <c r="L3" i="20"/>
  <c r="AW7" i="20"/>
  <c r="BA7" i="20" s="1"/>
  <c r="AX16" i="20"/>
  <c r="BB16" i="20" s="1"/>
  <c r="AO16" i="20"/>
  <c r="AS16" i="20" s="1"/>
  <c r="AF16" i="20"/>
  <c r="Z3" i="20"/>
  <c r="AA3" i="20" s="1"/>
  <c r="Q3" i="20"/>
  <c r="AA4" i="20"/>
  <c r="X5" i="20"/>
  <c r="T6" i="20"/>
  <c r="G6" i="20"/>
  <c r="AA17" i="20"/>
  <c r="AE2" i="20"/>
  <c r="X16" i="20"/>
  <c r="T33" i="20"/>
  <c r="G33" i="20"/>
  <c r="S2" i="20"/>
  <c r="S6" i="20"/>
  <c r="L7" i="20"/>
  <c r="Q7" i="20"/>
  <c r="G13" i="20"/>
  <c r="S13" i="20"/>
  <c r="U13" i="20" s="1"/>
  <c r="L16" i="20"/>
  <c r="Q16" i="20"/>
  <c r="S24" i="20"/>
  <c r="U24" i="20" s="1"/>
  <c r="W24" i="20"/>
  <c r="X24" i="20" s="1"/>
  <c r="L24" i="20"/>
  <c r="AF38" i="20"/>
  <c r="Q4" i="20"/>
  <c r="S7" i="20"/>
  <c r="U7" i="20" s="1"/>
  <c r="S16" i="20"/>
  <c r="U16" i="20" s="1"/>
  <c r="V17" i="20"/>
  <c r="X17" i="20" s="1"/>
  <c r="Z20" i="20"/>
  <c r="AA20" i="20" s="1"/>
  <c r="Q20" i="20"/>
  <c r="W20" i="20"/>
  <c r="X20" i="20" s="1"/>
  <c r="Z26" i="20"/>
  <c r="AA26" i="20" s="1"/>
  <c r="Q26" i="20"/>
  <c r="AA29" i="20"/>
  <c r="AN21" i="20"/>
  <c r="AR21" i="20" s="1"/>
  <c r="Z24" i="20"/>
  <c r="AA24" i="20" s="1"/>
  <c r="Q24" i="20"/>
  <c r="AE25" i="20"/>
  <c r="AE26" i="20"/>
  <c r="U29" i="20"/>
  <c r="Z33" i="20"/>
  <c r="AA33" i="20" s="1"/>
  <c r="Q33" i="20"/>
  <c r="Z34" i="20"/>
  <c r="AA34" i="20" s="1"/>
  <c r="Q34" i="20"/>
  <c r="S26" i="20"/>
  <c r="X29" i="20"/>
  <c r="U42" i="20"/>
  <c r="T43" i="20"/>
  <c r="G43" i="20"/>
  <c r="T26" i="20"/>
  <c r="G26" i="20"/>
  <c r="U32" i="20"/>
  <c r="S34" i="20"/>
  <c r="U34" i="20" s="1"/>
  <c r="W34" i="20"/>
  <c r="X34" i="20" s="1"/>
  <c r="L34" i="20"/>
  <c r="U38" i="20"/>
  <c r="AX41" i="20"/>
  <c r="AO41" i="20"/>
  <c r="AF41" i="20"/>
  <c r="G42" i="20"/>
  <c r="Z43" i="20"/>
  <c r="AA43" i="20" s="1"/>
  <c r="Q43" i="20"/>
  <c r="Z37" i="20"/>
  <c r="AA37" i="20" s="1"/>
  <c r="Q37" i="20"/>
  <c r="S33" i="20"/>
  <c r="W37" i="20"/>
  <c r="X37" i="20" s="1"/>
  <c r="L37" i="20"/>
  <c r="S43" i="20"/>
  <c r="Q41" i="20"/>
  <c r="AU23" i="19"/>
  <c r="G29" i="19"/>
  <c r="AA25" i="19"/>
  <c r="AX25" i="19" s="1"/>
  <c r="BB25" i="19" s="1"/>
  <c r="G7" i="19"/>
  <c r="G41" i="19"/>
  <c r="X21" i="19"/>
  <c r="AW21" i="19" s="1"/>
  <c r="BA21" i="19" s="1"/>
  <c r="AL31" i="19"/>
  <c r="AL9" i="19" s="1"/>
  <c r="AC40" i="19"/>
  <c r="X42" i="19"/>
  <c r="X16" i="19"/>
  <c r="AW16" i="19" s="1"/>
  <c r="BA16" i="19" s="1"/>
  <c r="AU31" i="19"/>
  <c r="AU9" i="19" s="1"/>
  <c r="Z33" i="19"/>
  <c r="Q42" i="19"/>
  <c r="AB9" i="19"/>
  <c r="L21" i="19"/>
  <c r="W32" i="19"/>
  <c r="X32" i="19" s="1"/>
  <c r="AU36" i="19"/>
  <c r="X4" i="19"/>
  <c r="AE4" i="19" s="1"/>
  <c r="AI4" i="19" s="1"/>
  <c r="L16" i="19"/>
  <c r="X17" i="19"/>
  <c r="AN17" i="19" s="1"/>
  <c r="AR17" i="19" s="1"/>
  <c r="AA21" i="19"/>
  <c r="AL23" i="19"/>
  <c r="AL36" i="19"/>
  <c r="W41" i="19"/>
  <c r="X41" i="19" s="1"/>
  <c r="L43" i="19"/>
  <c r="AA3" i="19"/>
  <c r="AX3" i="19" s="1"/>
  <c r="BB3" i="19" s="1"/>
  <c r="G6" i="19"/>
  <c r="Q7" i="19"/>
  <c r="AA16" i="19"/>
  <c r="AX16" i="19" s="1"/>
  <c r="BB16" i="19" s="1"/>
  <c r="Q26" i="19"/>
  <c r="W29" i="19"/>
  <c r="X29" i="19" s="1"/>
  <c r="T37" i="19"/>
  <c r="U37" i="19" s="1"/>
  <c r="T13" i="19"/>
  <c r="G38" i="19"/>
  <c r="AA6" i="19"/>
  <c r="AX6" i="19" s="1"/>
  <c r="BB6" i="19" s="1"/>
  <c r="X2" i="19"/>
  <c r="AE2" i="19" s="1"/>
  <c r="L3" i="19"/>
  <c r="L7" i="19"/>
  <c r="Q16" i="19"/>
  <c r="Q21" i="19"/>
  <c r="L26" i="19"/>
  <c r="T34" i="19"/>
  <c r="AC36" i="19"/>
  <c r="AA41" i="19"/>
  <c r="AO41" i="19" s="1"/>
  <c r="AL40" i="19"/>
  <c r="G42" i="19"/>
  <c r="X43" i="19"/>
  <c r="AW43" i="19" s="1"/>
  <c r="BA43" i="19" s="1"/>
  <c r="U6" i="19"/>
  <c r="AV6" i="19" s="1"/>
  <c r="AZ6" i="19" s="1"/>
  <c r="X7" i="19"/>
  <c r="AE7" i="19" s="1"/>
  <c r="T2" i="19"/>
  <c r="U2" i="19" s="1"/>
  <c r="AV2" i="19" s="1"/>
  <c r="G5" i="19"/>
  <c r="L6" i="19"/>
  <c r="W13" i="19"/>
  <c r="X13" i="19" s="1"/>
  <c r="AK9" i="19"/>
  <c r="G20" i="19"/>
  <c r="G21" i="19"/>
  <c r="G24" i="19"/>
  <c r="AA26" i="19"/>
  <c r="Z29" i="19"/>
  <c r="AA29" i="19" s="1"/>
  <c r="G32" i="19"/>
  <c r="L33" i="19"/>
  <c r="S33" i="19"/>
  <c r="L42" i="19"/>
  <c r="X3" i="19"/>
  <c r="AW3" i="19" s="1"/>
  <c r="BA3" i="19" s="1"/>
  <c r="AA7" i="19"/>
  <c r="AF7" i="19" s="1"/>
  <c r="S16" i="19"/>
  <c r="U21" i="19"/>
  <c r="Q3" i="19"/>
  <c r="L4" i="19"/>
  <c r="G25" i="19"/>
  <c r="W38" i="19"/>
  <c r="X38" i="19" s="1"/>
  <c r="AW38" i="19" s="1"/>
  <c r="BA38" i="19" s="1"/>
  <c r="AA42" i="19"/>
  <c r="AF42" i="19" s="1"/>
  <c r="W25" i="19"/>
  <c r="X25" i="19" s="1"/>
  <c r="AA2" i="19"/>
  <c r="AX2" i="19" s="1"/>
  <c r="BB2" i="19" s="1"/>
  <c r="S3" i="19"/>
  <c r="U3" i="19" s="1"/>
  <c r="U5" i="19"/>
  <c r="AV5" i="19" s="1"/>
  <c r="X6" i="19"/>
  <c r="AW6" i="19" s="1"/>
  <c r="BA6" i="19" s="1"/>
  <c r="T12" i="19"/>
  <c r="U12" i="19" s="1"/>
  <c r="L17" i="19"/>
  <c r="U24" i="19"/>
  <c r="AM24" i="19" s="1"/>
  <c r="S25" i="19"/>
  <c r="U25" i="19" s="1"/>
  <c r="AD25" i="19" s="1"/>
  <c r="U32" i="19"/>
  <c r="AA33" i="19"/>
  <c r="AX33" i="19" s="1"/>
  <c r="BB33" i="19" s="1"/>
  <c r="Y13" i="19"/>
  <c r="AA13" i="19" s="1"/>
  <c r="AX21" i="19"/>
  <c r="BB21" i="19" s="1"/>
  <c r="AO21" i="19"/>
  <c r="AS21" i="19" s="1"/>
  <c r="AF21" i="19"/>
  <c r="AN7" i="19"/>
  <c r="AR7" i="19" s="1"/>
  <c r="W12" i="19"/>
  <c r="X12" i="19" s="1"/>
  <c r="L12" i="19"/>
  <c r="W20" i="19"/>
  <c r="X20" i="19" s="1"/>
  <c r="L20" i="19"/>
  <c r="S17" i="19"/>
  <c r="S20" i="19"/>
  <c r="U20" i="19" s="1"/>
  <c r="S4" i="19"/>
  <c r="AF16" i="19"/>
  <c r="AV24" i="19"/>
  <c r="AE21" i="19"/>
  <c r="AW42" i="19"/>
  <c r="BA42" i="19" s="1"/>
  <c r="AN42" i="19"/>
  <c r="AR42" i="19" s="1"/>
  <c r="AE42" i="19"/>
  <c r="T4" i="19"/>
  <c r="G4" i="19"/>
  <c r="Z5" i="19"/>
  <c r="AA5" i="19" s="1"/>
  <c r="Q5" i="19"/>
  <c r="U16" i="19"/>
  <c r="T17" i="19"/>
  <c r="G17" i="19"/>
  <c r="Z24" i="19"/>
  <c r="AA24" i="19" s="1"/>
  <c r="Q24" i="19"/>
  <c r="AM25" i="19"/>
  <c r="T33" i="19"/>
  <c r="G33" i="19"/>
  <c r="S34" i="19"/>
  <c r="W37" i="19"/>
  <c r="X37" i="19" s="1"/>
  <c r="L37" i="19"/>
  <c r="L2" i="19"/>
  <c r="Q2" i="19"/>
  <c r="G3" i="19"/>
  <c r="AA4" i="19"/>
  <c r="W5" i="19"/>
  <c r="X5" i="19" s="1"/>
  <c r="L5" i="19"/>
  <c r="G16" i="19"/>
  <c r="AN16" i="19"/>
  <c r="AR16" i="19" s="1"/>
  <c r="AA17" i="19"/>
  <c r="AT9" i="19"/>
  <c r="W24" i="19"/>
  <c r="X24" i="19" s="1"/>
  <c r="L24" i="19"/>
  <c r="Y38" i="19"/>
  <c r="AA38" i="19" s="1"/>
  <c r="Q4" i="19"/>
  <c r="U7" i="19"/>
  <c r="Z12" i="19"/>
  <c r="AA12" i="19" s="1"/>
  <c r="Q12" i="19"/>
  <c r="U13" i="19"/>
  <c r="Q17" i="19"/>
  <c r="Z20" i="19"/>
  <c r="AA20" i="19" s="1"/>
  <c r="Q20" i="19"/>
  <c r="AF25" i="19"/>
  <c r="X26" i="19"/>
  <c r="U29" i="19"/>
  <c r="Q6" i="19"/>
  <c r="Q13" i="19"/>
  <c r="T26" i="19"/>
  <c r="G26" i="19"/>
  <c r="AA32" i="19"/>
  <c r="Z43" i="19"/>
  <c r="AA43" i="19" s="1"/>
  <c r="Q43" i="19"/>
  <c r="S26" i="19"/>
  <c r="Q32" i="19"/>
  <c r="X33" i="19"/>
  <c r="Z34" i="19"/>
  <c r="AA34" i="19" s="1"/>
  <c r="Q34" i="19"/>
  <c r="U41" i="19"/>
  <c r="S43" i="19"/>
  <c r="Q25" i="19"/>
  <c r="W34" i="19"/>
  <c r="X34" i="19" s="1"/>
  <c r="L34" i="19"/>
  <c r="Z37" i="19"/>
  <c r="AA37" i="19" s="1"/>
  <c r="Q37" i="19"/>
  <c r="U38" i="19"/>
  <c r="U42" i="19"/>
  <c r="T43" i="19"/>
  <c r="G43" i="19"/>
  <c r="Q38" i="19"/>
  <c r="Q41" i="19"/>
  <c r="Z3" i="28"/>
  <c r="AA3" i="28" s="1"/>
  <c r="AO3" i="28" s="1"/>
  <c r="AS3" i="28" s="1"/>
  <c r="Q2" i="28"/>
  <c r="Q6" i="28"/>
  <c r="U8" i="28"/>
  <c r="AV8" i="28" s="1"/>
  <c r="G4" i="28"/>
  <c r="X3" i="28"/>
  <c r="AN3" i="28" s="1"/>
  <c r="AR3" i="28" s="1"/>
  <c r="X22" i="30"/>
  <c r="Q22" i="30"/>
  <c r="L15" i="30"/>
  <c r="G4" i="30"/>
  <c r="X15" i="30"/>
  <c r="AE15" i="30" s="1"/>
  <c r="G7" i="30"/>
  <c r="Q13" i="30"/>
  <c r="L17" i="30"/>
  <c r="X26" i="30"/>
  <c r="AN26" i="30" s="1"/>
  <c r="AR26" i="30" s="1"/>
  <c r="W5" i="30"/>
  <c r="X5" i="30" s="1"/>
  <c r="AW5" i="30" s="1"/>
  <c r="BA5" i="30" s="1"/>
  <c r="Z4" i="30"/>
  <c r="W11" i="30"/>
  <c r="L12" i="30"/>
  <c r="G14" i="30"/>
  <c r="X24" i="30"/>
  <c r="AW24" i="30" s="1"/>
  <c r="BA24" i="30" s="1"/>
  <c r="X12" i="30"/>
  <c r="AN12" i="30" s="1"/>
  <c r="AR12" i="30" s="1"/>
  <c r="W16" i="30"/>
  <c r="AA18" i="30"/>
  <c r="AO18" i="30" s="1"/>
  <c r="AS18" i="30" s="1"/>
  <c r="L24" i="30"/>
  <c r="G25" i="30"/>
  <c r="L26" i="30"/>
  <c r="S5" i="30"/>
  <c r="U5" i="30" s="1"/>
  <c r="AM5" i="30" s="1"/>
  <c r="L4" i="30"/>
  <c r="L3" i="30" s="1"/>
  <c r="AA5" i="30"/>
  <c r="AF5" i="30" s="1"/>
  <c r="G11" i="30"/>
  <c r="W13" i="30"/>
  <c r="X13" i="30" s="1"/>
  <c r="Q14" i="30"/>
  <c r="Z15" i="30"/>
  <c r="AA15" i="30" s="1"/>
  <c r="T16" i="30"/>
  <c r="U16" i="30" s="1"/>
  <c r="Q17" i="30"/>
  <c r="L22" i="30"/>
  <c r="G23" i="30"/>
  <c r="Q24" i="30"/>
  <c r="AA25" i="30"/>
  <c r="AO25" i="30" s="1"/>
  <c r="AS25" i="30" s="1"/>
  <c r="Z26" i="30"/>
  <c r="AA26" i="30" s="1"/>
  <c r="Z12" i="30"/>
  <c r="AA12" i="30" s="1"/>
  <c r="T24" i="30"/>
  <c r="U24" i="30" s="1"/>
  <c r="T13" i="30"/>
  <c r="U13" i="30" s="1"/>
  <c r="W25" i="30"/>
  <c r="X25" i="30" s="1"/>
  <c r="X4" i="30"/>
  <c r="Q5" i="30"/>
  <c r="AA14" i="30"/>
  <c r="AA17" i="30"/>
  <c r="AX17" i="30" s="1"/>
  <c r="BB17" i="30" s="1"/>
  <c r="V17" i="30"/>
  <c r="X17" i="30" s="1"/>
  <c r="Q18" i="30"/>
  <c r="AA24" i="30"/>
  <c r="AX24" i="30" s="1"/>
  <c r="BB24" i="30" s="1"/>
  <c r="AO5" i="30"/>
  <c r="AS5" i="30" s="1"/>
  <c r="AA6" i="30"/>
  <c r="T12" i="30"/>
  <c r="U12" i="30" s="1"/>
  <c r="G12" i="30"/>
  <c r="S14" i="30"/>
  <c r="U14" i="30" s="1"/>
  <c r="Q6" i="30"/>
  <c r="W14" i="30"/>
  <c r="X14" i="30" s="1"/>
  <c r="G5" i="30"/>
  <c r="W7" i="30"/>
  <c r="X7" i="30" s="1"/>
  <c r="V16" i="30"/>
  <c r="G6" i="30"/>
  <c r="S6" i="30"/>
  <c r="U6" i="30" s="1"/>
  <c r="W6" i="30"/>
  <c r="X6" i="30" s="1"/>
  <c r="Z7" i="30"/>
  <c r="AA7" i="30" s="1"/>
  <c r="Q7" i="30"/>
  <c r="AA13" i="30"/>
  <c r="S7" i="30"/>
  <c r="U7" i="30" s="1"/>
  <c r="AA16" i="30"/>
  <c r="W18" i="30"/>
  <c r="X18" i="30" s="1"/>
  <c r="L18" i="30"/>
  <c r="S18" i="30"/>
  <c r="S23" i="30"/>
  <c r="U23" i="30" s="1"/>
  <c r="W23" i="30"/>
  <c r="X23" i="30" s="1"/>
  <c r="L23" i="30"/>
  <c r="U17" i="30"/>
  <c r="T18" i="30"/>
  <c r="G18" i="30"/>
  <c r="T22" i="30"/>
  <c r="G22" i="30"/>
  <c r="G21" i="30" s="1"/>
  <c r="Q11" i="30"/>
  <c r="T15" i="30"/>
  <c r="U15" i="30" s="1"/>
  <c r="G17" i="30"/>
  <c r="T26" i="30"/>
  <c r="U26" i="30" s="1"/>
  <c r="G26" i="30"/>
  <c r="Z23" i="30"/>
  <c r="AA23" i="30" s="1"/>
  <c r="Q23" i="30"/>
  <c r="U25" i="30"/>
  <c r="Q16" i="30"/>
  <c r="Q25" i="30"/>
  <c r="U4" i="28"/>
  <c r="AM4" i="28" s="1"/>
  <c r="AA6" i="28"/>
  <c r="AO6" i="28" s="1"/>
  <c r="AS6" i="28" s="1"/>
  <c r="L3" i="28"/>
  <c r="L4" i="28"/>
  <c r="X5" i="28"/>
  <c r="AN5" i="28" s="1"/>
  <c r="AR5" i="28" s="1"/>
  <c r="G8" i="28"/>
  <c r="Z8" i="28"/>
  <c r="AA8" i="28" s="1"/>
  <c r="Q8" i="28"/>
  <c r="U5" i="28"/>
  <c r="AV5" i="28" s="1"/>
  <c r="AA5" i="28"/>
  <c r="AF5" i="28" s="1"/>
  <c r="AJ5" i="28" s="1"/>
  <c r="X4" i="28"/>
  <c r="AW4" i="28" s="1"/>
  <c r="BA4" i="28" s="1"/>
  <c r="Z9" i="28"/>
  <c r="AA9" i="28" s="1"/>
  <c r="AX4" i="28"/>
  <c r="BB4" i="28" s="1"/>
  <c r="AF4" i="28"/>
  <c r="AJ4" i="28" s="1"/>
  <c r="AO4" i="28"/>
  <c r="AS4" i="28" s="1"/>
  <c r="AX2" i="28"/>
  <c r="BB2" i="28" s="1"/>
  <c r="AO2" i="28"/>
  <c r="AS2" i="28" s="1"/>
  <c r="AF2" i="28"/>
  <c r="AJ2" i="28" s="1"/>
  <c r="AV4" i="28"/>
  <c r="X6" i="28"/>
  <c r="AW3" i="28"/>
  <c r="BA3" i="28" s="1"/>
  <c r="U2" i="28"/>
  <c r="Q5" i="28"/>
  <c r="Q7" i="28"/>
  <c r="AA7" i="28"/>
  <c r="W2" i="28"/>
  <c r="X2" i="28" s="1"/>
  <c r="T3" i="28"/>
  <c r="U3" i="28" s="1"/>
  <c r="L6" i="28"/>
  <c r="G2" i="28"/>
  <c r="Q4" i="28"/>
  <c r="L5" i="28"/>
  <c r="G6" i="28"/>
  <c r="W7" i="28"/>
  <c r="X7" i="28" s="1"/>
  <c r="L7" i="28"/>
  <c r="W8" i="28"/>
  <c r="X8" i="28" s="1"/>
  <c r="L8" i="28"/>
  <c r="W9" i="28"/>
  <c r="X9" i="28" s="1"/>
  <c r="L9" i="28"/>
  <c r="AD8" i="28"/>
  <c r="X16" i="30" l="1"/>
  <c r="AE4" i="30"/>
  <c r="X3" i="30"/>
  <c r="U4" i="30"/>
  <c r="AA4" i="30"/>
  <c r="Z3" i="30"/>
  <c r="G3" i="30"/>
  <c r="Q3" i="30"/>
  <c r="W3" i="30"/>
  <c r="S3" i="30"/>
  <c r="Q21" i="30"/>
  <c r="S21" i="30"/>
  <c r="U22" i="30"/>
  <c r="U21" i="30" s="1"/>
  <c r="T21" i="30"/>
  <c r="L21" i="30"/>
  <c r="AW26" i="30"/>
  <c r="BA26" i="30" s="1"/>
  <c r="AE22" i="30"/>
  <c r="AI22" i="30" s="1"/>
  <c r="X21" i="30"/>
  <c r="Z21" i="30"/>
  <c r="AA22" i="30"/>
  <c r="AO22" i="30" s="1"/>
  <c r="W21" i="30"/>
  <c r="Q10" i="30"/>
  <c r="L10" i="30"/>
  <c r="U11" i="30"/>
  <c r="AM11" i="30" s="1"/>
  <c r="AQ11" i="30" s="1"/>
  <c r="X11" i="30"/>
  <c r="X10" i="30" s="1"/>
  <c r="W10" i="30"/>
  <c r="AE26" i="30"/>
  <c r="AI26" i="30" s="1"/>
  <c r="Z10" i="30"/>
  <c r="G10" i="30"/>
  <c r="T10" i="30"/>
  <c r="AU9" i="21"/>
  <c r="U42" i="21"/>
  <c r="AW32" i="21"/>
  <c r="BA32" i="21" s="1"/>
  <c r="BA31" i="21" s="1"/>
  <c r="AM20" i="21"/>
  <c r="AQ20" i="21" s="1"/>
  <c r="AX37" i="21"/>
  <c r="AN4" i="21"/>
  <c r="AR4" i="21" s="1"/>
  <c r="AD20" i="21"/>
  <c r="AH20" i="21" s="1"/>
  <c r="AN17" i="21"/>
  <c r="AR17" i="21" s="1"/>
  <c r="AX21" i="20"/>
  <c r="BB21" i="20" s="1"/>
  <c r="AO21" i="20"/>
  <c r="AS21" i="20" s="1"/>
  <c r="AW13" i="20"/>
  <c r="BA13" i="20" s="1"/>
  <c r="AV4" i="20"/>
  <c r="AA11" i="30"/>
  <c r="AW15" i="30"/>
  <c r="BA15" i="30" s="1"/>
  <c r="AF6" i="28"/>
  <c r="AJ6" i="28" s="1"/>
  <c r="AX6" i="28"/>
  <c r="BB6" i="28" s="1"/>
  <c r="AD6" i="28"/>
  <c r="AM6" i="28"/>
  <c r="AQ6" i="28" s="1"/>
  <c r="AM7" i="28"/>
  <c r="AV7" i="28"/>
  <c r="AZ7" i="28" s="1"/>
  <c r="AD4" i="28"/>
  <c r="AH4" i="28" s="1"/>
  <c r="AX3" i="28"/>
  <c r="BB3" i="28" s="1"/>
  <c r="AD9" i="28"/>
  <c r="AM8" i="28"/>
  <c r="AQ8" i="28" s="1"/>
  <c r="AE4" i="28"/>
  <c r="AF3" i="28"/>
  <c r="AJ3" i="28" s="1"/>
  <c r="AD7" i="28"/>
  <c r="AN22" i="30"/>
  <c r="AW22" i="30"/>
  <c r="AX18" i="30"/>
  <c r="BB18" i="30" s="1"/>
  <c r="U34" i="19"/>
  <c r="AV25" i="19"/>
  <c r="AO25" i="19"/>
  <c r="AS25" i="19" s="1"/>
  <c r="AE16" i="19"/>
  <c r="AI16" i="19" s="1"/>
  <c r="AD37" i="20"/>
  <c r="AH37" i="20" s="1"/>
  <c r="AN2" i="20"/>
  <c r="AR2" i="20" s="1"/>
  <c r="AD17" i="20"/>
  <c r="AO12" i="20"/>
  <c r="AS12" i="20" s="1"/>
  <c r="AM37" i="20"/>
  <c r="AQ37" i="20" s="1"/>
  <c r="AV17" i="20"/>
  <c r="U3" i="20"/>
  <c r="AD3" i="20" s="1"/>
  <c r="AL9" i="20"/>
  <c r="AO5" i="21"/>
  <c r="AS5" i="21" s="1"/>
  <c r="AL9" i="21"/>
  <c r="AO20" i="21"/>
  <c r="AS20" i="21" s="1"/>
  <c r="AW41" i="22"/>
  <c r="AW25" i="22"/>
  <c r="BA25" i="22" s="1"/>
  <c r="AF2" i="22"/>
  <c r="AE41" i="22"/>
  <c r="AO2" i="22"/>
  <c r="AS2" i="22" s="1"/>
  <c r="AO6" i="22"/>
  <c r="AS6" i="22" s="1"/>
  <c r="AE17" i="23"/>
  <c r="AW42" i="23"/>
  <c r="BA42" i="23" s="1"/>
  <c r="AN26" i="23"/>
  <c r="AR26" i="23" s="1"/>
  <c r="AM2" i="23"/>
  <c r="AP2" i="23" s="1"/>
  <c r="AN17" i="23"/>
  <c r="AR17" i="23" s="1"/>
  <c r="AE2" i="23"/>
  <c r="AF26" i="23"/>
  <c r="AX7" i="23"/>
  <c r="BB7" i="23" s="1"/>
  <c r="AE6" i="23"/>
  <c r="AF6" i="23"/>
  <c r="AN2" i="23"/>
  <c r="AR2" i="23" s="1"/>
  <c r="AF29" i="24"/>
  <c r="AO24" i="24"/>
  <c r="AX34" i="24"/>
  <c r="BB34" i="24" s="1"/>
  <c r="AF12" i="24"/>
  <c r="AJ12" i="24" s="1"/>
  <c r="AL9" i="24"/>
  <c r="AO38" i="25"/>
  <c r="AS38" i="25" s="1"/>
  <c r="AO20" i="25"/>
  <c r="AS20" i="25" s="1"/>
  <c r="AM42" i="25"/>
  <c r="AN41" i="25"/>
  <c r="AR41" i="25" s="1"/>
  <c r="AX42" i="26"/>
  <c r="BB42" i="26" s="1"/>
  <c r="AM13" i="26"/>
  <c r="AF13" i="26"/>
  <c r="AX2" i="26"/>
  <c r="BB2" i="26" s="1"/>
  <c r="AD13" i="26"/>
  <c r="AO6" i="27"/>
  <c r="AS6" i="27" s="1"/>
  <c r="AX6" i="27"/>
  <c r="BB6" i="27" s="1"/>
  <c r="AL9" i="27"/>
  <c r="AX4" i="27"/>
  <c r="BB4" i="27" s="1"/>
  <c r="AC9" i="27"/>
  <c r="AX41" i="27"/>
  <c r="AX16" i="27"/>
  <c r="BB16" i="27" s="1"/>
  <c r="AN38" i="27"/>
  <c r="AR38" i="27" s="1"/>
  <c r="AM3" i="27"/>
  <c r="AW3" i="27"/>
  <c r="BA3" i="27" s="1"/>
  <c r="AO16" i="27"/>
  <c r="AS16" i="27" s="1"/>
  <c r="AD3" i="27"/>
  <c r="AH3" i="27" s="1"/>
  <c r="AE5" i="27"/>
  <c r="AW5" i="27"/>
  <c r="BA5" i="27" s="1"/>
  <c r="AN5" i="27"/>
  <c r="AR5" i="27" s="1"/>
  <c r="AV38" i="27"/>
  <c r="AZ38" i="27" s="1"/>
  <c r="AD38" i="27"/>
  <c r="AM38" i="27"/>
  <c r="AQ38" i="27" s="1"/>
  <c r="AN21" i="27"/>
  <c r="AR21" i="27" s="1"/>
  <c r="AW21" i="27"/>
  <c r="BA21" i="27" s="1"/>
  <c r="AE21" i="27"/>
  <c r="AE42" i="27"/>
  <c r="AG42" i="27" s="1"/>
  <c r="AW42" i="27"/>
  <c r="BA42" i="27" s="1"/>
  <c r="AN42" i="27"/>
  <c r="AR42" i="27" s="1"/>
  <c r="AF7" i="27"/>
  <c r="AU9" i="27"/>
  <c r="AE32" i="27"/>
  <c r="AM20" i="27"/>
  <c r="AQ20" i="27" s="1"/>
  <c r="AO7" i="27"/>
  <c r="AS7" i="27" s="1"/>
  <c r="AE4" i="27"/>
  <c r="AF41" i="27"/>
  <c r="AJ41" i="27" s="1"/>
  <c r="AF32" i="27"/>
  <c r="AJ32" i="27" s="1"/>
  <c r="AN32" i="27"/>
  <c r="AV20" i="27"/>
  <c r="AZ20" i="27" s="1"/>
  <c r="AF4" i="27"/>
  <c r="AN4" i="27"/>
  <c r="AR4" i="27" s="1"/>
  <c r="AE29" i="27"/>
  <c r="AN29" i="27"/>
  <c r="AN28" i="27" s="1"/>
  <c r="AW29" i="27"/>
  <c r="BA29" i="27" s="1"/>
  <c r="BA28" i="27" s="1"/>
  <c r="AV12" i="27"/>
  <c r="AZ12" i="27" s="1"/>
  <c r="U17" i="27"/>
  <c r="AO5" i="27"/>
  <c r="AS5" i="27" s="1"/>
  <c r="AM12" i="27"/>
  <c r="AE17" i="27"/>
  <c r="AN17" i="27"/>
  <c r="AR17" i="27" s="1"/>
  <c r="AX26" i="27"/>
  <c r="BB26" i="27" s="1"/>
  <c r="AO26" i="27"/>
  <c r="AS26" i="27" s="1"/>
  <c r="AF26" i="27"/>
  <c r="AX33" i="27"/>
  <c r="BB33" i="27" s="1"/>
  <c r="AO33" i="27"/>
  <c r="AS33" i="27" s="1"/>
  <c r="AO43" i="27"/>
  <c r="AS43" i="27" s="1"/>
  <c r="AF43" i="27"/>
  <c r="AF40" i="27" s="1"/>
  <c r="AN34" i="27"/>
  <c r="AR34" i="27" s="1"/>
  <c r="AW34" i="27"/>
  <c r="BA34" i="27" s="1"/>
  <c r="AE34" i="27"/>
  <c r="AX12" i="27"/>
  <c r="AO12" i="27"/>
  <c r="AF12" i="27"/>
  <c r="AW25" i="27"/>
  <c r="BA25" i="27" s="1"/>
  <c r="AN25" i="27"/>
  <c r="AR25" i="27" s="1"/>
  <c r="AE25" i="27"/>
  <c r="AX25" i="27"/>
  <c r="BB25" i="27" s="1"/>
  <c r="AO25" i="27"/>
  <c r="AS25" i="27" s="1"/>
  <c r="AF25" i="27"/>
  <c r="AG25" i="27" s="1"/>
  <c r="AX34" i="27"/>
  <c r="BB34" i="27" s="1"/>
  <c r="AO34" i="27"/>
  <c r="AS34" i="27" s="1"/>
  <c r="AF34" i="27"/>
  <c r="AV33" i="27"/>
  <c r="AM33" i="27"/>
  <c r="AD33" i="27"/>
  <c r="AX20" i="27"/>
  <c r="BB20" i="27" s="1"/>
  <c r="BB19" i="27" s="1"/>
  <c r="AO20" i="27"/>
  <c r="AS20" i="27" s="1"/>
  <c r="AS19" i="27" s="1"/>
  <c r="AF20" i="27"/>
  <c r="AE37" i="27"/>
  <c r="AN37" i="27"/>
  <c r="AW37" i="27"/>
  <c r="AV26" i="27"/>
  <c r="AM26" i="27"/>
  <c r="AD26" i="27"/>
  <c r="AW20" i="27"/>
  <c r="BA20" i="27" s="1"/>
  <c r="BA19" i="27" s="1"/>
  <c r="AE20" i="27"/>
  <c r="AN20" i="27"/>
  <c r="AR20" i="27" s="1"/>
  <c r="AH42" i="27"/>
  <c r="AJ33" i="27"/>
  <c r="BA32" i="27"/>
  <c r="AV16" i="27"/>
  <c r="AM16" i="27"/>
  <c r="AD16" i="27"/>
  <c r="AE6" i="27"/>
  <c r="AW6" i="27"/>
  <c r="BA6" i="27" s="1"/>
  <c r="AN6" i="27"/>
  <c r="AR6" i="27" s="1"/>
  <c r="AQ4" i="27"/>
  <c r="AI2" i="27"/>
  <c r="BE2" i="27" s="1"/>
  <c r="AQ7" i="27"/>
  <c r="AW33" i="27"/>
  <c r="BA33" i="27" s="1"/>
  <c r="AN33" i="27"/>
  <c r="AR33" i="27" s="1"/>
  <c r="AE33" i="27"/>
  <c r="AS32" i="27"/>
  <c r="AV21" i="27"/>
  <c r="AM21" i="27"/>
  <c r="AD21" i="27"/>
  <c r="AV13" i="27"/>
  <c r="AM13" i="27"/>
  <c r="AM11" i="27" s="1"/>
  <c r="AD13" i="27"/>
  <c r="AI29" i="27"/>
  <c r="AV6" i="27"/>
  <c r="AM6" i="27"/>
  <c r="AD6" i="27"/>
  <c r="AV5" i="27"/>
  <c r="AM5" i="27"/>
  <c r="AD5" i="27"/>
  <c r="AZ3" i="27"/>
  <c r="AI3" i="27"/>
  <c r="BE3" i="27" s="1"/>
  <c r="AV43" i="27"/>
  <c r="AM43" i="27"/>
  <c r="AD43" i="27"/>
  <c r="AS41" i="27"/>
  <c r="AI38" i="27"/>
  <c r="BE38" i="27" s="1"/>
  <c r="BB29" i="27"/>
  <c r="BB28" i="27" s="1"/>
  <c r="AX28" i="27"/>
  <c r="AW16" i="27"/>
  <c r="BA16" i="27" s="1"/>
  <c r="BA15" i="27" s="1"/>
  <c r="AN16" i="27"/>
  <c r="AR16" i="27" s="1"/>
  <c r="AR15" i="27" s="1"/>
  <c r="AE16" i="27"/>
  <c r="AJ5" i="27"/>
  <c r="AW12" i="27"/>
  <c r="AN12" i="27"/>
  <c r="AE12" i="27"/>
  <c r="AI24" i="27"/>
  <c r="AQ42" i="27"/>
  <c r="BB41" i="27"/>
  <c r="BB40" i="27" s="1"/>
  <c r="AX40" i="27"/>
  <c r="AI41" i="27"/>
  <c r="AM24" i="27"/>
  <c r="AD24" i="27"/>
  <c r="AV24" i="27"/>
  <c r="AV2" i="27"/>
  <c r="AM2" i="27"/>
  <c r="AD2" i="27"/>
  <c r="AW26" i="27"/>
  <c r="BA26" i="27" s="1"/>
  <c r="AN26" i="27"/>
  <c r="AR26" i="27" s="1"/>
  <c r="AE26" i="27"/>
  <c r="AI21" i="27"/>
  <c r="AI5" i="27"/>
  <c r="AY4" i="27"/>
  <c r="AZ4" i="27"/>
  <c r="AQ12" i="27"/>
  <c r="AJ4" i="27"/>
  <c r="BF4" i="27" s="1"/>
  <c r="AI13" i="27"/>
  <c r="BE13" i="27" s="1"/>
  <c r="AH25" i="27"/>
  <c r="AR24" i="27"/>
  <c r="AZ42" i="27"/>
  <c r="AD41" i="27"/>
  <c r="AM41" i="27"/>
  <c r="AV41" i="27"/>
  <c r="AX38" i="27"/>
  <c r="BB38" i="27" s="1"/>
  <c r="AO38" i="27"/>
  <c r="AS38" i="27" s="1"/>
  <c r="AF38" i="27"/>
  <c r="AV34" i="27"/>
  <c r="AM34" i="27"/>
  <c r="AD34" i="27"/>
  <c r="AX37" i="27"/>
  <c r="AO37" i="27"/>
  <c r="AF37" i="27"/>
  <c r="BB32" i="27"/>
  <c r="BB31" i="27" s="1"/>
  <c r="AX31" i="27"/>
  <c r="AJ42" i="27"/>
  <c r="BF42" i="27" s="1"/>
  <c r="AR41" i="27"/>
  <c r="AJ29" i="27"/>
  <c r="AI32" i="27"/>
  <c r="AV17" i="27"/>
  <c r="AM17" i="27"/>
  <c r="AD17" i="27"/>
  <c r="AH12" i="27"/>
  <c r="AH7" i="27"/>
  <c r="AX3" i="27"/>
  <c r="BB3" i="27" s="1"/>
  <c r="AO3" i="27"/>
  <c r="AS3" i="27" s="1"/>
  <c r="AF3" i="27"/>
  <c r="AX2" i="27"/>
  <c r="BB2" i="27" s="1"/>
  <c r="AO2" i="27"/>
  <c r="AS2" i="27" s="1"/>
  <c r="AF2" i="27"/>
  <c r="AJ6" i="27"/>
  <c r="BF6" i="27" s="1"/>
  <c r="AQ25" i="27"/>
  <c r="BA24" i="27"/>
  <c r="AI4" i="27"/>
  <c r="BE4" i="27" s="1"/>
  <c r="AI43" i="27"/>
  <c r="BE43" i="27" s="1"/>
  <c r="AV32" i="27"/>
  <c r="AM32" i="27"/>
  <c r="AD32" i="27"/>
  <c r="AV29" i="27"/>
  <c r="AM29" i="27"/>
  <c r="AD29" i="27"/>
  <c r="AF24" i="27"/>
  <c r="AX24" i="27"/>
  <c r="AO24" i="27"/>
  <c r="AW40" i="27"/>
  <c r="BA41" i="27"/>
  <c r="AS29" i="27"/>
  <c r="AS28" i="27" s="1"/>
  <c r="AO28" i="27"/>
  <c r="AR32" i="27"/>
  <c r="AR31" i="27" s="1"/>
  <c r="AW28" i="27"/>
  <c r="AX17" i="27"/>
  <c r="BB17" i="27" s="1"/>
  <c r="BB15" i="27" s="1"/>
  <c r="AF17" i="27"/>
  <c r="AO17" i="27"/>
  <c r="AS17" i="27" s="1"/>
  <c r="AG38" i="27"/>
  <c r="AH38" i="27"/>
  <c r="AV37" i="27"/>
  <c r="AM37" i="27"/>
  <c r="AD37" i="27"/>
  <c r="AW7" i="27"/>
  <c r="BA7" i="27" s="1"/>
  <c r="AN7" i="27"/>
  <c r="AR7" i="27" s="1"/>
  <c r="AE7" i="27"/>
  <c r="AG7" i="27" s="1"/>
  <c r="AH4" i="27"/>
  <c r="AG20" i="27"/>
  <c r="AH20" i="27"/>
  <c r="AJ7" i="27"/>
  <c r="BF7" i="27" s="1"/>
  <c r="AZ7" i="27"/>
  <c r="AJ16" i="27"/>
  <c r="AQ3" i="27"/>
  <c r="AJ13" i="27"/>
  <c r="BF13" i="27" s="1"/>
  <c r="AZ25" i="27"/>
  <c r="AJ21" i="27"/>
  <c r="BF21" i="27" s="1"/>
  <c r="AO32" i="26"/>
  <c r="AF21" i="26"/>
  <c r="AL9" i="26"/>
  <c r="AN25" i="26"/>
  <c r="AR25" i="26" s="1"/>
  <c r="AS29" i="26"/>
  <c r="AS28" i="26" s="1"/>
  <c r="AO21" i="26"/>
  <c r="AS21" i="26" s="1"/>
  <c r="AS19" i="26" s="1"/>
  <c r="AE3" i="26"/>
  <c r="AW25" i="26"/>
  <c r="BA25" i="26" s="1"/>
  <c r="AW7" i="26"/>
  <c r="BA7" i="26" s="1"/>
  <c r="AE7" i="26"/>
  <c r="AN7" i="26"/>
  <c r="AR7" i="26" s="1"/>
  <c r="AN6" i="26"/>
  <c r="AR6" i="26" s="1"/>
  <c r="AW6" i="26"/>
  <c r="BA6" i="26" s="1"/>
  <c r="AM2" i="26"/>
  <c r="AQ2" i="26" s="1"/>
  <c r="AN42" i="26"/>
  <c r="AR42" i="26" s="1"/>
  <c r="AM5" i="26"/>
  <c r="AF2" i="26"/>
  <c r="AF3" i="26"/>
  <c r="AG3" i="26" s="1"/>
  <c r="AD2" i="26"/>
  <c r="AU9" i="26"/>
  <c r="AM21" i="26"/>
  <c r="AM12" i="26"/>
  <c r="AQ12" i="26" s="1"/>
  <c r="AQ11" i="26" s="1"/>
  <c r="AV6" i="26"/>
  <c r="AW13" i="26"/>
  <c r="AN13" i="26"/>
  <c r="AR13" i="26" s="1"/>
  <c r="AE13" i="26"/>
  <c r="AF37" i="26"/>
  <c r="AJ37" i="26" s="1"/>
  <c r="AX37" i="26"/>
  <c r="BB37" i="26" s="1"/>
  <c r="AO37" i="26"/>
  <c r="AX25" i="26"/>
  <c r="BB25" i="26" s="1"/>
  <c r="AF25" i="26"/>
  <c r="AO25" i="26"/>
  <c r="AS25" i="26" s="1"/>
  <c r="U34" i="26"/>
  <c r="AV21" i="26"/>
  <c r="AZ21" i="26" s="1"/>
  <c r="AX20" i="26"/>
  <c r="BB20" i="26" s="1"/>
  <c r="AV12" i="26"/>
  <c r="AV11" i="26" s="1"/>
  <c r="AD6" i="26"/>
  <c r="AE6" i="26"/>
  <c r="AI6" i="26" s="1"/>
  <c r="AV25" i="26"/>
  <c r="AM25" i="26"/>
  <c r="AD25" i="26"/>
  <c r="AX24" i="26"/>
  <c r="AO24" i="26"/>
  <c r="AF24" i="26"/>
  <c r="AV29" i="26"/>
  <c r="AM29" i="26"/>
  <c r="AD29" i="26"/>
  <c r="AW24" i="26"/>
  <c r="AN24" i="26"/>
  <c r="AE24" i="26"/>
  <c r="AX41" i="26"/>
  <c r="AO41" i="26"/>
  <c r="AF41" i="26"/>
  <c r="AW26" i="26"/>
  <c r="BA26" i="26" s="1"/>
  <c r="AE26" i="26"/>
  <c r="AN26" i="26"/>
  <c r="AR26" i="26" s="1"/>
  <c r="AV33" i="26"/>
  <c r="AM33" i="26"/>
  <c r="AD33" i="26"/>
  <c r="AE38" i="26"/>
  <c r="AN38" i="26"/>
  <c r="AR38" i="26" s="1"/>
  <c r="AW38" i="26"/>
  <c r="BA38" i="26" s="1"/>
  <c r="AX26" i="26"/>
  <c r="BB26" i="26" s="1"/>
  <c r="AO26" i="26"/>
  <c r="AS26" i="26" s="1"/>
  <c r="AF26" i="26"/>
  <c r="AW12" i="26"/>
  <c r="AN12" i="26"/>
  <c r="AE12" i="26"/>
  <c r="AX38" i="26"/>
  <c r="AO38" i="26"/>
  <c r="AS38" i="26" s="1"/>
  <c r="AF38" i="26"/>
  <c r="AW43" i="26"/>
  <c r="BA43" i="26" s="1"/>
  <c r="AN43" i="26"/>
  <c r="AR43" i="26" s="1"/>
  <c r="AE43" i="26"/>
  <c r="AW37" i="26"/>
  <c r="AN37" i="26"/>
  <c r="AE37" i="26"/>
  <c r="AV41" i="26"/>
  <c r="AM41" i="26"/>
  <c r="AD41" i="26"/>
  <c r="AV4" i="26"/>
  <c r="AM4" i="26"/>
  <c r="AD4" i="26"/>
  <c r="AJ13" i="26"/>
  <c r="BF13" i="26" s="1"/>
  <c r="AX5" i="26"/>
  <c r="BB5" i="26" s="1"/>
  <c r="AO5" i="26"/>
  <c r="AS5" i="26" s="1"/>
  <c r="AF5" i="26"/>
  <c r="AV37" i="26"/>
  <c r="AM37" i="26"/>
  <c r="AD37" i="26"/>
  <c r="AX34" i="26"/>
  <c r="BB34" i="26" s="1"/>
  <c r="AF34" i="26"/>
  <c r="AO34" i="26"/>
  <c r="AS34" i="26" s="1"/>
  <c r="AD20" i="26"/>
  <c r="AV20" i="26"/>
  <c r="AM20" i="26"/>
  <c r="AS32" i="26"/>
  <c r="AS31" i="26" s="1"/>
  <c r="BA29" i="26"/>
  <c r="BA28" i="26" s="1"/>
  <c r="AW28" i="26"/>
  <c r="AH21" i="26"/>
  <c r="AJ20" i="26"/>
  <c r="AN17" i="26"/>
  <c r="AR17" i="26" s="1"/>
  <c r="AE17" i="26"/>
  <c r="AW17" i="26"/>
  <c r="BA17" i="26" s="1"/>
  <c r="AJ33" i="26"/>
  <c r="BF33" i="26" s="1"/>
  <c r="AJ28" i="26"/>
  <c r="AV7" i="26"/>
  <c r="AM7" i="26"/>
  <c r="AD7" i="26"/>
  <c r="AJ2" i="26"/>
  <c r="AH6" i="26"/>
  <c r="AE5" i="26"/>
  <c r="AG5" i="26" s="1"/>
  <c r="AW5" i="26"/>
  <c r="BA5" i="26" s="1"/>
  <c r="AN5" i="26"/>
  <c r="AR5" i="26" s="1"/>
  <c r="AW33" i="26"/>
  <c r="BA33" i="26" s="1"/>
  <c r="AN33" i="26"/>
  <c r="AR33" i="26" s="1"/>
  <c r="AE33" i="26"/>
  <c r="AI34" i="26"/>
  <c r="BE34" i="26" s="1"/>
  <c r="AW16" i="26"/>
  <c r="BA16" i="26" s="1"/>
  <c r="AN16" i="26"/>
  <c r="AR16" i="26" s="1"/>
  <c r="AE16" i="26"/>
  <c r="AR29" i="26"/>
  <c r="AR28" i="26" s="1"/>
  <c r="AN28" i="26"/>
  <c r="AW21" i="26"/>
  <c r="BA21" i="26" s="1"/>
  <c r="BA19" i="26" s="1"/>
  <c r="AN21" i="26"/>
  <c r="AR21" i="26" s="1"/>
  <c r="AR19" i="26" s="1"/>
  <c r="AE21" i="26"/>
  <c r="AV16" i="26"/>
  <c r="AM16" i="26"/>
  <c r="AD16" i="26"/>
  <c r="AX17" i="26"/>
  <c r="BB17" i="26" s="1"/>
  <c r="BB15" i="26" s="1"/>
  <c r="AO17" i="26"/>
  <c r="AS17" i="26" s="1"/>
  <c r="AS15" i="26" s="1"/>
  <c r="AF17" i="26"/>
  <c r="AX4" i="26"/>
  <c r="BB4" i="26" s="1"/>
  <c r="AO4" i="26"/>
  <c r="AS4" i="26" s="1"/>
  <c r="AF4" i="26"/>
  <c r="AI7" i="26"/>
  <c r="BE7" i="26" s="1"/>
  <c r="AZ3" i="26"/>
  <c r="AY3" i="26"/>
  <c r="AZ6" i="26"/>
  <c r="AV34" i="26"/>
  <c r="AM34" i="26"/>
  <c r="AD34" i="26"/>
  <c r="AX28" i="26"/>
  <c r="BB29" i="26"/>
  <c r="BB28" i="26" s="1"/>
  <c r="AV26" i="26"/>
  <c r="AM26" i="26"/>
  <c r="AD26" i="26"/>
  <c r="AV24" i="26"/>
  <c r="AM24" i="26"/>
  <c r="AD24" i="26"/>
  <c r="AP13" i="26"/>
  <c r="AQ13" i="26"/>
  <c r="BB32" i="26"/>
  <c r="AQ21" i="26"/>
  <c r="AJ43" i="26"/>
  <c r="BF43" i="26" s="1"/>
  <c r="AI42" i="26"/>
  <c r="BE42" i="26" s="1"/>
  <c r="AH12" i="26"/>
  <c r="AX6" i="26"/>
  <c r="BB6" i="26" s="1"/>
  <c r="AO6" i="26"/>
  <c r="AS6" i="26" s="1"/>
  <c r="AF6" i="26"/>
  <c r="AI20" i="26"/>
  <c r="AJ16" i="26"/>
  <c r="AH5" i="26"/>
  <c r="AH3" i="26"/>
  <c r="AE4" i="26"/>
  <c r="AW4" i="26"/>
  <c r="BA4" i="26" s="1"/>
  <c r="AN4" i="26"/>
  <c r="AR4" i="26" s="1"/>
  <c r="AG2" i="26"/>
  <c r="AH2" i="26"/>
  <c r="AJ42" i="26"/>
  <c r="BF42" i="26" s="1"/>
  <c r="AW32" i="26"/>
  <c r="AN32" i="26"/>
  <c r="AE32" i="26"/>
  <c r="AI25" i="26"/>
  <c r="AJ32" i="26"/>
  <c r="AV42" i="26"/>
  <c r="AD42" i="26"/>
  <c r="AM42" i="26"/>
  <c r="AN41" i="26"/>
  <c r="AW41" i="26"/>
  <c r="AE41" i="26"/>
  <c r="AV38" i="26"/>
  <c r="AM38" i="26"/>
  <c r="AD38" i="26"/>
  <c r="AV43" i="26"/>
  <c r="AM43" i="26"/>
  <c r="AD43" i="26"/>
  <c r="AS37" i="26"/>
  <c r="AV32" i="26"/>
  <c r="AM32" i="26"/>
  <c r="AD32" i="26"/>
  <c r="AG13" i="26"/>
  <c r="AH13" i="26"/>
  <c r="AX12" i="26"/>
  <c r="AO12" i="26"/>
  <c r="AF12" i="26"/>
  <c r="AI29" i="26"/>
  <c r="BB19" i="26"/>
  <c r="AV17" i="26"/>
  <c r="AM17" i="26"/>
  <c r="AD17" i="26"/>
  <c r="AJ21" i="26"/>
  <c r="BF21" i="26" s="1"/>
  <c r="AI2" i="26"/>
  <c r="BE2" i="26" s="1"/>
  <c r="AZ5" i="26"/>
  <c r="AJ7" i="26"/>
  <c r="BF7" i="26" s="1"/>
  <c r="AP3" i="26"/>
  <c r="AQ3" i="26"/>
  <c r="AI13" i="26"/>
  <c r="AQ6" i="26"/>
  <c r="AI3" i="26"/>
  <c r="BE3" i="26" s="1"/>
  <c r="AZ2" i="26"/>
  <c r="AN20" i="25"/>
  <c r="AR20" i="25" s="1"/>
  <c r="AW20" i="25"/>
  <c r="BA20" i="25" s="1"/>
  <c r="AS19" i="25"/>
  <c r="AO13" i="25"/>
  <c r="AS13" i="25" s="1"/>
  <c r="AV26" i="25"/>
  <c r="AX21" i="25"/>
  <c r="BB21" i="25" s="1"/>
  <c r="AU9" i="25"/>
  <c r="U25" i="25"/>
  <c r="AV25" i="25" s="1"/>
  <c r="AE41" i="25"/>
  <c r="BB19" i="25"/>
  <c r="AM20" i="25"/>
  <c r="AQ20" i="25" s="1"/>
  <c r="AW12" i="25"/>
  <c r="AE12" i="25"/>
  <c r="AE4" i="25"/>
  <c r="AI4" i="25" s="1"/>
  <c r="AN4" i="25"/>
  <c r="AR4" i="25" s="1"/>
  <c r="AO32" i="25"/>
  <c r="AS32" i="25" s="1"/>
  <c r="AN13" i="25"/>
  <c r="AR13" i="25" s="1"/>
  <c r="AX32" i="25"/>
  <c r="AV20" i="25"/>
  <c r="AZ20" i="25" s="1"/>
  <c r="AE16" i="25"/>
  <c r="AI16" i="25" s="1"/>
  <c r="AN43" i="25"/>
  <c r="AR43" i="25" s="1"/>
  <c r="AW13" i="25"/>
  <c r="BA13" i="25" s="1"/>
  <c r="AD26" i="25"/>
  <c r="AF21" i="25"/>
  <c r="AJ21" i="25" s="1"/>
  <c r="AN16" i="25"/>
  <c r="AR16" i="25" s="1"/>
  <c r="AE43" i="25"/>
  <c r="AI43" i="25" s="1"/>
  <c r="BE43" i="25" s="1"/>
  <c r="AX43" i="25"/>
  <c r="BB43" i="25" s="1"/>
  <c r="AF13" i="25"/>
  <c r="AN21" i="25"/>
  <c r="AR21" i="25" s="1"/>
  <c r="AR19" i="25" s="1"/>
  <c r="AE21" i="25"/>
  <c r="AI21" i="25" s="1"/>
  <c r="AW21" i="25"/>
  <c r="BA21" i="25" s="1"/>
  <c r="BA19" i="25" s="1"/>
  <c r="AO3" i="25"/>
  <c r="AS3" i="25" s="1"/>
  <c r="AF3" i="25"/>
  <c r="AJ3" i="25" s="1"/>
  <c r="AX3" i="25"/>
  <c r="BB3" i="25" s="1"/>
  <c r="AN24" i="25"/>
  <c r="AP24" i="25" s="1"/>
  <c r="AE24" i="25"/>
  <c r="AI24" i="25" s="1"/>
  <c r="AW24" i="25"/>
  <c r="U16" i="25"/>
  <c r="AD16" i="25" s="1"/>
  <c r="AN12" i="25"/>
  <c r="AP12" i="25" s="1"/>
  <c r="AW4" i="25"/>
  <c r="BA4" i="25" s="1"/>
  <c r="AF43" i="25"/>
  <c r="AE20" i="25"/>
  <c r="AM5" i="25"/>
  <c r="AV5" i="25"/>
  <c r="AD5" i="25"/>
  <c r="AX42" i="25"/>
  <c r="BB42" i="25" s="1"/>
  <c r="AO42" i="25"/>
  <c r="AS42" i="25" s="1"/>
  <c r="AF42" i="25"/>
  <c r="AX37" i="25"/>
  <c r="AO37" i="25"/>
  <c r="AF37" i="25"/>
  <c r="AV43" i="25"/>
  <c r="AD43" i="25"/>
  <c r="AM43" i="25"/>
  <c r="AW37" i="25"/>
  <c r="AN37" i="25"/>
  <c r="AE37" i="25"/>
  <c r="AX17" i="25"/>
  <c r="BB17" i="25" s="1"/>
  <c r="AO17" i="25"/>
  <c r="AS17" i="25" s="1"/>
  <c r="AF17" i="25"/>
  <c r="AV38" i="25"/>
  <c r="AV36" i="25" s="1"/>
  <c r="AD38" i="25"/>
  <c r="AM38" i="25"/>
  <c r="AM36" i="25" s="1"/>
  <c r="AV6" i="25"/>
  <c r="AM6" i="25"/>
  <c r="AD6" i="25"/>
  <c r="AX34" i="25"/>
  <c r="BB34" i="25" s="1"/>
  <c r="AO34" i="25"/>
  <c r="AS34" i="25" s="1"/>
  <c r="AF34" i="25"/>
  <c r="AF29" i="25"/>
  <c r="AX29" i="25"/>
  <c r="AO29" i="25"/>
  <c r="AX26" i="25"/>
  <c r="BB26" i="25" s="1"/>
  <c r="AO26" i="25"/>
  <c r="AS26" i="25" s="1"/>
  <c r="AF26" i="25"/>
  <c r="AM41" i="25"/>
  <c r="AD41" i="25"/>
  <c r="AV41" i="25"/>
  <c r="AN32" i="25"/>
  <c r="AE32" i="25"/>
  <c r="AW32" i="25"/>
  <c r="AI38" i="25"/>
  <c r="BE38" i="25" s="1"/>
  <c r="AX7" i="25"/>
  <c r="BB7" i="25" s="1"/>
  <c r="AF7" i="25"/>
  <c r="AO7" i="25"/>
  <c r="AS7" i="25" s="1"/>
  <c r="AQ37" i="25"/>
  <c r="AV7" i="25"/>
  <c r="AM7" i="25"/>
  <c r="AD7" i="25"/>
  <c r="BA41" i="25"/>
  <c r="AO16" i="25"/>
  <c r="AS16" i="25" s="1"/>
  <c r="AF16" i="25"/>
  <c r="AX16" i="25"/>
  <c r="BB16" i="25" s="1"/>
  <c r="AJ24" i="25"/>
  <c r="AS12" i="25"/>
  <c r="AS11" i="25" s="1"/>
  <c r="AX4" i="25"/>
  <c r="BB4" i="25" s="1"/>
  <c r="AO4" i="25"/>
  <c r="AS4" i="25" s="1"/>
  <c r="AF4" i="25"/>
  <c r="AG4" i="25" s="1"/>
  <c r="AH3" i="25"/>
  <c r="AI2" i="25"/>
  <c r="BE2" i="25" s="1"/>
  <c r="AX25" i="25"/>
  <c r="BB25" i="25" s="1"/>
  <c r="AO25" i="25"/>
  <c r="AS25" i="25" s="1"/>
  <c r="AF25" i="25"/>
  <c r="AV34" i="25"/>
  <c r="AM34" i="25"/>
  <c r="AD34" i="25"/>
  <c r="AW25" i="25"/>
  <c r="BA25" i="25" s="1"/>
  <c r="AN25" i="25"/>
  <c r="AR25" i="25" s="1"/>
  <c r="AE25" i="25"/>
  <c r="AI29" i="25"/>
  <c r="AW6" i="25"/>
  <c r="BA6" i="25" s="1"/>
  <c r="AN6" i="25"/>
  <c r="AR6" i="25" s="1"/>
  <c r="AE6" i="25"/>
  <c r="AW42" i="25"/>
  <c r="BA42" i="25" s="1"/>
  <c r="AN42" i="25"/>
  <c r="AR42" i="25" s="1"/>
  <c r="AE42" i="25"/>
  <c r="AV16" i="25"/>
  <c r="AM16" i="25"/>
  <c r="AZ37" i="25"/>
  <c r="AV21" i="25"/>
  <c r="AM21" i="25"/>
  <c r="AD21" i="25"/>
  <c r="AZ24" i="25"/>
  <c r="AI20" i="25"/>
  <c r="AW17" i="25"/>
  <c r="BA17" i="25" s="1"/>
  <c r="BA15" i="25" s="1"/>
  <c r="AN17" i="25"/>
  <c r="AR17" i="25" s="1"/>
  <c r="AR15" i="25" s="1"/>
  <c r="AE17" i="25"/>
  <c r="AH12" i="25"/>
  <c r="AG12" i="25"/>
  <c r="AN7" i="25"/>
  <c r="AR7" i="25" s="1"/>
  <c r="AW7" i="25"/>
  <c r="BA7" i="25" s="1"/>
  <c r="AE7" i="25"/>
  <c r="BB24" i="25"/>
  <c r="BB23" i="25" s="1"/>
  <c r="BB12" i="25"/>
  <c r="BB11" i="25" s="1"/>
  <c r="AX11" i="25"/>
  <c r="AJ5" i="25"/>
  <c r="BF5" i="25" s="1"/>
  <c r="AJ32" i="25"/>
  <c r="AQ26" i="25"/>
  <c r="AJ13" i="25"/>
  <c r="BF13" i="25" s="1"/>
  <c r="AW3" i="25"/>
  <c r="BA3" i="25" s="1"/>
  <c r="AN3" i="25"/>
  <c r="AR3" i="25" s="1"/>
  <c r="AE3" i="25"/>
  <c r="AH4" i="25"/>
  <c r="AQ3" i="25"/>
  <c r="AW34" i="25"/>
  <c r="BA34" i="25" s="1"/>
  <c r="AE34" i="25"/>
  <c r="AN34" i="25"/>
  <c r="AR34" i="25" s="1"/>
  <c r="AJ38" i="25"/>
  <c r="BF38" i="25" s="1"/>
  <c r="U33" i="25"/>
  <c r="AV32" i="25"/>
  <c r="AM32" i="25"/>
  <c r="AD32" i="25"/>
  <c r="AX33" i="25"/>
  <c r="BB33" i="25" s="1"/>
  <c r="AO33" i="25"/>
  <c r="AS33" i="25" s="1"/>
  <c r="AF33" i="25"/>
  <c r="AN28" i="25"/>
  <c r="AR29" i="25"/>
  <c r="AR28" i="25" s="1"/>
  <c r="AH42" i="25"/>
  <c r="AI41" i="25"/>
  <c r="AI33" i="25"/>
  <c r="BE33" i="25" s="1"/>
  <c r="AJ20" i="25"/>
  <c r="AQ12" i="25"/>
  <c r="AI13" i="25"/>
  <c r="BE13" i="25" s="1"/>
  <c r="AI12" i="25"/>
  <c r="AZ26" i="25"/>
  <c r="AJ6" i="25"/>
  <c r="BF6" i="25" s="1"/>
  <c r="AH20" i="25"/>
  <c r="AG20" i="25"/>
  <c r="AQ4" i="25"/>
  <c r="AX2" i="25"/>
  <c r="BB2" i="25" s="1"/>
  <c r="AO2" i="25"/>
  <c r="AS2" i="25" s="1"/>
  <c r="AF2" i="25"/>
  <c r="AI5" i="25"/>
  <c r="BE5" i="25" s="1"/>
  <c r="AN26" i="25"/>
  <c r="AR26" i="25" s="1"/>
  <c r="AE26" i="25"/>
  <c r="AW26" i="25"/>
  <c r="BA26" i="25" s="1"/>
  <c r="AZ42" i="25"/>
  <c r="AD25" i="25"/>
  <c r="AQ24" i="25"/>
  <c r="AV2" i="25"/>
  <c r="AM2" i="25"/>
  <c r="AD2" i="25"/>
  <c r="AF41" i="25"/>
  <c r="AO41" i="25"/>
  <c r="AX41" i="25"/>
  <c r="U29" i="25"/>
  <c r="AQ42" i="25"/>
  <c r="AH37" i="25"/>
  <c r="AV13" i="25"/>
  <c r="AM13" i="25"/>
  <c r="AD13" i="25"/>
  <c r="AH24" i="25"/>
  <c r="AD17" i="25"/>
  <c r="AV17" i="25"/>
  <c r="AM17" i="25"/>
  <c r="AZ12" i="25"/>
  <c r="AY12" i="25"/>
  <c r="AS24" i="25"/>
  <c r="AJ12" i="25"/>
  <c r="BB32" i="25"/>
  <c r="AZ4" i="25"/>
  <c r="AZ3" i="25"/>
  <c r="AX16" i="24"/>
  <c r="BB16" i="24" s="1"/>
  <c r="AF3" i="24"/>
  <c r="AO3" i="24"/>
  <c r="AS3" i="24" s="1"/>
  <c r="AC9" i="24"/>
  <c r="AX24" i="24"/>
  <c r="AX7" i="24"/>
  <c r="BB7" i="24" s="1"/>
  <c r="AW41" i="24"/>
  <c r="BA41" i="24" s="1"/>
  <c r="AN41" i="24"/>
  <c r="AR41" i="24" s="1"/>
  <c r="AE41" i="24"/>
  <c r="AY24" i="24"/>
  <c r="AW20" i="24"/>
  <c r="BA20" i="24" s="1"/>
  <c r="AO6" i="24"/>
  <c r="AS6" i="24" s="1"/>
  <c r="AD33" i="24"/>
  <c r="AX41" i="24"/>
  <c r="AF34" i="24"/>
  <c r="AH34" i="24"/>
  <c r="BD34" i="24" s="1"/>
  <c r="AF13" i="24"/>
  <c r="AV33" i="24"/>
  <c r="AZ33" i="24" s="1"/>
  <c r="AX21" i="24"/>
  <c r="BB21" i="24" s="1"/>
  <c r="BB19" i="24" s="1"/>
  <c r="AF16" i="24"/>
  <c r="AJ16" i="24" s="1"/>
  <c r="AO4" i="24"/>
  <c r="AS4" i="24" s="1"/>
  <c r="AF4" i="24"/>
  <c r="AX4" i="24"/>
  <c r="BB4" i="24" s="1"/>
  <c r="AD13" i="24"/>
  <c r="AG13" i="24" s="1"/>
  <c r="AV13" i="24"/>
  <c r="AM13" i="24"/>
  <c r="AN16" i="24"/>
  <c r="AR16" i="24" s="1"/>
  <c r="AE16" i="24"/>
  <c r="AI16" i="24" s="1"/>
  <c r="AW16" i="24"/>
  <c r="BA16" i="24" s="1"/>
  <c r="AD6" i="24"/>
  <c r="AV6" i="24"/>
  <c r="AY6" i="24" s="1"/>
  <c r="AM6" i="24"/>
  <c r="AQ6" i="24" s="1"/>
  <c r="AE17" i="24"/>
  <c r="AW17" i="24"/>
  <c r="BA17" i="24" s="1"/>
  <c r="AN17" i="24"/>
  <c r="AR17" i="24" s="1"/>
  <c r="AM16" i="24"/>
  <c r="AQ16" i="24" s="1"/>
  <c r="AO20" i="24"/>
  <c r="AS20" i="24" s="1"/>
  <c r="AS19" i="24" s="1"/>
  <c r="AV16" i="24"/>
  <c r="AO17" i="24"/>
  <c r="AS17" i="24" s="1"/>
  <c r="AS15" i="24" s="1"/>
  <c r="AU9" i="24"/>
  <c r="AM43" i="24"/>
  <c r="AF7" i="24"/>
  <c r="AJ7" i="24" s="1"/>
  <c r="BF7" i="24" s="1"/>
  <c r="AV43" i="24"/>
  <c r="AZ43" i="24" s="1"/>
  <c r="AO32" i="24"/>
  <c r="AX32" i="24"/>
  <c r="AF32" i="24"/>
  <c r="AN5" i="24"/>
  <c r="AR5" i="24" s="1"/>
  <c r="AE5" i="24"/>
  <c r="AW5" i="24"/>
  <c r="BA5" i="24" s="1"/>
  <c r="AV4" i="24"/>
  <c r="AM4" i="24"/>
  <c r="AD4" i="24"/>
  <c r="AX43" i="24"/>
  <c r="BB43" i="24" s="1"/>
  <c r="AO43" i="24"/>
  <c r="AS43" i="24" s="1"/>
  <c r="AF43" i="24"/>
  <c r="AX33" i="24"/>
  <c r="BB33" i="24" s="1"/>
  <c r="AO33" i="24"/>
  <c r="AS33" i="24" s="1"/>
  <c r="AF33" i="24"/>
  <c r="AX5" i="24"/>
  <c r="BB5" i="24" s="1"/>
  <c r="AO5" i="24"/>
  <c r="AS5" i="24" s="1"/>
  <c r="AF5" i="24"/>
  <c r="AV41" i="24"/>
  <c r="AM41" i="24"/>
  <c r="AD41" i="24"/>
  <c r="AV38" i="24"/>
  <c r="AM38" i="24"/>
  <c r="AD38" i="24"/>
  <c r="AX26" i="24"/>
  <c r="BB26" i="24" s="1"/>
  <c r="AO26" i="24"/>
  <c r="AS26" i="24" s="1"/>
  <c r="AF26" i="24"/>
  <c r="AE33" i="24"/>
  <c r="AW33" i="24"/>
  <c r="AN33" i="24"/>
  <c r="AR29" i="24"/>
  <c r="AR28" i="24" s="1"/>
  <c r="AN28" i="24"/>
  <c r="AJ29" i="24"/>
  <c r="AW37" i="24"/>
  <c r="AN37" i="24"/>
  <c r="AP37" i="24" s="1"/>
  <c r="AE37" i="24"/>
  <c r="AG37" i="24" s="1"/>
  <c r="AH32" i="24"/>
  <c r="AD29" i="24"/>
  <c r="AM29" i="24"/>
  <c r="AV29" i="24"/>
  <c r="BB37" i="24"/>
  <c r="BB36" i="24" s="1"/>
  <c r="AX36" i="24"/>
  <c r="AW26" i="24"/>
  <c r="BA26" i="24" s="1"/>
  <c r="AE26" i="24"/>
  <c r="AN26" i="24"/>
  <c r="AR26" i="24" s="1"/>
  <c r="AW7" i="24"/>
  <c r="BA7" i="24" s="1"/>
  <c r="AN7" i="24"/>
  <c r="AR7" i="24" s="1"/>
  <c r="AE7" i="24"/>
  <c r="AZ17" i="24"/>
  <c r="AY17" i="24"/>
  <c r="AW4" i="24"/>
  <c r="BA4" i="24" s="1"/>
  <c r="AN4" i="24"/>
  <c r="AR4" i="24" s="1"/>
  <c r="AE4" i="24"/>
  <c r="AI41" i="24"/>
  <c r="AQ21" i="24"/>
  <c r="AR24" i="24"/>
  <c r="AW38" i="24"/>
  <c r="BA38" i="24" s="1"/>
  <c r="AN38" i="24"/>
  <c r="AR38" i="24" s="1"/>
  <c r="AE38" i="24"/>
  <c r="AR42" i="24"/>
  <c r="BE42" i="24" s="1"/>
  <c r="AI28" i="24"/>
  <c r="AJ41" i="24"/>
  <c r="AS24" i="24"/>
  <c r="AJ34" i="24"/>
  <c r="BF34" i="24" s="1"/>
  <c r="AP24" i="24"/>
  <c r="AZ21" i="24"/>
  <c r="AQ37" i="24"/>
  <c r="AQ32" i="24"/>
  <c r="AQ31" i="24" s="1"/>
  <c r="AM31" i="24"/>
  <c r="AM26" i="24"/>
  <c r="AV26" i="24"/>
  <c r="AD26" i="24"/>
  <c r="AW23" i="24"/>
  <c r="BA24" i="24"/>
  <c r="AN43" i="24"/>
  <c r="AR43" i="24" s="1"/>
  <c r="AE43" i="24"/>
  <c r="AE40" i="24" s="1"/>
  <c r="AW43" i="24"/>
  <c r="BA43" i="24" s="1"/>
  <c r="AJ21" i="24"/>
  <c r="AH16" i="24"/>
  <c r="AW3" i="24"/>
  <c r="BA3" i="24" s="1"/>
  <c r="AN3" i="24"/>
  <c r="AR3" i="24" s="1"/>
  <c r="AE3" i="24"/>
  <c r="AJ13" i="24"/>
  <c r="BF13" i="24" s="1"/>
  <c r="AQ13" i="24"/>
  <c r="AO11" i="24"/>
  <c r="AS12" i="24"/>
  <c r="AS11" i="24" s="1"/>
  <c r="BA12" i="24"/>
  <c r="AW13" i="24"/>
  <c r="BA13" i="24" s="1"/>
  <c r="AN13" i="24"/>
  <c r="AR13" i="24" s="1"/>
  <c r="AE13" i="24"/>
  <c r="BB15" i="24"/>
  <c r="AI6" i="24"/>
  <c r="BE6" i="24" s="1"/>
  <c r="AF25" i="24"/>
  <c r="AO25" i="24"/>
  <c r="AS25" i="24" s="1"/>
  <c r="AX25" i="24"/>
  <c r="BB25" i="24" s="1"/>
  <c r="U42" i="24"/>
  <c r="AI25" i="24"/>
  <c r="BE25" i="24" s="1"/>
  <c r="AD20" i="24"/>
  <c r="AM20" i="24"/>
  <c r="AV20" i="24"/>
  <c r="AQ43" i="24"/>
  <c r="AV36" i="24"/>
  <c r="AZ37" i="24"/>
  <c r="AW34" i="24"/>
  <c r="AN34" i="24"/>
  <c r="AE34" i="24"/>
  <c r="AZ32" i="24"/>
  <c r="AZ31" i="24" s="1"/>
  <c r="AV31" i="24"/>
  <c r="AG24" i="24"/>
  <c r="AH24" i="24"/>
  <c r="AW21" i="24"/>
  <c r="BA21" i="24" s="1"/>
  <c r="BA19" i="24" s="1"/>
  <c r="AN21" i="24"/>
  <c r="AR21" i="24" s="1"/>
  <c r="AR19" i="24" s="1"/>
  <c r="AE21" i="24"/>
  <c r="AJ37" i="24"/>
  <c r="AF36" i="24"/>
  <c r="AX28" i="24"/>
  <c r="BB29" i="24"/>
  <c r="BB28" i="24" s="1"/>
  <c r="BA15" i="24"/>
  <c r="AQ17" i="24"/>
  <c r="AV5" i="24"/>
  <c r="AM5" i="24"/>
  <c r="AD5" i="24"/>
  <c r="AZ13" i="24"/>
  <c r="AX11" i="24"/>
  <c r="BB12" i="24"/>
  <c r="BB11" i="24" s="1"/>
  <c r="AJ17" i="24"/>
  <c r="AS41" i="24"/>
  <c r="AJ24" i="24"/>
  <c r="AH37" i="24"/>
  <c r="AV3" i="24"/>
  <c r="AM3" i="24"/>
  <c r="AD3" i="24"/>
  <c r="AN11" i="24"/>
  <c r="AR12" i="24"/>
  <c r="AR11" i="24" s="1"/>
  <c r="AI20" i="24"/>
  <c r="AX42" i="24"/>
  <c r="BB42" i="24" s="1"/>
  <c r="AO42" i="24"/>
  <c r="AS42" i="24" s="1"/>
  <c r="AF42" i="24"/>
  <c r="AV25" i="24"/>
  <c r="AD25" i="24"/>
  <c r="AM25" i="24"/>
  <c r="AW28" i="24"/>
  <c r="BA29" i="24"/>
  <c r="BA28" i="24" s="1"/>
  <c r="BB24" i="24"/>
  <c r="BB41" i="24"/>
  <c r="BB40" i="24" s="1"/>
  <c r="AJ38" i="24"/>
  <c r="BF38" i="24" s="1"/>
  <c r="AV12" i="24"/>
  <c r="AM12" i="24"/>
  <c r="AD12" i="24"/>
  <c r="AH21" i="24"/>
  <c r="AN32" i="24"/>
  <c r="AW32" i="24"/>
  <c r="AY32" i="24" s="1"/>
  <c r="AE32" i="24"/>
  <c r="AI24" i="24"/>
  <c r="AJ20" i="24"/>
  <c r="AS37" i="24"/>
  <c r="AS36" i="24" s="1"/>
  <c r="AO36" i="24"/>
  <c r="AO28" i="24"/>
  <c r="AS29" i="24"/>
  <c r="AS28" i="24" s="1"/>
  <c r="AZ16" i="24"/>
  <c r="AY16" i="24"/>
  <c r="AV7" i="24"/>
  <c r="AM7" i="24"/>
  <c r="AD7" i="24"/>
  <c r="AH17" i="24"/>
  <c r="AI12" i="24"/>
  <c r="AJ6" i="24"/>
  <c r="AJ3" i="24"/>
  <c r="AW7" i="23"/>
  <c r="BA7" i="23" s="1"/>
  <c r="AN7" i="23"/>
  <c r="AR7" i="23" s="1"/>
  <c r="AE7" i="23"/>
  <c r="AW43" i="23"/>
  <c r="BA43" i="23" s="1"/>
  <c r="AO6" i="23"/>
  <c r="AS6" i="23" s="1"/>
  <c r="AV3" i="23"/>
  <c r="AZ3" i="23" s="1"/>
  <c r="AW13" i="23"/>
  <c r="BA13" i="23" s="1"/>
  <c r="AL9" i="23"/>
  <c r="AO33" i="23"/>
  <c r="AS33" i="23" s="1"/>
  <c r="AX33" i="23"/>
  <c r="BB33" i="23" s="1"/>
  <c r="AF33" i="23"/>
  <c r="AF32" i="23"/>
  <c r="AJ32" i="23" s="1"/>
  <c r="AN41" i="23"/>
  <c r="AR41" i="23" s="1"/>
  <c r="AR40" i="23" s="1"/>
  <c r="AE13" i="23"/>
  <c r="AI13" i="23" s="1"/>
  <c r="BE13" i="23" s="1"/>
  <c r="AO2" i="23"/>
  <c r="AS2" i="23" s="1"/>
  <c r="AW6" i="23"/>
  <c r="BA6" i="23" s="1"/>
  <c r="AE41" i="23"/>
  <c r="AI41" i="23" s="1"/>
  <c r="AF17" i="23"/>
  <c r="AF2" i="23"/>
  <c r="AG2" i="23" s="1"/>
  <c r="AO20" i="23"/>
  <c r="AS20" i="23" s="1"/>
  <c r="AS19" i="23" s="1"/>
  <c r="AD38" i="23"/>
  <c r="AG38" i="23" s="1"/>
  <c r="AM38" i="23"/>
  <c r="AV38" i="23"/>
  <c r="AZ38" i="23" s="1"/>
  <c r="U43" i="23"/>
  <c r="AV43" i="23" s="1"/>
  <c r="AO41" i="23"/>
  <c r="AF38" i="23"/>
  <c r="AJ38" i="23" s="1"/>
  <c r="BF38" i="23" s="1"/>
  <c r="AN33" i="23"/>
  <c r="AR33" i="23" s="1"/>
  <c r="AE32" i="23"/>
  <c r="AI32" i="23" s="1"/>
  <c r="AO17" i="23"/>
  <c r="AS17" i="23" s="1"/>
  <c r="AF7" i="23"/>
  <c r="AJ7" i="23" s="1"/>
  <c r="BF7" i="23" s="1"/>
  <c r="AM5" i="23"/>
  <c r="AO3" i="23"/>
  <c r="AS3" i="23" s="1"/>
  <c r="AO13" i="23"/>
  <c r="AS13" i="23" s="1"/>
  <c r="AF13" i="23"/>
  <c r="AJ13" i="23" s="1"/>
  <c r="BF13" i="23" s="1"/>
  <c r="AU9" i="23"/>
  <c r="AF41" i="23"/>
  <c r="AF3" i="23"/>
  <c r="AG3" i="23" s="1"/>
  <c r="AE37" i="23"/>
  <c r="AN37" i="23"/>
  <c r="AW37" i="23"/>
  <c r="AE34" i="23"/>
  <c r="AN34" i="23"/>
  <c r="AR34" i="23" s="1"/>
  <c r="AW34" i="23"/>
  <c r="BA34" i="23" s="1"/>
  <c r="AX34" i="23"/>
  <c r="BB34" i="23" s="1"/>
  <c r="AO34" i="23"/>
  <c r="AS34" i="23" s="1"/>
  <c r="AF34" i="23"/>
  <c r="AX29" i="23"/>
  <c r="AO29" i="23"/>
  <c r="AF29" i="23"/>
  <c r="AM26" i="23"/>
  <c r="AV26" i="23"/>
  <c r="AD26" i="23"/>
  <c r="AV21" i="23"/>
  <c r="AM21" i="23"/>
  <c r="AD21" i="23"/>
  <c r="AV32" i="23"/>
  <c r="AM32" i="23"/>
  <c r="AD32" i="23"/>
  <c r="AV24" i="23"/>
  <c r="AM24" i="23"/>
  <c r="AD24" i="23"/>
  <c r="AE16" i="23"/>
  <c r="AW16" i="23"/>
  <c r="BA16" i="23" s="1"/>
  <c r="BA15" i="23" s="1"/>
  <c r="AN16" i="23"/>
  <c r="AR16" i="23" s="1"/>
  <c r="AR15" i="23" s="1"/>
  <c r="AX16" i="23"/>
  <c r="BB16" i="23" s="1"/>
  <c r="BB15" i="23" s="1"/>
  <c r="AO16" i="23"/>
  <c r="AS16" i="23" s="1"/>
  <c r="AS15" i="23" s="1"/>
  <c r="AF16" i="23"/>
  <c r="AW12" i="23"/>
  <c r="AN12" i="23"/>
  <c r="AE12" i="23"/>
  <c r="BB41" i="23"/>
  <c r="AS32" i="23"/>
  <c r="AS31" i="23" s="1"/>
  <c r="AN40" i="23"/>
  <c r="AV20" i="23"/>
  <c r="AM20" i="23"/>
  <c r="AD20" i="23"/>
  <c r="AX25" i="23"/>
  <c r="BB25" i="23" s="1"/>
  <c r="AO25" i="23"/>
  <c r="AS25" i="23" s="1"/>
  <c r="AF25" i="23"/>
  <c r="AJ21" i="23"/>
  <c r="BF21" i="23" s="1"/>
  <c r="AI7" i="23"/>
  <c r="AH5" i="23"/>
  <c r="AS12" i="23"/>
  <c r="AS11" i="23" s="1"/>
  <c r="AO11" i="23"/>
  <c r="AI3" i="23"/>
  <c r="BE3" i="23" s="1"/>
  <c r="AY2" i="23"/>
  <c r="AZ2" i="23"/>
  <c r="AH3" i="23"/>
  <c r="AZ6" i="23"/>
  <c r="AV37" i="23"/>
  <c r="AM37" i="23"/>
  <c r="AD37" i="23"/>
  <c r="AM41" i="23"/>
  <c r="AV41" i="23"/>
  <c r="AD41" i="23"/>
  <c r="AV34" i="23"/>
  <c r="AM34" i="23"/>
  <c r="AD34" i="23"/>
  <c r="BB32" i="23"/>
  <c r="BA41" i="23"/>
  <c r="BA40" i="23" s="1"/>
  <c r="AX24" i="23"/>
  <c r="AO24" i="23"/>
  <c r="AF24" i="23"/>
  <c r="AI42" i="23"/>
  <c r="BE42" i="23" s="1"/>
  <c r="AW20" i="23"/>
  <c r="BA20" i="23" s="1"/>
  <c r="AN20" i="23"/>
  <c r="AR20" i="23" s="1"/>
  <c r="AE20" i="23"/>
  <c r="AV13" i="23"/>
  <c r="AM13" i="23"/>
  <c r="AD13" i="23"/>
  <c r="AI24" i="23"/>
  <c r="AJ20" i="23"/>
  <c r="AZ5" i="23"/>
  <c r="BB12" i="23"/>
  <c r="BB11" i="23" s="1"/>
  <c r="AX11" i="23"/>
  <c r="AJ6" i="23"/>
  <c r="AQ3" i="23"/>
  <c r="AI2" i="23"/>
  <c r="BE2" i="23" s="1"/>
  <c r="AJ42" i="23"/>
  <c r="BF42" i="23" s="1"/>
  <c r="BA32" i="23"/>
  <c r="AV29" i="23"/>
  <c r="AM29" i="23"/>
  <c r="AD29" i="23"/>
  <c r="AZ42" i="23"/>
  <c r="AY42" i="23"/>
  <c r="AV25" i="23"/>
  <c r="AM25" i="23"/>
  <c r="AD25" i="23"/>
  <c r="AO43" i="23"/>
  <c r="AS43" i="23" s="1"/>
  <c r="AX43" i="23"/>
  <c r="BB43" i="23" s="1"/>
  <c r="AF43" i="23"/>
  <c r="AX37" i="23"/>
  <c r="AO37" i="23"/>
  <c r="AF37" i="23"/>
  <c r="AV33" i="23"/>
  <c r="AM33" i="23"/>
  <c r="AD33" i="23"/>
  <c r="AI38" i="23"/>
  <c r="BE38" i="23" s="1"/>
  <c r="AH42" i="23"/>
  <c r="AG42" i="23"/>
  <c r="AV17" i="23"/>
  <c r="AM17" i="23"/>
  <c r="AD17" i="23"/>
  <c r="AV16" i="23"/>
  <c r="AM16" i="23"/>
  <c r="AD16" i="23"/>
  <c r="AN29" i="23"/>
  <c r="AW29" i="23"/>
  <c r="AE29" i="23"/>
  <c r="AR24" i="23"/>
  <c r="AV4" i="23"/>
  <c r="AM4" i="23"/>
  <c r="AD4" i="23"/>
  <c r="AW21" i="23"/>
  <c r="BA21" i="23" s="1"/>
  <c r="AN21" i="23"/>
  <c r="AR21" i="23" s="1"/>
  <c r="AE21" i="23"/>
  <c r="AJ17" i="23"/>
  <c r="BF17" i="23" s="1"/>
  <c r="AX5" i="23"/>
  <c r="BB5" i="23" s="1"/>
  <c r="AO5" i="23"/>
  <c r="AS5" i="23" s="1"/>
  <c r="AF5" i="23"/>
  <c r="AX4" i="23"/>
  <c r="BB4" i="23" s="1"/>
  <c r="AO4" i="23"/>
  <c r="AS4" i="23" s="1"/>
  <c r="AF4" i="23"/>
  <c r="AV7" i="23"/>
  <c r="AM7" i="23"/>
  <c r="AD7" i="23"/>
  <c r="AW5" i="23"/>
  <c r="BA5" i="23" s="1"/>
  <c r="AN5" i="23"/>
  <c r="AR5" i="23" s="1"/>
  <c r="AE5" i="23"/>
  <c r="AG5" i="23" s="1"/>
  <c r="AH2" i="23"/>
  <c r="AH6" i="23"/>
  <c r="AG6" i="23"/>
  <c r="AI43" i="23"/>
  <c r="AS41" i="23"/>
  <c r="AS40" i="23" s="1"/>
  <c r="AI33" i="23"/>
  <c r="AJ26" i="23"/>
  <c r="BF26" i="23" s="1"/>
  <c r="AE40" i="23"/>
  <c r="AR32" i="23"/>
  <c r="AW25" i="23"/>
  <c r="BA25" i="23" s="1"/>
  <c r="AN25" i="23"/>
  <c r="AR25" i="23" s="1"/>
  <c r="AE25" i="23"/>
  <c r="AQ42" i="23"/>
  <c r="AP42" i="23"/>
  <c r="BA24" i="23"/>
  <c r="AV12" i="23"/>
  <c r="AM12" i="23"/>
  <c r="AD12" i="23"/>
  <c r="AI26" i="23"/>
  <c r="BE26" i="23" s="1"/>
  <c r="BB19" i="23"/>
  <c r="AQ5" i="23"/>
  <c r="AJ12" i="23"/>
  <c r="AI6" i="23"/>
  <c r="AW4" i="23"/>
  <c r="BA4" i="23" s="1"/>
  <c r="AN4" i="23"/>
  <c r="AR4" i="23" s="1"/>
  <c r="AE4" i="23"/>
  <c r="AJ3" i="23"/>
  <c r="AI17" i="23"/>
  <c r="BE17" i="23" s="1"/>
  <c r="AQ6" i="23"/>
  <c r="AV2" i="22"/>
  <c r="AO32" i="22"/>
  <c r="AS32" i="22" s="1"/>
  <c r="AX3" i="22"/>
  <c r="BB3" i="22" s="1"/>
  <c r="AW12" i="22"/>
  <c r="AW11" i="22" s="1"/>
  <c r="AX32" i="22"/>
  <c r="AX31" i="22" s="1"/>
  <c r="AM13" i="22"/>
  <c r="AP13" i="22" s="1"/>
  <c r="AW13" i="22"/>
  <c r="BA13" i="22" s="1"/>
  <c r="AN17" i="22"/>
  <c r="AR17" i="22" s="1"/>
  <c r="AM24" i="22"/>
  <c r="AQ24" i="22" s="1"/>
  <c r="AV24" i="22"/>
  <c r="AZ24" i="22" s="1"/>
  <c r="AN2" i="22"/>
  <c r="AR2" i="22" s="1"/>
  <c r="AE2" i="22"/>
  <c r="AW2" i="22"/>
  <c r="BA2" i="22" s="1"/>
  <c r="AD32" i="22"/>
  <c r="AH32" i="22" s="1"/>
  <c r="AD20" i="22"/>
  <c r="AX6" i="22"/>
  <c r="BB6" i="22" s="1"/>
  <c r="AO4" i="22"/>
  <c r="AS4" i="22" s="1"/>
  <c r="AM32" i="22"/>
  <c r="AQ32" i="22" s="1"/>
  <c r="AM20" i="22"/>
  <c r="AL9" i="22"/>
  <c r="AN32" i="22"/>
  <c r="AE32" i="22"/>
  <c r="AI32" i="22" s="1"/>
  <c r="AW32" i="22"/>
  <c r="AM12" i="22"/>
  <c r="AQ12" i="22" s="1"/>
  <c r="AD24" i="22"/>
  <c r="AG24" i="22" s="1"/>
  <c r="AX29" i="22"/>
  <c r="BB29" i="22" s="1"/>
  <c r="BB28" i="22" s="1"/>
  <c r="AO5" i="22"/>
  <c r="AS5" i="22" s="1"/>
  <c r="AX24" i="22"/>
  <c r="AS19" i="22"/>
  <c r="AV13" i="22"/>
  <c r="AZ13" i="22" s="1"/>
  <c r="AF5" i="22"/>
  <c r="U41" i="22"/>
  <c r="AV41" i="22" s="1"/>
  <c r="AN37" i="22"/>
  <c r="AR37" i="22" s="1"/>
  <c r="AR36" i="22" s="1"/>
  <c r="AW6" i="22"/>
  <c r="BA6" i="22" s="1"/>
  <c r="AE6" i="22"/>
  <c r="AE21" i="22"/>
  <c r="AI21" i="22" s="1"/>
  <c r="AN21" i="22"/>
  <c r="AR21" i="22" s="1"/>
  <c r="AW21" i="22"/>
  <c r="BA21" i="22" s="1"/>
  <c r="AW33" i="22"/>
  <c r="BA33" i="22" s="1"/>
  <c r="AN33" i="22"/>
  <c r="AR33" i="22" s="1"/>
  <c r="AE33" i="22"/>
  <c r="AW37" i="22"/>
  <c r="BA37" i="22" s="1"/>
  <c r="AO3" i="22"/>
  <c r="AS3" i="22" s="1"/>
  <c r="AU9" i="22"/>
  <c r="AX37" i="22"/>
  <c r="BB37" i="22" s="1"/>
  <c r="AE13" i="22"/>
  <c r="AI13" i="22" s="1"/>
  <c r="BE13" i="22" s="1"/>
  <c r="AM2" i="22"/>
  <c r="AE20" i="22"/>
  <c r="AI20" i="22" s="1"/>
  <c r="AN20" i="22"/>
  <c r="AR20" i="22" s="1"/>
  <c r="AR19" i="22" s="1"/>
  <c r="AW20" i="22"/>
  <c r="BA20" i="22" s="1"/>
  <c r="BA19" i="22" s="1"/>
  <c r="AE43" i="22"/>
  <c r="AO29" i="22"/>
  <c r="AO28" i="22" s="1"/>
  <c r="AN6" i="22"/>
  <c r="AR6" i="22" s="1"/>
  <c r="AW17" i="22"/>
  <c r="BA17" i="22" s="1"/>
  <c r="AX4" i="22"/>
  <c r="BB4" i="22" s="1"/>
  <c r="AN43" i="22"/>
  <c r="AR43" i="22" s="1"/>
  <c r="AF37" i="22"/>
  <c r="AF21" i="22"/>
  <c r="AX21" i="22"/>
  <c r="BB21" i="22" s="1"/>
  <c r="BB19" i="22" s="1"/>
  <c r="AV25" i="22"/>
  <c r="AM25" i="22"/>
  <c r="AD25" i="22"/>
  <c r="AW26" i="22"/>
  <c r="BA26" i="22" s="1"/>
  <c r="AN26" i="22"/>
  <c r="AR26" i="22" s="1"/>
  <c r="AE26" i="22"/>
  <c r="AX42" i="22"/>
  <c r="BB42" i="22" s="1"/>
  <c r="AO42" i="22"/>
  <c r="AS42" i="22" s="1"/>
  <c r="AF42" i="22"/>
  <c r="AX33" i="22"/>
  <c r="BB33" i="22" s="1"/>
  <c r="AO33" i="22"/>
  <c r="AS33" i="22" s="1"/>
  <c r="AF33" i="22"/>
  <c r="AX16" i="22"/>
  <c r="BB16" i="22" s="1"/>
  <c r="AO16" i="22"/>
  <c r="AS16" i="22" s="1"/>
  <c r="AF16" i="22"/>
  <c r="AV21" i="22"/>
  <c r="AM21" i="22"/>
  <c r="AD21" i="22"/>
  <c r="AW38" i="22"/>
  <c r="BA38" i="22" s="1"/>
  <c r="AN38" i="22"/>
  <c r="AR38" i="22" s="1"/>
  <c r="AE38" i="22"/>
  <c r="AE36" i="22" s="1"/>
  <c r="AI34" i="22"/>
  <c r="BE34" i="22" s="1"/>
  <c r="AD42" i="22"/>
  <c r="AV42" i="22"/>
  <c r="AM42" i="22"/>
  <c r="AR32" i="22"/>
  <c r="AI33" i="22"/>
  <c r="AW42" i="22"/>
  <c r="BA42" i="22" s="1"/>
  <c r="AN42" i="22"/>
  <c r="AR42" i="22" s="1"/>
  <c r="AE42" i="22"/>
  <c r="AO38" i="22"/>
  <c r="AS38" i="22" s="1"/>
  <c r="AF38" i="22"/>
  <c r="AX38" i="22"/>
  <c r="BB38" i="22" s="1"/>
  <c r="AV34" i="22"/>
  <c r="AV31" i="22" s="1"/>
  <c r="AM34" i="22"/>
  <c r="AD34" i="22"/>
  <c r="AJ32" i="22"/>
  <c r="AD17" i="22"/>
  <c r="AV17" i="22"/>
  <c r="AM17" i="22"/>
  <c r="AV4" i="22"/>
  <c r="AM4" i="22"/>
  <c r="AD4" i="22"/>
  <c r="AI29" i="22"/>
  <c r="AX28" i="22"/>
  <c r="AQ20" i="22"/>
  <c r="AQ33" i="22"/>
  <c r="BA24" i="22"/>
  <c r="AV7" i="22"/>
  <c r="AM7" i="22"/>
  <c r="AD7" i="22"/>
  <c r="AN5" i="22"/>
  <c r="AR5" i="22" s="1"/>
  <c r="AE5" i="22"/>
  <c r="AG5" i="22" s="1"/>
  <c r="AW5" i="22"/>
  <c r="BA5" i="22" s="1"/>
  <c r="AN11" i="22"/>
  <c r="AR12" i="22"/>
  <c r="AR11" i="22" s="1"/>
  <c r="AP2" i="22"/>
  <c r="AQ2" i="22"/>
  <c r="AS24" i="22"/>
  <c r="AI17" i="22"/>
  <c r="AJ6" i="22"/>
  <c r="BF6" i="22" s="1"/>
  <c r="AJ2" i="22"/>
  <c r="BF2" i="22" s="1"/>
  <c r="AZ6" i="22"/>
  <c r="AJ13" i="22"/>
  <c r="BF13" i="22" s="1"/>
  <c r="AV43" i="22"/>
  <c r="AM43" i="22"/>
  <c r="AD43" i="22"/>
  <c r="BA32" i="22"/>
  <c r="BA31" i="22" s="1"/>
  <c r="AW31" i="22"/>
  <c r="AI43" i="22"/>
  <c r="BA41" i="22"/>
  <c r="AJ34" i="22"/>
  <c r="BF34" i="22" s="1"/>
  <c r="U26" i="22"/>
  <c r="AH24" i="22"/>
  <c r="AG32" i="22"/>
  <c r="AR29" i="22"/>
  <c r="AR28" i="22" s="1"/>
  <c r="AN28" i="22"/>
  <c r="AZ20" i="22"/>
  <c r="AY33" i="22"/>
  <c r="AZ33" i="22"/>
  <c r="AH13" i="22"/>
  <c r="AI6" i="22"/>
  <c r="AW4" i="22"/>
  <c r="BA4" i="22" s="1"/>
  <c r="AN4" i="22"/>
  <c r="AR4" i="22" s="1"/>
  <c r="AE4" i="22"/>
  <c r="AJ3" i="22"/>
  <c r="BF3" i="22" s="1"/>
  <c r="BA12" i="22"/>
  <c r="BA11" i="22" s="1"/>
  <c r="AZ5" i="22"/>
  <c r="AH2" i="22"/>
  <c r="AV11" i="22"/>
  <c r="AZ12" i="22"/>
  <c r="AF41" i="22"/>
  <c r="AX41" i="22"/>
  <c r="AO41" i="22"/>
  <c r="AV29" i="22"/>
  <c r="AM29" i="22"/>
  <c r="AD29" i="22"/>
  <c r="AI41" i="22"/>
  <c r="AX25" i="22"/>
  <c r="BB25" i="22" s="1"/>
  <c r="AO25" i="22"/>
  <c r="AS25" i="22" s="1"/>
  <c r="AF25" i="22"/>
  <c r="AX17" i="22"/>
  <c r="BB17" i="22" s="1"/>
  <c r="AO17" i="22"/>
  <c r="AS17" i="22" s="1"/>
  <c r="AF17" i="22"/>
  <c r="AJ20" i="22"/>
  <c r="BB32" i="22"/>
  <c r="AP24" i="22"/>
  <c r="AV16" i="22"/>
  <c r="AM16" i="22"/>
  <c r="AD16" i="22"/>
  <c r="AJ37" i="22"/>
  <c r="AM31" i="22"/>
  <c r="BA29" i="22"/>
  <c r="BA28" i="22" s="1"/>
  <c r="AW28" i="22"/>
  <c r="AI24" i="22"/>
  <c r="AI3" i="22"/>
  <c r="BE3" i="22" s="1"/>
  <c r="AJ5" i="22"/>
  <c r="BF5" i="22" s="1"/>
  <c r="AH5" i="22"/>
  <c r="AZ2" i="22"/>
  <c r="AY2" i="22"/>
  <c r="AQ6" i="22"/>
  <c r="AV37" i="22"/>
  <c r="AM37" i="22"/>
  <c r="AD37" i="22"/>
  <c r="U38" i="22"/>
  <c r="AX43" i="22"/>
  <c r="BB43" i="22" s="1"/>
  <c r="AO43" i="22"/>
  <c r="AS43" i="22" s="1"/>
  <c r="AF43" i="22"/>
  <c r="AX26" i="22"/>
  <c r="BB26" i="22" s="1"/>
  <c r="AO26" i="22"/>
  <c r="AS26" i="22" s="1"/>
  <c r="AF26" i="22"/>
  <c r="AR41" i="22"/>
  <c r="AI25" i="22"/>
  <c r="BE25" i="22" s="1"/>
  <c r="AW16" i="22"/>
  <c r="BA16" i="22" s="1"/>
  <c r="AN16" i="22"/>
  <c r="AR16" i="22" s="1"/>
  <c r="AR15" i="22" s="1"/>
  <c r="AE16" i="22"/>
  <c r="AI37" i="22"/>
  <c r="AS37" i="22"/>
  <c r="AZ32" i="22"/>
  <c r="AJ29" i="22"/>
  <c r="AH20" i="22"/>
  <c r="AH33" i="22"/>
  <c r="AR24" i="22"/>
  <c r="AY13" i="22"/>
  <c r="AI12" i="22"/>
  <c r="AQ5" i="22"/>
  <c r="AJ24" i="22"/>
  <c r="AX12" i="22"/>
  <c r="AO12" i="22"/>
  <c r="AF12" i="22"/>
  <c r="AV3" i="22"/>
  <c r="AM3" i="22"/>
  <c r="AD3" i="22"/>
  <c r="AG12" i="22"/>
  <c r="AH12" i="22"/>
  <c r="AH6" i="22"/>
  <c r="AG6" i="22"/>
  <c r="AI7" i="22"/>
  <c r="BE7" i="22" s="1"/>
  <c r="AJ7" i="22"/>
  <c r="BF7" i="22" s="1"/>
  <c r="AJ4" i="22"/>
  <c r="BF4" i="22" s="1"/>
  <c r="AM5" i="21"/>
  <c r="AE3" i="21"/>
  <c r="AF38" i="21"/>
  <c r="AJ38" i="21" s="1"/>
  <c r="AN29" i="21"/>
  <c r="AR29" i="21" s="1"/>
  <c r="AR28" i="21" s="1"/>
  <c r="BA19" i="21"/>
  <c r="AV26" i="21"/>
  <c r="AV5" i="21"/>
  <c r="AY5" i="21" s="1"/>
  <c r="AN3" i="21"/>
  <c r="AR3" i="21" s="1"/>
  <c r="AE12" i="21"/>
  <c r="AE29" i="21"/>
  <c r="AI29" i="21" s="1"/>
  <c r="AI28" i="21" s="1"/>
  <c r="AO38" i="21"/>
  <c r="AS38" i="21" s="1"/>
  <c r="AN34" i="21"/>
  <c r="AR34" i="21" s="1"/>
  <c r="AW34" i="21"/>
  <c r="BA34" i="21" s="1"/>
  <c r="AF13" i="21"/>
  <c r="AJ13" i="21" s="1"/>
  <c r="AX13" i="21"/>
  <c r="BB13" i="21" s="1"/>
  <c r="AO13" i="21"/>
  <c r="AS13" i="21" s="1"/>
  <c r="U41" i="21"/>
  <c r="AM41" i="21" s="1"/>
  <c r="AD34" i="21"/>
  <c r="AN20" i="21"/>
  <c r="AR20" i="21" s="1"/>
  <c r="AR19" i="21" s="1"/>
  <c r="AX17" i="21"/>
  <c r="BB17" i="21" s="1"/>
  <c r="AF20" i="21"/>
  <c r="AJ20" i="21" s="1"/>
  <c r="AD3" i="21"/>
  <c r="AH3" i="21" s="1"/>
  <c r="AN5" i="21"/>
  <c r="AR5" i="21" s="1"/>
  <c r="AM34" i="21"/>
  <c r="AQ34" i="21" s="1"/>
  <c r="AE20" i="21"/>
  <c r="AI20" i="21" s="1"/>
  <c r="AM3" i="21"/>
  <c r="AQ3" i="21" s="1"/>
  <c r="BF38" i="21"/>
  <c r="U25" i="21"/>
  <c r="AV25" i="21" s="1"/>
  <c r="AN2" i="21"/>
  <c r="AR2" i="21" s="1"/>
  <c r="AE2" i="21"/>
  <c r="AI2" i="21" s="1"/>
  <c r="AW2" i="21"/>
  <c r="BA2" i="21" s="1"/>
  <c r="AW6" i="21"/>
  <c r="BA6" i="21" s="1"/>
  <c r="AN6" i="21"/>
  <c r="AR6" i="21" s="1"/>
  <c r="AE6" i="21"/>
  <c r="AI6" i="21" s="1"/>
  <c r="AN43" i="21"/>
  <c r="AR43" i="21" s="1"/>
  <c r="AW43" i="21"/>
  <c r="BA43" i="21" s="1"/>
  <c r="AE43" i="21"/>
  <c r="AI43" i="21" s="1"/>
  <c r="AM17" i="21"/>
  <c r="AD17" i="21"/>
  <c r="AG17" i="21" s="1"/>
  <c r="AW17" i="21"/>
  <c r="BA17" i="21" s="1"/>
  <c r="AF12" i="21"/>
  <c r="AJ12" i="21" s="1"/>
  <c r="AE34" i="21"/>
  <c r="AX12" i="21"/>
  <c r="AX16" i="21"/>
  <c r="BB16" i="21" s="1"/>
  <c r="AO16" i="21"/>
  <c r="AS16" i="21" s="1"/>
  <c r="AS15" i="21" s="1"/>
  <c r="AF16" i="21"/>
  <c r="AE42" i="21"/>
  <c r="AN42" i="21"/>
  <c r="AR42" i="21" s="1"/>
  <c r="AW42" i="21"/>
  <c r="BA42" i="21" s="1"/>
  <c r="AV32" i="21"/>
  <c r="AM32" i="21"/>
  <c r="AD32" i="21"/>
  <c r="AE16" i="21"/>
  <c r="AN16" i="21"/>
  <c r="AR16" i="21" s="1"/>
  <c r="AW16" i="21"/>
  <c r="BA16" i="21" s="1"/>
  <c r="AW13" i="21"/>
  <c r="BA13" i="21" s="1"/>
  <c r="AN13" i="21"/>
  <c r="AR13" i="21" s="1"/>
  <c r="AE13" i="21"/>
  <c r="AD41" i="21"/>
  <c r="AX29" i="21"/>
  <c r="AO29" i="21"/>
  <c r="AF29" i="21"/>
  <c r="AJ17" i="21"/>
  <c r="BB32" i="21"/>
  <c r="BB31" i="21" s="1"/>
  <c r="AX31" i="21"/>
  <c r="AJ43" i="21"/>
  <c r="BF43" i="21" s="1"/>
  <c r="AS37" i="21"/>
  <c r="AO36" i="21"/>
  <c r="AJ5" i="21"/>
  <c r="AZ3" i="21"/>
  <c r="AY3" i="21"/>
  <c r="AV43" i="21"/>
  <c r="AD43" i="21"/>
  <c r="AM43" i="21"/>
  <c r="AV33" i="21"/>
  <c r="AM33" i="21"/>
  <c r="AD33" i="21"/>
  <c r="AW24" i="21"/>
  <c r="AN24" i="21"/>
  <c r="AE24" i="21"/>
  <c r="AV38" i="21"/>
  <c r="AM38" i="21"/>
  <c r="AD38" i="21"/>
  <c r="AX26" i="21"/>
  <c r="BB26" i="21" s="1"/>
  <c r="AO26" i="21"/>
  <c r="AS26" i="21" s="1"/>
  <c r="AF26" i="21"/>
  <c r="AW28" i="21"/>
  <c r="BA29" i="21"/>
  <c r="AX24" i="21"/>
  <c r="AO24" i="21"/>
  <c r="AF24" i="21"/>
  <c r="AV13" i="21"/>
  <c r="AM13" i="21"/>
  <c r="AD13" i="21"/>
  <c r="AZ20" i="21"/>
  <c r="AY20" i="21"/>
  <c r="BB37" i="21"/>
  <c r="BB36" i="21" s="1"/>
  <c r="AX36" i="21"/>
  <c r="AJ6" i="21"/>
  <c r="BF6" i="21" s="1"/>
  <c r="AJ4" i="21"/>
  <c r="BF4" i="21" s="1"/>
  <c r="AI4" i="21"/>
  <c r="BE4" i="21" s="1"/>
  <c r="AI17" i="21"/>
  <c r="AS12" i="21"/>
  <c r="AI5" i="21"/>
  <c r="AW37" i="21"/>
  <c r="AN37" i="21"/>
  <c r="AE37" i="21"/>
  <c r="AX25" i="21"/>
  <c r="BB25" i="21" s="1"/>
  <c r="AO25" i="21"/>
  <c r="AS25" i="21" s="1"/>
  <c r="AF25" i="21"/>
  <c r="AZ34" i="21"/>
  <c r="AI33" i="21"/>
  <c r="BE33" i="21" s="1"/>
  <c r="AX42" i="21"/>
  <c r="BB42" i="21" s="1"/>
  <c r="AO42" i="21"/>
  <c r="AS42" i="21" s="1"/>
  <c r="AF42" i="21"/>
  <c r="AF41" i="21"/>
  <c r="AO41" i="21"/>
  <c r="AX41" i="21"/>
  <c r="AF21" i="21"/>
  <c r="AO21" i="21"/>
  <c r="AS21" i="21" s="1"/>
  <c r="AS19" i="21" s="1"/>
  <c r="AX21" i="21"/>
  <c r="BB21" i="21" s="1"/>
  <c r="BB19" i="21" s="1"/>
  <c r="AH34" i="21"/>
  <c r="AW41" i="21"/>
  <c r="AN41" i="21"/>
  <c r="AE41" i="21"/>
  <c r="AI32" i="21"/>
  <c r="AZ26" i="21"/>
  <c r="AV24" i="21"/>
  <c r="AM24" i="21"/>
  <c r="AD24" i="21"/>
  <c r="AJ32" i="21"/>
  <c r="AH17" i="21"/>
  <c r="AV12" i="21"/>
  <c r="AD12" i="21"/>
  <c r="AM12" i="21"/>
  <c r="AN7" i="21"/>
  <c r="AR7" i="21" s="1"/>
  <c r="AE7" i="21"/>
  <c r="AW7" i="21"/>
  <c r="BA7" i="21" s="1"/>
  <c r="AX2" i="21"/>
  <c r="BB2" i="21" s="1"/>
  <c r="AO2" i="21"/>
  <c r="AS2" i="21" s="1"/>
  <c r="AF2" i="21"/>
  <c r="AJ7" i="21"/>
  <c r="BF7" i="21" s="1"/>
  <c r="AV6" i="21"/>
  <c r="AM6" i="21"/>
  <c r="AD6" i="21"/>
  <c r="AG5" i="21"/>
  <c r="AH5" i="21"/>
  <c r="AG3" i="21"/>
  <c r="AI12" i="21"/>
  <c r="AV42" i="21"/>
  <c r="AM42" i="21"/>
  <c r="AD42" i="21"/>
  <c r="AW38" i="21"/>
  <c r="BA38" i="21" s="1"/>
  <c r="AN38" i="21"/>
  <c r="AR38" i="21" s="1"/>
  <c r="AE38" i="21"/>
  <c r="AW25" i="21"/>
  <c r="BA25" i="21" s="1"/>
  <c r="AN25" i="21"/>
  <c r="AR25" i="21" s="1"/>
  <c r="AE25" i="21"/>
  <c r="AQ26" i="21"/>
  <c r="BA12" i="21"/>
  <c r="AV37" i="21"/>
  <c r="AM37" i="21"/>
  <c r="AD37" i="21"/>
  <c r="AE26" i="21"/>
  <c r="AW26" i="21"/>
  <c r="BA26" i="21" s="1"/>
  <c r="AN26" i="21"/>
  <c r="AR26" i="21" s="1"/>
  <c r="AV21" i="21"/>
  <c r="AD21" i="21"/>
  <c r="AM21" i="21"/>
  <c r="AR32" i="21"/>
  <c r="AJ33" i="21"/>
  <c r="BF33" i="21" s="1"/>
  <c r="AH26" i="21"/>
  <c r="AI21" i="21"/>
  <c r="BE21" i="21" s="1"/>
  <c r="AV4" i="21"/>
  <c r="AM4" i="21"/>
  <c r="AD4" i="21"/>
  <c r="AJ34" i="21"/>
  <c r="BF34" i="21" s="1"/>
  <c r="AS32" i="21"/>
  <c r="AS31" i="21" s="1"/>
  <c r="AO31" i="21"/>
  <c r="AV16" i="21"/>
  <c r="AM16" i="21"/>
  <c r="AD16" i="21"/>
  <c r="U29" i="21"/>
  <c r="AJ37" i="21"/>
  <c r="AF36" i="21"/>
  <c r="AM7" i="21"/>
  <c r="AD7" i="21"/>
  <c r="AV7" i="21"/>
  <c r="AJ3" i="21"/>
  <c r="BF3" i="21" s="1"/>
  <c r="AQ5" i="21"/>
  <c r="AI3" i="21"/>
  <c r="AV2" i="21"/>
  <c r="AM2" i="21"/>
  <c r="AD2" i="21"/>
  <c r="AR12" i="21"/>
  <c r="AN25" i="20"/>
  <c r="AR25" i="20" s="1"/>
  <c r="AX42" i="20"/>
  <c r="BB42" i="20" s="1"/>
  <c r="AM21" i="20"/>
  <c r="AV25" i="20"/>
  <c r="AZ25" i="20" s="1"/>
  <c r="U6" i="20"/>
  <c r="AD6" i="20" s="1"/>
  <c r="AV21" i="20"/>
  <c r="AZ21" i="20" s="1"/>
  <c r="AN13" i="20"/>
  <c r="AR13" i="20" s="1"/>
  <c r="AU9" i="20"/>
  <c r="AN38" i="20"/>
  <c r="AR38" i="20" s="1"/>
  <c r="AW38" i="20"/>
  <c r="BA38" i="20" s="1"/>
  <c r="AE38" i="20"/>
  <c r="AI38" i="20" s="1"/>
  <c r="AW21" i="20"/>
  <c r="BA21" i="20" s="1"/>
  <c r="AX32" i="20"/>
  <c r="BB32" i="20" s="1"/>
  <c r="AF32" i="20"/>
  <c r="AJ32" i="20" s="1"/>
  <c r="AW32" i="20"/>
  <c r="AE32" i="20"/>
  <c r="AI32" i="20" s="1"/>
  <c r="AV20" i="20"/>
  <c r="AZ20" i="20" s="1"/>
  <c r="AE7" i="20"/>
  <c r="AI7" i="20" s="1"/>
  <c r="BE7" i="20" s="1"/>
  <c r="AN12" i="20"/>
  <c r="U2" i="20"/>
  <c r="AV2" i="20" s="1"/>
  <c r="AN4" i="20"/>
  <c r="AR4" i="20" s="1"/>
  <c r="AE4" i="20"/>
  <c r="AW4" i="20"/>
  <c r="BA4" i="20" s="1"/>
  <c r="AN42" i="20"/>
  <c r="AR42" i="20" s="1"/>
  <c r="AE42" i="20"/>
  <c r="AW42" i="20"/>
  <c r="BA42" i="20" s="1"/>
  <c r="AW12" i="20"/>
  <c r="BA12" i="20" s="1"/>
  <c r="BA11" i="20" s="1"/>
  <c r="AO25" i="20"/>
  <c r="AS25" i="20" s="1"/>
  <c r="AF42" i="20"/>
  <c r="AJ42" i="20" s="1"/>
  <c r="AD25" i="20"/>
  <c r="AH25" i="20" s="1"/>
  <c r="AE43" i="20"/>
  <c r="AD4" i="20"/>
  <c r="AN26" i="20"/>
  <c r="AR26" i="20" s="1"/>
  <c r="AW43" i="20"/>
  <c r="BA43" i="20" s="1"/>
  <c r="U41" i="20"/>
  <c r="AD41" i="20" s="1"/>
  <c r="U33" i="20"/>
  <c r="AM33" i="20" s="1"/>
  <c r="AF13" i="20"/>
  <c r="AX13" i="20"/>
  <c r="BB13" i="20" s="1"/>
  <c r="AO13" i="20"/>
  <c r="AS13" i="20" s="1"/>
  <c r="AF2" i="20"/>
  <c r="AX2" i="20"/>
  <c r="BB2" i="20" s="1"/>
  <c r="AO2" i="20"/>
  <c r="AS2" i="20" s="1"/>
  <c r="AE33" i="20"/>
  <c r="AX25" i="20"/>
  <c r="BB25" i="20" s="1"/>
  <c r="AO38" i="20"/>
  <c r="AS38" i="20" s="1"/>
  <c r="AX5" i="20"/>
  <c r="BB5" i="20" s="1"/>
  <c r="AO5" i="20"/>
  <c r="AS5" i="20" s="1"/>
  <c r="U43" i="20"/>
  <c r="AV43" i="20" s="1"/>
  <c r="AN33" i="20"/>
  <c r="AR33" i="20" s="1"/>
  <c r="AD20" i="20"/>
  <c r="AH20" i="20" s="1"/>
  <c r="AX20" i="20"/>
  <c r="BB20" i="20" s="1"/>
  <c r="BB19" i="20" s="1"/>
  <c r="AO20" i="20"/>
  <c r="AS20" i="20" s="1"/>
  <c r="AS19" i="20" s="1"/>
  <c r="AF20" i="20"/>
  <c r="AX3" i="20"/>
  <c r="BB3" i="20" s="1"/>
  <c r="AO3" i="20"/>
  <c r="AS3" i="20" s="1"/>
  <c r="AF3" i="20"/>
  <c r="AW34" i="20"/>
  <c r="BA34" i="20" s="1"/>
  <c r="AN34" i="20"/>
  <c r="AR34" i="20" s="1"/>
  <c r="AE34" i="20"/>
  <c r="AO26" i="20"/>
  <c r="AS26" i="20" s="1"/>
  <c r="AF26" i="20"/>
  <c r="AX26" i="20"/>
  <c r="BB26" i="20" s="1"/>
  <c r="AF43" i="20"/>
  <c r="AX43" i="20"/>
  <c r="BB43" i="20" s="1"/>
  <c r="AO43" i="20"/>
  <c r="AS43" i="20" s="1"/>
  <c r="AX24" i="20"/>
  <c r="AO24" i="20"/>
  <c r="AF24" i="20"/>
  <c r="AV34" i="20"/>
  <c r="AD34" i="20"/>
  <c r="AM34" i="20"/>
  <c r="AJ25" i="20"/>
  <c r="AV24" i="20"/>
  <c r="AM24" i="20"/>
  <c r="AD24" i="20"/>
  <c r="AW24" i="20"/>
  <c r="AE24" i="20"/>
  <c r="AN24" i="20"/>
  <c r="AW11" i="20"/>
  <c r="AV33" i="20"/>
  <c r="AS41" i="20"/>
  <c r="AS40" i="20" s="1"/>
  <c r="AF33" i="20"/>
  <c r="AX33" i="20"/>
  <c r="BB33" i="20" s="1"/>
  <c r="AO33" i="20"/>
  <c r="AS33" i="20" s="1"/>
  <c r="AW29" i="20"/>
  <c r="AN29" i="20"/>
  <c r="AE29" i="20"/>
  <c r="AI25" i="20"/>
  <c r="AQ25" i="20"/>
  <c r="AI2" i="20"/>
  <c r="BE2" i="20" s="1"/>
  <c r="AQ20" i="20"/>
  <c r="AQ17" i="20"/>
  <c r="AJ12" i="20"/>
  <c r="AW6" i="20"/>
  <c r="BA6" i="20" s="1"/>
  <c r="AN6" i="20"/>
  <c r="AR6" i="20" s="1"/>
  <c r="AE6" i="20"/>
  <c r="AV5" i="20"/>
  <c r="AM5" i="20"/>
  <c r="AD5" i="20"/>
  <c r="AJ41" i="20"/>
  <c r="AI26" i="20"/>
  <c r="AV7" i="20"/>
  <c r="AM7" i="20"/>
  <c r="AD7" i="20"/>
  <c r="AR32" i="20"/>
  <c r="BB41" i="20"/>
  <c r="AV32" i="20"/>
  <c r="AM32" i="20"/>
  <c r="AD32" i="20"/>
  <c r="AW41" i="20"/>
  <c r="AN41" i="20"/>
  <c r="AE41" i="20"/>
  <c r="AI21" i="20"/>
  <c r="AO29" i="20"/>
  <c r="AX29" i="20"/>
  <c r="AF29" i="20"/>
  <c r="AP21" i="20"/>
  <c r="AQ21" i="20"/>
  <c r="AW17" i="20"/>
  <c r="BA17" i="20" s="1"/>
  <c r="AE17" i="20"/>
  <c r="AN17" i="20"/>
  <c r="AR17" i="20" s="1"/>
  <c r="AJ38" i="20"/>
  <c r="BA32" i="20"/>
  <c r="AW16" i="20"/>
  <c r="BA16" i="20" s="1"/>
  <c r="AN16" i="20"/>
  <c r="AR16" i="20" s="1"/>
  <c r="AE16" i="20"/>
  <c r="AG21" i="20"/>
  <c r="AF17" i="20"/>
  <c r="AX17" i="20"/>
  <c r="BB17" i="20" s="1"/>
  <c r="BB15" i="20" s="1"/>
  <c r="AO17" i="20"/>
  <c r="AS17" i="20" s="1"/>
  <c r="AS15" i="20" s="1"/>
  <c r="AW5" i="20"/>
  <c r="BA5" i="20" s="1"/>
  <c r="AN5" i="20"/>
  <c r="AR5" i="20" s="1"/>
  <c r="AE5" i="20"/>
  <c r="AJ16" i="20"/>
  <c r="AI12" i="20"/>
  <c r="AJ5" i="20"/>
  <c r="AZ4" i="20"/>
  <c r="AJ13" i="20"/>
  <c r="AE37" i="20"/>
  <c r="AW37" i="20"/>
  <c r="AN37" i="20"/>
  <c r="AI42" i="20"/>
  <c r="AX34" i="20"/>
  <c r="BB34" i="20" s="1"/>
  <c r="AO34" i="20"/>
  <c r="AS34" i="20" s="1"/>
  <c r="AF34" i="20"/>
  <c r="AN3" i="20"/>
  <c r="AR3" i="20" s="1"/>
  <c r="AW3" i="20"/>
  <c r="BA3" i="20" s="1"/>
  <c r="AE3" i="20"/>
  <c r="AZ17" i="20"/>
  <c r="AX7" i="20"/>
  <c r="BB7" i="20" s="1"/>
  <c r="AO7" i="20"/>
  <c r="AS7" i="20" s="1"/>
  <c r="AF7" i="20"/>
  <c r="AV3" i="20"/>
  <c r="AM3" i="20"/>
  <c r="AX37" i="20"/>
  <c r="AO37" i="20"/>
  <c r="AF37" i="20"/>
  <c r="AV38" i="20"/>
  <c r="AM38" i="20"/>
  <c r="AD38" i="20"/>
  <c r="AV42" i="20"/>
  <c r="AM42" i="20"/>
  <c r="AD42" i="20"/>
  <c r="U26" i="20"/>
  <c r="AV29" i="20"/>
  <c r="AM29" i="20"/>
  <c r="AD29" i="20"/>
  <c r="AJ21" i="20"/>
  <c r="BF21" i="20" s="1"/>
  <c r="AE20" i="20"/>
  <c r="AN20" i="20"/>
  <c r="AR20" i="20" s="1"/>
  <c r="AR19" i="20" s="1"/>
  <c r="AW20" i="20"/>
  <c r="BA20" i="20" s="1"/>
  <c r="AV16" i="20"/>
  <c r="AM16" i="20"/>
  <c r="AD16" i="20"/>
  <c r="AS32" i="20"/>
  <c r="AV13" i="20"/>
  <c r="AM13" i="20"/>
  <c r="AD13" i="20"/>
  <c r="AM6" i="20"/>
  <c r="AI13" i="20"/>
  <c r="BE13" i="20" s="1"/>
  <c r="AX6" i="20"/>
  <c r="BB6" i="20" s="1"/>
  <c r="AO6" i="20"/>
  <c r="AS6" i="20" s="1"/>
  <c r="AF6" i="20"/>
  <c r="AX4" i="20"/>
  <c r="BB4" i="20" s="1"/>
  <c r="AO4" i="20"/>
  <c r="AS4" i="20" s="1"/>
  <c r="AF4" i="20"/>
  <c r="AH17" i="20"/>
  <c r="AR12" i="20"/>
  <c r="AR11" i="20" s="1"/>
  <c r="BB12" i="20"/>
  <c r="BB11" i="20" s="1"/>
  <c r="AV12" i="20"/>
  <c r="AM12" i="20"/>
  <c r="AD12" i="20"/>
  <c r="AI4" i="20"/>
  <c r="AD2" i="19"/>
  <c r="AW17" i="19"/>
  <c r="BA17" i="19" s="1"/>
  <c r="AC9" i="19"/>
  <c r="AX41" i="19"/>
  <c r="AF6" i="19"/>
  <c r="AW7" i="19"/>
  <c r="BA7" i="19" s="1"/>
  <c r="AO33" i="19"/>
  <c r="AS33" i="19" s="1"/>
  <c r="AN21" i="19"/>
  <c r="AR21" i="19" s="1"/>
  <c r="AM5" i="19"/>
  <c r="AF3" i="19"/>
  <c r="AO7" i="19"/>
  <c r="AS7" i="19" s="1"/>
  <c r="AN4" i="19"/>
  <c r="AR4" i="19" s="1"/>
  <c r="AD5" i="19"/>
  <c r="AO42" i="19"/>
  <c r="AS42" i="19" s="1"/>
  <c r="AW4" i="19"/>
  <c r="BA4" i="19" s="1"/>
  <c r="AO3" i="19"/>
  <c r="AS3" i="19" s="1"/>
  <c r="AO16" i="19"/>
  <c r="AS16" i="19" s="1"/>
  <c r="AN32" i="19"/>
  <c r="AE32" i="19"/>
  <c r="AW32" i="19"/>
  <c r="BA32" i="19" s="1"/>
  <c r="AN2" i="19"/>
  <c r="AR2" i="19" s="1"/>
  <c r="AD6" i="19"/>
  <c r="AH6" i="19" s="1"/>
  <c r="AR15" i="19"/>
  <c r="AE17" i="19"/>
  <c r="AI17" i="19" s="1"/>
  <c r="BD17" i="19" s="1"/>
  <c r="AN25" i="19"/>
  <c r="AR25" i="19" s="1"/>
  <c r="AE25" i="19"/>
  <c r="AI25" i="19" s="1"/>
  <c r="AW25" i="19"/>
  <c r="BA25" i="19" s="1"/>
  <c r="AM37" i="19"/>
  <c r="AQ37" i="19" s="1"/>
  <c r="AD37" i="19"/>
  <c r="AV37" i="19"/>
  <c r="AZ37" i="19" s="1"/>
  <c r="AE29" i="19"/>
  <c r="AW29" i="19"/>
  <c r="BA29" i="19" s="1"/>
  <c r="BA28" i="19" s="1"/>
  <c r="AN29" i="19"/>
  <c r="AN28" i="19" s="1"/>
  <c r="AN13" i="19"/>
  <c r="AR13" i="19" s="1"/>
  <c r="AW13" i="19"/>
  <c r="BA13" i="19" s="1"/>
  <c r="AE13" i="19"/>
  <c r="AI13" i="19" s="1"/>
  <c r="AE3" i="19"/>
  <c r="AI3" i="19" s="1"/>
  <c r="AM2" i="19"/>
  <c r="AW2" i="19"/>
  <c r="BA2" i="19" s="1"/>
  <c r="AE43" i="19"/>
  <c r="AI43" i="19" s="1"/>
  <c r="BD43" i="19" s="1"/>
  <c r="AF41" i="19"/>
  <c r="AJ41" i="19" s="1"/>
  <c r="AN3" i="19"/>
  <c r="AR3" i="19" s="1"/>
  <c r="AD24" i="19"/>
  <c r="AH24" i="19" s="1"/>
  <c r="AO6" i="19"/>
  <c r="AS6" i="19" s="1"/>
  <c r="AM6" i="19"/>
  <c r="AQ6" i="19" s="1"/>
  <c r="AN43" i="19"/>
  <c r="AR43" i="19" s="1"/>
  <c r="AF33" i="19"/>
  <c r="AJ33" i="19" s="1"/>
  <c r="BE33" i="19" s="1"/>
  <c r="AF2" i="19"/>
  <c r="AJ2" i="19" s="1"/>
  <c r="U33" i="19"/>
  <c r="AD33" i="19" s="1"/>
  <c r="AD12" i="19"/>
  <c r="AV12" i="19"/>
  <c r="AZ12" i="19" s="1"/>
  <c r="AM12" i="19"/>
  <c r="AQ12" i="19" s="1"/>
  <c r="AO29" i="19"/>
  <c r="AO28" i="19" s="1"/>
  <c r="AF29" i="19"/>
  <c r="AJ29" i="19" s="1"/>
  <c r="AX29" i="19"/>
  <c r="BB29" i="19" s="1"/>
  <c r="BB28" i="19" s="1"/>
  <c r="AE38" i="19"/>
  <c r="AI38" i="19" s="1"/>
  <c r="AX42" i="19"/>
  <c r="BB42" i="19" s="1"/>
  <c r="AX7" i="19"/>
  <c r="BB7" i="19" s="1"/>
  <c r="AE6" i="19"/>
  <c r="AG6" i="19" s="1"/>
  <c r="AO2" i="19"/>
  <c r="AS2" i="19" s="1"/>
  <c r="AM32" i="19"/>
  <c r="AQ32" i="19" s="1"/>
  <c r="AD32" i="19"/>
  <c r="AV32" i="19"/>
  <c r="AZ32" i="19" s="1"/>
  <c r="U43" i="19"/>
  <c r="AM43" i="19" s="1"/>
  <c r="AN38" i="19"/>
  <c r="AR38" i="19" s="1"/>
  <c r="AN6" i="19"/>
  <c r="AM21" i="19"/>
  <c r="AQ21" i="19" s="1"/>
  <c r="AV21" i="19"/>
  <c r="AZ21" i="19" s="1"/>
  <c r="AD21" i="19"/>
  <c r="AF26" i="19"/>
  <c r="AX26" i="19"/>
  <c r="BB26" i="19" s="1"/>
  <c r="AO26" i="19"/>
  <c r="AS26" i="19" s="1"/>
  <c r="AX24" i="19"/>
  <c r="AO24" i="19"/>
  <c r="AF24" i="19"/>
  <c r="AO43" i="19"/>
  <c r="AS43" i="19" s="1"/>
  <c r="AF43" i="19"/>
  <c r="AX43" i="19"/>
  <c r="BB43" i="19" s="1"/>
  <c r="AX12" i="19"/>
  <c r="AO12" i="19"/>
  <c r="AF12" i="19"/>
  <c r="AX37" i="19"/>
  <c r="AO37" i="19"/>
  <c r="AF37" i="19"/>
  <c r="AR32" i="19"/>
  <c r="AH25" i="19"/>
  <c r="AG25" i="19"/>
  <c r="AV38" i="19"/>
  <c r="AV36" i="19" s="1"/>
  <c r="AM38" i="19"/>
  <c r="AD38" i="19"/>
  <c r="AV43" i="19"/>
  <c r="AV29" i="19"/>
  <c r="AM29" i="19"/>
  <c r="AD29" i="19"/>
  <c r="AV13" i="19"/>
  <c r="AM13" i="19"/>
  <c r="AD13" i="19"/>
  <c r="AV7" i="19"/>
  <c r="AM7" i="19"/>
  <c r="AD7" i="19"/>
  <c r="AQ25" i="19"/>
  <c r="AQ24" i="19"/>
  <c r="AQ5" i="19"/>
  <c r="AZ2" i="19"/>
  <c r="AJ3" i="19"/>
  <c r="AY6" i="19"/>
  <c r="AW33" i="19"/>
  <c r="BA33" i="19" s="1"/>
  <c r="AN33" i="19"/>
  <c r="AR33" i="19" s="1"/>
  <c r="AE33" i="19"/>
  <c r="AV33" i="19"/>
  <c r="AM33" i="19"/>
  <c r="AX4" i="19"/>
  <c r="BB4" i="19" s="1"/>
  <c r="AO4" i="19"/>
  <c r="AS4" i="19" s="1"/>
  <c r="AF4" i="19"/>
  <c r="AH5" i="19"/>
  <c r="AX34" i="19"/>
  <c r="BB34" i="19" s="1"/>
  <c r="AO34" i="19"/>
  <c r="AS34" i="19" s="1"/>
  <c r="AF34" i="19"/>
  <c r="U26" i="19"/>
  <c r="AX20" i="19"/>
  <c r="BB20" i="19" s="1"/>
  <c r="BB19" i="19" s="1"/>
  <c r="AO20" i="19"/>
  <c r="AS20" i="19" s="1"/>
  <c r="AS19" i="19" s="1"/>
  <c r="AF20" i="19"/>
  <c r="AM34" i="19"/>
  <c r="AD34" i="19"/>
  <c r="AV34" i="19"/>
  <c r="AX5" i="19"/>
  <c r="BB5" i="19" s="1"/>
  <c r="AO5" i="19"/>
  <c r="AS5" i="19" s="1"/>
  <c r="AF5" i="19"/>
  <c r="AI21" i="19"/>
  <c r="AD20" i="19"/>
  <c r="AV20" i="19"/>
  <c r="AM20" i="19"/>
  <c r="BC6" i="19"/>
  <c r="AE34" i="19"/>
  <c r="AW34" i="19"/>
  <c r="BA34" i="19" s="1"/>
  <c r="AN34" i="19"/>
  <c r="AR34" i="19" s="1"/>
  <c r="AO32" i="19"/>
  <c r="AF32" i="19"/>
  <c r="AX32" i="19"/>
  <c r="AW26" i="19"/>
  <c r="BA26" i="19" s="1"/>
  <c r="AN26" i="19"/>
  <c r="AR26" i="19" s="1"/>
  <c r="AE26" i="19"/>
  <c r="AI29" i="19"/>
  <c r="AJ25" i="19"/>
  <c r="BE25" i="19" s="1"/>
  <c r="AX38" i="19"/>
  <c r="BB38" i="19" s="1"/>
  <c r="AO38" i="19"/>
  <c r="AS38" i="19" s="1"/>
  <c r="AF38" i="19"/>
  <c r="AH37" i="19"/>
  <c r="AN24" i="19"/>
  <c r="AW24" i="19"/>
  <c r="AE24" i="19"/>
  <c r="BA15" i="19"/>
  <c r="AZ25" i="19"/>
  <c r="AZ24" i="19"/>
  <c r="U4" i="19"/>
  <c r="U17" i="19"/>
  <c r="AZ5" i="19"/>
  <c r="AJ6" i="19"/>
  <c r="AW12" i="19"/>
  <c r="AN12" i="19"/>
  <c r="AE12" i="19"/>
  <c r="AJ7" i="19"/>
  <c r="AV42" i="19"/>
  <c r="AM42" i="19"/>
  <c r="AD42" i="19"/>
  <c r="AW41" i="19"/>
  <c r="AN41" i="19"/>
  <c r="AE41" i="19"/>
  <c r="BB41" i="19"/>
  <c r="AV16" i="19"/>
  <c r="AM16" i="19"/>
  <c r="AD16" i="19"/>
  <c r="AI42" i="19"/>
  <c r="BD42" i="19" s="1"/>
  <c r="AQ2" i="19"/>
  <c r="AI2" i="19"/>
  <c r="AX13" i="19"/>
  <c r="BB13" i="19" s="1"/>
  <c r="AO13" i="19"/>
  <c r="AS13" i="19" s="1"/>
  <c r="AF13" i="19"/>
  <c r="AV41" i="19"/>
  <c r="AM41" i="19"/>
  <c r="AD41" i="19"/>
  <c r="AW37" i="19"/>
  <c r="AN37" i="19"/>
  <c r="AE37" i="19"/>
  <c r="AJ42" i="19"/>
  <c r="BE42" i="19" s="1"/>
  <c r="AS41" i="19"/>
  <c r="AI32" i="19"/>
  <c r="AS29" i="19"/>
  <c r="AS28" i="19" s="1"/>
  <c r="AX17" i="19"/>
  <c r="BB17" i="19" s="1"/>
  <c r="BB15" i="19" s="1"/>
  <c r="AO17" i="19"/>
  <c r="AS17" i="19" s="1"/>
  <c r="AS15" i="19" s="1"/>
  <c r="AF17" i="19"/>
  <c r="AN5" i="19"/>
  <c r="AR5" i="19" s="1"/>
  <c r="AE5" i="19"/>
  <c r="AW5" i="19"/>
  <c r="BA5" i="19" s="1"/>
  <c r="AV3" i="19"/>
  <c r="AM3" i="19"/>
  <c r="AD3" i="19"/>
  <c r="AJ16" i="19"/>
  <c r="AH2" i="19"/>
  <c r="AW20" i="19"/>
  <c r="BA20" i="19" s="1"/>
  <c r="BA19" i="19" s="1"/>
  <c r="AN20" i="19"/>
  <c r="AR20" i="19" s="1"/>
  <c r="AE20" i="19"/>
  <c r="AI7" i="19"/>
  <c r="BD7" i="19" s="1"/>
  <c r="AJ21" i="19"/>
  <c r="BE21" i="19" s="1"/>
  <c r="AH12" i="19"/>
  <c r="AM9" i="28"/>
  <c r="AQ9" i="28" s="1"/>
  <c r="AE3" i="28"/>
  <c r="AI3" i="28" s="1"/>
  <c r="BE3" i="28" s="1"/>
  <c r="AN4" i="28"/>
  <c r="AR4" i="28" s="1"/>
  <c r="AO5" i="28"/>
  <c r="AS5" i="28" s="1"/>
  <c r="AW5" i="28"/>
  <c r="BA5" i="28" s="1"/>
  <c r="AD5" i="28"/>
  <c r="BF4" i="28"/>
  <c r="AE5" i="28"/>
  <c r="AI5" i="28" s="1"/>
  <c r="BE5" i="28" s="1"/>
  <c r="AM5" i="28"/>
  <c r="AQ5" i="28" s="1"/>
  <c r="AF25" i="30"/>
  <c r="AJ25" i="30" s="1"/>
  <c r="AN4" i="30"/>
  <c r="AE12" i="30"/>
  <c r="AI12" i="30" s="1"/>
  <c r="AX25" i="30"/>
  <c r="BB25" i="30" s="1"/>
  <c r="AW12" i="30"/>
  <c r="BA12" i="30" s="1"/>
  <c r="AW4" i="30"/>
  <c r="AV5" i="30"/>
  <c r="AZ5" i="30" s="1"/>
  <c r="AN15" i="30"/>
  <c r="AR15" i="30" s="1"/>
  <c r="AD5" i="30"/>
  <c r="AO4" i="30"/>
  <c r="AE24" i="30"/>
  <c r="AI24" i="30" s="1"/>
  <c r="AF17" i="30"/>
  <c r="AJ17" i="30" s="1"/>
  <c r="AF24" i="30"/>
  <c r="AJ24" i="30" s="1"/>
  <c r="AN24" i="30"/>
  <c r="AR24" i="30" s="1"/>
  <c r="AF18" i="30"/>
  <c r="AJ18" i="30" s="1"/>
  <c r="U18" i="30"/>
  <c r="AM18" i="30" s="1"/>
  <c r="AX4" i="30"/>
  <c r="AE5" i="30"/>
  <c r="AN5" i="30"/>
  <c r="AR5" i="30" s="1"/>
  <c r="AE25" i="30"/>
  <c r="AI25" i="30" s="1"/>
  <c r="AW25" i="30"/>
  <c r="BA25" i="30" s="1"/>
  <c r="AN25" i="30"/>
  <c r="AR25" i="30" s="1"/>
  <c r="AD24" i="30"/>
  <c r="AM24" i="30"/>
  <c r="AQ24" i="30" s="1"/>
  <c r="AV24" i="30"/>
  <c r="AY24" i="30" s="1"/>
  <c r="AE13" i="30"/>
  <c r="AI13" i="30" s="1"/>
  <c r="AN13" i="30"/>
  <c r="AR13" i="30" s="1"/>
  <c r="AW13" i="30"/>
  <c r="BA13" i="30" s="1"/>
  <c r="AO12" i="30"/>
  <c r="AS12" i="30" s="1"/>
  <c r="AF12" i="30"/>
  <c r="AJ12" i="30" s="1"/>
  <c r="AX12" i="30"/>
  <c r="BB12" i="30" s="1"/>
  <c r="AF26" i="30"/>
  <c r="AX26" i="30"/>
  <c r="BB26" i="30" s="1"/>
  <c r="AO26" i="30"/>
  <c r="AS26" i="30" s="1"/>
  <c r="AO17" i="30"/>
  <c r="AS17" i="30" s="1"/>
  <c r="AO24" i="30"/>
  <c r="AS24" i="30" s="1"/>
  <c r="AX5" i="30"/>
  <c r="BB5" i="30" s="1"/>
  <c r="AO14" i="30"/>
  <c r="AS14" i="30" s="1"/>
  <c r="AX14" i="30"/>
  <c r="BB14" i="30" s="1"/>
  <c r="AF14" i="30"/>
  <c r="AM12" i="30"/>
  <c r="AV12" i="30"/>
  <c r="AD12" i="30"/>
  <c r="AV26" i="30"/>
  <c r="AM26" i="30"/>
  <c r="AD26" i="30"/>
  <c r="AW6" i="30"/>
  <c r="BA6" i="30" s="1"/>
  <c r="AN6" i="30"/>
  <c r="AR6" i="30" s="1"/>
  <c r="AE6" i="30"/>
  <c r="AW7" i="30"/>
  <c r="BA7" i="30" s="1"/>
  <c r="AN7" i="30"/>
  <c r="AR7" i="30" s="1"/>
  <c r="AE7" i="30"/>
  <c r="AV22" i="30"/>
  <c r="AW17" i="30"/>
  <c r="BA17" i="30" s="1"/>
  <c r="AN17" i="30"/>
  <c r="AR17" i="30" s="1"/>
  <c r="AE17" i="30"/>
  <c r="AE18" i="30"/>
  <c r="AN18" i="30"/>
  <c r="AR18" i="30" s="1"/>
  <c r="AW18" i="30"/>
  <c r="BA18" i="30" s="1"/>
  <c r="AX23" i="30"/>
  <c r="BB23" i="30" s="1"/>
  <c r="AO23" i="30"/>
  <c r="AS23" i="30" s="1"/>
  <c r="AF23" i="30"/>
  <c r="AX16" i="30"/>
  <c r="BB16" i="30" s="1"/>
  <c r="AO16" i="30"/>
  <c r="AS16" i="30" s="1"/>
  <c r="AF16" i="30"/>
  <c r="AW16" i="30"/>
  <c r="BA16" i="30" s="1"/>
  <c r="AN16" i="30"/>
  <c r="AR16" i="30" s="1"/>
  <c r="AE16" i="30"/>
  <c r="AM13" i="30"/>
  <c r="AV13" i="30"/>
  <c r="AD13" i="30"/>
  <c r="AV6" i="30"/>
  <c r="AM6" i="30"/>
  <c r="AD6" i="30"/>
  <c r="AV14" i="30"/>
  <c r="AM14" i="30"/>
  <c r="AD14" i="30"/>
  <c r="AI4" i="30"/>
  <c r="AQ5" i="30"/>
  <c r="AV7" i="30"/>
  <c r="AM7" i="30"/>
  <c r="AD7" i="30"/>
  <c r="AX15" i="30"/>
  <c r="BB15" i="30" s="1"/>
  <c r="AF15" i="30"/>
  <c r="AO15" i="30"/>
  <c r="AS15" i="30" s="1"/>
  <c r="AV23" i="30"/>
  <c r="AM23" i="30"/>
  <c r="AD23" i="30"/>
  <c r="AV16" i="30"/>
  <c r="AD16" i="30"/>
  <c r="AM16" i="30"/>
  <c r="AI15" i="30"/>
  <c r="AJ5" i="30"/>
  <c r="AV25" i="30"/>
  <c r="AM25" i="30"/>
  <c r="AD25" i="30"/>
  <c r="AW14" i="30"/>
  <c r="BA14" i="30" s="1"/>
  <c r="AE14" i="30"/>
  <c r="AN14" i="30"/>
  <c r="AR14" i="30" s="1"/>
  <c r="AX13" i="30"/>
  <c r="BB13" i="30" s="1"/>
  <c r="AF13" i="30"/>
  <c r="AO13" i="30"/>
  <c r="AS13" i="30" s="1"/>
  <c r="AX7" i="30"/>
  <c r="BB7" i="30" s="1"/>
  <c r="AO7" i="30"/>
  <c r="AS7" i="30" s="1"/>
  <c r="AF7" i="30"/>
  <c r="AE23" i="30"/>
  <c r="AN23" i="30"/>
  <c r="AR23" i="30" s="1"/>
  <c r="AW23" i="30"/>
  <c r="BA23" i="30" s="1"/>
  <c r="AV15" i="30"/>
  <c r="AD15" i="30"/>
  <c r="AM15" i="30"/>
  <c r="AV17" i="30"/>
  <c r="AM17" i="30"/>
  <c r="AD17" i="30"/>
  <c r="AF6" i="30"/>
  <c r="AX6" i="30"/>
  <c r="BB6" i="30" s="1"/>
  <c r="AO6" i="30"/>
  <c r="AS6" i="30" s="1"/>
  <c r="AF9" i="28"/>
  <c r="AJ9" i="28" s="1"/>
  <c r="AO9" i="28"/>
  <c r="AS9" i="28" s="1"/>
  <c r="AX9" i="28"/>
  <c r="BB9" i="28" s="1"/>
  <c r="AX8" i="28"/>
  <c r="BB8" i="28" s="1"/>
  <c r="AO8" i="28"/>
  <c r="AS8" i="28" s="1"/>
  <c r="AF8" i="28"/>
  <c r="AJ8" i="28" s="1"/>
  <c r="BF2" i="28"/>
  <c r="AX5" i="28"/>
  <c r="BB5" i="28" s="1"/>
  <c r="AW8" i="28"/>
  <c r="BA8" i="28" s="1"/>
  <c r="AN8" i="28"/>
  <c r="AR8" i="28" s="1"/>
  <c r="AE8" i="28"/>
  <c r="AW9" i="28"/>
  <c r="BA9" i="28" s="1"/>
  <c r="AN9" i="28"/>
  <c r="AR9" i="28" s="1"/>
  <c r="AE9" i="28"/>
  <c r="AV3" i="28"/>
  <c r="AM3" i="28"/>
  <c r="AD3" i="28"/>
  <c r="AW2" i="28"/>
  <c r="BA2" i="28" s="1"/>
  <c r="AN2" i="28"/>
  <c r="AR2" i="28" s="1"/>
  <c r="AE2" i="28"/>
  <c r="AH9" i="28"/>
  <c r="AH7" i="28"/>
  <c r="AV2" i="28"/>
  <c r="AM2" i="28"/>
  <c r="AD2" i="28"/>
  <c r="AQ4" i="28"/>
  <c r="AP4" i="28"/>
  <c r="AI4" i="28"/>
  <c r="BE4" i="28" s="1"/>
  <c r="AZ8" i="28"/>
  <c r="AW7" i="28"/>
  <c r="BA7" i="28" s="1"/>
  <c r="AN7" i="28"/>
  <c r="AR7" i="28" s="1"/>
  <c r="AE7" i="28"/>
  <c r="AW6" i="28"/>
  <c r="BA6" i="28" s="1"/>
  <c r="AN6" i="28"/>
  <c r="AR6" i="28" s="1"/>
  <c r="AE6" i="28"/>
  <c r="AG6" i="28" s="1"/>
  <c r="AH8" i="28"/>
  <c r="AZ9" i="28"/>
  <c r="AQ7" i="28"/>
  <c r="AX7" i="28"/>
  <c r="BB7" i="28" s="1"/>
  <c r="AO7" i="28"/>
  <c r="AS7" i="28" s="1"/>
  <c r="AF7" i="28"/>
  <c r="AJ7" i="28" s="1"/>
  <c r="AZ4" i="28"/>
  <c r="AY4" i="28"/>
  <c r="BF6" i="28"/>
  <c r="AZ6" i="28"/>
  <c r="AZ5" i="28"/>
  <c r="AH6" i="28"/>
  <c r="AD4" i="30" l="1"/>
  <c r="U3" i="30"/>
  <c r="AS4" i="30"/>
  <c r="AS3" i="30" s="1"/>
  <c r="AO3" i="30"/>
  <c r="AR4" i="30"/>
  <c r="AR3" i="30" s="1"/>
  <c r="AN3" i="30"/>
  <c r="AE3" i="30"/>
  <c r="BA4" i="30"/>
  <c r="BA3" i="30" s="1"/>
  <c r="AW3" i="30"/>
  <c r="BB4" i="30"/>
  <c r="BB3" i="30" s="1"/>
  <c r="AX3" i="30"/>
  <c r="AV4" i="30"/>
  <c r="AV3" i="30" s="1"/>
  <c r="AM4" i="30"/>
  <c r="AF4" i="30"/>
  <c r="AA3" i="30"/>
  <c r="AM22" i="30"/>
  <c r="AD22" i="30"/>
  <c r="AD21" i="30" s="1"/>
  <c r="AE11" i="30"/>
  <c r="AO21" i="30"/>
  <c r="AW21" i="30"/>
  <c r="AX22" i="30"/>
  <c r="AX21" i="30" s="1"/>
  <c r="AN21" i="30"/>
  <c r="AF22" i="30"/>
  <c r="AA21" i="30"/>
  <c r="AM21" i="30"/>
  <c r="AV21" i="30"/>
  <c r="AE21" i="30"/>
  <c r="AN11" i="30"/>
  <c r="AR11" i="30" s="1"/>
  <c r="AR10" i="30" s="1"/>
  <c r="AW11" i="30"/>
  <c r="BA11" i="30" s="1"/>
  <c r="BA10" i="30" s="1"/>
  <c r="AR22" i="30"/>
  <c r="BA22" i="30"/>
  <c r="AV11" i="30"/>
  <c r="AV10" i="30" s="1"/>
  <c r="U10" i="30"/>
  <c r="AD11" i="30"/>
  <c r="AD10" i="30" s="1"/>
  <c r="AZ24" i="30"/>
  <c r="AE10" i="30"/>
  <c r="AF11" i="30"/>
  <c r="AF10" i="30" s="1"/>
  <c r="AA10" i="30"/>
  <c r="AM10" i="30"/>
  <c r="AO11" i="30"/>
  <c r="AO10" i="30" s="1"/>
  <c r="AX11" i="30"/>
  <c r="AX10" i="30" s="1"/>
  <c r="AH11" i="30"/>
  <c r="AS22" i="30"/>
  <c r="AW31" i="21"/>
  <c r="AN11" i="21"/>
  <c r="AY34" i="21"/>
  <c r="AV41" i="21"/>
  <c r="AY41" i="21" s="1"/>
  <c r="BF5" i="21"/>
  <c r="AR15" i="21"/>
  <c r="AD36" i="20"/>
  <c r="BF42" i="20"/>
  <c r="AZ19" i="20"/>
  <c r="AG25" i="20"/>
  <c r="AI11" i="30"/>
  <c r="BF3" i="28"/>
  <c r="AG4" i="28"/>
  <c r="AY7" i="28"/>
  <c r="AY5" i="28"/>
  <c r="BF5" i="28"/>
  <c r="AG5" i="28"/>
  <c r="AG5" i="30"/>
  <c r="AY2" i="19"/>
  <c r="AG5" i="19"/>
  <c r="AI6" i="19"/>
  <c r="AV6" i="20"/>
  <c r="AO31" i="20"/>
  <c r="BA31" i="20"/>
  <c r="BF38" i="20"/>
  <c r="AF40" i="20"/>
  <c r="BE38" i="20"/>
  <c r="AG17" i="20"/>
  <c r="AN31" i="20"/>
  <c r="BE26" i="20"/>
  <c r="BE25" i="20"/>
  <c r="AO40" i="20"/>
  <c r="AD25" i="21"/>
  <c r="BA15" i="21"/>
  <c r="BD26" i="21"/>
  <c r="AM25" i="21"/>
  <c r="AM23" i="21" s="1"/>
  <c r="AG26" i="21"/>
  <c r="AS11" i="21"/>
  <c r="AE40" i="22"/>
  <c r="AY32" i="22"/>
  <c r="AQ13" i="22"/>
  <c r="AQ11" i="22" s="1"/>
  <c r="AP32" i="22"/>
  <c r="BE21" i="22"/>
  <c r="AY24" i="22"/>
  <c r="AG2" i="22"/>
  <c r="AG13" i="22"/>
  <c r="AY3" i="23"/>
  <c r="AQ2" i="23"/>
  <c r="BF6" i="23"/>
  <c r="AF40" i="23"/>
  <c r="AP6" i="23"/>
  <c r="BE7" i="23"/>
  <c r="AG16" i="24"/>
  <c r="BF3" i="24"/>
  <c r="AH13" i="24"/>
  <c r="AZ6" i="24"/>
  <c r="AZ15" i="24"/>
  <c r="AW40" i="25"/>
  <c r="AE40" i="25"/>
  <c r="AY3" i="25"/>
  <c r="BF21" i="25"/>
  <c r="AW11" i="25"/>
  <c r="AY21" i="26"/>
  <c r="AJ3" i="26"/>
  <c r="BF3" i="26" s="1"/>
  <c r="AY2" i="26"/>
  <c r="BF2" i="26"/>
  <c r="AM11" i="26"/>
  <c r="AP2" i="26"/>
  <c r="BD13" i="26"/>
  <c r="AS15" i="27"/>
  <c r="AW23" i="27"/>
  <c r="AR40" i="27"/>
  <c r="BE21" i="27"/>
  <c r="AS40" i="27"/>
  <c r="AR19" i="27"/>
  <c r="AG4" i="27"/>
  <c r="AN31" i="27"/>
  <c r="BA40" i="27"/>
  <c r="AN40" i="27"/>
  <c r="AY42" i="27"/>
  <c r="AP42" i="27"/>
  <c r="AO40" i="27"/>
  <c r="BF5" i="27"/>
  <c r="BF33" i="27"/>
  <c r="AY25" i="27"/>
  <c r="AI42" i="27"/>
  <c r="BE42" i="27" s="1"/>
  <c r="AE40" i="27"/>
  <c r="AR29" i="27"/>
  <c r="AR28" i="27" s="1"/>
  <c r="BE5" i="27"/>
  <c r="AS31" i="27"/>
  <c r="BD38" i="27"/>
  <c r="BA31" i="27"/>
  <c r="AY12" i="27"/>
  <c r="AP4" i="27"/>
  <c r="AP3" i="27"/>
  <c r="BA23" i="27"/>
  <c r="AJ26" i="27"/>
  <c r="BF26" i="27" s="1"/>
  <c r="AP20" i="27"/>
  <c r="AJ43" i="27"/>
  <c r="BF43" i="27" s="1"/>
  <c r="AI17" i="27"/>
  <c r="BE17" i="27" s="1"/>
  <c r="BD4" i="27"/>
  <c r="AR23" i="27"/>
  <c r="BF16" i="27"/>
  <c r="AZ37" i="27"/>
  <c r="AZ36" i="27" s="1"/>
  <c r="AY37" i="27"/>
  <c r="AV36" i="27"/>
  <c r="AV28" i="27"/>
  <c r="AZ29" i="27"/>
  <c r="AZ28" i="27" s="1"/>
  <c r="AY29" i="27"/>
  <c r="AY28" i="27" s="1"/>
  <c r="AZ17" i="27"/>
  <c r="AY17" i="27"/>
  <c r="BE32" i="27"/>
  <c r="AI16" i="27"/>
  <c r="BF32" i="27"/>
  <c r="AQ43" i="27"/>
  <c r="AP43" i="27"/>
  <c r="AH5" i="27"/>
  <c r="AG5" i="27"/>
  <c r="AI28" i="27"/>
  <c r="BE29" i="27"/>
  <c r="AH21" i="27"/>
  <c r="AG21" i="27"/>
  <c r="AW36" i="27"/>
  <c r="BA37" i="27"/>
  <c r="BA36" i="27" s="1"/>
  <c r="BA9" i="27" s="1"/>
  <c r="BD20" i="27"/>
  <c r="AJ17" i="27"/>
  <c r="BF17" i="27" s="1"/>
  <c r="AJ24" i="27"/>
  <c r="AH32" i="27"/>
  <c r="AG32" i="27"/>
  <c r="BD12" i="27"/>
  <c r="AY20" i="27"/>
  <c r="AJ37" i="27"/>
  <c r="AF36" i="27"/>
  <c r="AF9" i="27" s="1"/>
  <c r="AQ34" i="27"/>
  <c r="AP34" i="27"/>
  <c r="AY24" i="27"/>
  <c r="AZ24" i="27"/>
  <c r="AV23" i="27"/>
  <c r="AR12" i="27"/>
  <c r="AR11" i="27" s="1"/>
  <c r="AN11" i="27"/>
  <c r="AZ43" i="27"/>
  <c r="AY43" i="27"/>
  <c r="AQ5" i="27"/>
  <c r="AP5" i="27"/>
  <c r="AQ6" i="27"/>
  <c r="AP6" i="27"/>
  <c r="AG13" i="27"/>
  <c r="AH13" i="27"/>
  <c r="AQ21" i="27"/>
  <c r="AQ19" i="27" s="1"/>
  <c r="AP21" i="27"/>
  <c r="AI33" i="27"/>
  <c r="BE33" i="27" s="1"/>
  <c r="AP7" i="27"/>
  <c r="AQ16" i="27"/>
  <c r="AP16" i="27"/>
  <c r="BD42" i="27"/>
  <c r="AH26" i="27"/>
  <c r="AG26" i="27"/>
  <c r="AN36" i="27"/>
  <c r="AR37" i="27"/>
  <c r="AR36" i="27" s="1"/>
  <c r="AJ34" i="27"/>
  <c r="BF34" i="27" s="1"/>
  <c r="AI34" i="27"/>
  <c r="BE34" i="27" s="1"/>
  <c r="BB24" i="27"/>
  <c r="BB23" i="27" s="1"/>
  <c r="AX23" i="27"/>
  <c r="AH34" i="27"/>
  <c r="AG34" i="27"/>
  <c r="AG41" i="27"/>
  <c r="AD40" i="27"/>
  <c r="AH41" i="27"/>
  <c r="BE24" i="27"/>
  <c r="AI12" i="27"/>
  <c r="AH6" i="27"/>
  <c r="AG6" i="27"/>
  <c r="AH16" i="27"/>
  <c r="AG16" i="27"/>
  <c r="AZ33" i="27"/>
  <c r="AY33" i="27"/>
  <c r="AJ25" i="27"/>
  <c r="BF25" i="27" s="1"/>
  <c r="AY7" i="27"/>
  <c r="AH37" i="27"/>
  <c r="AD36" i="27"/>
  <c r="AD9" i="27" s="1"/>
  <c r="AG37" i="27"/>
  <c r="AG36" i="27" s="1"/>
  <c r="AH29" i="27"/>
  <c r="AG29" i="27"/>
  <c r="AQ32" i="27"/>
  <c r="AP32" i="27"/>
  <c r="AM31" i="27"/>
  <c r="AJ40" i="27"/>
  <c r="BF41" i="27"/>
  <c r="AJ3" i="27"/>
  <c r="BF3" i="27" s="1"/>
  <c r="BD7" i="27"/>
  <c r="AH17" i="27"/>
  <c r="AG17" i="27"/>
  <c r="AP38" i="27"/>
  <c r="AJ28" i="27"/>
  <c r="BF29" i="27"/>
  <c r="AO36" i="27"/>
  <c r="AS37" i="27"/>
  <c r="AS36" i="27" s="1"/>
  <c r="AZ34" i="27"/>
  <c r="AY34" i="27"/>
  <c r="AY41" i="27"/>
  <c r="AV40" i="27"/>
  <c r="AZ41" i="27"/>
  <c r="AP12" i="27"/>
  <c r="AH2" i="27"/>
  <c r="AG2" i="27"/>
  <c r="AG24" i="27"/>
  <c r="AH24" i="27"/>
  <c r="BE41" i="27"/>
  <c r="BD3" i="27"/>
  <c r="AW11" i="27"/>
  <c r="BA12" i="27"/>
  <c r="BA11" i="27" s="1"/>
  <c r="AZ5" i="27"/>
  <c r="AY5" i="27"/>
  <c r="AZ6" i="27"/>
  <c r="AY6" i="27"/>
  <c r="AP13" i="27"/>
  <c r="AQ13" i="27"/>
  <c r="AZ21" i="27"/>
  <c r="AZ19" i="27" s="1"/>
  <c r="AY21" i="27"/>
  <c r="AZ16" i="27"/>
  <c r="AY16" i="27"/>
  <c r="AQ26" i="27"/>
  <c r="AP26" i="27"/>
  <c r="AE36" i="27"/>
  <c r="AE9" i="27" s="1"/>
  <c r="AI37" i="27"/>
  <c r="AH33" i="27"/>
  <c r="AG33" i="27"/>
  <c r="AJ12" i="27"/>
  <c r="AQ11" i="27"/>
  <c r="AZ2" i="27"/>
  <c r="AY2" i="27"/>
  <c r="BB12" i="27"/>
  <c r="BB11" i="27" s="1"/>
  <c r="AX11" i="27"/>
  <c r="AI7" i="27"/>
  <c r="BE7" i="27" s="1"/>
  <c r="AQ37" i="27"/>
  <c r="AQ36" i="27" s="1"/>
  <c r="AP37" i="27"/>
  <c r="AM36" i="27"/>
  <c r="AO23" i="27"/>
  <c r="AS24" i="27"/>
  <c r="AS23" i="27" s="1"/>
  <c r="AM28" i="27"/>
  <c r="AQ29" i="27"/>
  <c r="AQ28" i="27" s="1"/>
  <c r="AP29" i="27"/>
  <c r="AP28" i="27" s="1"/>
  <c r="AZ32" i="27"/>
  <c r="AY32" i="27"/>
  <c r="AV31" i="27"/>
  <c r="AP25" i="27"/>
  <c r="AJ2" i="27"/>
  <c r="BF2" i="27" s="1"/>
  <c r="AG12" i="27"/>
  <c r="AQ17" i="27"/>
  <c r="AP17" i="27"/>
  <c r="AX36" i="27"/>
  <c r="BB37" i="27"/>
  <c r="BB36" i="27" s="1"/>
  <c r="AJ38" i="27"/>
  <c r="BF38" i="27" s="1"/>
  <c r="AP41" i="27"/>
  <c r="AM40" i="27"/>
  <c r="AQ41" i="27"/>
  <c r="AN23" i="27"/>
  <c r="AN9" i="27" s="1"/>
  <c r="BD25" i="27"/>
  <c r="AI26" i="27"/>
  <c r="BE26" i="27" s="1"/>
  <c r="AQ2" i="27"/>
  <c r="AP2" i="27"/>
  <c r="AP24" i="27"/>
  <c r="AM23" i="27"/>
  <c r="AQ24" i="27"/>
  <c r="AG3" i="27"/>
  <c r="AY38" i="27"/>
  <c r="AH43" i="27"/>
  <c r="AG43" i="27"/>
  <c r="AY3" i="27"/>
  <c r="AY13" i="27"/>
  <c r="AZ13" i="27"/>
  <c r="AZ11" i="27" s="1"/>
  <c r="AO31" i="27"/>
  <c r="AV11" i="27"/>
  <c r="AI6" i="27"/>
  <c r="BE6" i="27" s="1"/>
  <c r="AW31" i="27"/>
  <c r="AW9" i="27" s="1"/>
  <c r="AI20" i="27"/>
  <c r="AZ26" i="27"/>
  <c r="AY26" i="27"/>
  <c r="AJ20" i="27"/>
  <c r="AQ33" i="27"/>
  <c r="AP33" i="27"/>
  <c r="AI25" i="27"/>
  <c r="BE25" i="27" s="1"/>
  <c r="AO11" i="27"/>
  <c r="AS12" i="27"/>
  <c r="AS11" i="27" s="1"/>
  <c r="BE25" i="26"/>
  <c r="AY12" i="26"/>
  <c r="AQ5" i="26"/>
  <c r="AZ12" i="26"/>
  <c r="AZ11" i="26" s="1"/>
  <c r="AP12" i="26"/>
  <c r="AP11" i="26" s="1"/>
  <c r="AP6" i="26"/>
  <c r="AY5" i="26"/>
  <c r="BE6" i="26"/>
  <c r="AX31" i="26"/>
  <c r="AO31" i="26"/>
  <c r="BB31" i="26"/>
  <c r="BA15" i="26"/>
  <c r="AJ25" i="26"/>
  <c r="BF25" i="26" s="1"/>
  <c r="BF37" i="26"/>
  <c r="BA13" i="26"/>
  <c r="BE13" i="26" s="1"/>
  <c r="AY13" i="26"/>
  <c r="AH17" i="26"/>
  <c r="AG17" i="26"/>
  <c r="AQ38" i="26"/>
  <c r="AP38" i="26"/>
  <c r="AI32" i="26"/>
  <c r="AI4" i="26"/>
  <c r="BE4" i="26" s="1"/>
  <c r="BE20" i="26"/>
  <c r="AQ24" i="26"/>
  <c r="AM23" i="26"/>
  <c r="AP24" i="26"/>
  <c r="AZ34" i="26"/>
  <c r="AY34" i="26"/>
  <c r="AM28" i="26"/>
  <c r="AQ29" i="26"/>
  <c r="AQ28" i="26" s="1"/>
  <c r="AP29" i="26"/>
  <c r="AP28" i="26" s="1"/>
  <c r="AQ17" i="26"/>
  <c r="AP17" i="26"/>
  <c r="AO11" i="26"/>
  <c r="AS12" i="26"/>
  <c r="AS11" i="26" s="1"/>
  <c r="AQ43" i="26"/>
  <c r="AP43" i="26"/>
  <c r="AZ38" i="26"/>
  <c r="AY38" i="26"/>
  <c r="AP42" i="26"/>
  <c r="AQ42" i="26"/>
  <c r="BF32" i="26"/>
  <c r="AR32" i="26"/>
  <c r="AR31" i="26" s="1"/>
  <c r="AN31" i="26"/>
  <c r="BD3" i="26"/>
  <c r="BF16" i="26"/>
  <c r="AJ6" i="26"/>
  <c r="BF6" i="26" s="1"/>
  <c r="BD12" i="26"/>
  <c r="AH11" i="26"/>
  <c r="AP21" i="26"/>
  <c r="AV23" i="26"/>
  <c r="AZ24" i="26"/>
  <c r="AY24" i="26"/>
  <c r="AZ26" i="26"/>
  <c r="AY26" i="26"/>
  <c r="AY6" i="26"/>
  <c r="AI21" i="26"/>
  <c r="BE21" i="26" s="1"/>
  <c r="BD6" i="26"/>
  <c r="AP5" i="26"/>
  <c r="AZ7" i="26"/>
  <c r="AY7" i="26"/>
  <c r="BD21" i="26"/>
  <c r="AM36" i="26"/>
  <c r="AQ37" i="26"/>
  <c r="AP37" i="26"/>
  <c r="AZ4" i="26"/>
  <c r="AY4" i="26"/>
  <c r="AI37" i="26"/>
  <c r="AE36" i="26"/>
  <c r="BB38" i="26"/>
  <c r="BB36" i="26" s="1"/>
  <c r="AX36" i="26"/>
  <c r="AJ26" i="26"/>
  <c r="BF26" i="26" s="1"/>
  <c r="AZ33" i="26"/>
  <c r="AY33" i="26"/>
  <c r="AJ41" i="26"/>
  <c r="AF40" i="26"/>
  <c r="AN23" i="26"/>
  <c r="AR24" i="26"/>
  <c r="AR23" i="26" s="1"/>
  <c r="AZ29" i="26"/>
  <c r="AZ28" i="26" s="1"/>
  <c r="AY29" i="26"/>
  <c r="AY28" i="26" s="1"/>
  <c r="AV28" i="26"/>
  <c r="AH25" i="26"/>
  <c r="AG25" i="26"/>
  <c r="AJ12" i="26"/>
  <c r="AY32" i="26"/>
  <c r="AV31" i="26"/>
  <c r="AZ32" i="26"/>
  <c r="AH43" i="26"/>
  <c r="AG43" i="26"/>
  <c r="AN40" i="26"/>
  <c r="AR41" i="26"/>
  <c r="AR40" i="26" s="1"/>
  <c r="AQ26" i="26"/>
  <c r="AP26" i="26"/>
  <c r="AZ16" i="26"/>
  <c r="AY16" i="26"/>
  <c r="AQ7" i="26"/>
  <c r="AP7" i="26"/>
  <c r="AG20" i="26"/>
  <c r="AH20" i="26"/>
  <c r="AH37" i="26"/>
  <c r="AD36" i="26"/>
  <c r="AG37" i="26"/>
  <c r="AQ4" i="26"/>
  <c r="AP4" i="26"/>
  <c r="AZ41" i="26"/>
  <c r="AY41" i="26"/>
  <c r="AV40" i="26"/>
  <c r="AI43" i="26"/>
  <c r="BE43" i="26" s="1"/>
  <c r="AW11" i="26"/>
  <c r="BA12" i="26"/>
  <c r="AQ33" i="26"/>
  <c r="AP33" i="26"/>
  <c r="AI24" i="26"/>
  <c r="BB24" i="26"/>
  <c r="BB23" i="26" s="1"/>
  <c r="AX23" i="26"/>
  <c r="AZ17" i="26"/>
  <c r="AY17" i="26"/>
  <c r="BB12" i="26"/>
  <c r="BB11" i="26" s="1"/>
  <c r="AX11" i="26"/>
  <c r="AH32" i="26"/>
  <c r="AG32" i="26"/>
  <c r="AS36" i="26"/>
  <c r="AZ43" i="26"/>
  <c r="AY43" i="26"/>
  <c r="AI41" i="26"/>
  <c r="AE40" i="26"/>
  <c r="AG42" i="26"/>
  <c r="AH42" i="26"/>
  <c r="BA32" i="26"/>
  <c r="BA31" i="26" s="1"/>
  <c r="AW31" i="26"/>
  <c r="BD2" i="26"/>
  <c r="AG12" i="26"/>
  <c r="AH34" i="26"/>
  <c r="AG34" i="26"/>
  <c r="AH16" i="26"/>
  <c r="AG16" i="26"/>
  <c r="AI16" i="26"/>
  <c r="AI5" i="26"/>
  <c r="BE5" i="26" s="1"/>
  <c r="BF20" i="26"/>
  <c r="AJ19" i="26"/>
  <c r="AP20" i="26"/>
  <c r="AQ20" i="26"/>
  <c r="AQ19" i="26" s="1"/>
  <c r="AJ34" i="26"/>
  <c r="BF34" i="26" s="1"/>
  <c r="AZ37" i="26"/>
  <c r="AY37" i="26"/>
  <c r="AY36" i="26" s="1"/>
  <c r="AV36" i="26"/>
  <c r="AH41" i="26"/>
  <c r="AD40" i="26"/>
  <c r="AG41" i="26"/>
  <c r="AR37" i="26"/>
  <c r="AR36" i="26" s="1"/>
  <c r="AN36" i="26"/>
  <c r="AI12" i="26"/>
  <c r="AI38" i="26"/>
  <c r="BE38" i="26" s="1"/>
  <c r="AO40" i="26"/>
  <c r="AS41" i="26"/>
  <c r="AS40" i="26" s="1"/>
  <c r="BA24" i="26"/>
  <c r="BA23" i="26" s="1"/>
  <c r="AW23" i="26"/>
  <c r="AJ24" i="26"/>
  <c r="AQ25" i="26"/>
  <c r="AP25" i="26"/>
  <c r="AI28" i="26"/>
  <c r="BE29" i="26"/>
  <c r="AP32" i="26"/>
  <c r="AM31" i="26"/>
  <c r="AQ32" i="26"/>
  <c r="AO36" i="26"/>
  <c r="AH38" i="26"/>
  <c r="AG38" i="26"/>
  <c r="AW40" i="26"/>
  <c r="BA41" i="26"/>
  <c r="BA40" i="26" s="1"/>
  <c r="AY42" i="26"/>
  <c r="AZ42" i="26"/>
  <c r="BD5" i="26"/>
  <c r="AH24" i="26"/>
  <c r="AG24" i="26"/>
  <c r="AH26" i="26"/>
  <c r="AG26" i="26"/>
  <c r="AQ34" i="26"/>
  <c r="AP34" i="26"/>
  <c r="AJ4" i="26"/>
  <c r="BF4" i="26" s="1"/>
  <c r="AJ17" i="26"/>
  <c r="BF17" i="26" s="1"/>
  <c r="AQ16" i="26"/>
  <c r="AP16" i="26"/>
  <c r="AR15" i="26"/>
  <c r="AI33" i="26"/>
  <c r="BE33" i="26" s="1"/>
  <c r="AG6" i="26"/>
  <c r="AH7" i="26"/>
  <c r="AG7" i="26"/>
  <c r="BF29" i="26"/>
  <c r="AI17" i="26"/>
  <c r="BE17" i="26" s="1"/>
  <c r="AG21" i="26"/>
  <c r="AY20" i="26"/>
  <c r="AZ20" i="26"/>
  <c r="AZ19" i="26" s="1"/>
  <c r="AJ5" i="26"/>
  <c r="BF5" i="26" s="1"/>
  <c r="AH4" i="26"/>
  <c r="AG4" i="26"/>
  <c r="AQ41" i="26"/>
  <c r="AP41" i="26"/>
  <c r="AM40" i="26"/>
  <c r="BA37" i="26"/>
  <c r="BA36" i="26" s="1"/>
  <c r="AW36" i="26"/>
  <c r="AJ38" i="26"/>
  <c r="AF36" i="26"/>
  <c r="AN11" i="26"/>
  <c r="AR12" i="26"/>
  <c r="AR11" i="26" s="1"/>
  <c r="AH33" i="26"/>
  <c r="BD33" i="26" s="1"/>
  <c r="AG33" i="26"/>
  <c r="AI26" i="26"/>
  <c r="BE26" i="26" s="1"/>
  <c r="AX40" i="26"/>
  <c r="BB41" i="26"/>
  <c r="BB40" i="26" s="1"/>
  <c r="AH29" i="26"/>
  <c r="AG29" i="26"/>
  <c r="AS24" i="26"/>
  <c r="AS23" i="26" s="1"/>
  <c r="AS9" i="26" s="1"/>
  <c r="AO23" i="26"/>
  <c r="AZ25" i="26"/>
  <c r="AY25" i="26"/>
  <c r="AM25" i="25"/>
  <c r="AM23" i="25" s="1"/>
  <c r="AP20" i="25"/>
  <c r="AP3" i="25"/>
  <c r="BA12" i="25"/>
  <c r="BA11" i="25" s="1"/>
  <c r="AX31" i="25"/>
  <c r="AG24" i="25"/>
  <c r="AN40" i="25"/>
  <c r="AO11" i="25"/>
  <c r="BF3" i="25"/>
  <c r="AH26" i="25"/>
  <c r="AR12" i="25"/>
  <c r="AR11" i="25" s="1"/>
  <c r="AN23" i="25"/>
  <c r="AO31" i="25"/>
  <c r="AY20" i="25"/>
  <c r="AS15" i="25"/>
  <c r="AN11" i="25"/>
  <c r="AR24" i="25"/>
  <c r="AR23" i="25" s="1"/>
  <c r="AG37" i="25"/>
  <c r="AY37" i="25"/>
  <c r="BB31" i="25"/>
  <c r="AS23" i="25"/>
  <c r="AS9" i="25" s="1"/>
  <c r="AG42" i="25"/>
  <c r="AR40" i="25"/>
  <c r="AW23" i="25"/>
  <c r="AY24" i="25"/>
  <c r="AP42" i="25"/>
  <c r="AJ43" i="25"/>
  <c r="BF43" i="25" s="1"/>
  <c r="BA24" i="25"/>
  <c r="BA23" i="25" s="1"/>
  <c r="AS31" i="25"/>
  <c r="BE21" i="25"/>
  <c r="AY4" i="25"/>
  <c r="BE4" i="25"/>
  <c r="AX23" i="25"/>
  <c r="AP37" i="25"/>
  <c r="BD4" i="25"/>
  <c r="AQ13" i="25"/>
  <c r="AQ11" i="25" s="1"/>
  <c r="AP13" i="25"/>
  <c r="AP11" i="25" s="1"/>
  <c r="AP43" i="25"/>
  <c r="AQ43" i="25"/>
  <c r="AY17" i="25"/>
  <c r="AZ17" i="25"/>
  <c r="AZ13" i="25"/>
  <c r="AZ11" i="25" s="1"/>
  <c r="AY13" i="25"/>
  <c r="AY11" i="25" s="1"/>
  <c r="BD37" i="25"/>
  <c r="AJ41" i="25"/>
  <c r="AF40" i="25"/>
  <c r="AY42" i="25"/>
  <c r="AP4" i="25"/>
  <c r="BF20" i="25"/>
  <c r="AJ19" i="25"/>
  <c r="BD42" i="25"/>
  <c r="AZ32" i="25"/>
  <c r="AY32" i="25"/>
  <c r="AI3" i="25"/>
  <c r="BE3" i="25" s="1"/>
  <c r="AP26" i="25"/>
  <c r="AQ21" i="25"/>
  <c r="AP21" i="25"/>
  <c r="AI42" i="25"/>
  <c r="BE42" i="25" s="1"/>
  <c r="AI25" i="25"/>
  <c r="BE25" i="25" s="1"/>
  <c r="AQ34" i="25"/>
  <c r="AP34" i="25"/>
  <c r="BD3" i="25"/>
  <c r="BD26" i="25"/>
  <c r="BB15" i="25"/>
  <c r="BA40" i="25"/>
  <c r="AJ7" i="25"/>
  <c r="BF7" i="25" s="1"/>
  <c r="AW31" i="25"/>
  <c r="BA32" i="25"/>
  <c r="BA31" i="25" s="1"/>
  <c r="AG41" i="25"/>
  <c r="AD40" i="25"/>
  <c r="AH41" i="25"/>
  <c r="AJ34" i="25"/>
  <c r="BF34" i="25" s="1"/>
  <c r="AQ6" i="25"/>
  <c r="AP6" i="25"/>
  <c r="AY38" i="25"/>
  <c r="AY36" i="25" s="1"/>
  <c r="AZ38" i="25"/>
  <c r="AZ36" i="25" s="1"/>
  <c r="AI37" i="25"/>
  <c r="AE36" i="25"/>
  <c r="AE9" i="25" s="1"/>
  <c r="AG43" i="25"/>
  <c r="AH43" i="25"/>
  <c r="BB37" i="25"/>
  <c r="BB36" i="25" s="1"/>
  <c r="AX36" i="25"/>
  <c r="AG5" i="25"/>
  <c r="AH5" i="25"/>
  <c r="AV29" i="25"/>
  <c r="AM29" i="25"/>
  <c r="AD29" i="25"/>
  <c r="AI26" i="25"/>
  <c r="BE26" i="25" s="1"/>
  <c r="AJ2" i="25"/>
  <c r="BF2" i="25" s="1"/>
  <c r="BE16" i="25"/>
  <c r="BE20" i="25"/>
  <c r="AI19" i="25"/>
  <c r="AH21" i="25"/>
  <c r="AH19" i="25" s="1"/>
  <c r="AG21" i="25"/>
  <c r="AZ16" i="25"/>
  <c r="AY16" i="25"/>
  <c r="AI6" i="25"/>
  <c r="BE6" i="25" s="1"/>
  <c r="AY41" i="25"/>
  <c r="AZ41" i="25"/>
  <c r="AV40" i="25"/>
  <c r="AH6" i="25"/>
  <c r="AG6" i="25"/>
  <c r="AS37" i="25"/>
  <c r="AS36" i="25" s="1"/>
  <c r="AO36" i="25"/>
  <c r="AQ19" i="25"/>
  <c r="AG17" i="25"/>
  <c r="AH17" i="25"/>
  <c r="BD24" i="25"/>
  <c r="AH2" i="25"/>
  <c r="AG2" i="25"/>
  <c r="AH25" i="25"/>
  <c r="AH23" i="25" s="1"/>
  <c r="AG25" i="25"/>
  <c r="AM11" i="25"/>
  <c r="BE41" i="25"/>
  <c r="AV33" i="25"/>
  <c r="AD33" i="25"/>
  <c r="AM33" i="25"/>
  <c r="AM31" i="25" s="1"/>
  <c r="AI34" i="25"/>
  <c r="BE34" i="25" s="1"/>
  <c r="AI7" i="25"/>
  <c r="BE7" i="25" s="1"/>
  <c r="AZ21" i="25"/>
  <c r="AZ19" i="25" s="1"/>
  <c r="AY21" i="25"/>
  <c r="AH16" i="25"/>
  <c r="AG16" i="25"/>
  <c r="AZ34" i="25"/>
  <c r="AY34" i="25"/>
  <c r="AG3" i="25"/>
  <c r="AG26" i="25"/>
  <c r="AJ16" i="25"/>
  <c r="AH7" i="25"/>
  <c r="AG7" i="25"/>
  <c r="AI32" i="25"/>
  <c r="AM40" i="25"/>
  <c r="AP41" i="25"/>
  <c r="AQ41" i="25"/>
  <c r="AQ40" i="25" s="1"/>
  <c r="AO28" i="25"/>
  <c r="AS29" i="25"/>
  <c r="AS28" i="25" s="1"/>
  <c r="AZ6" i="25"/>
  <c r="AY6" i="25"/>
  <c r="AJ17" i="25"/>
  <c r="BF17" i="25" s="1"/>
  <c r="AN36" i="25"/>
  <c r="AR37" i="25"/>
  <c r="AR36" i="25" s="1"/>
  <c r="AY43" i="25"/>
  <c r="AZ43" i="25"/>
  <c r="AJ42" i="25"/>
  <c r="BF42" i="25" s="1"/>
  <c r="AY5" i="25"/>
  <c r="AZ5" i="25"/>
  <c r="AJ11" i="25"/>
  <c r="BF12" i="25"/>
  <c r="AP17" i="25"/>
  <c r="AQ17" i="25"/>
  <c r="AO40" i="25"/>
  <c r="AS41" i="25"/>
  <c r="AS40" i="25" s="1"/>
  <c r="AZ2" i="25"/>
  <c r="AY2" i="25"/>
  <c r="AZ25" i="25"/>
  <c r="AZ23" i="25" s="1"/>
  <c r="AY25" i="25"/>
  <c r="AJ33" i="25"/>
  <c r="BF33" i="25" s="1"/>
  <c r="AQ32" i="25"/>
  <c r="AP32" i="25"/>
  <c r="AI17" i="25"/>
  <c r="BE17" i="25" s="1"/>
  <c r="AH34" i="25"/>
  <c r="AG34" i="25"/>
  <c r="AZ7" i="25"/>
  <c r="AY7" i="25"/>
  <c r="AJ29" i="25"/>
  <c r="AG38" i="25"/>
  <c r="AG36" i="25" s="1"/>
  <c r="AH38" i="25"/>
  <c r="AO23" i="25"/>
  <c r="AV11" i="25"/>
  <c r="AH13" i="25"/>
  <c r="AG13" i="25"/>
  <c r="AD36" i="25"/>
  <c r="BB41" i="25"/>
  <c r="BB40" i="25" s="1"/>
  <c r="AX40" i="25"/>
  <c r="AQ2" i="25"/>
  <c r="AP2" i="25"/>
  <c r="AQ25" i="25"/>
  <c r="AQ23" i="25" s="1"/>
  <c r="BD20" i="25"/>
  <c r="AY26" i="25"/>
  <c r="AI11" i="25"/>
  <c r="AH32" i="25"/>
  <c r="AG32" i="25"/>
  <c r="BF32" i="25"/>
  <c r="BD12" i="25"/>
  <c r="AV23" i="25"/>
  <c r="AQ16" i="25"/>
  <c r="AP16" i="25"/>
  <c r="BE29" i="25"/>
  <c r="AI28" i="25"/>
  <c r="AJ25" i="25"/>
  <c r="BF25" i="25" s="1"/>
  <c r="AJ4" i="25"/>
  <c r="BF4" i="25" s="1"/>
  <c r="BF24" i="25"/>
  <c r="AQ7" i="25"/>
  <c r="AP7" i="25"/>
  <c r="AR32" i="25"/>
  <c r="AR31" i="25" s="1"/>
  <c r="AN31" i="25"/>
  <c r="AJ26" i="25"/>
  <c r="BF26" i="25" s="1"/>
  <c r="AX28" i="25"/>
  <c r="BB29" i="25"/>
  <c r="BB28" i="25" s="1"/>
  <c r="AP38" i="25"/>
  <c r="AQ38" i="25"/>
  <c r="AQ36" i="25" s="1"/>
  <c r="AW36" i="25"/>
  <c r="BA37" i="25"/>
  <c r="BA36" i="25" s="1"/>
  <c r="AJ37" i="25"/>
  <c r="AF36" i="25"/>
  <c r="AF9" i="25" s="1"/>
  <c r="AP5" i="25"/>
  <c r="AQ5" i="25"/>
  <c r="AP6" i="24"/>
  <c r="BF6" i="24"/>
  <c r="AR23" i="24"/>
  <c r="BD43" i="24"/>
  <c r="AR40" i="24"/>
  <c r="AG32" i="24"/>
  <c r="AX40" i="24"/>
  <c r="BF17" i="24"/>
  <c r="AP17" i="24"/>
  <c r="BF21" i="24"/>
  <c r="BA23" i="24"/>
  <c r="AJ4" i="24"/>
  <c r="BF4" i="24" s="1"/>
  <c r="AH33" i="24"/>
  <c r="BD33" i="24" s="1"/>
  <c r="AR15" i="24"/>
  <c r="AX23" i="24"/>
  <c r="BB23" i="24"/>
  <c r="AI17" i="24"/>
  <c r="BE17" i="24" s="1"/>
  <c r="AG17" i="24"/>
  <c r="AO40" i="24"/>
  <c r="AP16" i="24"/>
  <c r="AP13" i="24"/>
  <c r="AG6" i="24"/>
  <c r="AH6" i="24"/>
  <c r="AZ12" i="24"/>
  <c r="AZ11" i="24" s="1"/>
  <c r="AY12" i="24"/>
  <c r="AV11" i="24"/>
  <c r="AJ43" i="24"/>
  <c r="BF43" i="24" s="1"/>
  <c r="BF16" i="24"/>
  <c r="AJ15" i="24"/>
  <c r="AQ7" i="24"/>
  <c r="AP7" i="24"/>
  <c r="BD21" i="24"/>
  <c r="AJ42" i="24"/>
  <c r="BF42" i="24" s="1"/>
  <c r="BE20" i="24"/>
  <c r="BF12" i="24"/>
  <c r="AJ11" i="24"/>
  <c r="BD37" i="24"/>
  <c r="AQ5" i="24"/>
  <c r="AP5" i="24"/>
  <c r="AI21" i="24"/>
  <c r="BE21" i="24" s="1"/>
  <c r="AP20" i="24"/>
  <c r="AQ20" i="24"/>
  <c r="AQ19" i="24" s="1"/>
  <c r="AJ25" i="24"/>
  <c r="BF25" i="24" s="1"/>
  <c r="AW11" i="24"/>
  <c r="AS23" i="24"/>
  <c r="BF41" i="24"/>
  <c r="AI38" i="24"/>
  <c r="BE38" i="24" s="1"/>
  <c r="AN23" i="24"/>
  <c r="AI7" i="24"/>
  <c r="BE7" i="24" s="1"/>
  <c r="AI26" i="24"/>
  <c r="BE26" i="24" s="1"/>
  <c r="AY29" i="24"/>
  <c r="AY28" i="24" s="1"/>
  <c r="AZ29" i="24"/>
  <c r="AZ28" i="24" s="1"/>
  <c r="AV28" i="24"/>
  <c r="BA37" i="24"/>
  <c r="BA36" i="24" s="1"/>
  <c r="AW36" i="24"/>
  <c r="AJ26" i="24"/>
  <c r="BF26" i="24" s="1"/>
  <c r="AQ38" i="24"/>
  <c r="AQ36" i="24" s="1"/>
  <c r="AP38" i="24"/>
  <c r="AP36" i="24" s="1"/>
  <c r="AZ41" i="24"/>
  <c r="AY41" i="24"/>
  <c r="AJ33" i="24"/>
  <c r="BF33" i="24" s="1"/>
  <c r="AZ4" i="24"/>
  <c r="AY4" i="24"/>
  <c r="AJ32" i="24"/>
  <c r="AH7" i="24"/>
  <c r="AG7" i="24"/>
  <c r="AR32" i="24"/>
  <c r="AN31" i="24"/>
  <c r="AZ3" i="24"/>
  <c r="AY3" i="24"/>
  <c r="BF24" i="24"/>
  <c r="AH5" i="24"/>
  <c r="AG5" i="24"/>
  <c r="AJ36" i="24"/>
  <c r="BF37" i="24"/>
  <c r="BD24" i="24"/>
  <c r="BA34" i="24"/>
  <c r="AY34" i="24"/>
  <c r="BA11" i="24"/>
  <c r="AI3" i="24"/>
  <c r="BE3" i="24" s="1"/>
  <c r="AQ26" i="24"/>
  <c r="AP26" i="24"/>
  <c r="AH38" i="24"/>
  <c r="AG38" i="24"/>
  <c r="AG36" i="24" s="1"/>
  <c r="AQ4" i="24"/>
  <c r="AP4" i="24"/>
  <c r="BE12" i="24"/>
  <c r="AZ7" i="24"/>
  <c r="AY7" i="24"/>
  <c r="AI32" i="24"/>
  <c r="AY43" i="24"/>
  <c r="AH12" i="24"/>
  <c r="AG12" i="24"/>
  <c r="AP25" i="24"/>
  <c r="AP23" i="24" s="1"/>
  <c r="AQ25" i="24"/>
  <c r="AM23" i="24"/>
  <c r="AH3" i="24"/>
  <c r="AG3" i="24"/>
  <c r="BE16" i="24"/>
  <c r="AD36" i="24"/>
  <c r="AS40" i="24"/>
  <c r="AZ5" i="24"/>
  <c r="AY5" i="24"/>
  <c r="AI34" i="24"/>
  <c r="AG34" i="24"/>
  <c r="AY37" i="24"/>
  <c r="AP43" i="24"/>
  <c r="AG20" i="24"/>
  <c r="AH20" i="24"/>
  <c r="AV42" i="24"/>
  <c r="AM42" i="24"/>
  <c r="AD42" i="24"/>
  <c r="AD40" i="24" s="1"/>
  <c r="AW40" i="24"/>
  <c r="AI13" i="24"/>
  <c r="BE13" i="24" s="1"/>
  <c r="AH15" i="24"/>
  <c r="BD16" i="24"/>
  <c r="AI43" i="24"/>
  <c r="BE43" i="24" s="1"/>
  <c r="AG43" i="24"/>
  <c r="AG26" i="24"/>
  <c r="AH26" i="24"/>
  <c r="AP32" i="24"/>
  <c r="AM36" i="24"/>
  <c r="AO23" i="24"/>
  <c r="AF40" i="24"/>
  <c r="AF9" i="24" s="1"/>
  <c r="AP21" i="24"/>
  <c r="AI40" i="24"/>
  <c r="BE41" i="24"/>
  <c r="AP29" i="24"/>
  <c r="AP28" i="24" s="1"/>
  <c r="AM28" i="24"/>
  <c r="AQ29" i="24"/>
  <c r="AQ28" i="24" s="1"/>
  <c r="BD32" i="24"/>
  <c r="AH31" i="24"/>
  <c r="AR33" i="24"/>
  <c r="AP33" i="24"/>
  <c r="AZ38" i="24"/>
  <c r="AZ36" i="24" s="1"/>
  <c r="AY38" i="24"/>
  <c r="AJ5" i="24"/>
  <c r="BF5" i="24" s="1"/>
  <c r="AX31" i="24"/>
  <c r="AX9" i="24" s="1"/>
  <c r="BB32" i="24"/>
  <c r="BB31" i="24" s="1"/>
  <c r="AY25" i="24"/>
  <c r="AZ25" i="24"/>
  <c r="AV23" i="24"/>
  <c r="AY20" i="24"/>
  <c r="AZ20" i="24"/>
  <c r="AZ19" i="24" s="1"/>
  <c r="AI4" i="24"/>
  <c r="BE4" i="24" s="1"/>
  <c r="AN36" i="24"/>
  <c r="AR37" i="24"/>
  <c r="AR36" i="24" s="1"/>
  <c r="AI33" i="24"/>
  <c r="AG33" i="24"/>
  <c r="AM40" i="24"/>
  <c r="AQ41" i="24"/>
  <c r="AP41" i="24"/>
  <c r="BE24" i="24"/>
  <c r="BD13" i="24"/>
  <c r="BD17" i="24"/>
  <c r="BF20" i="24"/>
  <c r="AJ19" i="24"/>
  <c r="BA32" i="24"/>
  <c r="AW31" i="24"/>
  <c r="AG21" i="24"/>
  <c r="AQ12" i="24"/>
  <c r="AQ11" i="24" s="1"/>
  <c r="AP12" i="24"/>
  <c r="AM11" i="24"/>
  <c r="AG25" i="24"/>
  <c r="AH25" i="24"/>
  <c r="AQ3" i="24"/>
  <c r="AP3" i="24"/>
  <c r="AY13" i="24"/>
  <c r="AQ15" i="24"/>
  <c r="AR34" i="24"/>
  <c r="AP34" i="24"/>
  <c r="BA40" i="24"/>
  <c r="AY26" i="24"/>
  <c r="AZ26" i="24"/>
  <c r="AY21" i="24"/>
  <c r="BE29" i="24"/>
  <c r="AN40" i="24"/>
  <c r="AG29" i="24"/>
  <c r="AH29" i="24"/>
  <c r="AI37" i="24"/>
  <c r="AE36" i="24"/>
  <c r="AE9" i="24" s="1"/>
  <c r="BF29" i="24"/>
  <c r="AJ28" i="24"/>
  <c r="BA33" i="24"/>
  <c r="AY33" i="24"/>
  <c r="AH41" i="24"/>
  <c r="AG41" i="24"/>
  <c r="AH4" i="24"/>
  <c r="AG4" i="24"/>
  <c r="AI5" i="24"/>
  <c r="BE5" i="24" s="1"/>
  <c r="AS32" i="24"/>
  <c r="AS31" i="24" s="1"/>
  <c r="AO31" i="24"/>
  <c r="BE6" i="23"/>
  <c r="BE43" i="23"/>
  <c r="AW40" i="23"/>
  <c r="AW31" i="23"/>
  <c r="AJ2" i="23"/>
  <c r="BF2" i="23" s="1"/>
  <c r="BA31" i="23"/>
  <c r="AJ41" i="23"/>
  <c r="BF41" i="23" s="1"/>
  <c r="AD43" i="23"/>
  <c r="AD40" i="23" s="1"/>
  <c r="AJ33" i="23"/>
  <c r="BF33" i="23" s="1"/>
  <c r="AP3" i="23"/>
  <c r="AY6" i="23"/>
  <c r="AM43" i="23"/>
  <c r="AM40" i="23" s="1"/>
  <c r="BF3" i="23"/>
  <c r="AO31" i="23"/>
  <c r="AR19" i="23"/>
  <c r="BD3" i="23"/>
  <c r="AN31" i="23"/>
  <c r="AO40" i="23"/>
  <c r="AN23" i="23"/>
  <c r="AX31" i="23"/>
  <c r="AQ38" i="23"/>
  <c r="AP38" i="23"/>
  <c r="AW23" i="23"/>
  <c r="BB31" i="23"/>
  <c r="AH38" i="23"/>
  <c r="BA23" i="23"/>
  <c r="BE33" i="23"/>
  <c r="AY38" i="23"/>
  <c r="AJ24" i="23"/>
  <c r="AQ34" i="23"/>
  <c r="AP34" i="23"/>
  <c r="AP41" i="23"/>
  <c r="AQ41" i="23"/>
  <c r="AI12" i="23"/>
  <c r="AI16" i="23"/>
  <c r="AH32" i="23"/>
  <c r="AG32" i="23"/>
  <c r="AQ21" i="23"/>
  <c r="AP21" i="23"/>
  <c r="AP26" i="23"/>
  <c r="AQ26" i="23"/>
  <c r="AI37" i="23"/>
  <c r="AE36" i="23"/>
  <c r="AE9" i="23" s="1"/>
  <c r="AI4" i="23"/>
  <c r="BE4" i="23" s="1"/>
  <c r="AI25" i="23"/>
  <c r="BE25" i="23" s="1"/>
  <c r="AR31" i="23"/>
  <c r="BD6" i="23"/>
  <c r="BD2" i="23"/>
  <c r="AJ5" i="23"/>
  <c r="BF5" i="23" s="1"/>
  <c r="AH4" i="23"/>
  <c r="AG4" i="23"/>
  <c r="AR23" i="23"/>
  <c r="AH16" i="23"/>
  <c r="AG16" i="23"/>
  <c r="AP17" i="23"/>
  <c r="AQ17" i="23"/>
  <c r="BD42" i="23"/>
  <c r="AZ33" i="23"/>
  <c r="AY33" i="23"/>
  <c r="AJ43" i="23"/>
  <c r="BF43" i="23" s="1"/>
  <c r="AQ25" i="23"/>
  <c r="AP25" i="23"/>
  <c r="AH29" i="23"/>
  <c r="AG29" i="23"/>
  <c r="AY5" i="23"/>
  <c r="AQ13" i="23"/>
  <c r="AP13" i="23"/>
  <c r="BA19" i="23"/>
  <c r="AO23" i="23"/>
  <c r="AS24" i="23"/>
  <c r="AS23" i="23" s="1"/>
  <c r="AZ34" i="23"/>
  <c r="AY34" i="23"/>
  <c r="AH37" i="23"/>
  <c r="AD36" i="23"/>
  <c r="AG37" i="23"/>
  <c r="AG36" i="23" s="1"/>
  <c r="AH20" i="23"/>
  <c r="AG20" i="23"/>
  <c r="AR12" i="23"/>
  <c r="AR11" i="23" s="1"/>
  <c r="AN11" i="23"/>
  <c r="AG24" i="23"/>
  <c r="AH24" i="23"/>
  <c r="AQ32" i="23"/>
  <c r="AM31" i="23"/>
  <c r="AP32" i="23"/>
  <c r="AZ21" i="23"/>
  <c r="AY21" i="23"/>
  <c r="AJ29" i="23"/>
  <c r="AI34" i="23"/>
  <c r="BE34" i="23" s="1"/>
  <c r="AI40" i="23"/>
  <c r="BE41" i="23"/>
  <c r="AZ7" i="23"/>
  <c r="AY7" i="23"/>
  <c r="AN28" i="23"/>
  <c r="AR29" i="23"/>
  <c r="AR28" i="23" s="1"/>
  <c r="AX36" i="23"/>
  <c r="BB37" i="23"/>
  <c r="BB36" i="23" s="1"/>
  <c r="AJ34" i="23"/>
  <c r="BF34" i="23" s="1"/>
  <c r="AH12" i="23"/>
  <c r="AG12" i="23"/>
  <c r="AH7" i="23"/>
  <c r="AG7" i="23"/>
  <c r="AJ4" i="23"/>
  <c r="BF4" i="23" s="1"/>
  <c r="AI21" i="23"/>
  <c r="BE21" i="23" s="1"/>
  <c r="AQ4" i="23"/>
  <c r="AP4" i="23"/>
  <c r="AI29" i="23"/>
  <c r="AQ16" i="23"/>
  <c r="AQ15" i="23" s="1"/>
  <c r="AP16" i="23"/>
  <c r="AY17" i="23"/>
  <c r="AZ17" i="23"/>
  <c r="BE32" i="23"/>
  <c r="AI31" i="23"/>
  <c r="AJ37" i="23"/>
  <c r="AF36" i="23"/>
  <c r="AZ25" i="23"/>
  <c r="AY25" i="23"/>
  <c r="AQ29" i="23"/>
  <c r="AQ28" i="23" s="1"/>
  <c r="AP29" i="23"/>
  <c r="AP28" i="23" s="1"/>
  <c r="AM28" i="23"/>
  <c r="AZ13" i="23"/>
  <c r="AY13" i="23"/>
  <c r="BB24" i="23"/>
  <c r="BB23" i="23" s="1"/>
  <c r="AX23" i="23"/>
  <c r="AG41" i="23"/>
  <c r="AH41" i="23"/>
  <c r="AQ37" i="23"/>
  <c r="AP37" i="23"/>
  <c r="AM36" i="23"/>
  <c r="AJ25" i="23"/>
  <c r="BF25" i="23" s="1"/>
  <c r="AQ20" i="23"/>
  <c r="AP20" i="23"/>
  <c r="AX40" i="23"/>
  <c r="BA12" i="23"/>
  <c r="BA11" i="23" s="1"/>
  <c r="AW11" i="23"/>
  <c r="AM23" i="23"/>
  <c r="AP24" i="23"/>
  <c r="AQ24" i="23"/>
  <c r="AZ32" i="23"/>
  <c r="AY32" i="23"/>
  <c r="AV31" i="23"/>
  <c r="AG26" i="23"/>
  <c r="AH26" i="23"/>
  <c r="AO28" i="23"/>
  <c r="AS29" i="23"/>
  <c r="AS28" i="23" s="1"/>
  <c r="AW36" i="23"/>
  <c r="BA37" i="23"/>
  <c r="BA36" i="23" s="1"/>
  <c r="AP43" i="23"/>
  <c r="AZ12" i="23"/>
  <c r="AV11" i="23"/>
  <c r="AY12" i="23"/>
  <c r="BF32" i="23"/>
  <c r="AG17" i="23"/>
  <c r="AH17" i="23"/>
  <c r="AQ33" i="23"/>
  <c r="AP33" i="23"/>
  <c r="AH25" i="23"/>
  <c r="AG25" i="23"/>
  <c r="AH13" i="23"/>
  <c r="AG13" i="23"/>
  <c r="BF12" i="23"/>
  <c r="AJ11" i="23"/>
  <c r="AP5" i="23"/>
  <c r="AQ12" i="23"/>
  <c r="AP12" i="23"/>
  <c r="AM11" i="23"/>
  <c r="AI5" i="23"/>
  <c r="BE5" i="23" s="1"/>
  <c r="AQ7" i="23"/>
  <c r="AP7" i="23"/>
  <c r="AZ4" i="23"/>
  <c r="AY4" i="23"/>
  <c r="AW28" i="23"/>
  <c r="AW9" i="23" s="1"/>
  <c r="BA29" i="23"/>
  <c r="BA28" i="23" s="1"/>
  <c r="AZ16" i="23"/>
  <c r="AY16" i="23"/>
  <c r="AH33" i="23"/>
  <c r="BD33" i="23" s="1"/>
  <c r="AG33" i="23"/>
  <c r="AO36" i="23"/>
  <c r="AS37" i="23"/>
  <c r="AS36" i="23" s="1"/>
  <c r="AZ29" i="23"/>
  <c r="AZ28" i="23" s="1"/>
  <c r="AY29" i="23"/>
  <c r="AY28" i="23" s="1"/>
  <c r="AV28" i="23"/>
  <c r="BF20" i="23"/>
  <c r="AJ19" i="23"/>
  <c r="BE24" i="23"/>
  <c r="AI20" i="23"/>
  <c r="AH34" i="23"/>
  <c r="AG34" i="23"/>
  <c r="AY41" i="23"/>
  <c r="AV40" i="23"/>
  <c r="AZ41" i="23"/>
  <c r="AZ37" i="23"/>
  <c r="AZ36" i="23" s="1"/>
  <c r="AY37" i="23"/>
  <c r="AV36" i="23"/>
  <c r="BD5" i="23"/>
  <c r="AZ20" i="23"/>
  <c r="AZ19" i="23" s="1"/>
  <c r="AY20" i="23"/>
  <c r="BB40" i="23"/>
  <c r="AJ16" i="23"/>
  <c r="AY24" i="23"/>
  <c r="AV23" i="23"/>
  <c r="AZ24" i="23"/>
  <c r="AH21" i="23"/>
  <c r="AG21" i="23"/>
  <c r="AY26" i="23"/>
  <c r="AZ26" i="23"/>
  <c r="AX28" i="23"/>
  <c r="BB29" i="23"/>
  <c r="BB28" i="23" s="1"/>
  <c r="AN36" i="23"/>
  <c r="AR37" i="23"/>
  <c r="AR36" i="23" s="1"/>
  <c r="AZ43" i="23"/>
  <c r="AY43" i="23"/>
  <c r="AI2" i="22"/>
  <c r="BE2" i="22" s="1"/>
  <c r="AR23" i="22"/>
  <c r="AY5" i="22"/>
  <c r="AY6" i="22"/>
  <c r="AG20" i="22"/>
  <c r="AM11" i="22"/>
  <c r="AD41" i="22"/>
  <c r="AH41" i="22" s="1"/>
  <c r="BB24" i="22"/>
  <c r="BB23" i="22" s="1"/>
  <c r="BE43" i="22"/>
  <c r="BA23" i="22"/>
  <c r="BE33" i="22"/>
  <c r="AM41" i="22"/>
  <c r="AM40" i="22" s="1"/>
  <c r="AR31" i="22"/>
  <c r="AP12" i="22"/>
  <c r="AP11" i="22" s="1"/>
  <c r="AE9" i="22"/>
  <c r="BD33" i="22"/>
  <c r="AS29" i="22"/>
  <c r="AS28" i="22" s="1"/>
  <c r="AN40" i="22"/>
  <c r="AP20" i="22"/>
  <c r="AN31" i="22"/>
  <c r="AN23" i="22"/>
  <c r="BE6" i="22"/>
  <c r="AG33" i="22"/>
  <c r="AP5" i="22"/>
  <c r="AP6" i="22"/>
  <c r="AF36" i="22"/>
  <c r="AS36" i="22"/>
  <c r="BA15" i="22"/>
  <c r="BB31" i="22"/>
  <c r="AY20" i="22"/>
  <c r="BA36" i="22"/>
  <c r="AO31" i="22"/>
  <c r="AW40" i="22"/>
  <c r="AJ21" i="22"/>
  <c r="BF21" i="22" s="1"/>
  <c r="AW36" i="22"/>
  <c r="BA40" i="22"/>
  <c r="AO36" i="22"/>
  <c r="AS31" i="22"/>
  <c r="BE17" i="22"/>
  <c r="AP33" i="22"/>
  <c r="AQ7" i="22"/>
  <c r="AP7" i="22"/>
  <c r="BB36" i="22"/>
  <c r="AH4" i="22"/>
  <c r="AG4" i="22"/>
  <c r="AY17" i="22"/>
  <c r="AZ17" i="22"/>
  <c r="AH34" i="22"/>
  <c r="AH31" i="22" s="1"/>
  <c r="AG34" i="22"/>
  <c r="AJ38" i="22"/>
  <c r="BF38" i="22" s="1"/>
  <c r="AJ16" i="22"/>
  <c r="AH25" i="22"/>
  <c r="AG25" i="22"/>
  <c r="BB12" i="22"/>
  <c r="BB11" i="22" s="1"/>
  <c r="AX11" i="22"/>
  <c r="AG42" i="22"/>
  <c r="AH42" i="22"/>
  <c r="AZ21" i="22"/>
  <c r="AZ19" i="22" s="1"/>
  <c r="AY21" i="22"/>
  <c r="BD12" i="22"/>
  <c r="AH11" i="22"/>
  <c r="AV38" i="22"/>
  <c r="AV36" i="22" s="1"/>
  <c r="AM38" i="22"/>
  <c r="AD38" i="22"/>
  <c r="AD36" i="22" s="1"/>
  <c r="AH29" i="22"/>
  <c r="AG29" i="22"/>
  <c r="AZ41" i="22"/>
  <c r="AY41" i="22"/>
  <c r="AV40" i="22"/>
  <c r="AY12" i="22"/>
  <c r="AY11" i="22" s="1"/>
  <c r="AI4" i="22"/>
  <c r="BE4" i="22" s="1"/>
  <c r="BD32" i="22"/>
  <c r="AP43" i="22"/>
  <c r="AQ43" i="22"/>
  <c r="AO23" i="22"/>
  <c r="AJ12" i="22"/>
  <c r="AJ28" i="22"/>
  <c r="AI16" i="22"/>
  <c r="AJ43" i="22"/>
  <c r="BF43" i="22" s="1"/>
  <c r="AH37" i="22"/>
  <c r="AG37" i="22"/>
  <c r="BD5" i="22"/>
  <c r="AH16" i="22"/>
  <c r="AG16" i="22"/>
  <c r="BE41" i="22"/>
  <c r="AM28" i="22"/>
  <c r="AQ29" i="22"/>
  <c r="AQ28" i="22" s="1"/>
  <c r="AP29" i="22"/>
  <c r="AP28" i="22" s="1"/>
  <c r="AF40" i="22"/>
  <c r="AJ41" i="22"/>
  <c r="AX23" i="22"/>
  <c r="BD2" i="22"/>
  <c r="BD24" i="22"/>
  <c r="BE20" i="22"/>
  <c r="AI19" i="22"/>
  <c r="AY43" i="22"/>
  <c r="AZ43" i="22"/>
  <c r="AS23" i="22"/>
  <c r="AI5" i="22"/>
  <c r="BE5" i="22" s="1"/>
  <c r="AZ7" i="22"/>
  <c r="AY7" i="22"/>
  <c r="AX36" i="22"/>
  <c r="AQ4" i="22"/>
  <c r="AP4" i="22"/>
  <c r="AG17" i="22"/>
  <c r="AH17" i="22"/>
  <c r="AQ34" i="22"/>
  <c r="AQ31" i="22" s="1"/>
  <c r="AP34" i="22"/>
  <c r="AP42" i="22"/>
  <c r="AQ42" i="22"/>
  <c r="AH21" i="22"/>
  <c r="AH19" i="22" s="1"/>
  <c r="AG21" i="22"/>
  <c r="AS15" i="22"/>
  <c r="AI26" i="22"/>
  <c r="BE26" i="22" s="1"/>
  <c r="AQ25" i="22"/>
  <c r="AP25" i="22"/>
  <c r="AQ3" i="22"/>
  <c r="AP3" i="22"/>
  <c r="AZ37" i="22"/>
  <c r="AY37" i="22"/>
  <c r="AZ16" i="22"/>
  <c r="AY16" i="22"/>
  <c r="AJ17" i="22"/>
  <c r="BF17" i="22" s="1"/>
  <c r="AO40" i="22"/>
  <c r="AS41" i="22"/>
  <c r="AS40" i="22" s="1"/>
  <c r="AP41" i="22"/>
  <c r="AG43" i="22"/>
  <c r="AH43" i="22"/>
  <c r="AH7" i="22"/>
  <c r="AG7" i="22"/>
  <c r="AI28" i="22"/>
  <c r="BE29" i="22"/>
  <c r="AP17" i="22"/>
  <c r="AQ17" i="22"/>
  <c r="BF32" i="22"/>
  <c r="AJ33" i="22"/>
  <c r="BF33" i="22" s="1"/>
  <c r="AZ3" i="22"/>
  <c r="AY3" i="22"/>
  <c r="BD20" i="22"/>
  <c r="AJ26" i="22"/>
  <c r="BF26" i="22" s="1"/>
  <c r="AI31" i="22"/>
  <c r="BE32" i="22"/>
  <c r="AX40" i="22"/>
  <c r="BB41" i="22"/>
  <c r="BB40" i="22" s="1"/>
  <c r="BD6" i="22"/>
  <c r="AG3" i="22"/>
  <c r="AH3" i="22"/>
  <c r="AO11" i="22"/>
  <c r="AS12" i="22"/>
  <c r="AS11" i="22" s="1"/>
  <c r="BE12" i="22"/>
  <c r="AI11" i="22"/>
  <c r="BE37" i="22"/>
  <c r="AR40" i="22"/>
  <c r="AM36" i="22"/>
  <c r="AQ37" i="22"/>
  <c r="AP37" i="22"/>
  <c r="AI23" i="22"/>
  <c r="BE24" i="22"/>
  <c r="BF37" i="22"/>
  <c r="AQ16" i="22"/>
  <c r="AP16" i="22"/>
  <c r="BF20" i="22"/>
  <c r="AJ25" i="22"/>
  <c r="BF25" i="22" s="1"/>
  <c r="AZ29" i="22"/>
  <c r="AZ28" i="22" s="1"/>
  <c r="AY29" i="22"/>
  <c r="AY28" i="22" s="1"/>
  <c r="AV28" i="22"/>
  <c r="AD40" i="22"/>
  <c r="AG41" i="22"/>
  <c r="AZ11" i="22"/>
  <c r="AV26" i="22"/>
  <c r="AM26" i="22"/>
  <c r="AD26" i="22"/>
  <c r="AW23" i="22"/>
  <c r="AN36" i="22"/>
  <c r="AZ4" i="22"/>
  <c r="AY4" i="22"/>
  <c r="AZ34" i="22"/>
  <c r="AZ31" i="22" s="1"/>
  <c r="AY34" i="22"/>
  <c r="AY31" i="22" s="1"/>
  <c r="AI42" i="22"/>
  <c r="BE42" i="22" s="1"/>
  <c r="AY42" i="22"/>
  <c r="AZ42" i="22"/>
  <c r="AI38" i="22"/>
  <c r="BE38" i="22" s="1"/>
  <c r="AQ21" i="22"/>
  <c r="AQ19" i="22" s="1"/>
  <c r="AP21" i="22"/>
  <c r="BB15" i="22"/>
  <c r="AJ42" i="22"/>
  <c r="BF42" i="22" s="1"/>
  <c r="AZ25" i="22"/>
  <c r="AY25" i="22"/>
  <c r="AP5" i="21"/>
  <c r="AN31" i="21"/>
  <c r="BE2" i="21"/>
  <c r="AR31" i="21"/>
  <c r="BE5" i="21"/>
  <c r="AZ5" i="21"/>
  <c r="BD5" i="21" s="1"/>
  <c r="AS36" i="21"/>
  <c r="BF13" i="21"/>
  <c r="BE3" i="21"/>
  <c r="AP34" i="21"/>
  <c r="AO11" i="21"/>
  <c r="BF17" i="21"/>
  <c r="BB15" i="21"/>
  <c r="AN28" i="21"/>
  <c r="AR11" i="21"/>
  <c r="AQ17" i="21"/>
  <c r="AP3" i="21"/>
  <c r="AG20" i="21"/>
  <c r="AP17" i="21"/>
  <c r="AW11" i="21"/>
  <c r="AG34" i="21"/>
  <c r="AI34" i="21"/>
  <c r="BE34" i="21" s="1"/>
  <c r="AP20" i="21"/>
  <c r="BA11" i="21"/>
  <c r="AX11" i="21"/>
  <c r="BB12" i="21"/>
  <c r="BB11" i="21" s="1"/>
  <c r="BE43" i="21"/>
  <c r="BE17" i="21"/>
  <c r="BE6" i="21"/>
  <c r="AY17" i="21"/>
  <c r="AM36" i="21"/>
  <c r="AQ37" i="21"/>
  <c r="AP37" i="21"/>
  <c r="AI25" i="21"/>
  <c r="BE25" i="21" s="1"/>
  <c r="AQ6" i="21"/>
  <c r="AP6" i="21"/>
  <c r="AI7" i="21"/>
  <c r="BE7" i="21" s="1"/>
  <c r="AZ12" i="21"/>
  <c r="AY12" i="21"/>
  <c r="AV11" i="21"/>
  <c r="AJ41" i="21"/>
  <c r="AF40" i="21"/>
  <c r="AF9" i="21" s="1"/>
  <c r="BA37" i="21"/>
  <c r="BA36" i="21" s="1"/>
  <c r="AW36" i="21"/>
  <c r="AH13" i="21"/>
  <c r="AG13" i="21"/>
  <c r="BE20" i="21"/>
  <c r="AI19" i="21"/>
  <c r="AH38" i="21"/>
  <c r="AG38" i="21"/>
  <c r="AR24" i="21"/>
  <c r="AR23" i="21" s="1"/>
  <c r="AN23" i="21"/>
  <c r="AY33" i="21"/>
  <c r="AZ33" i="21"/>
  <c r="AZ25" i="21"/>
  <c r="AY25" i="21"/>
  <c r="AZ41" i="21"/>
  <c r="AI42" i="21"/>
  <c r="BE42" i="21" s="1"/>
  <c r="AJ11" i="21"/>
  <c r="AH7" i="21"/>
  <c r="AG7" i="21"/>
  <c r="AJ36" i="21"/>
  <c r="BF37" i="21"/>
  <c r="AZ16" i="21"/>
  <c r="AZ15" i="21" s="1"/>
  <c r="AY16" i="21"/>
  <c r="AZ4" i="21"/>
  <c r="AY4" i="21"/>
  <c r="AP21" i="21"/>
  <c r="AQ21" i="21"/>
  <c r="AQ19" i="21" s="1"/>
  <c r="AV36" i="21"/>
  <c r="AZ37" i="21"/>
  <c r="AY37" i="21"/>
  <c r="AP26" i="21"/>
  <c r="AZ6" i="21"/>
  <c r="AY6" i="21"/>
  <c r="BD17" i="21"/>
  <c r="BF32" i="21"/>
  <c r="AJ31" i="21"/>
  <c r="AI41" i="21"/>
  <c r="AE40" i="21"/>
  <c r="AJ21" i="21"/>
  <c r="BF21" i="21" s="1"/>
  <c r="AJ42" i="21"/>
  <c r="BF42" i="21" s="1"/>
  <c r="AQ13" i="21"/>
  <c r="AP13" i="21"/>
  <c r="AJ24" i="21"/>
  <c r="BA28" i="21"/>
  <c r="BE29" i="21"/>
  <c r="AQ38" i="21"/>
  <c r="AP38" i="21"/>
  <c r="BA24" i="21"/>
  <c r="BA23" i="21" s="1"/>
  <c r="AW23" i="21"/>
  <c r="AP43" i="21"/>
  <c r="AQ43" i="21"/>
  <c r="AJ29" i="21"/>
  <c r="AI13" i="21"/>
  <c r="BE13" i="21" s="1"/>
  <c r="AZ32" i="21"/>
  <c r="AV31" i="21"/>
  <c r="AY32" i="21"/>
  <c r="AJ16" i="21"/>
  <c r="AY2" i="21"/>
  <c r="AZ2" i="21"/>
  <c r="AY7" i="21"/>
  <c r="AZ7" i="21"/>
  <c r="AQ16" i="21"/>
  <c r="AQ15" i="21" s="1"/>
  <c r="AP16" i="21"/>
  <c r="AQ4" i="21"/>
  <c r="AP4" i="21"/>
  <c r="AZ42" i="21"/>
  <c r="AY42" i="21"/>
  <c r="AG2" i="21"/>
  <c r="AH2" i="21"/>
  <c r="AP7" i="21"/>
  <c r="AQ7" i="21"/>
  <c r="AV29" i="21"/>
  <c r="AM29" i="21"/>
  <c r="AD29" i="21"/>
  <c r="AG21" i="21"/>
  <c r="AH21" i="21"/>
  <c r="AI26" i="21"/>
  <c r="BE26" i="21" s="1"/>
  <c r="AH42" i="21"/>
  <c r="AG42" i="21"/>
  <c r="BE12" i="21"/>
  <c r="AM11" i="21"/>
  <c r="AP12" i="21"/>
  <c r="AQ12" i="21"/>
  <c r="AH24" i="21"/>
  <c r="AG24" i="21"/>
  <c r="AY26" i="21"/>
  <c r="AR41" i="21"/>
  <c r="AR40" i="21" s="1"/>
  <c r="AN40" i="21"/>
  <c r="BD34" i="21"/>
  <c r="AX40" i="21"/>
  <c r="BB41" i="21"/>
  <c r="BB40" i="21" s="1"/>
  <c r="AI37" i="21"/>
  <c r="AE36" i="21"/>
  <c r="AE9" i="21" s="1"/>
  <c r="AZ13" i="21"/>
  <c r="AY13" i="21"/>
  <c r="AS24" i="21"/>
  <c r="AS23" i="21" s="1"/>
  <c r="AO23" i="21"/>
  <c r="AZ38" i="21"/>
  <c r="AY38" i="21"/>
  <c r="AG33" i="21"/>
  <c r="AH33" i="21"/>
  <c r="AG43" i="21"/>
  <c r="AH43" i="21"/>
  <c r="AH25" i="21"/>
  <c r="AG25" i="21"/>
  <c r="AO28" i="21"/>
  <c r="AS29" i="21"/>
  <c r="AS28" i="21" s="1"/>
  <c r="AH41" i="21"/>
  <c r="AD40" i="21"/>
  <c r="AG41" i="21"/>
  <c r="AI16" i="21"/>
  <c r="BD20" i="21"/>
  <c r="AJ2" i="21"/>
  <c r="BF2" i="21" s="1"/>
  <c r="AZ24" i="21"/>
  <c r="AZ23" i="21" s="1"/>
  <c r="AV23" i="21"/>
  <c r="AY24" i="21"/>
  <c r="AQ32" i="21"/>
  <c r="AM31" i="21"/>
  <c r="AP32" i="21"/>
  <c r="AP2" i="21"/>
  <c r="AQ2" i="21"/>
  <c r="AH16" i="21"/>
  <c r="AG16" i="21"/>
  <c r="AH4" i="21"/>
  <c r="AG4" i="21"/>
  <c r="AY21" i="21"/>
  <c r="AZ21" i="21"/>
  <c r="AH37" i="21"/>
  <c r="AD36" i="21"/>
  <c r="AG37" i="21"/>
  <c r="AI38" i="21"/>
  <c r="BE38" i="21" s="1"/>
  <c r="AQ42" i="21"/>
  <c r="AP42" i="21"/>
  <c r="BD3" i="21"/>
  <c r="AH6" i="21"/>
  <c r="AG6" i="21"/>
  <c r="AH12" i="21"/>
  <c r="AG12" i="21"/>
  <c r="AQ24" i="21"/>
  <c r="AP24" i="21"/>
  <c r="BE32" i="21"/>
  <c r="BA41" i="21"/>
  <c r="BA40" i="21" s="1"/>
  <c r="AW40" i="21"/>
  <c r="AO40" i="21"/>
  <c r="AS41" i="21"/>
  <c r="AS40" i="21" s="1"/>
  <c r="AJ25" i="21"/>
  <c r="BF25" i="21" s="1"/>
  <c r="AN36" i="21"/>
  <c r="AR37" i="21"/>
  <c r="AR36" i="21" s="1"/>
  <c r="BF20" i="21"/>
  <c r="AZ19" i="21"/>
  <c r="AX23" i="21"/>
  <c r="BB24" i="21"/>
  <c r="BB23" i="21" s="1"/>
  <c r="AJ26" i="21"/>
  <c r="BF26" i="21" s="1"/>
  <c r="AI24" i="21"/>
  <c r="AP33" i="21"/>
  <c r="AQ33" i="21"/>
  <c r="AY43" i="21"/>
  <c r="AZ43" i="21"/>
  <c r="AX28" i="21"/>
  <c r="BB29" i="21"/>
  <c r="BB28" i="21" s="1"/>
  <c r="AM40" i="21"/>
  <c r="AQ41" i="21"/>
  <c r="AP41" i="21"/>
  <c r="AH32" i="21"/>
  <c r="AG32" i="21"/>
  <c r="BD25" i="20"/>
  <c r="AW31" i="20"/>
  <c r="AD33" i="20"/>
  <c r="AD43" i="20"/>
  <c r="AH43" i="20" s="1"/>
  <c r="AN11" i="20"/>
  <c r="AM2" i="20"/>
  <c r="AQ2" i="20" s="1"/>
  <c r="BE42" i="20"/>
  <c r="AY21" i="20"/>
  <c r="AI43" i="20"/>
  <c r="BE43" i="20" s="1"/>
  <c r="AY20" i="20"/>
  <c r="BA19" i="20"/>
  <c r="AD2" i="20"/>
  <c r="AG2" i="20" s="1"/>
  <c r="BF5" i="20"/>
  <c r="BE4" i="20"/>
  <c r="AX11" i="20"/>
  <c r="BE21" i="20"/>
  <c r="AM41" i="20"/>
  <c r="AM40" i="20" s="1"/>
  <c r="AI33" i="20"/>
  <c r="BE33" i="20" s="1"/>
  <c r="AP37" i="20"/>
  <c r="BF13" i="20"/>
  <c r="AO11" i="20"/>
  <c r="BD21" i="20"/>
  <c r="AV41" i="20"/>
  <c r="AS11" i="20"/>
  <c r="AP25" i="20"/>
  <c r="AR15" i="20"/>
  <c r="BF25" i="20"/>
  <c r="AH4" i="20"/>
  <c r="BD4" i="20" s="1"/>
  <c r="AJ2" i="20"/>
  <c r="BF2" i="20" s="1"/>
  <c r="AM43" i="20"/>
  <c r="AQ43" i="20" s="1"/>
  <c r="AY25" i="20"/>
  <c r="AX40" i="20"/>
  <c r="BB40" i="20"/>
  <c r="AP17" i="20"/>
  <c r="AP20" i="20"/>
  <c r="AJ6" i="20"/>
  <c r="BF6" i="20" s="1"/>
  <c r="AQ6" i="20"/>
  <c r="AP6" i="20"/>
  <c r="AZ13" i="20"/>
  <c r="AY13" i="20"/>
  <c r="AS31" i="20"/>
  <c r="AV26" i="20"/>
  <c r="AV23" i="20" s="1"/>
  <c r="AM26" i="20"/>
  <c r="AD26" i="20"/>
  <c r="AQ42" i="20"/>
  <c r="AP42" i="20"/>
  <c r="AY38" i="20"/>
  <c r="AZ38" i="20"/>
  <c r="AZ36" i="20" s="1"/>
  <c r="AV36" i="20"/>
  <c r="AQ3" i="20"/>
  <c r="AP3" i="20"/>
  <c r="AZ2" i="20"/>
  <c r="AY2" i="20"/>
  <c r="AJ34" i="20"/>
  <c r="BF34" i="20" s="1"/>
  <c r="AP4" i="20"/>
  <c r="AY4" i="20"/>
  <c r="BF16" i="20"/>
  <c r="AI16" i="20"/>
  <c r="BF32" i="20"/>
  <c r="AS29" i="20"/>
  <c r="AS28" i="20" s="1"/>
  <c r="AO28" i="20"/>
  <c r="AN40" i="20"/>
  <c r="AR41" i="20"/>
  <c r="AR40" i="20" s="1"/>
  <c r="AZ32" i="20"/>
  <c r="AV31" i="20"/>
  <c r="AY32" i="20"/>
  <c r="AZ7" i="20"/>
  <c r="AY7" i="20"/>
  <c r="BD37" i="20"/>
  <c r="AZ5" i="20"/>
  <c r="AY5" i="20"/>
  <c r="BA29" i="20"/>
  <c r="BA28" i="20" s="1"/>
  <c r="AW28" i="20"/>
  <c r="AW23" i="20"/>
  <c r="BA24" i="20"/>
  <c r="BA23" i="20" s="1"/>
  <c r="AY34" i="20"/>
  <c r="AZ34" i="20"/>
  <c r="AJ26" i="20"/>
  <c r="BF26" i="20" s="1"/>
  <c r="AJ20" i="20"/>
  <c r="AH6" i="20"/>
  <c r="AG6" i="20"/>
  <c r="AZ16" i="20"/>
  <c r="AZ15" i="20" s="1"/>
  <c r="AY16" i="20"/>
  <c r="AZ29" i="20"/>
  <c r="AZ28" i="20" s="1"/>
  <c r="AY29" i="20"/>
  <c r="AY28" i="20" s="1"/>
  <c r="AV28" i="20"/>
  <c r="AH42" i="20"/>
  <c r="AG42" i="20"/>
  <c r="BB37" i="20"/>
  <c r="BB36" i="20" s="1"/>
  <c r="AX36" i="20"/>
  <c r="AH3" i="20"/>
  <c r="AG3" i="20"/>
  <c r="AI3" i="20"/>
  <c r="BE3" i="20" s="1"/>
  <c r="AX28" i="20"/>
  <c r="BB29" i="20"/>
  <c r="BB28" i="20" s="1"/>
  <c r="AI41" i="20"/>
  <c r="AE40" i="20"/>
  <c r="AQ32" i="20"/>
  <c r="AM31" i="20"/>
  <c r="AP32" i="20"/>
  <c r="AG41" i="20"/>
  <c r="AH41" i="20"/>
  <c r="AQ7" i="20"/>
  <c r="AP7" i="20"/>
  <c r="AZ33" i="20"/>
  <c r="AY33" i="20"/>
  <c r="AI24" i="20"/>
  <c r="AZ24" i="20"/>
  <c r="AY24" i="20"/>
  <c r="AG34" i="20"/>
  <c r="AH34" i="20"/>
  <c r="AX23" i="20"/>
  <c r="BB24" i="20"/>
  <c r="BB23" i="20" s="1"/>
  <c r="AV11" i="20"/>
  <c r="AZ12" i="20"/>
  <c r="AZ11" i="20" s="1"/>
  <c r="AY12" i="20"/>
  <c r="AJ4" i="20"/>
  <c r="BF4" i="20" s="1"/>
  <c r="AG4" i="20"/>
  <c r="AZ6" i="20"/>
  <c r="AY6" i="20"/>
  <c r="AH16" i="20"/>
  <c r="AG16" i="20"/>
  <c r="AH29" i="20"/>
  <c r="AG29" i="20"/>
  <c r="AZ42" i="20"/>
  <c r="AY42" i="20"/>
  <c r="AJ37" i="20"/>
  <c r="AF36" i="20"/>
  <c r="AF9" i="20" s="1"/>
  <c r="AZ3" i="20"/>
  <c r="AY3" i="20"/>
  <c r="BD20" i="20"/>
  <c r="AH19" i="20"/>
  <c r="AN36" i="20"/>
  <c r="AR37" i="20"/>
  <c r="AR36" i="20" s="1"/>
  <c r="AI5" i="20"/>
  <c r="BE5" i="20" s="1"/>
  <c r="BA41" i="20"/>
  <c r="BA40" i="20" s="1"/>
  <c r="AW40" i="20"/>
  <c r="AV40" i="20"/>
  <c r="BF41" i="20"/>
  <c r="AI6" i="20"/>
  <c r="BE6" i="20" s="1"/>
  <c r="AJ11" i="20"/>
  <c r="BF12" i="20"/>
  <c r="BB31" i="20"/>
  <c r="AH33" i="20"/>
  <c r="AG33" i="20"/>
  <c r="AH24" i="20"/>
  <c r="AG24" i="20"/>
  <c r="AJ24" i="20"/>
  <c r="AJ3" i="20"/>
  <c r="BF3" i="20" s="1"/>
  <c r="AM11" i="20"/>
  <c r="AQ12" i="20"/>
  <c r="AP12" i="20"/>
  <c r="AQ13" i="20"/>
  <c r="AP13" i="20"/>
  <c r="AQ38" i="20"/>
  <c r="AQ36" i="20" s="1"/>
  <c r="AP38" i="20"/>
  <c r="AE36" i="20"/>
  <c r="AI37" i="20"/>
  <c r="AQ5" i="20"/>
  <c r="AP5" i="20"/>
  <c r="AR29" i="20"/>
  <c r="AR28" i="20" s="1"/>
  <c r="AN28" i="20"/>
  <c r="AG12" i="20"/>
  <c r="AH12" i="20"/>
  <c r="BD17" i="20"/>
  <c r="AH13" i="20"/>
  <c r="AG13" i="20"/>
  <c r="BE32" i="20"/>
  <c r="AQ16" i="20"/>
  <c r="AQ15" i="20" s="1"/>
  <c r="AP16" i="20"/>
  <c r="AI20" i="20"/>
  <c r="AM28" i="20"/>
  <c r="AQ29" i="20"/>
  <c r="AQ28" i="20" s="1"/>
  <c r="AP29" i="20"/>
  <c r="AP28" i="20" s="1"/>
  <c r="AH38" i="20"/>
  <c r="AG38" i="20"/>
  <c r="AO36" i="20"/>
  <c r="AS37" i="20"/>
  <c r="AS36" i="20" s="1"/>
  <c r="AZ43" i="20"/>
  <c r="AY43" i="20"/>
  <c r="AJ7" i="20"/>
  <c r="BF7" i="20" s="1"/>
  <c r="AY17" i="20"/>
  <c r="AG20" i="20"/>
  <c r="AW36" i="20"/>
  <c r="BA37" i="20"/>
  <c r="BA36" i="20" s="1"/>
  <c r="AY37" i="20"/>
  <c r="AY36" i="20" s="1"/>
  <c r="AI11" i="20"/>
  <c r="BE12" i="20"/>
  <c r="AJ17" i="20"/>
  <c r="BF17" i="20" s="1"/>
  <c r="BA15" i="20"/>
  <c r="AI17" i="20"/>
  <c r="BE17" i="20" s="1"/>
  <c r="AJ29" i="20"/>
  <c r="AH32" i="20"/>
  <c r="AG32" i="20"/>
  <c r="AR31" i="20"/>
  <c r="AH7" i="20"/>
  <c r="AG7" i="20"/>
  <c r="AG37" i="20"/>
  <c r="AH5" i="20"/>
  <c r="AG5" i="20"/>
  <c r="AQ19" i="20"/>
  <c r="AX31" i="20"/>
  <c r="AI29" i="20"/>
  <c r="AM36" i="20"/>
  <c r="AJ33" i="20"/>
  <c r="BF33" i="20" s="1"/>
  <c r="AQ33" i="20"/>
  <c r="AP33" i="20"/>
  <c r="AN23" i="20"/>
  <c r="AR24" i="20"/>
  <c r="AR23" i="20" s="1"/>
  <c r="AQ24" i="20"/>
  <c r="AP24" i="20"/>
  <c r="AM23" i="20"/>
  <c r="AP34" i="20"/>
  <c r="AQ34" i="20"/>
  <c r="AO23" i="20"/>
  <c r="AS24" i="20"/>
  <c r="AS23" i="20" s="1"/>
  <c r="AJ43" i="20"/>
  <c r="BF43" i="20" s="1"/>
  <c r="AI34" i="20"/>
  <c r="BE34" i="20" s="1"/>
  <c r="AG2" i="19"/>
  <c r="AP12" i="19"/>
  <c r="BE3" i="19"/>
  <c r="AW28" i="19"/>
  <c r="AR19" i="19"/>
  <c r="AY12" i="19"/>
  <c r="AG24" i="19"/>
  <c r="BD21" i="19"/>
  <c r="AP21" i="19"/>
  <c r="BD4" i="19"/>
  <c r="AX28" i="19"/>
  <c r="BE2" i="19"/>
  <c r="BD3" i="19"/>
  <c r="AR29" i="19"/>
  <c r="AR28" i="19" s="1"/>
  <c r="AY21" i="19"/>
  <c r="AD36" i="19"/>
  <c r="AM11" i="19"/>
  <c r="AD43" i="19"/>
  <c r="AS40" i="19"/>
  <c r="BE6" i="19"/>
  <c r="AP25" i="19"/>
  <c r="AF40" i="19"/>
  <c r="AP2" i="19"/>
  <c r="BD25" i="19"/>
  <c r="BE7" i="19"/>
  <c r="AP32" i="19"/>
  <c r="AY37" i="19"/>
  <c r="BD2" i="19"/>
  <c r="AY25" i="19"/>
  <c r="BD13" i="19"/>
  <c r="AG12" i="19"/>
  <c r="AP24" i="19"/>
  <c r="AH21" i="19"/>
  <c r="BC21" i="19" s="1"/>
  <c r="AG21" i="19"/>
  <c r="BC2" i="19"/>
  <c r="AX40" i="19"/>
  <c r="AY24" i="19"/>
  <c r="BB40" i="19"/>
  <c r="BD38" i="19"/>
  <c r="AJ26" i="19"/>
  <c r="BE26" i="19" s="1"/>
  <c r="AR6" i="19"/>
  <c r="BD6" i="19" s="1"/>
  <c r="AP6" i="19"/>
  <c r="AH32" i="19"/>
  <c r="BC32" i="19" s="1"/>
  <c r="AG34" i="19"/>
  <c r="AH34" i="19"/>
  <c r="BC5" i="19"/>
  <c r="AI33" i="19"/>
  <c r="BD33" i="19" s="1"/>
  <c r="AQ7" i="19"/>
  <c r="AP7" i="19"/>
  <c r="AY13" i="19"/>
  <c r="AY11" i="19" s="1"/>
  <c r="AZ13" i="19"/>
  <c r="AZ11" i="19" s="1"/>
  <c r="AP38" i="19"/>
  <c r="AQ38" i="19"/>
  <c r="AQ36" i="19" s="1"/>
  <c r="AM36" i="19"/>
  <c r="AJ37" i="19"/>
  <c r="AF36" i="19"/>
  <c r="AF9" i="19" s="1"/>
  <c r="AO11" i="19"/>
  <c r="AS12" i="19"/>
  <c r="AS11" i="19" s="1"/>
  <c r="BC12" i="19"/>
  <c r="AQ3" i="19"/>
  <c r="AP3" i="19"/>
  <c r="AJ17" i="19"/>
  <c r="BE17" i="19" s="1"/>
  <c r="AI37" i="19"/>
  <c r="AE36" i="19"/>
  <c r="AM40" i="19"/>
  <c r="AQ41" i="19"/>
  <c r="AP41" i="19"/>
  <c r="AZ16" i="19"/>
  <c r="AY16" i="19"/>
  <c r="AN40" i="19"/>
  <c r="AR41" i="19"/>
  <c r="AR40" i="19" s="1"/>
  <c r="AH42" i="19"/>
  <c r="AG42" i="19"/>
  <c r="AV11" i="19"/>
  <c r="AY5" i="19"/>
  <c r="AN23" i="19"/>
  <c r="AR24" i="19"/>
  <c r="AR23" i="19" s="1"/>
  <c r="AG37" i="19"/>
  <c r="BE41" i="19"/>
  <c r="AI28" i="19"/>
  <c r="BD29" i="19"/>
  <c r="BB32" i="19"/>
  <c r="BB31" i="19" s="1"/>
  <c r="AX31" i="19"/>
  <c r="AY32" i="19"/>
  <c r="AG20" i="19"/>
  <c r="AH20" i="19"/>
  <c r="AP34" i="19"/>
  <c r="AQ34" i="19"/>
  <c r="AW31" i="19"/>
  <c r="AH33" i="19"/>
  <c r="AG33" i="19"/>
  <c r="AP5" i="19"/>
  <c r="AZ7" i="19"/>
  <c r="AY7" i="19"/>
  <c r="AH29" i="19"/>
  <c r="AG29" i="19"/>
  <c r="AQ43" i="19"/>
  <c r="AP43" i="19"/>
  <c r="AY38" i="19"/>
  <c r="AZ38" i="19"/>
  <c r="AZ36" i="19" s="1"/>
  <c r="BD16" i="19"/>
  <c r="AI15" i="19"/>
  <c r="AO36" i="19"/>
  <c r="AS37" i="19"/>
  <c r="AS36" i="19" s="1"/>
  <c r="BB12" i="19"/>
  <c r="BB11" i="19" s="1"/>
  <c r="AX11" i="19"/>
  <c r="AJ24" i="19"/>
  <c r="AH3" i="19"/>
  <c r="AG3" i="19"/>
  <c r="AH41" i="19"/>
  <c r="AG41" i="19"/>
  <c r="AD40" i="19"/>
  <c r="AD9" i="19" s="1"/>
  <c r="AQ16" i="19"/>
  <c r="AP16" i="19"/>
  <c r="AH43" i="19"/>
  <c r="AG43" i="19"/>
  <c r="AZ3" i="19"/>
  <c r="AY3" i="19"/>
  <c r="BD32" i="19"/>
  <c r="AN36" i="19"/>
  <c r="AR37" i="19"/>
  <c r="AR36" i="19" s="1"/>
  <c r="AP37" i="19"/>
  <c r="AV40" i="19"/>
  <c r="AZ41" i="19"/>
  <c r="AY41" i="19"/>
  <c r="BA41" i="19"/>
  <c r="BA40" i="19" s="1"/>
  <c r="AW40" i="19"/>
  <c r="AQ42" i="19"/>
  <c r="AP42" i="19"/>
  <c r="AI12" i="19"/>
  <c r="AV17" i="19"/>
  <c r="AM17" i="19"/>
  <c r="AD17" i="19"/>
  <c r="AI26" i="19"/>
  <c r="BD26" i="19" s="1"/>
  <c r="AJ32" i="19"/>
  <c r="AG32" i="19"/>
  <c r="BA31" i="19"/>
  <c r="AJ4" i="19"/>
  <c r="BE4" i="19" s="1"/>
  <c r="AQ33" i="19"/>
  <c r="AP33" i="19"/>
  <c r="AM31" i="19"/>
  <c r="AG13" i="19"/>
  <c r="AH13" i="19"/>
  <c r="AM28" i="19"/>
  <c r="AQ29" i="19"/>
  <c r="AQ28" i="19" s="1"/>
  <c r="AP29" i="19"/>
  <c r="AP28" i="19" s="1"/>
  <c r="AZ43" i="19"/>
  <c r="AY43" i="19"/>
  <c r="BC25" i="19"/>
  <c r="AR31" i="19"/>
  <c r="BB37" i="19"/>
  <c r="BB36" i="19" s="1"/>
  <c r="AX36" i="19"/>
  <c r="AO23" i="19"/>
  <c r="AS24" i="19"/>
  <c r="AS23" i="19" s="1"/>
  <c r="AI41" i="19"/>
  <c r="AE40" i="19"/>
  <c r="AW11" i="19"/>
  <c r="BA12" i="19"/>
  <c r="BA11" i="19" s="1"/>
  <c r="BA24" i="19"/>
  <c r="BA23" i="19" s="1"/>
  <c r="AW23" i="19"/>
  <c r="AJ38" i="19"/>
  <c r="BE38" i="19" s="1"/>
  <c r="AI34" i="19"/>
  <c r="BD34" i="19" s="1"/>
  <c r="AY20" i="19"/>
  <c r="AZ20" i="19"/>
  <c r="AZ19" i="19" s="1"/>
  <c r="AJ5" i="19"/>
  <c r="BE5" i="19" s="1"/>
  <c r="AJ34" i="19"/>
  <c r="BE34" i="19" s="1"/>
  <c r="AI20" i="19"/>
  <c r="BE16" i="19"/>
  <c r="AJ15" i="19"/>
  <c r="AI5" i="19"/>
  <c r="BD5" i="19" s="1"/>
  <c r="AO40" i="19"/>
  <c r="AW36" i="19"/>
  <c r="BA37" i="19"/>
  <c r="BA36" i="19" s="1"/>
  <c r="AJ13" i="19"/>
  <c r="BE13" i="19" s="1"/>
  <c r="BC24" i="19"/>
  <c r="AH16" i="19"/>
  <c r="AG16" i="19"/>
  <c r="AZ42" i="19"/>
  <c r="AY42" i="19"/>
  <c r="AN11" i="19"/>
  <c r="AR12" i="19"/>
  <c r="AR11" i="19" s="1"/>
  <c r="AV4" i="19"/>
  <c r="AM4" i="19"/>
  <c r="AD4" i="19"/>
  <c r="AI24" i="19"/>
  <c r="BC37" i="19"/>
  <c r="AJ28" i="19"/>
  <c r="BE29" i="19"/>
  <c r="AO31" i="19"/>
  <c r="AS32" i="19"/>
  <c r="AS31" i="19" s="1"/>
  <c r="AP20" i="19"/>
  <c r="AQ20" i="19"/>
  <c r="AQ19" i="19" s="1"/>
  <c r="AY34" i="19"/>
  <c r="AZ34" i="19"/>
  <c r="AJ20" i="19"/>
  <c r="AV26" i="19"/>
  <c r="AM26" i="19"/>
  <c r="AD26" i="19"/>
  <c r="AZ33" i="19"/>
  <c r="AY33" i="19"/>
  <c r="AV31" i="19"/>
  <c r="AH7" i="19"/>
  <c r="AG7" i="19"/>
  <c r="AP13" i="19"/>
  <c r="AP11" i="19" s="1"/>
  <c r="AQ13" i="19"/>
  <c r="AQ11" i="19" s="1"/>
  <c r="AV28" i="19"/>
  <c r="AZ29" i="19"/>
  <c r="AZ28" i="19" s="1"/>
  <c r="AY29" i="19"/>
  <c r="AY28" i="19" s="1"/>
  <c r="AG38" i="19"/>
  <c r="AH38" i="19"/>
  <c r="AH36" i="19" s="1"/>
  <c r="AN31" i="19"/>
  <c r="AJ12" i="19"/>
  <c r="AJ43" i="19"/>
  <c r="BE43" i="19" s="1"/>
  <c r="BB24" i="19"/>
  <c r="BB23" i="19" s="1"/>
  <c r="AX23" i="19"/>
  <c r="AP5" i="28"/>
  <c r="AH5" i="28"/>
  <c r="BD5" i="28" s="1"/>
  <c r="AP8" i="28"/>
  <c r="AP9" i="28"/>
  <c r="BF8" i="28"/>
  <c r="BF9" i="28"/>
  <c r="AY5" i="30"/>
  <c r="AP5" i="30"/>
  <c r="AI5" i="30"/>
  <c r="AI3" i="30" s="1"/>
  <c r="AH5" i="30"/>
  <c r="AP24" i="30"/>
  <c r="AP4" i="30"/>
  <c r="AZ4" i="30"/>
  <c r="AV18" i="30"/>
  <c r="AY18" i="30" s="1"/>
  <c r="AY4" i="30"/>
  <c r="AD18" i="30"/>
  <c r="AG24" i="30"/>
  <c r="AH24" i="30"/>
  <c r="AJ14" i="30"/>
  <c r="AJ26" i="30"/>
  <c r="AQ17" i="30"/>
  <c r="AP17" i="30"/>
  <c r="AZ23" i="30"/>
  <c r="AY23" i="30"/>
  <c r="AQ18" i="30"/>
  <c r="AP18" i="30"/>
  <c r="AQ6" i="30"/>
  <c r="AP6" i="30"/>
  <c r="AJ23" i="30"/>
  <c r="AI18" i="30"/>
  <c r="AH26" i="30"/>
  <c r="AG26" i="30"/>
  <c r="AY12" i="30"/>
  <c r="AZ12" i="30"/>
  <c r="AZ17" i="30"/>
  <c r="AY17" i="30"/>
  <c r="AJ7" i="30"/>
  <c r="AJ13" i="30"/>
  <c r="AI14" i="30"/>
  <c r="AZ25" i="30"/>
  <c r="AY25" i="30"/>
  <c r="AQ16" i="30"/>
  <c r="AP16" i="30"/>
  <c r="AQ7" i="30"/>
  <c r="AP7" i="30"/>
  <c r="AZ14" i="30"/>
  <c r="AY14" i="30"/>
  <c r="AY6" i="30"/>
  <c r="AZ6" i="30"/>
  <c r="AG13" i="30"/>
  <c r="AH13" i="30"/>
  <c r="AJ16" i="30"/>
  <c r="AI17" i="30"/>
  <c r="AZ22" i="30"/>
  <c r="AI6" i="30"/>
  <c r="AQ26" i="30"/>
  <c r="AP26" i="30"/>
  <c r="AQ12" i="30"/>
  <c r="AP12" i="30"/>
  <c r="AJ6" i="30"/>
  <c r="AP15" i="30"/>
  <c r="AQ15" i="30"/>
  <c r="AH16" i="30"/>
  <c r="AG16" i="30"/>
  <c r="AH23" i="30"/>
  <c r="AG23" i="30"/>
  <c r="AJ15" i="30"/>
  <c r="AZ7" i="30"/>
  <c r="AY7" i="30"/>
  <c r="AY13" i="30"/>
  <c r="AZ13" i="30"/>
  <c r="AI16" i="30"/>
  <c r="AI7" i="30"/>
  <c r="AZ26" i="30"/>
  <c r="AY26" i="30"/>
  <c r="AY15" i="30"/>
  <c r="AZ15" i="30"/>
  <c r="AQ25" i="30"/>
  <c r="AP25" i="30"/>
  <c r="AH7" i="30"/>
  <c r="AG7" i="30"/>
  <c r="AQ14" i="30"/>
  <c r="AP14" i="30"/>
  <c r="AQ22" i="30"/>
  <c r="AP22" i="30"/>
  <c r="AH17" i="30"/>
  <c r="AG17" i="30"/>
  <c r="AG15" i="30"/>
  <c r="AH15" i="30"/>
  <c r="AI23" i="30"/>
  <c r="AI21" i="30" s="1"/>
  <c r="AH25" i="30"/>
  <c r="AG25" i="30"/>
  <c r="AZ16" i="30"/>
  <c r="AY16" i="30"/>
  <c r="AQ23" i="30"/>
  <c r="AP23" i="30"/>
  <c r="AH14" i="30"/>
  <c r="AG14" i="30"/>
  <c r="AH6" i="30"/>
  <c r="AG6" i="30"/>
  <c r="AQ13" i="30"/>
  <c r="AP13" i="30"/>
  <c r="AG12" i="30"/>
  <c r="AH12" i="30"/>
  <c r="AY6" i="28"/>
  <c r="AY9" i="28"/>
  <c r="BD4" i="28"/>
  <c r="BF7" i="28"/>
  <c r="AG8" i="28"/>
  <c r="AI7" i="28"/>
  <c r="BE7" i="28" s="1"/>
  <c r="AI9" i="28"/>
  <c r="BE9" i="28" s="1"/>
  <c r="AI6" i="28"/>
  <c r="BE6" i="28" s="1"/>
  <c r="AH2" i="28"/>
  <c r="AG2" i="28"/>
  <c r="BD9" i="28"/>
  <c r="AY3" i="28"/>
  <c r="AZ3" i="28"/>
  <c r="AP7" i="28"/>
  <c r="BD8" i="28"/>
  <c r="AY8" i="28"/>
  <c r="AQ2" i="28"/>
  <c r="AP2" i="28"/>
  <c r="AG7" i="28"/>
  <c r="AI2" i="28"/>
  <c r="BE2" i="28" s="1"/>
  <c r="AG3" i="28"/>
  <c r="AH3" i="28"/>
  <c r="AI8" i="28"/>
  <c r="BE8" i="28" s="1"/>
  <c r="BD6" i="28"/>
  <c r="AZ2" i="28"/>
  <c r="AY2" i="28"/>
  <c r="BD7" i="28"/>
  <c r="AP6" i="28"/>
  <c r="AG9" i="28"/>
  <c r="AP3" i="28"/>
  <c r="AQ3" i="28"/>
  <c r="AZ3" i="30" l="1"/>
  <c r="AF3" i="30"/>
  <c r="AJ4" i="30"/>
  <c r="AJ3" i="30" s="1"/>
  <c r="AQ4" i="30"/>
  <c r="AQ3" i="30" s="1"/>
  <c r="AM3" i="30"/>
  <c r="AP3" i="30"/>
  <c r="AY3" i="30"/>
  <c r="AD3" i="30"/>
  <c r="AG4" i="30"/>
  <c r="AG3" i="30" s="1"/>
  <c r="AH4" i="30"/>
  <c r="AH3" i="30" s="1"/>
  <c r="AS21" i="30"/>
  <c r="BA21" i="30"/>
  <c r="AR21" i="30"/>
  <c r="AP11" i="30"/>
  <c r="AP10" i="30" s="1"/>
  <c r="AS11" i="30"/>
  <c r="AS10" i="30" s="1"/>
  <c r="AH22" i="30"/>
  <c r="AG22" i="30"/>
  <c r="AG21" i="30" s="1"/>
  <c r="AY22" i="30"/>
  <c r="AY21" i="30" s="1"/>
  <c r="AN10" i="30"/>
  <c r="AZ11" i="30"/>
  <c r="AP21" i="30"/>
  <c r="AQ10" i="30"/>
  <c r="AJ11" i="30"/>
  <c r="AJ10" i="30" s="1"/>
  <c r="AQ21" i="30"/>
  <c r="AZ21" i="30"/>
  <c r="BB22" i="30"/>
  <c r="AF21" i="30"/>
  <c r="AJ22" i="30"/>
  <c r="AW10" i="30"/>
  <c r="AI10" i="30"/>
  <c r="AG11" i="30"/>
  <c r="AG10" i="30" s="1"/>
  <c r="AZ18" i="30"/>
  <c r="BB11" i="30"/>
  <c r="BB10" i="30" s="1"/>
  <c r="AY11" i="30"/>
  <c r="AY10" i="30" s="1"/>
  <c r="AI11" i="21"/>
  <c r="AV40" i="21"/>
  <c r="AQ41" i="20"/>
  <c r="AP41" i="20"/>
  <c r="AH2" i="20"/>
  <c r="BD2" i="20" s="1"/>
  <c r="AP25" i="21"/>
  <c r="BF12" i="21"/>
  <c r="AQ25" i="21"/>
  <c r="AQ23" i="21" s="1"/>
  <c r="AZ31" i="21"/>
  <c r="BD6" i="21"/>
  <c r="BF24" i="22"/>
  <c r="AJ36" i="22"/>
  <c r="AZ15" i="22"/>
  <c r="BD13" i="22"/>
  <c r="AQ41" i="22"/>
  <c r="AF9" i="23"/>
  <c r="AZ15" i="23"/>
  <c r="AP11" i="23"/>
  <c r="AP23" i="23"/>
  <c r="AI15" i="24"/>
  <c r="AP11" i="24"/>
  <c r="BD6" i="24"/>
  <c r="BD4" i="24"/>
  <c r="AP25" i="25"/>
  <c r="AP23" i="25" s="1"/>
  <c r="AR9" i="26"/>
  <c r="AZ36" i="26"/>
  <c r="AY11" i="26"/>
  <c r="BD43" i="27"/>
  <c r="AY11" i="27"/>
  <c r="AP40" i="27"/>
  <c r="BB9" i="27"/>
  <c r="AZ31" i="27"/>
  <c r="AI40" i="27"/>
  <c r="AY40" i="27"/>
  <c r="AR9" i="27"/>
  <c r="AP36" i="27"/>
  <c r="AS9" i="27"/>
  <c r="AJ31" i="27"/>
  <c r="BD6" i="27"/>
  <c r="AM9" i="27"/>
  <c r="BD34" i="27"/>
  <c r="BD26" i="27"/>
  <c r="BD33" i="27"/>
  <c r="BD2" i="27"/>
  <c r="AG40" i="27"/>
  <c r="BD13" i="27"/>
  <c r="BE16" i="27"/>
  <c r="AI15" i="27"/>
  <c r="AJ19" i="27"/>
  <c r="BF20" i="27"/>
  <c r="AI19" i="27"/>
  <c r="BE20" i="27"/>
  <c r="AP23" i="27"/>
  <c r="AQ40" i="27"/>
  <c r="AO9" i="27"/>
  <c r="AJ11" i="27"/>
  <c r="BF12" i="27"/>
  <c r="BE37" i="27"/>
  <c r="AI36" i="27"/>
  <c r="AP11" i="27"/>
  <c r="AI23" i="27"/>
  <c r="AV9" i="27"/>
  <c r="BD21" i="27"/>
  <c r="AI31" i="27"/>
  <c r="AY36" i="27"/>
  <c r="AJ36" i="27"/>
  <c r="BF37" i="27"/>
  <c r="AZ40" i="27"/>
  <c r="BD17" i="27"/>
  <c r="AP31" i="27"/>
  <c r="AH28" i="27"/>
  <c r="BD29" i="27"/>
  <c r="AH36" i="27"/>
  <c r="BD37" i="27"/>
  <c r="BD16" i="27"/>
  <c r="AH15" i="27"/>
  <c r="BD41" i="27"/>
  <c r="AH40" i="27"/>
  <c r="AX9" i="27"/>
  <c r="AZ23" i="27"/>
  <c r="AH11" i="27"/>
  <c r="AH31" i="27"/>
  <c r="BD32" i="27"/>
  <c r="BD5" i="27"/>
  <c r="AQ23" i="27"/>
  <c r="AY31" i="27"/>
  <c r="AZ15" i="27"/>
  <c r="BD24" i="27"/>
  <c r="AH23" i="27"/>
  <c r="AQ31" i="27"/>
  <c r="AG9" i="27"/>
  <c r="AI11" i="27"/>
  <c r="BE12" i="27"/>
  <c r="AQ15" i="27"/>
  <c r="AQ9" i="27" s="1"/>
  <c r="AY23" i="27"/>
  <c r="BF24" i="27"/>
  <c r="AJ23" i="27"/>
  <c r="AH19" i="27"/>
  <c r="AJ15" i="27"/>
  <c r="AY31" i="26"/>
  <c r="AP36" i="26"/>
  <c r="AO9" i="26"/>
  <c r="AP40" i="26"/>
  <c r="BD34" i="26"/>
  <c r="AG36" i="26"/>
  <c r="AV9" i="26"/>
  <c r="BD38" i="26"/>
  <c r="AF9" i="26"/>
  <c r="AG40" i="26"/>
  <c r="AQ36" i="26"/>
  <c r="AQ40" i="26"/>
  <c r="AQ15" i="26"/>
  <c r="AP31" i="26"/>
  <c r="BA9" i="26"/>
  <c r="AY40" i="26"/>
  <c r="BB9" i="26"/>
  <c r="BA11" i="26"/>
  <c r="AW9" i="26"/>
  <c r="AE9" i="26"/>
  <c r="BD26" i="26"/>
  <c r="AH40" i="26"/>
  <c r="BD41" i="26"/>
  <c r="BD16" i="26"/>
  <c r="AH15" i="26"/>
  <c r="BD42" i="26"/>
  <c r="BE41" i="26"/>
  <c r="AI40" i="26"/>
  <c r="AX9" i="26"/>
  <c r="AZ40" i="26"/>
  <c r="AD9" i="26"/>
  <c r="BD20" i="26"/>
  <c r="AH19" i="26"/>
  <c r="BD43" i="26"/>
  <c r="BD25" i="26"/>
  <c r="AJ40" i="26"/>
  <c r="BF41" i="26"/>
  <c r="AP23" i="26"/>
  <c r="AI19" i="26"/>
  <c r="BE32" i="26"/>
  <c r="AI31" i="26"/>
  <c r="BD24" i="26"/>
  <c r="AH23" i="26"/>
  <c r="BD7" i="26"/>
  <c r="AQ31" i="26"/>
  <c r="BE16" i="26"/>
  <c r="AI15" i="26"/>
  <c r="AZ15" i="26"/>
  <c r="AZ31" i="26"/>
  <c r="BF12" i="26"/>
  <c r="AJ11" i="26"/>
  <c r="AN9" i="26"/>
  <c r="AI36" i="26"/>
  <c r="BE37" i="26"/>
  <c r="AY23" i="26"/>
  <c r="AJ15" i="26"/>
  <c r="AM9" i="26"/>
  <c r="BD17" i="26"/>
  <c r="BD32" i="26"/>
  <c r="AH31" i="26"/>
  <c r="AH28" i="26"/>
  <c r="BD29" i="26"/>
  <c r="BF38" i="26"/>
  <c r="AJ36" i="26"/>
  <c r="BD4" i="26"/>
  <c r="AJ23" i="26"/>
  <c r="BF24" i="26"/>
  <c r="BE12" i="26"/>
  <c r="AI11" i="26"/>
  <c r="BE24" i="26"/>
  <c r="AI23" i="26"/>
  <c r="AH36" i="26"/>
  <c r="BD37" i="26"/>
  <c r="AZ23" i="26"/>
  <c r="AJ31" i="26"/>
  <c r="AQ23" i="26"/>
  <c r="AN9" i="25"/>
  <c r="AD9" i="25"/>
  <c r="BE12" i="25"/>
  <c r="BE24" i="25"/>
  <c r="BA9" i="25"/>
  <c r="AR9" i="25"/>
  <c r="AQ15" i="25"/>
  <c r="AI40" i="25"/>
  <c r="BD13" i="25"/>
  <c r="BD2" i="25"/>
  <c r="AH11" i="25"/>
  <c r="AY23" i="25"/>
  <c r="BD5" i="25"/>
  <c r="AG40" i="25"/>
  <c r="AG9" i="25" s="1"/>
  <c r="AP40" i="25"/>
  <c r="AY40" i="25"/>
  <c r="AZ15" i="25"/>
  <c r="AP36" i="25"/>
  <c r="AX9" i="25"/>
  <c r="AW9" i="25"/>
  <c r="AJ31" i="25"/>
  <c r="BD32" i="25"/>
  <c r="BD38" i="25"/>
  <c r="BD34" i="25"/>
  <c r="AG33" i="25"/>
  <c r="AH33" i="25"/>
  <c r="AH31" i="25" s="1"/>
  <c r="BD17" i="25"/>
  <c r="BD6" i="25"/>
  <c r="AH29" i="25"/>
  <c r="AG29" i="25"/>
  <c r="BD41" i="25"/>
  <c r="AH40" i="25"/>
  <c r="AJ23" i="25"/>
  <c r="BD7" i="25"/>
  <c r="AY33" i="25"/>
  <c r="AY31" i="25" s="1"/>
  <c r="AZ33" i="25"/>
  <c r="AZ31" i="25" s="1"/>
  <c r="AI15" i="25"/>
  <c r="AQ29" i="25"/>
  <c r="AQ28" i="25" s="1"/>
  <c r="AP29" i="25"/>
  <c r="AP28" i="25" s="1"/>
  <c r="AM28" i="25"/>
  <c r="AM9" i="25" s="1"/>
  <c r="BD43" i="25"/>
  <c r="BE37" i="25"/>
  <c r="AI36" i="25"/>
  <c r="BB9" i="25"/>
  <c r="AV31" i="25"/>
  <c r="AI23" i="25"/>
  <c r="AP33" i="25"/>
  <c r="AP31" i="25" s="1"/>
  <c r="AQ33" i="25"/>
  <c r="AQ31" i="25" s="1"/>
  <c r="BD25" i="25"/>
  <c r="BF41" i="25"/>
  <c r="AJ40" i="25"/>
  <c r="AJ36" i="25"/>
  <c r="BF37" i="25"/>
  <c r="AO9" i="25"/>
  <c r="AJ28" i="25"/>
  <c r="BF29" i="25"/>
  <c r="BE32" i="25"/>
  <c r="AI31" i="25"/>
  <c r="AJ15" i="25"/>
  <c r="BF16" i="25"/>
  <c r="BD16" i="25"/>
  <c r="AH15" i="25"/>
  <c r="AZ40" i="25"/>
  <c r="BD21" i="25"/>
  <c r="AZ29" i="25"/>
  <c r="AZ28" i="25" s="1"/>
  <c r="AY29" i="25"/>
  <c r="AY28" i="25" s="1"/>
  <c r="AV28" i="25"/>
  <c r="AV9" i="25" s="1"/>
  <c r="AH36" i="25"/>
  <c r="BD25" i="24"/>
  <c r="AW9" i="24"/>
  <c r="BB9" i="24"/>
  <c r="AY31" i="24"/>
  <c r="AI19" i="24"/>
  <c r="BD38" i="24"/>
  <c r="AI23" i="24"/>
  <c r="AY36" i="24"/>
  <c r="AD9" i="24"/>
  <c r="AY23" i="24"/>
  <c r="AI11" i="24"/>
  <c r="BD26" i="24"/>
  <c r="AJ23" i="24"/>
  <c r="AR31" i="24"/>
  <c r="AR9" i="24" s="1"/>
  <c r="BA31" i="24"/>
  <c r="BA9" i="24" s="1"/>
  <c r="BE33" i="24"/>
  <c r="AP31" i="24"/>
  <c r="AH42" i="24"/>
  <c r="AG42" i="24"/>
  <c r="AG40" i="24" s="1"/>
  <c r="AG9" i="24" s="1"/>
  <c r="BD20" i="24"/>
  <c r="AH19" i="24"/>
  <c r="BD3" i="24"/>
  <c r="AH23" i="24"/>
  <c r="AJ40" i="24"/>
  <c r="AH36" i="24"/>
  <c r="AY11" i="24"/>
  <c r="AI36" i="24"/>
  <c r="BE37" i="24"/>
  <c r="AQ42" i="24"/>
  <c r="AQ40" i="24" s="1"/>
  <c r="AP42" i="24"/>
  <c r="AP40" i="24" s="1"/>
  <c r="AM9" i="24"/>
  <c r="BD5" i="24"/>
  <c r="AN9" i="24"/>
  <c r="AH11" i="24"/>
  <c r="BD12" i="24"/>
  <c r="AJ31" i="24"/>
  <c r="BF32" i="24"/>
  <c r="AH40" i="24"/>
  <c r="BD41" i="24"/>
  <c r="BD29" i="24"/>
  <c r="AH28" i="24"/>
  <c r="AZ23" i="24"/>
  <c r="AO9" i="24"/>
  <c r="AZ42" i="24"/>
  <c r="AZ40" i="24" s="1"/>
  <c r="AY42" i="24"/>
  <c r="AY40" i="24" s="1"/>
  <c r="BE34" i="24"/>
  <c r="AQ23" i="24"/>
  <c r="AQ9" i="24" s="1"/>
  <c r="BE32" i="24"/>
  <c r="AI31" i="24"/>
  <c r="BD7" i="24"/>
  <c r="AV40" i="24"/>
  <c r="AV9" i="24" s="1"/>
  <c r="AS9" i="24"/>
  <c r="AY11" i="23"/>
  <c r="AQ43" i="23"/>
  <c r="AY31" i="23"/>
  <c r="AH43" i="23"/>
  <c r="AH40" i="23" s="1"/>
  <c r="AS9" i="23"/>
  <c r="BD26" i="23"/>
  <c r="AZ11" i="23"/>
  <c r="AV9" i="23"/>
  <c r="AG43" i="23"/>
  <c r="AG40" i="23" s="1"/>
  <c r="AG9" i="23" s="1"/>
  <c r="AI23" i="23"/>
  <c r="BA9" i="23"/>
  <c r="AJ31" i="23"/>
  <c r="AP36" i="23"/>
  <c r="AR9" i="23"/>
  <c r="AY36" i="23"/>
  <c r="BD13" i="23"/>
  <c r="AM9" i="23"/>
  <c r="BB9" i="23"/>
  <c r="BD38" i="23"/>
  <c r="AN9" i="23"/>
  <c r="AZ23" i="23"/>
  <c r="AZ40" i="23"/>
  <c r="AQ11" i="23"/>
  <c r="BD17" i="23"/>
  <c r="AQ36" i="23"/>
  <c r="BE20" i="23"/>
  <c r="AI19" i="23"/>
  <c r="AX9" i="23"/>
  <c r="AD9" i="23"/>
  <c r="BE12" i="23"/>
  <c r="AI11" i="23"/>
  <c r="AJ15" i="23"/>
  <c r="BF16" i="23"/>
  <c r="BD41" i="23"/>
  <c r="AQ31" i="23"/>
  <c r="AH28" i="23"/>
  <c r="BD29" i="23"/>
  <c r="BE16" i="23"/>
  <c r="AI15" i="23"/>
  <c r="AQ40" i="23"/>
  <c r="AJ28" i="23"/>
  <c r="BF29" i="23"/>
  <c r="AZ31" i="23"/>
  <c r="AY23" i="23"/>
  <c r="BD34" i="23"/>
  <c r="BD25" i="23"/>
  <c r="AQ23" i="23"/>
  <c r="AQ19" i="23"/>
  <c r="BE29" i="23"/>
  <c r="AI28" i="23"/>
  <c r="AH19" i="23"/>
  <c r="BD20" i="23"/>
  <c r="AH36" i="23"/>
  <c r="BD37" i="23"/>
  <c r="AO9" i="23"/>
  <c r="BD7" i="23"/>
  <c r="BE37" i="23"/>
  <c r="AI36" i="23"/>
  <c r="BD21" i="23"/>
  <c r="AY40" i="23"/>
  <c r="AJ36" i="23"/>
  <c r="BF37" i="23"/>
  <c r="AH11" i="23"/>
  <c r="BD12" i="23"/>
  <c r="AP31" i="23"/>
  <c r="BD24" i="23"/>
  <c r="AH23" i="23"/>
  <c r="AJ40" i="23"/>
  <c r="BD16" i="23"/>
  <c r="AH15" i="23"/>
  <c r="BD4" i="23"/>
  <c r="BD32" i="23"/>
  <c r="AH31" i="23"/>
  <c r="AP40" i="23"/>
  <c r="BF24" i="23"/>
  <c r="AJ23" i="23"/>
  <c r="AW9" i="22"/>
  <c r="AR9" i="22"/>
  <c r="AF9" i="22"/>
  <c r="AP31" i="22"/>
  <c r="BD7" i="22"/>
  <c r="BF29" i="22"/>
  <c r="AN9" i="22"/>
  <c r="AG40" i="22"/>
  <c r="BD3" i="22"/>
  <c r="AJ19" i="22"/>
  <c r="AJ31" i="22"/>
  <c r="BD4" i="22"/>
  <c r="BB9" i="22"/>
  <c r="BD43" i="22"/>
  <c r="AQ40" i="22"/>
  <c r="BA9" i="22"/>
  <c r="AQ15" i="22"/>
  <c r="AX9" i="22"/>
  <c r="BD16" i="22"/>
  <c r="AH15" i="22"/>
  <c r="AZ40" i="22"/>
  <c r="BD25" i="22"/>
  <c r="AP40" i="22"/>
  <c r="BD21" i="22"/>
  <c r="BD37" i="22"/>
  <c r="AJ11" i="22"/>
  <c r="BF12" i="22"/>
  <c r="AH38" i="22"/>
  <c r="AG38" i="22"/>
  <c r="AG36" i="22" s="1"/>
  <c r="BD42" i="22"/>
  <c r="AZ26" i="22"/>
  <c r="AZ23" i="22" s="1"/>
  <c r="AY26" i="22"/>
  <c r="AY23" i="22" s="1"/>
  <c r="AV23" i="22"/>
  <c r="AV9" i="22" s="1"/>
  <c r="AH26" i="22"/>
  <c r="AG26" i="22"/>
  <c r="AS9" i="22"/>
  <c r="BF41" i="22"/>
  <c r="AJ40" i="22"/>
  <c r="AO9" i="22"/>
  <c r="AQ38" i="22"/>
  <c r="AQ36" i="22" s="1"/>
  <c r="AP38" i="22"/>
  <c r="AP36" i="22" s="1"/>
  <c r="AJ15" i="22"/>
  <c r="BF16" i="22"/>
  <c r="AJ23" i="22"/>
  <c r="BE16" i="22"/>
  <c r="AI15" i="22"/>
  <c r="AQ26" i="22"/>
  <c r="AQ23" i="22" s="1"/>
  <c r="AP26" i="22"/>
  <c r="AP23" i="22" s="1"/>
  <c r="AM23" i="22"/>
  <c r="AM9" i="22" s="1"/>
  <c r="AH40" i="22"/>
  <c r="BD41" i="22"/>
  <c r="AI36" i="22"/>
  <c r="BD17" i="22"/>
  <c r="AI40" i="22"/>
  <c r="AD9" i="22"/>
  <c r="AY40" i="22"/>
  <c r="AH28" i="22"/>
  <c r="BD29" i="22"/>
  <c r="AZ38" i="22"/>
  <c r="AZ36" i="22" s="1"/>
  <c r="AY38" i="22"/>
  <c r="AY36" i="22" s="1"/>
  <c r="BD34" i="22"/>
  <c r="AQ40" i="21"/>
  <c r="AR9" i="21"/>
  <c r="AJ19" i="21"/>
  <c r="BA9" i="21"/>
  <c r="BB9" i="21"/>
  <c r="AI31" i="21"/>
  <c r="AP11" i="21"/>
  <c r="AP40" i="21"/>
  <c r="AG36" i="21"/>
  <c r="AS9" i="21"/>
  <c r="AY36" i="21"/>
  <c r="AZ40" i="21"/>
  <c r="AD9" i="21"/>
  <c r="BD21" i="21"/>
  <c r="AZ36" i="21"/>
  <c r="BD7" i="21"/>
  <c r="BD38" i="21"/>
  <c r="AP36" i="21"/>
  <c r="AP23" i="21"/>
  <c r="AY23" i="21"/>
  <c r="BD32" i="21"/>
  <c r="AH31" i="21"/>
  <c r="AH36" i="21"/>
  <c r="BD37" i="21"/>
  <c r="AP31" i="21"/>
  <c r="AQ29" i="21"/>
  <c r="AQ28" i="21" s="1"/>
  <c r="AP29" i="21"/>
  <c r="AP28" i="21" s="1"/>
  <c r="AM28" i="21"/>
  <c r="AJ15" i="21"/>
  <c r="BF16" i="21"/>
  <c r="BF29" i="21"/>
  <c r="AJ28" i="21"/>
  <c r="AH40" i="21"/>
  <c r="BD41" i="21"/>
  <c r="AI36" i="21"/>
  <c r="BE37" i="21"/>
  <c r="AY31" i="21"/>
  <c r="AN9" i="21"/>
  <c r="AY11" i="21"/>
  <c r="BE24" i="21"/>
  <c r="AI23" i="21"/>
  <c r="AX9" i="21"/>
  <c r="BD4" i="21"/>
  <c r="AH19" i="21"/>
  <c r="AG40" i="21"/>
  <c r="BD33" i="21"/>
  <c r="AH23" i="21"/>
  <c r="BD24" i="21"/>
  <c r="BD42" i="21"/>
  <c r="AZ29" i="21"/>
  <c r="AZ28" i="21" s="1"/>
  <c r="AY29" i="21"/>
  <c r="AY28" i="21" s="1"/>
  <c r="AV28" i="21"/>
  <c r="AV9" i="21" s="1"/>
  <c r="BD2" i="21"/>
  <c r="BD13" i="21"/>
  <c r="AZ11" i="21"/>
  <c r="AQ36" i="21"/>
  <c r="AH29" i="21"/>
  <c r="AG29" i="21"/>
  <c r="AW9" i="21"/>
  <c r="AI40" i="21"/>
  <c r="BE41" i="21"/>
  <c r="AM9" i="21"/>
  <c r="AH11" i="21"/>
  <c r="BD12" i="21"/>
  <c r="BD16" i="21"/>
  <c r="AH15" i="21"/>
  <c r="BE16" i="21"/>
  <c r="AI15" i="21"/>
  <c r="AQ31" i="21"/>
  <c r="BD43" i="21"/>
  <c r="AO9" i="21"/>
  <c r="AQ11" i="21"/>
  <c r="BF24" i="21"/>
  <c r="AJ23" i="21"/>
  <c r="AY40" i="21"/>
  <c r="BF41" i="21"/>
  <c r="AJ40" i="21"/>
  <c r="AD40" i="20"/>
  <c r="AD9" i="20" s="1"/>
  <c r="AG43" i="20"/>
  <c r="AG40" i="20" s="1"/>
  <c r="AI31" i="20"/>
  <c r="AY11" i="20"/>
  <c r="AP2" i="20"/>
  <c r="AZ41" i="20"/>
  <c r="AP36" i="20"/>
  <c r="AY41" i="20"/>
  <c r="AY40" i="20" s="1"/>
  <c r="AR9" i="20"/>
  <c r="AS9" i="20"/>
  <c r="AY31" i="20"/>
  <c r="AJ31" i="20"/>
  <c r="AO9" i="20"/>
  <c r="AG36" i="20"/>
  <c r="BD38" i="20"/>
  <c r="AP11" i="20"/>
  <c r="AP43" i="20"/>
  <c r="AP40" i="20" s="1"/>
  <c r="BD42" i="20"/>
  <c r="BD6" i="20"/>
  <c r="BD13" i="20"/>
  <c r="AE9" i="20"/>
  <c r="AQ11" i="20"/>
  <c r="BB9" i="20"/>
  <c r="AI19" i="20"/>
  <c r="BE20" i="20"/>
  <c r="AH28" i="20"/>
  <c r="BD29" i="20"/>
  <c r="AI40" i="20"/>
  <c r="BE41" i="20"/>
  <c r="AJ15" i="20"/>
  <c r="AI28" i="20"/>
  <c r="BE29" i="20"/>
  <c r="BD24" i="20"/>
  <c r="AZ40" i="20"/>
  <c r="AX9" i="20"/>
  <c r="AV9" i="20"/>
  <c r="AQ31" i="20"/>
  <c r="AH36" i="20"/>
  <c r="AQ40" i="20"/>
  <c r="BE16" i="20"/>
  <c r="AI15" i="20"/>
  <c r="AH26" i="20"/>
  <c r="AH23" i="20" s="1"/>
  <c r="AG26" i="20"/>
  <c r="AM9" i="20"/>
  <c r="AN9" i="20"/>
  <c r="BD5" i="20"/>
  <c r="BD7" i="20"/>
  <c r="BD32" i="20"/>
  <c r="AH31" i="20"/>
  <c r="BE37" i="20"/>
  <c r="AI36" i="20"/>
  <c r="AJ23" i="20"/>
  <c r="BF24" i="20"/>
  <c r="AJ19" i="20"/>
  <c r="BF20" i="20"/>
  <c r="AZ31" i="20"/>
  <c r="AQ26" i="20"/>
  <c r="AQ23" i="20" s="1"/>
  <c r="AP26" i="20"/>
  <c r="AP23" i="20" s="1"/>
  <c r="BF29" i="20"/>
  <c r="AJ28" i="20"/>
  <c r="BD33" i="20"/>
  <c r="AJ40" i="20"/>
  <c r="BE24" i="20"/>
  <c r="AI23" i="20"/>
  <c r="AH40" i="20"/>
  <c r="BD41" i="20"/>
  <c r="AW9" i="20"/>
  <c r="BA9" i="20"/>
  <c r="BD12" i="20"/>
  <c r="AH11" i="20"/>
  <c r="AJ36" i="20"/>
  <c r="BF37" i="20"/>
  <c r="BD16" i="20"/>
  <c r="AH15" i="20"/>
  <c r="BD34" i="20"/>
  <c r="AP31" i="20"/>
  <c r="BD3" i="20"/>
  <c r="BD43" i="20"/>
  <c r="AZ26" i="20"/>
  <c r="AZ23" i="20" s="1"/>
  <c r="AY26" i="20"/>
  <c r="AY23" i="20" s="1"/>
  <c r="AP31" i="19"/>
  <c r="AY36" i="19"/>
  <c r="AP36" i="19"/>
  <c r="AR9" i="19"/>
  <c r="BC38" i="19"/>
  <c r="BA9" i="19"/>
  <c r="BC3" i="19"/>
  <c r="AY31" i="19"/>
  <c r="BB9" i="19"/>
  <c r="AS9" i="19"/>
  <c r="AQ31" i="19"/>
  <c r="AP40" i="19"/>
  <c r="AI40" i="19"/>
  <c r="BD41" i="19"/>
  <c r="BE32" i="19"/>
  <c r="AJ31" i="19"/>
  <c r="AH40" i="19"/>
  <c r="BC41" i="19"/>
  <c r="BC16" i="19"/>
  <c r="AQ26" i="19"/>
  <c r="AQ23" i="19" s="1"/>
  <c r="AP26" i="19"/>
  <c r="AP23" i="19" s="1"/>
  <c r="AM23" i="19"/>
  <c r="AM9" i="19" s="1"/>
  <c r="AI11" i="19"/>
  <c r="BD12" i="19"/>
  <c r="AQ4" i="19"/>
  <c r="AP4" i="19"/>
  <c r="BC13" i="19"/>
  <c r="AQ17" i="19"/>
  <c r="AQ15" i="19" s="1"/>
  <c r="AP17" i="19"/>
  <c r="AY40" i="19"/>
  <c r="BC43" i="19"/>
  <c r="BC33" i="19"/>
  <c r="AH31" i="19"/>
  <c r="AN9" i="19"/>
  <c r="AQ40" i="19"/>
  <c r="AI36" i="19"/>
  <c r="BD37" i="19"/>
  <c r="BC34" i="19"/>
  <c r="AX9" i="19"/>
  <c r="AZ31" i="19"/>
  <c r="AI23" i="19"/>
  <c r="BD24" i="19"/>
  <c r="AZ4" i="19"/>
  <c r="AY4" i="19"/>
  <c r="AW9" i="19"/>
  <c r="AO9" i="19"/>
  <c r="AZ17" i="19"/>
  <c r="AY17" i="19"/>
  <c r="AZ40" i="19"/>
  <c r="AG40" i="19"/>
  <c r="BE24" i="19"/>
  <c r="AJ23" i="19"/>
  <c r="BC20" i="19"/>
  <c r="AH19" i="19"/>
  <c r="AJ40" i="19"/>
  <c r="AH11" i="19"/>
  <c r="AH4" i="19"/>
  <c r="AG4" i="19"/>
  <c r="AH17" i="19"/>
  <c r="AG17" i="19"/>
  <c r="AJ36" i="19"/>
  <c r="BE37" i="19"/>
  <c r="AZ26" i="19"/>
  <c r="AZ23" i="19" s="1"/>
  <c r="AY26" i="19"/>
  <c r="AY23" i="19" s="1"/>
  <c r="AV23" i="19"/>
  <c r="AV9" i="19" s="1"/>
  <c r="AJ11" i="19"/>
  <c r="BE12" i="19"/>
  <c r="BC7" i="19"/>
  <c r="AH26" i="19"/>
  <c r="AG26" i="19"/>
  <c r="AJ19" i="19"/>
  <c r="BE20" i="19"/>
  <c r="AI19" i="19"/>
  <c r="BD20" i="19"/>
  <c r="AI31" i="19"/>
  <c r="AH28" i="19"/>
  <c r="BC29" i="19"/>
  <c r="AG36" i="19"/>
  <c r="BC42" i="19"/>
  <c r="AZ15" i="19"/>
  <c r="AE9" i="19"/>
  <c r="AG18" i="30"/>
  <c r="AH18" i="30"/>
  <c r="AH10" i="30" s="1"/>
  <c r="BD3" i="28"/>
  <c r="BD2" i="28"/>
  <c r="AH21" i="30" l="1"/>
  <c r="BB21" i="30"/>
  <c r="AJ21" i="30"/>
  <c r="AZ10" i="30"/>
  <c r="BD25" i="21"/>
  <c r="AG9" i="20"/>
  <c r="AG9" i="21"/>
  <c r="BD43" i="23"/>
  <c r="AZ9" i="27"/>
  <c r="AH9" i="27"/>
  <c r="AI9" i="27"/>
  <c r="AP9" i="27"/>
  <c r="AJ9" i="27"/>
  <c r="AY9" i="27"/>
  <c r="AY9" i="26"/>
  <c r="AP9" i="26"/>
  <c r="AG9" i="26"/>
  <c r="AQ9" i="26"/>
  <c r="AJ9" i="26"/>
  <c r="AZ9" i="26"/>
  <c r="AI9" i="26"/>
  <c r="AH9" i="26"/>
  <c r="AZ9" i="25"/>
  <c r="AY9" i="25"/>
  <c r="AI9" i="25"/>
  <c r="AP9" i="25"/>
  <c r="AQ9" i="25"/>
  <c r="AJ9" i="25"/>
  <c r="AH28" i="25"/>
  <c r="AH9" i="25" s="1"/>
  <c r="BD29" i="25"/>
  <c r="BD33" i="25"/>
  <c r="AY9" i="24"/>
  <c r="AI9" i="24"/>
  <c r="AJ9" i="24"/>
  <c r="AH9" i="24"/>
  <c r="AZ9" i="24"/>
  <c r="AP9" i="24"/>
  <c r="BD42" i="24"/>
  <c r="AQ9" i="23"/>
  <c r="AH9" i="23"/>
  <c r="AZ9" i="23"/>
  <c r="AP9" i="23"/>
  <c r="AI9" i="23"/>
  <c r="AJ9" i="23"/>
  <c r="AY9" i="23"/>
  <c r="AG9" i="22"/>
  <c r="BD26" i="22"/>
  <c r="AQ9" i="22"/>
  <c r="AY9" i="22"/>
  <c r="AZ9" i="22"/>
  <c r="AP9" i="22"/>
  <c r="AI9" i="22"/>
  <c r="AH23" i="22"/>
  <c r="AJ9" i="22"/>
  <c r="BD38" i="22"/>
  <c r="AH36" i="22"/>
  <c r="AQ9" i="21"/>
  <c r="AI9" i="21"/>
  <c r="AY9" i="21"/>
  <c r="AP9" i="21"/>
  <c r="AZ9" i="21"/>
  <c r="AJ9" i="21"/>
  <c r="AH28" i="21"/>
  <c r="AH9" i="21" s="1"/>
  <c r="BD29" i="21"/>
  <c r="AZ9" i="20"/>
  <c r="AP9" i="20"/>
  <c r="AH9" i="20"/>
  <c r="AY9" i="20"/>
  <c r="AQ9" i="20"/>
  <c r="AI9" i="20"/>
  <c r="AJ9" i="20"/>
  <c r="BD26" i="20"/>
  <c r="BC4" i="19"/>
  <c r="BC17" i="19"/>
  <c r="AQ9" i="19"/>
  <c r="AJ9" i="19"/>
  <c r="AI9" i="19"/>
  <c r="AP9" i="19"/>
  <c r="AZ9" i="19"/>
  <c r="BC26" i="19"/>
  <c r="AH23" i="19"/>
  <c r="AG9" i="19"/>
  <c r="AY9" i="19"/>
  <c r="AH15" i="19"/>
  <c r="AH9" i="22" l="1"/>
  <c r="AH9" i="19"/>
</calcChain>
</file>

<file path=xl/sharedStrings.xml><?xml version="1.0" encoding="utf-8"?>
<sst xmlns="http://schemas.openxmlformats.org/spreadsheetml/2006/main" count="1079" uniqueCount="119">
  <si>
    <t>Population Group</t>
  </si>
  <si>
    <t>65+</t>
  </si>
  <si>
    <t>18-34</t>
  </si>
  <si>
    <t>35-64</t>
  </si>
  <si>
    <t>coefficient</t>
  </si>
  <si>
    <t>Total</t>
  </si>
  <si>
    <t>American Indian</t>
  </si>
  <si>
    <t>Inupiat</t>
  </si>
  <si>
    <t>Yup'ik</t>
  </si>
  <si>
    <t>Great Plains Region</t>
  </si>
  <si>
    <t>Apache</t>
  </si>
  <si>
    <t>Potawatomi</t>
  </si>
  <si>
    <t>Rocky Mountains Region</t>
  </si>
  <si>
    <t>Blackfeet</t>
  </si>
  <si>
    <t>Sioux</t>
  </si>
  <si>
    <t>Eastern OK Region</t>
  </si>
  <si>
    <t>Cherokee</t>
  </si>
  <si>
    <t>Chickasaw</t>
  </si>
  <si>
    <t>Choctaw</t>
  </si>
  <si>
    <t>Midwest Region</t>
  </si>
  <si>
    <t>Chippewa</t>
  </si>
  <si>
    <t>Eastern Region</t>
  </si>
  <si>
    <t>Creek</t>
  </si>
  <si>
    <t>Iroquois</t>
  </si>
  <si>
    <t>Lumbee</t>
  </si>
  <si>
    <t>Navajo Region</t>
  </si>
  <si>
    <t>Navajo</t>
  </si>
  <si>
    <t>Pueblo</t>
  </si>
  <si>
    <t>Western Region</t>
  </si>
  <si>
    <t>Pima</t>
  </si>
  <si>
    <t>Yaqui</t>
  </si>
  <si>
    <t>Tohonoo-Odamn</t>
  </si>
  <si>
    <t>Alaskan Indian</t>
  </si>
  <si>
    <t>Private Coverage</t>
  </si>
  <si>
    <t>Public Coverage</t>
  </si>
  <si>
    <t>No Coverage</t>
  </si>
  <si>
    <t>18-34 %</t>
  </si>
  <si>
    <t>35-64 %</t>
  </si>
  <si>
    <t>65+ %</t>
  </si>
  <si>
    <t xml:space="preserve">East Asian </t>
  </si>
  <si>
    <t>Korean</t>
  </si>
  <si>
    <t>Southeast Asian</t>
  </si>
  <si>
    <t>Filipino</t>
  </si>
  <si>
    <t>Indonesian</t>
  </si>
  <si>
    <t>Thai</t>
  </si>
  <si>
    <t>Vietnamese</t>
  </si>
  <si>
    <t>Burmese</t>
  </si>
  <si>
    <t>South Asian</t>
  </si>
  <si>
    <t>Asian Indian</t>
  </si>
  <si>
    <t>Pakistani</t>
  </si>
  <si>
    <t>Srilankan</t>
  </si>
  <si>
    <t xml:space="preserve">Nepalese </t>
  </si>
  <si>
    <t xml:space="preserve">Marshallese </t>
  </si>
  <si>
    <t>Pacific Islander</t>
  </si>
  <si>
    <t>Polynesian</t>
  </si>
  <si>
    <t>Micronesian</t>
  </si>
  <si>
    <t>Melanesian</t>
  </si>
  <si>
    <t xml:space="preserve">Taiwanese </t>
  </si>
  <si>
    <t xml:space="preserve">Japanese </t>
  </si>
  <si>
    <t xml:space="preserve">Cambodian </t>
  </si>
  <si>
    <t xml:space="preserve">Hmong </t>
  </si>
  <si>
    <t xml:space="preserve">Laotian </t>
  </si>
  <si>
    <t>Asian</t>
  </si>
  <si>
    <t xml:space="preserve">Bangladeshi </t>
  </si>
  <si>
    <t>Hawaiian</t>
  </si>
  <si>
    <t>Samoan</t>
  </si>
  <si>
    <t>Tongan</t>
  </si>
  <si>
    <t>Guam</t>
  </si>
  <si>
    <t>Fijian</t>
  </si>
  <si>
    <t>Hispanic/Latino</t>
  </si>
  <si>
    <t>Mexican</t>
  </si>
  <si>
    <t>Carribean</t>
  </si>
  <si>
    <t>Puerto Rican</t>
  </si>
  <si>
    <t>Cuban</t>
  </si>
  <si>
    <t>Dominican</t>
  </si>
  <si>
    <t>Central American</t>
  </si>
  <si>
    <t>Costa Rican</t>
  </si>
  <si>
    <t>Guatemalan</t>
  </si>
  <si>
    <t>Honduran</t>
  </si>
  <si>
    <t>Nicaraguan</t>
  </si>
  <si>
    <t>Panamanian</t>
  </si>
  <si>
    <t>El Slavadorian</t>
  </si>
  <si>
    <t>South American</t>
  </si>
  <si>
    <t>Argentenian</t>
  </si>
  <si>
    <t>Bolivian</t>
  </si>
  <si>
    <t>Chilean</t>
  </si>
  <si>
    <t>Colombian</t>
  </si>
  <si>
    <t>Ecuadorian</t>
  </si>
  <si>
    <t>Paraguayan</t>
  </si>
  <si>
    <t>Peruvian</t>
  </si>
  <si>
    <t>Uruguayan</t>
  </si>
  <si>
    <t>Venezuelan</t>
  </si>
  <si>
    <t>Other Hispanic/Latino</t>
  </si>
  <si>
    <t>White</t>
  </si>
  <si>
    <t>Black</t>
  </si>
  <si>
    <t>coeffient</t>
  </si>
  <si>
    <t xml:space="preserve"> 18-34 Total Population</t>
  </si>
  <si>
    <t>18-34 % Total Population</t>
  </si>
  <si>
    <t>18-34 % Male Total Population</t>
  </si>
  <si>
    <t xml:space="preserve"> 18-34 % Male Total Population</t>
  </si>
  <si>
    <t>18-34 Male Total Population</t>
  </si>
  <si>
    <t xml:space="preserve"> 35-64 Total Population</t>
  </si>
  <si>
    <t>35-64 % Total Population</t>
  </si>
  <si>
    <t>35-64 % Male Total Population</t>
  </si>
  <si>
    <t>35-64 Male Total Population</t>
  </si>
  <si>
    <t>65+ Male Total Population</t>
  </si>
  <si>
    <t>65+ % Total Population</t>
  </si>
  <si>
    <t>65+ Total Population</t>
  </si>
  <si>
    <t>65+ % Male Total Population</t>
  </si>
  <si>
    <t>Total Population</t>
  </si>
  <si>
    <t>American Indian / Alaskan Native</t>
  </si>
  <si>
    <t>Hawaiian / Pacific Islander</t>
  </si>
  <si>
    <t>Alaskan Native</t>
  </si>
  <si>
    <t>Hispanic / Latino</t>
  </si>
  <si>
    <t>Civilian Non-institutionalized Population</t>
  </si>
  <si>
    <t>Total Population 18-34</t>
  </si>
  <si>
    <t>Total Population 35-64</t>
  </si>
  <si>
    <t>Total Population 65+</t>
  </si>
  <si>
    <t>Chinese (Excl. Taiwain)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</si>
</sst>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" fontId="18" fillId="0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164" fontId="18" fillId="0" borderId="0" xfId="0" applyNumberFormat="1" applyFont="1" applyFill="1"/>
    <xf numFmtId="9" fontId="18" fillId="0" borderId="0" xfId="42" applyFont="1" applyFill="1"/>
    <xf numFmtId="0" fontId="18" fillId="0" borderId="0" xfId="0" applyFont="1" applyFill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1" xfId="0" applyFont="1" applyFill="1" applyBorder="1" applyAlignment="1">
      <alignment wrapText="1"/>
    </xf>
    <xf numFmtId="0" fontId="18" fillId="0" borderId="12" xfId="0" applyFont="1" applyFill="1" applyBorder="1" applyAlignment="1">
      <alignment wrapText="1"/>
    </xf>
    <xf numFmtId="0" fontId="18" fillId="0" borderId="13" xfId="0" applyFont="1" applyFill="1" applyBorder="1"/>
    <xf numFmtId="2" fontId="18" fillId="0" borderId="0" xfId="0" applyNumberFormat="1" applyFont="1" applyFill="1" applyBorder="1"/>
    <xf numFmtId="1" fontId="18" fillId="0" borderId="0" xfId="0" applyNumberFormat="1" applyFont="1" applyFill="1" applyBorder="1"/>
    <xf numFmtId="9" fontId="18" fillId="0" borderId="0" xfId="42" applyFont="1" applyFill="1" applyBorder="1"/>
    <xf numFmtId="9" fontId="18" fillId="0" borderId="14" xfId="42" applyFont="1" applyFill="1" applyBorder="1"/>
    <xf numFmtId="165" fontId="18" fillId="0" borderId="13" xfId="43" applyNumberFormat="1" applyFont="1" applyFill="1" applyBorder="1"/>
    <xf numFmtId="0" fontId="18" fillId="0" borderId="0" xfId="0" applyFont="1" applyFill="1" applyBorder="1"/>
    <xf numFmtId="1" fontId="18" fillId="0" borderId="13" xfId="0" applyNumberFormat="1" applyFont="1" applyFill="1" applyBorder="1"/>
    <xf numFmtId="2" fontId="18" fillId="0" borderId="16" xfId="0" applyNumberFormat="1" applyFont="1" applyFill="1" applyBorder="1"/>
    <xf numFmtId="1" fontId="18" fillId="0" borderId="16" xfId="0" applyNumberFormat="1" applyFont="1" applyFill="1" applyBorder="1"/>
    <xf numFmtId="9" fontId="18" fillId="0" borderId="16" xfId="42" applyFont="1" applyFill="1" applyBorder="1"/>
    <xf numFmtId="9" fontId="18" fillId="0" borderId="17" xfId="42" applyFont="1" applyFill="1" applyBorder="1"/>
    <xf numFmtId="9" fontId="18" fillId="0" borderId="11" xfId="42" applyFont="1" applyFill="1" applyBorder="1" applyAlignment="1">
      <alignment wrapText="1"/>
    </xf>
    <xf numFmtId="9" fontId="18" fillId="0" borderId="12" xfId="42" applyFont="1" applyFill="1" applyBorder="1" applyAlignment="1">
      <alignment wrapText="1"/>
    </xf>
    <xf numFmtId="0" fontId="18" fillId="0" borderId="14" xfId="0" applyFont="1" applyFill="1" applyBorder="1"/>
    <xf numFmtId="0" fontId="18" fillId="0" borderId="15" xfId="0" applyFont="1" applyFill="1" applyBorder="1"/>
    <xf numFmtId="9" fontId="18" fillId="0" borderId="0" xfId="42" applyFont="1" applyFill="1" applyBorder="1" applyAlignment="1">
      <alignment wrapText="1"/>
    </xf>
    <xf numFmtId="164" fontId="18" fillId="0" borderId="13" xfId="0" applyNumberFormat="1" applyFont="1" applyFill="1" applyBorder="1"/>
    <xf numFmtId="9" fontId="18" fillId="0" borderId="0" xfId="0" applyNumberFormat="1" applyFont="1" applyFill="1" applyBorder="1"/>
    <xf numFmtId="9" fontId="18" fillId="0" borderId="14" xfId="0" applyNumberFormat="1" applyFont="1" applyFill="1" applyBorder="1"/>
    <xf numFmtId="166" fontId="18" fillId="0" borderId="13" xfId="43" applyNumberFormat="1" applyFont="1" applyFill="1" applyBorder="1"/>
    <xf numFmtId="0" fontId="18" fillId="0" borderId="16" xfId="0" applyFont="1" applyFill="1" applyBorder="1"/>
    <xf numFmtId="2" fontId="18" fillId="0" borderId="13" xfId="0" applyNumberFormat="1" applyFont="1" applyFill="1" applyBorder="1"/>
    <xf numFmtId="1" fontId="18" fillId="0" borderId="15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Males 18-34 by Race and Ethnicity, 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(Aggregate!$AH$2,Aggregate!$AH$3,Aggregate!$AH$4,Aggregate!$AH$5,Aggregate!$AH$6,Aggregate!$AH$7,Aggregate!$AH$8,Aggregate!$AH$9)</c:f>
              <c:numCache>
                <c:formatCode>0%</c:formatCode>
                <c:ptCount val="8"/>
                <c:pt idx="0">
                  <c:v>0.33121600000000001</c:v>
                </c:pt>
                <c:pt idx="1">
                  <c:v>0.35547000000000001</c:v>
                </c:pt>
                <c:pt idx="2">
                  <c:v>0.24746400000000005</c:v>
                </c:pt>
                <c:pt idx="3">
                  <c:v>0.207672</c:v>
                </c:pt>
                <c:pt idx="4">
                  <c:v>0.33534000000000003</c:v>
                </c:pt>
                <c:pt idx="5">
                  <c:v>0.29132799999999998</c:v>
                </c:pt>
                <c:pt idx="6">
                  <c:v>0.17271799999999998</c:v>
                </c:pt>
                <c:pt idx="7">
                  <c:v>0.21975900000000004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837-BFAB-8453AE9AFED4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(Aggregate!$AQ$2,Aggregate!$AQ$3,Aggregate!$AQ$4,Aggregate!$AQ$5,Aggregate!$AQ$6,Aggregate!$AQ$7,Aggregate!$AQ$8,Aggregate!$AQ$9)</c:f>
              <c:numCache>
                <c:formatCode>0%</c:formatCode>
                <c:ptCount val="8"/>
                <c:pt idx="0">
                  <c:v>0.15748000000000001</c:v>
                </c:pt>
                <c:pt idx="1">
                  <c:v>0.15146999999999999</c:v>
                </c:pt>
                <c:pt idx="2">
                  <c:v>0.19836400000000001</c:v>
                </c:pt>
                <c:pt idx="3">
                  <c:v>0.19749199999999997</c:v>
                </c:pt>
                <c:pt idx="4">
                  <c:v>0.103518</c:v>
                </c:pt>
                <c:pt idx="5">
                  <c:v>0.16383999999999999</c:v>
                </c:pt>
                <c:pt idx="6">
                  <c:v>0.19673500000000002</c:v>
                </c:pt>
                <c:pt idx="7">
                  <c:v>0.17549100000000001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0-4837-BFAB-8453AE9AFED4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(Aggregate!$AZ$2,Aggregate!$AZ$3,Aggregate!$AZ$4,Aggregate!$AZ$5,Aggregate!$AZ$6,Aggregate!$AZ$7,Aggregate!$AZ$8,Aggregate!$AZ$9)</c:f>
              <c:numCache>
                <c:formatCode>0%</c:formatCode>
                <c:ptCount val="8"/>
                <c:pt idx="0">
                  <c:v>7.5184000000000015E-2</c:v>
                </c:pt>
                <c:pt idx="1">
                  <c:v>6.6809999999999994E-2</c:v>
                </c:pt>
                <c:pt idx="2">
                  <c:v>8.4943000000000005E-2</c:v>
                </c:pt>
                <c:pt idx="3">
                  <c:v>0.13895700000000002</c:v>
                </c:pt>
                <c:pt idx="4">
                  <c:v>7.2900000000000006E-2</c:v>
                </c:pt>
                <c:pt idx="5">
                  <c:v>9.3184000000000003E-2</c:v>
                </c:pt>
                <c:pt idx="6">
                  <c:v>0.17271799999999998</c:v>
                </c:pt>
                <c:pt idx="7">
                  <c:v>0.15335700000000002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0-4837-BFAB-8453AE9AFE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5158000"/>
        <c:axId val="675158656"/>
      </c:barChart>
      <c:catAx>
        <c:axId val="675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8656"/>
        <c:crosses val="autoZero"/>
        <c:auto val="1"/>
        <c:lblAlgn val="ctr"/>
        <c:lblOffset val="100"/>
        <c:noMultiLvlLbl val="0"/>
      </c:catAx>
      <c:valAx>
        <c:axId val="675158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8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Southeast Asian Males 18-34,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(Asian!$AH$9,Asian!$AH$10,Asian!$AH$11,Asian!$AH$12,Asian!$AH$13,Asian!$AH$14,Asian!$AH$15,Asian!$AH$16,Asian!$AH$17,Asian!$AH$18)</c:f>
              <c:numCache>
                <c:formatCode>0%</c:formatCode>
                <c:ptCount val="10"/>
                <c:pt idx="0">
                  <c:v>0.33534000000000003</c:v>
                </c:pt>
                <c:pt idx="1">
                  <c:v>0.26939050000000003</c:v>
                </c:pt>
                <c:pt idx="2">
                  <c:v>0.24680400000000005</c:v>
                </c:pt>
                <c:pt idx="3">
                  <c:v>0.36442799999999997</c:v>
                </c:pt>
                <c:pt idx="4">
                  <c:v>0.23322499999999996</c:v>
                </c:pt>
                <c:pt idx="5">
                  <c:v>0.32934200000000002</c:v>
                </c:pt>
                <c:pt idx="6">
                  <c:v>0.28910000000000002</c:v>
                </c:pt>
                <c:pt idx="7">
                  <c:v>0.26479799999999998</c:v>
                </c:pt>
                <c:pt idx="8">
                  <c:v>0.26819100000000001</c:v>
                </c:pt>
                <c:pt idx="9">
                  <c:v>0.15923599999999999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41EB-9715-326DF60358A4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(Asian!$AQ$9,Asian!$AQ$10,Asian!$AQ$11,Asian!$AQ$12,Asian!$AQ$13,Asian!$AQ$14,Asian!$AQ$15,Asian!$AQ$16,Asian!$AQ$17,Asian!$AQ$18)</c:f>
              <c:numCache>
                <c:formatCode>0%</c:formatCode>
                <c:ptCount val="10"/>
                <c:pt idx="0">
                  <c:v>0.103518</c:v>
                </c:pt>
                <c:pt idx="1">
                  <c:v>0.13629812499999999</c:v>
                </c:pt>
                <c:pt idx="2">
                  <c:v>0.14977800000000002</c:v>
                </c:pt>
                <c:pt idx="3">
                  <c:v>9.4922999999999993E-2</c:v>
                </c:pt>
                <c:pt idx="4">
                  <c:v>0.20278299999999999</c:v>
                </c:pt>
                <c:pt idx="5">
                  <c:v>6.9788000000000003E-2</c:v>
                </c:pt>
                <c:pt idx="6">
                  <c:v>0.13180999999999998</c:v>
                </c:pt>
                <c:pt idx="7">
                  <c:v>8.4176999999999988E-2</c:v>
                </c:pt>
                <c:pt idx="8">
                  <c:v>0.12770999999999999</c:v>
                </c:pt>
                <c:pt idx="9">
                  <c:v>0.22941600000000001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41EB-9715-326DF60358A4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(Asian!$AZ$9,Asian!$AZ$10,Asian!$AZ$11,Asian!$AZ$12,Asian!$AZ$13,Asian!$AZ$14,Asian!$AZ$15,Asian!$AZ$16,Asian!$AZ$17,Asian!$AZ$18)</c:f>
              <c:numCache>
                <c:formatCode>0%</c:formatCode>
                <c:ptCount val="10"/>
                <c:pt idx="0">
                  <c:v>7.2900000000000006E-2</c:v>
                </c:pt>
                <c:pt idx="1">
                  <c:v>8.7802124999999995E-2</c:v>
                </c:pt>
                <c:pt idx="2">
                  <c:v>9.0432000000000012E-2</c:v>
                </c:pt>
                <c:pt idx="3">
                  <c:v>5.5331999999999999E-2</c:v>
                </c:pt>
                <c:pt idx="4">
                  <c:v>7.7577999999999994E-2</c:v>
                </c:pt>
                <c:pt idx="5">
                  <c:v>9.4166E-2</c:v>
                </c:pt>
                <c:pt idx="6">
                  <c:v>8.4279999999999994E-2</c:v>
                </c:pt>
                <c:pt idx="7">
                  <c:v>9.8558999999999994E-2</c:v>
                </c:pt>
                <c:pt idx="8">
                  <c:v>9.3653999999999987E-2</c:v>
                </c:pt>
                <c:pt idx="9">
                  <c:v>0.108416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1-41EB-9715-326DF6035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615280"/>
        <c:axId val="613621184"/>
      </c:barChart>
      <c:catAx>
        <c:axId val="6136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21184"/>
        <c:crosses val="autoZero"/>
        <c:auto val="1"/>
        <c:lblAlgn val="ctr"/>
        <c:lblOffset val="100"/>
        <c:noMultiLvlLbl val="0"/>
      </c:catAx>
      <c:valAx>
        <c:axId val="613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 Asian Males 18-34,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(Asian!$AH$20,Asian!$AH$21,Asian!$AH$22,Asian!$AH$23,Asian!$AH$24,Asian!$AH$25,Asian!$AH$26)</c:f>
              <c:numCache>
                <c:formatCode>0%</c:formatCode>
                <c:ptCount val="7"/>
                <c:pt idx="0">
                  <c:v>0.33534000000000003</c:v>
                </c:pt>
                <c:pt idx="1">
                  <c:v>0.29490179999999999</c:v>
                </c:pt>
                <c:pt idx="2">
                  <c:v>0.40030399999999999</c:v>
                </c:pt>
                <c:pt idx="3">
                  <c:v>0.20405300000000004</c:v>
                </c:pt>
                <c:pt idx="4">
                  <c:v>0.26671600000000001</c:v>
                </c:pt>
                <c:pt idx="5">
                  <c:v>0.38757600000000003</c:v>
                </c:pt>
                <c:pt idx="6">
                  <c:v>0.21586000000000002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225-A5CE-95BCFE3CCCBE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(Asian!$AQ$20,Asian!$AQ$21,Asian!$AQ$22,Asian!$AQ$23,Asian!$AQ$24,Asian!$AQ$25,Asian!$AQ$26)</c:f>
              <c:numCache>
                <c:formatCode>0%</c:formatCode>
                <c:ptCount val="7"/>
                <c:pt idx="0">
                  <c:v>0.103518</c:v>
                </c:pt>
                <c:pt idx="1">
                  <c:v>0.1303166</c:v>
                </c:pt>
                <c:pt idx="2">
                  <c:v>6.7563999999999999E-2</c:v>
                </c:pt>
                <c:pt idx="3">
                  <c:v>0.19869600000000004</c:v>
                </c:pt>
                <c:pt idx="4">
                  <c:v>0.142011</c:v>
                </c:pt>
                <c:pt idx="5">
                  <c:v>8.6688000000000001E-2</c:v>
                </c:pt>
                <c:pt idx="6">
                  <c:v>0.15662400000000001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225-A5CE-95BCFE3CCCBE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(Asian!$AZ$20,Asian!$AZ$21,Asian!$AZ$22,Asian!$AZ$23,Asian!$AZ$24,Asian!$AZ$25,Asian!$AZ$26)</c:f>
              <c:numCache>
                <c:formatCode>0%</c:formatCode>
                <c:ptCount val="7"/>
                <c:pt idx="0">
                  <c:v>7.2900000000000006E-2</c:v>
                </c:pt>
                <c:pt idx="1">
                  <c:v>9.3454400000000007E-2</c:v>
                </c:pt>
                <c:pt idx="2">
                  <c:v>5.7911999999999998E-2</c:v>
                </c:pt>
                <c:pt idx="3">
                  <c:v>9.934800000000002E-2</c:v>
                </c:pt>
                <c:pt idx="4">
                  <c:v>0.11401599999999999</c:v>
                </c:pt>
                <c:pt idx="5">
                  <c:v>5.4432000000000015E-2</c:v>
                </c:pt>
                <c:pt idx="6">
                  <c:v>0.141564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9-4225-A5CE-95BCFE3CCC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0415648"/>
        <c:axId val="660407448"/>
      </c:barChart>
      <c:catAx>
        <c:axId val="6604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7448"/>
        <c:crosses val="autoZero"/>
        <c:auto val="1"/>
        <c:lblAlgn val="ctr"/>
        <c:lblOffset val="100"/>
        <c:noMultiLvlLbl val="0"/>
      </c:catAx>
      <c:valAx>
        <c:axId val="6604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 Asian Males 35-64,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(Asian!$AI$20,Asian!$AI$21,Asian!$AI$22,Asian!$AI$23,Asian!$AI$24,Asian!$AI$25,Asian!$AI$26)</c:f>
              <c:numCache>
                <c:formatCode>0%</c:formatCode>
                <c:ptCount val="7"/>
                <c:pt idx="0">
                  <c:v>0.31808999999999998</c:v>
                </c:pt>
                <c:pt idx="1">
                  <c:v>0.31786360000000002</c:v>
                </c:pt>
                <c:pt idx="2">
                  <c:v>0.41685199999999994</c:v>
                </c:pt>
                <c:pt idx="3">
                  <c:v>0.23882999999999996</c:v>
                </c:pt>
                <c:pt idx="4">
                  <c:v>0.28558000000000006</c:v>
                </c:pt>
                <c:pt idx="5">
                  <c:v>0.40295599999999998</c:v>
                </c:pt>
                <c:pt idx="6">
                  <c:v>0.24509999999999998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4377-8D2F-D09349F5E055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(Asian!$AR$20,Asian!$AR$21,Asian!$AR$22,Asian!$AR$23,Asian!$AR$24,Asian!$AR$25,Asian!$AR$26)</c:f>
              <c:numCache>
                <c:formatCode>0%</c:formatCode>
                <c:ptCount val="7"/>
                <c:pt idx="0">
                  <c:v>9.8193000000000003E-2</c:v>
                </c:pt>
                <c:pt idx="1">
                  <c:v>0.14458799999999999</c:v>
                </c:pt>
                <c:pt idx="2">
                  <c:v>7.0357000000000017E-2</c:v>
                </c:pt>
                <c:pt idx="3">
                  <c:v>0.23255999999999996</c:v>
                </c:pt>
                <c:pt idx="4">
                  <c:v>0.152055</c:v>
                </c:pt>
                <c:pt idx="5">
                  <c:v>9.0127999999999986E-2</c:v>
                </c:pt>
                <c:pt idx="6">
                  <c:v>0.17783999999999997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E-4377-8D2F-D09349F5E055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(Asian!$BA$20,Asian!$BA$21,Asian!$BA$22,Asian!$BA$23,Asian!$BA$24,Asian!$BA$25,Asian!$BA$26)</c:f>
              <c:numCache>
                <c:formatCode>0%</c:formatCode>
                <c:ptCount val="7"/>
                <c:pt idx="0">
                  <c:v>6.9150000000000003E-2</c:v>
                </c:pt>
                <c:pt idx="1">
                  <c:v>0.10319959999999999</c:v>
                </c:pt>
                <c:pt idx="2">
                  <c:v>6.0306000000000005E-2</c:v>
                </c:pt>
                <c:pt idx="3">
                  <c:v>0.11627999999999998</c:v>
                </c:pt>
                <c:pt idx="4">
                  <c:v>0.12207999999999999</c:v>
                </c:pt>
                <c:pt idx="5">
                  <c:v>5.6591999999999996E-2</c:v>
                </c:pt>
                <c:pt idx="6">
                  <c:v>0.16073999999999997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E-4377-8D2F-D09349F5E0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3859824"/>
        <c:axId val="663859168"/>
      </c:barChart>
      <c:catAx>
        <c:axId val="6638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59168"/>
        <c:crosses val="autoZero"/>
        <c:auto val="1"/>
        <c:lblAlgn val="ctr"/>
        <c:lblOffset val="100"/>
        <c:noMultiLvlLbl val="0"/>
      </c:catAx>
      <c:valAx>
        <c:axId val="663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 Asian Males 65+,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(Asian!$AJ$20,Asian!$AJ$21,Asian!$AJ$22,Asian!$AJ$23,Asian!$AJ$24,Asian!$AJ$25,Asian!$AJ$26)</c:f>
              <c:numCache>
                <c:formatCode>0%</c:formatCode>
                <c:ptCount val="7"/>
                <c:pt idx="0">
                  <c:v>0.29738999999999993</c:v>
                </c:pt>
                <c:pt idx="1">
                  <c:v>0.293236</c:v>
                </c:pt>
                <c:pt idx="2">
                  <c:v>0.41212399999999999</c:v>
                </c:pt>
                <c:pt idx="3">
                  <c:v>0.211176</c:v>
                </c:pt>
                <c:pt idx="4">
                  <c:v>0.26357200000000003</c:v>
                </c:pt>
                <c:pt idx="5">
                  <c:v>0.35527800000000004</c:v>
                </c:pt>
                <c:pt idx="6">
                  <c:v>0.22402999999999998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9-4D39-B456-E13FC04B9A75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(Asian!$AS$20,Asian!$AS$21,Asian!$AS$22,Asian!$AS$23,Asian!$AS$24,Asian!$AS$25,Asian!$AS$26)</c:f>
              <c:numCache>
                <c:formatCode>0%</c:formatCode>
                <c:ptCount val="7"/>
                <c:pt idx="0">
                  <c:v>9.1802999999999982E-2</c:v>
                </c:pt>
                <c:pt idx="1">
                  <c:v>0.13150879999999998</c:v>
                </c:pt>
                <c:pt idx="2">
                  <c:v>6.955900000000001E-2</c:v>
                </c:pt>
                <c:pt idx="3">
                  <c:v>0.20563199999999998</c:v>
                </c:pt>
                <c:pt idx="4">
                  <c:v>0.14033699999999999</c:v>
                </c:pt>
                <c:pt idx="5">
                  <c:v>7.9463999999999993E-2</c:v>
                </c:pt>
                <c:pt idx="6">
                  <c:v>0.162552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9-4D39-B456-E13FC04B9A75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(Asian!$A$20,Asian!$A$21,Asian!$A$22,Asian!$A$23,Asian!$A$24,Asian!$A$25,Asian!$A$26)</c:f>
              <c:strCache>
                <c:ptCount val="7"/>
                <c:pt idx="0">
                  <c:v>Asian</c:v>
                </c:pt>
                <c:pt idx="1">
                  <c:v>South Asian</c:v>
                </c:pt>
                <c:pt idx="2">
                  <c:v>Asian Indian</c:v>
                </c:pt>
                <c:pt idx="3">
                  <c:v>Bangladeshi </c:v>
                </c:pt>
                <c:pt idx="4">
                  <c:v>Pakistani</c:v>
                </c:pt>
                <c:pt idx="5">
                  <c:v>Srilankan</c:v>
                </c:pt>
                <c:pt idx="6">
                  <c:v>Nepalese </c:v>
                </c:pt>
              </c:strCache>
            </c:strRef>
          </c:cat>
          <c:val>
            <c:numRef>
              <c:f>(Asian!$BB$20,Asian!$BB$21,Asian!$BB$22,Asian!$BB$23,Asian!$BB$24,Asian!$BB$25,Asian!$BB$26)</c:f>
              <c:numCache>
                <c:formatCode>0%</c:formatCode>
                <c:ptCount val="7"/>
                <c:pt idx="0">
                  <c:v>6.4649999999999999E-2</c:v>
                </c:pt>
                <c:pt idx="1">
                  <c:v>9.4385599999999986E-2</c:v>
                </c:pt>
                <c:pt idx="2">
                  <c:v>5.9622000000000008E-2</c:v>
                </c:pt>
                <c:pt idx="3">
                  <c:v>0.10281599999999999</c:v>
                </c:pt>
                <c:pt idx="4">
                  <c:v>0.11267199999999999</c:v>
                </c:pt>
                <c:pt idx="5">
                  <c:v>4.9896000000000003E-2</c:v>
                </c:pt>
                <c:pt idx="6">
                  <c:v>0.146922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9-4D39-B456-E13FC04B9A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8776824"/>
        <c:axId val="658770920"/>
      </c:barChart>
      <c:catAx>
        <c:axId val="6587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0920"/>
        <c:crosses val="autoZero"/>
        <c:auto val="1"/>
        <c:lblAlgn val="ctr"/>
        <c:lblOffset val="100"/>
        <c:noMultiLvlLbl val="0"/>
      </c:catAx>
      <c:valAx>
        <c:axId val="6587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Southeast Asian Males 65+,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(Asian!$AJ$9,Asian!$AJ$10,Asian!$AJ$11,Asian!$AJ$12,Asian!$AJ$13,Asian!$AJ$14,Asian!$AJ$15,Asian!$AJ$16,Asian!$AJ$17,Asian!$AJ$18)</c:f>
              <c:numCache>
                <c:formatCode>0%</c:formatCode>
                <c:ptCount val="10"/>
                <c:pt idx="0">
                  <c:v>0.29738999999999993</c:v>
                </c:pt>
                <c:pt idx="1">
                  <c:v>0.233740375</c:v>
                </c:pt>
                <c:pt idx="2">
                  <c:v>0.22322400000000001</c:v>
                </c:pt>
                <c:pt idx="3">
                  <c:v>0.28955600000000004</c:v>
                </c:pt>
                <c:pt idx="4">
                  <c:v>0.18762500000000001</c:v>
                </c:pt>
                <c:pt idx="5">
                  <c:v>0.25837500000000002</c:v>
                </c:pt>
                <c:pt idx="6">
                  <c:v>0.28025</c:v>
                </c:pt>
                <c:pt idx="7">
                  <c:v>0.18779999999999999</c:v>
                </c:pt>
                <c:pt idx="8">
                  <c:v>0.27102599999999999</c:v>
                </c:pt>
                <c:pt idx="9">
                  <c:v>0.172067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0-4092-8325-0538B75CCE55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(Asian!$AS$9,Asian!$AS$10,Asian!$AS$11,Asian!$AS$12,Asian!$AS$13,Asian!$AS$14,Asian!$AS$15,Asian!$AS$16,Asian!$AS$17,Asian!$AS$18)</c:f>
              <c:numCache>
                <c:formatCode>0%</c:formatCode>
                <c:ptCount val="10"/>
                <c:pt idx="0">
                  <c:v>9.1802999999999982E-2</c:v>
                </c:pt>
                <c:pt idx="1">
                  <c:v>0.12415137499999998</c:v>
                </c:pt>
                <c:pt idx="2">
                  <c:v>0.13546800000000001</c:v>
                </c:pt>
                <c:pt idx="3">
                  <c:v>7.5420999999999988E-2</c:v>
                </c:pt>
                <c:pt idx="4">
                  <c:v>0.163135</c:v>
                </c:pt>
                <c:pt idx="5">
                  <c:v>5.475E-2</c:v>
                </c:pt>
                <c:pt idx="6">
                  <c:v>0.12777499999999997</c:v>
                </c:pt>
                <c:pt idx="7">
                  <c:v>5.9699999999999996E-2</c:v>
                </c:pt>
                <c:pt idx="8">
                  <c:v>0.12905999999999998</c:v>
                </c:pt>
                <c:pt idx="9">
                  <c:v>0.24790199999999998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0-4092-8325-0538B75CCE55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(Asian!$BB$9,Asian!$BB$10,Asian!$BB$11,Asian!$BB$12,Asian!$BB$13,Asian!$BB$14,Asian!$BB$15,Asian!$BB$16,Asian!$BB$17,Asian!$BB$18)</c:f>
              <c:numCache>
                <c:formatCode>0%</c:formatCode>
                <c:ptCount val="10"/>
                <c:pt idx="0">
                  <c:v>6.4649999999999999E-2</c:v>
                </c:pt>
                <c:pt idx="1">
                  <c:v>7.8179624999999989E-2</c:v>
                </c:pt>
                <c:pt idx="2">
                  <c:v>8.1792000000000004E-2</c:v>
                </c:pt>
                <c:pt idx="3">
                  <c:v>4.3963999999999996E-2</c:v>
                </c:pt>
                <c:pt idx="4">
                  <c:v>6.241E-2</c:v>
                </c:pt>
                <c:pt idx="5">
                  <c:v>7.3874999999999996E-2</c:v>
                </c:pt>
                <c:pt idx="6">
                  <c:v>8.1699999999999995E-2</c:v>
                </c:pt>
                <c:pt idx="7">
                  <c:v>6.989999999999999E-2</c:v>
                </c:pt>
                <c:pt idx="8">
                  <c:v>9.4643999999999992E-2</c:v>
                </c:pt>
                <c:pt idx="9">
                  <c:v>0.11715199999999999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0-4092-8325-0538B75CCE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125128"/>
        <c:axId val="608114960"/>
      </c:barChart>
      <c:catAx>
        <c:axId val="6081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14960"/>
        <c:crosses val="autoZero"/>
        <c:auto val="1"/>
        <c:lblAlgn val="ctr"/>
        <c:lblOffset val="100"/>
        <c:noMultiLvlLbl val="0"/>
      </c:catAx>
      <c:valAx>
        <c:axId val="6081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Southeast Asian Males 35-64,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(Asian!$AI$9,Asian!$AI$10,Asian!$AI$11,Asian!$AI$12,Asian!$AI$13,Asian!$AI$14,Asian!$AI$15,Asian!$AI$16,Asian!$AI$17,Asian!$AI$18)</c:f>
              <c:numCache>
                <c:formatCode>0%</c:formatCode>
                <c:ptCount val="10"/>
                <c:pt idx="0">
                  <c:v>0.31808999999999998</c:v>
                </c:pt>
                <c:pt idx="1">
                  <c:v>0.25698100000000001</c:v>
                </c:pt>
                <c:pt idx="2">
                  <c:v>0.23841999999999999</c:v>
                </c:pt>
                <c:pt idx="3">
                  <c:v>0.31171199999999999</c:v>
                </c:pt>
                <c:pt idx="4">
                  <c:v>0.24509999999999998</c:v>
                </c:pt>
                <c:pt idx="5">
                  <c:v>0.30316000000000004</c:v>
                </c:pt>
                <c:pt idx="6">
                  <c:v>0.29322999999999999</c:v>
                </c:pt>
                <c:pt idx="7">
                  <c:v>0.21972600000000003</c:v>
                </c:pt>
                <c:pt idx="8">
                  <c:v>0.270459</c:v>
                </c:pt>
                <c:pt idx="9">
                  <c:v>0.174041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5B7-96B2-D2DBC49E6097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(Asian!$AR$9,Asian!$AR$10,Asian!$AR$11,Asian!$AR$12,Asian!$AR$13,Asian!$AR$14,Asian!$AR$15,Asian!$AR$16,Asian!$AR$17,Asian!$AR$18)</c:f>
              <c:numCache>
                <c:formatCode>0%</c:formatCode>
                <c:ptCount val="10"/>
                <c:pt idx="0">
                  <c:v>9.8193000000000003E-2</c:v>
                </c:pt>
                <c:pt idx="1">
                  <c:v>0.13578849999999998</c:v>
                </c:pt>
                <c:pt idx="2">
                  <c:v>0.14469000000000001</c:v>
                </c:pt>
                <c:pt idx="3">
                  <c:v>8.1191999999999986E-2</c:v>
                </c:pt>
                <c:pt idx="4">
                  <c:v>0.21310799999999999</c:v>
                </c:pt>
                <c:pt idx="5">
                  <c:v>6.4239999999999992E-2</c:v>
                </c:pt>
                <c:pt idx="6">
                  <c:v>0.13369299999999998</c:v>
                </c:pt>
                <c:pt idx="7">
                  <c:v>6.9848999999999994E-2</c:v>
                </c:pt>
                <c:pt idx="8">
                  <c:v>0.12879000000000002</c:v>
                </c:pt>
                <c:pt idx="9">
                  <c:v>0.25074600000000002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B-45B7-96B2-D2DBC49E6097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(Asian!$A$9,Asian!$A$10,Asian!$A$11,Asian!$A$12,Asian!$A$13,Asian!$A$14,Asian!$A$15,Asian!$A$16,Asian!$A$17,Asian!$A$18)</c:f>
              <c:strCache>
                <c:ptCount val="10"/>
                <c:pt idx="0">
                  <c:v>Asian</c:v>
                </c:pt>
                <c:pt idx="1">
                  <c:v>Southeast Asian</c:v>
                </c:pt>
                <c:pt idx="2">
                  <c:v>Cambodian </c:v>
                </c:pt>
                <c:pt idx="3">
                  <c:v>Filipino</c:v>
                </c:pt>
                <c:pt idx="4">
                  <c:v>Hmong </c:v>
                </c:pt>
                <c:pt idx="5">
                  <c:v>Indonesian</c:v>
                </c:pt>
                <c:pt idx="6">
                  <c:v>Laotian 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(Asian!$BA$9,Asian!$BA$10,Asian!$BA$11,Asian!$BA$12,Asian!$BA$13,Asian!$BA$14,Asian!$BA$15,Asian!$BA$16,Asian!$BA$17,Asian!$BA$18)</c:f>
              <c:numCache>
                <c:formatCode>0%</c:formatCode>
                <c:ptCount val="10"/>
                <c:pt idx="0">
                  <c:v>6.9150000000000003E-2</c:v>
                </c:pt>
                <c:pt idx="1">
                  <c:v>8.5388124999999981E-2</c:v>
                </c:pt>
                <c:pt idx="2">
                  <c:v>8.7359999999999993E-2</c:v>
                </c:pt>
                <c:pt idx="3">
                  <c:v>4.7327999999999995E-2</c:v>
                </c:pt>
                <c:pt idx="4">
                  <c:v>8.1528000000000003E-2</c:v>
                </c:pt>
                <c:pt idx="5">
                  <c:v>8.6680000000000007E-2</c:v>
                </c:pt>
                <c:pt idx="6">
                  <c:v>8.5484000000000004E-2</c:v>
                </c:pt>
                <c:pt idx="7">
                  <c:v>8.1783000000000008E-2</c:v>
                </c:pt>
                <c:pt idx="8">
                  <c:v>9.4446000000000002E-2</c:v>
                </c:pt>
                <c:pt idx="9">
                  <c:v>0.11849599999999999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B-45B7-96B2-D2DBC49E60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9758280"/>
        <c:axId val="339753032"/>
      </c:barChart>
      <c:catAx>
        <c:axId val="3397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3032"/>
        <c:crosses val="autoZero"/>
        <c:auto val="1"/>
        <c:lblAlgn val="ctr"/>
        <c:lblOffset val="100"/>
        <c:noMultiLvlLbl val="0"/>
      </c:catAx>
      <c:valAx>
        <c:axId val="3397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Polynesian Males 18-34,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College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E-4FA0-A8F6-B6B2C75225C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([1]Oceana!$AO$5,[1]Oceana!$AO$7,[1]Oceana!$AO$8,[1]Oceana!$AO$9,[1]Oceana!$AO$10)</c:f>
              <c:numCache>
                <c:formatCode>General</c:formatCode>
                <c:ptCount val="5"/>
                <c:pt idx="0">
                  <c:v>0.29132799999999998</c:v>
                </c:pt>
                <c:pt idx="1">
                  <c:v>0.28252033333333332</c:v>
                </c:pt>
                <c:pt idx="2">
                  <c:v>0.33116800000000002</c:v>
                </c:pt>
                <c:pt idx="3">
                  <c:v>0.28328399999999998</c:v>
                </c:pt>
                <c:pt idx="4">
                  <c:v>0.23310900000000001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E-4FA0-A8F6-B6B2C75225C5}"/>
            </c:ext>
          </c:extLst>
        </c:ser>
        <c:ser>
          <c:idx val="2"/>
          <c:order val="1"/>
          <c:tx>
            <c:v>18-34 Public Coverage 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E-4FA0-A8F6-B6B2C75225C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([1]Oceana!$AX$5,[1]Oceana!$AX$7,[1]Oceana!$AX$8,[1]Oceana!$AX$9,[1]Oceana!$AX$10)</c:f>
              <c:numCache>
                <c:formatCode>General</c:formatCode>
                <c:ptCount val="5"/>
                <c:pt idx="0">
                  <c:v>0.16383999999999999</c:v>
                </c:pt>
                <c:pt idx="1">
                  <c:v>0.17683433333333334</c:v>
                </c:pt>
                <c:pt idx="2">
                  <c:v>0.17554</c:v>
                </c:pt>
                <c:pt idx="3">
                  <c:v>0.17389200000000002</c:v>
                </c:pt>
                <c:pt idx="4">
                  <c:v>0.18107100000000001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E-4FA0-A8F6-B6B2C75225C5}"/>
            </c:ext>
          </c:extLst>
        </c:ser>
        <c:ser>
          <c:idx val="19"/>
          <c:order val="2"/>
          <c:tx>
            <c:v>18-34 No Coverage 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55E-4FA0-A8F6-B6B2C75225C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([1]Oceana!$BG$5,[1]Oceana!$BG$7,[1]Oceana!$BG$8,[1]Oceana!$BG$9,[1]Oceana!$BG$10)</c:f>
              <c:numCache>
                <c:formatCode>General</c:formatCode>
                <c:ptCount val="5"/>
                <c:pt idx="0">
                  <c:v>9.3184000000000003E-2</c:v>
                </c:pt>
                <c:pt idx="1">
                  <c:v>0.100545</c:v>
                </c:pt>
                <c:pt idx="2">
                  <c:v>7.0740000000000011E-2</c:v>
                </c:pt>
                <c:pt idx="3">
                  <c:v>9.4427999999999998E-2</c:v>
                </c:pt>
                <c:pt idx="4">
                  <c:v>0.136467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5E-4FA0-A8F6-B6B2C752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31592"/>
        <c:axId val="406234544"/>
      </c:barChart>
      <c:catAx>
        <c:axId val="40623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4544"/>
        <c:crosses val="autoZero"/>
        <c:auto val="1"/>
        <c:lblAlgn val="ctr"/>
        <c:lblOffset val="100"/>
        <c:noMultiLvlLbl val="0"/>
      </c:catAx>
      <c:valAx>
        <c:axId val="4062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1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Pacific Islander Males 18-34,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4-4C32-A974-C4AD31277B9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([1]Oceana!$AO$5,[1]Oceana!$AO$7,[1]Oceana!$AO$13,[1]Oceana!$AO$16)</c:f>
              <c:numCache>
                <c:formatCode>General</c:formatCode>
                <c:ptCount val="4"/>
                <c:pt idx="0">
                  <c:v>0.29132799999999998</c:v>
                </c:pt>
                <c:pt idx="1">
                  <c:v>0.28252033333333332</c:v>
                </c:pt>
                <c:pt idx="2">
                  <c:v>0.33443800000000001</c:v>
                </c:pt>
                <c:pt idx="3">
                  <c:v>0.24009750000000002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4-4C32-A974-C4AD31277B9B}"/>
            </c:ext>
          </c:extLst>
        </c:ser>
        <c:ser>
          <c:idx val="2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4-4C32-A974-C4AD31277B9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([1]Oceana!$AX$5,[1]Oceana!$AX$7,[1]Oceana!$AX$13,[1]Oceana!$AX$16)</c:f>
              <c:numCache>
                <c:formatCode>General</c:formatCode>
                <c:ptCount val="4"/>
                <c:pt idx="0">
                  <c:v>0.16383999999999999</c:v>
                </c:pt>
                <c:pt idx="1">
                  <c:v>0.17683433333333334</c:v>
                </c:pt>
                <c:pt idx="2">
                  <c:v>0.11608999999999997</c:v>
                </c:pt>
                <c:pt idx="3">
                  <c:v>0.16870800000000002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D4-4C32-A974-C4AD31277B9B}"/>
            </c:ext>
          </c:extLst>
        </c:ser>
        <c:ser>
          <c:idx val="19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1D4-4C32-A974-C4AD31277B9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([1]Oceana!$BG$5,[1]Oceana!$BG$7,[1]Oceana!$BG$13,[1]Oceana!$BG$16)</c:f>
              <c:numCache>
                <c:formatCode>General</c:formatCode>
                <c:ptCount val="4"/>
                <c:pt idx="0">
                  <c:v>9.3184000000000003E-2</c:v>
                </c:pt>
                <c:pt idx="1">
                  <c:v>0.100545</c:v>
                </c:pt>
                <c:pt idx="2">
                  <c:v>8.4473999999999994E-2</c:v>
                </c:pt>
                <c:pt idx="3">
                  <c:v>0.11999200000000002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1D4-4C32-A974-C4AD3127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093512"/>
        <c:axId val="520091544"/>
      </c:barChart>
      <c:catAx>
        <c:axId val="5200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1544"/>
        <c:crosses val="autoZero"/>
        <c:auto val="1"/>
        <c:lblAlgn val="ctr"/>
        <c:lblOffset val="100"/>
        <c:noMultiLvlLbl val="0"/>
      </c:catAx>
      <c:valAx>
        <c:axId val="5200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3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Pacific Islander Males 35-64,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College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B-4E46-91FF-AD011D5FB6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([1]Oceana!$AP$5,[1]Oceana!$AP$7,[1]Oceana!$AP$13,[1]Oceana!$AP$16)</c:f>
              <c:numCache>
                <c:formatCode>General</c:formatCode>
                <c:ptCount val="4"/>
                <c:pt idx="0">
                  <c:v>0.28165499999999999</c:v>
                </c:pt>
                <c:pt idx="1">
                  <c:v>0.2723773333333333</c:v>
                </c:pt>
                <c:pt idx="2">
                  <c:v>0.323606</c:v>
                </c:pt>
                <c:pt idx="3">
                  <c:v>0.21982600000000002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B-4E46-91FF-AD011D5FB6CD}"/>
            </c:ext>
          </c:extLst>
        </c:ser>
        <c:ser>
          <c:idx val="2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B-4E46-91FF-AD011D5FB6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([1]Oceana!$AY$5,[1]Oceana!$AY$7,[1]Oceana!$AY$13,[1]Oceana!$AY$16)</c:f>
              <c:numCache>
                <c:formatCode>General</c:formatCode>
                <c:ptCount val="4"/>
                <c:pt idx="0">
                  <c:v>0.15839999999999999</c:v>
                </c:pt>
                <c:pt idx="1">
                  <c:v>0.17064933333333335</c:v>
                </c:pt>
                <c:pt idx="2">
                  <c:v>0.11232999999999999</c:v>
                </c:pt>
                <c:pt idx="3">
                  <c:v>0.1506875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B-4E46-91FF-AD011D5FB6CD}"/>
            </c:ext>
          </c:extLst>
        </c:ser>
        <c:ser>
          <c:idx val="19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A6B-4E46-91FF-AD011D5FB6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([1]Oceana!$BH$5,[1]Oceana!$BH$7,[1]Oceana!$BH$13,[1]Oceana!$BH$16)</c:f>
              <c:numCache>
                <c:formatCode>General</c:formatCode>
                <c:ptCount val="4"/>
                <c:pt idx="0">
                  <c:v>9.008999999999999E-2</c:v>
                </c:pt>
                <c:pt idx="1">
                  <c:v>9.716933333333333E-2</c:v>
                </c:pt>
                <c:pt idx="2">
                  <c:v>8.1738000000000005E-2</c:v>
                </c:pt>
                <c:pt idx="3">
                  <c:v>0.10790400000000001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6B-4E46-91FF-AD011D5F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27656"/>
        <c:axId val="406230280"/>
      </c:barChart>
      <c:catAx>
        <c:axId val="4062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0280"/>
        <c:crosses val="autoZero"/>
        <c:auto val="1"/>
        <c:lblAlgn val="ctr"/>
        <c:lblOffset val="100"/>
        <c:noMultiLvlLbl val="0"/>
      </c:catAx>
      <c:valAx>
        <c:axId val="406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7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Pacific Islander Males 65+,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2B-4FB0-9DC7-C4B2DA7C9C2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([1]Oceana!$AQ$5,[1]Oceana!$AQ$7,[1]Oceana!$AQ$13,[1]Oceana!$AQ$16)</c:f>
              <c:numCache>
                <c:formatCode>General</c:formatCode>
                <c:ptCount val="4"/>
                <c:pt idx="0">
                  <c:v>0.25149799999999994</c:v>
                </c:pt>
                <c:pt idx="1">
                  <c:v>0.24778866666666668</c:v>
                </c:pt>
                <c:pt idx="2">
                  <c:v>0.31142000000000009</c:v>
                </c:pt>
                <c:pt idx="3">
                  <c:v>0.18126950000000003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B-4FB0-9DC7-C4B2DA7C9C25}"/>
            </c:ext>
          </c:extLst>
        </c:ser>
        <c:ser>
          <c:idx val="2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2B-4FB0-9DC7-C4B2DA7C9C2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([1]Oceana!$AZ$5,[1]Oceana!$AZ$7,[1]Oceana!$AZ$13,[1]Oceana!$AZ$16)</c:f>
              <c:numCache>
                <c:formatCode>General</c:formatCode>
                <c:ptCount val="4"/>
                <c:pt idx="0">
                  <c:v>0.14144000000000001</c:v>
                </c:pt>
                <c:pt idx="1">
                  <c:v>0.15499566666666667</c:v>
                </c:pt>
                <c:pt idx="2">
                  <c:v>0.10810000000000002</c:v>
                </c:pt>
                <c:pt idx="3">
                  <c:v>0.1182175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B-4FB0-9DC7-C4B2DA7C9C25}"/>
            </c:ext>
          </c:extLst>
        </c:ser>
        <c:ser>
          <c:idx val="19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2B-4FB0-9DC7-C4B2DA7C9C2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([1]Oceana!$A$5,[1]Oceana!$A$7,[1]Oceana!$A$12,[1]Oceana!$A$16)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([1]Oceana!$BI$5,[1]Oceana!$BI$7,[1]Oceana!$BI$13,[1]Oceana!$BI$16)</c:f>
              <c:numCache>
                <c:formatCode>General</c:formatCode>
                <c:ptCount val="4"/>
                <c:pt idx="0">
                  <c:v>8.0444000000000002E-2</c:v>
                </c:pt>
                <c:pt idx="1">
                  <c:v>8.8054333333333346E-2</c:v>
                </c:pt>
                <c:pt idx="2">
                  <c:v>7.8660000000000008E-2</c:v>
                </c:pt>
                <c:pt idx="3">
                  <c:v>8.5848000000000008E-2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2B-4FB0-9DC7-C4B2DA7C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33872"/>
        <c:axId val="517734200"/>
      </c:barChart>
      <c:catAx>
        <c:axId val="5177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200"/>
        <c:crosses val="autoZero"/>
        <c:auto val="1"/>
        <c:lblAlgn val="ctr"/>
        <c:lblOffset val="100"/>
        <c:noMultiLvlLbl val="0"/>
      </c:catAx>
      <c:valAx>
        <c:axId val="5177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38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Males 35-64 by Race and Ethnicity, 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(Aggregate!$AI$2,Aggregate!$AI$3,Aggregate!$AI$4,Aggregate!$AI$5,Aggregate!$AI$6,Aggregate!$AI$7,Aggregate!$AI$8,Aggregate!$AI$9)</c:f>
              <c:numCache>
                <c:formatCode>0%</c:formatCode>
                <c:ptCount val="8"/>
                <c:pt idx="0">
                  <c:v>0.32013199999999997</c:v>
                </c:pt>
                <c:pt idx="1">
                  <c:v>0.34571200000000002</c:v>
                </c:pt>
                <c:pt idx="2">
                  <c:v>0.23486400000000002</c:v>
                </c:pt>
                <c:pt idx="3">
                  <c:v>0.199104</c:v>
                </c:pt>
                <c:pt idx="4">
                  <c:v>0.31808999999999998</c:v>
                </c:pt>
                <c:pt idx="5">
                  <c:v>0.28165499999999999</c:v>
                </c:pt>
                <c:pt idx="6">
                  <c:v>0.16832399999999997</c:v>
                </c:pt>
                <c:pt idx="7">
                  <c:v>0.20975100000000002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C-4FE8-A2AC-210FD58A32E6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(Aggregate!$AR$2,Aggregate!$AR$3,Aggregate!$AR$4,Aggregate!$AR$5,Aggregate!$AR$6,Aggregate!$AR$7,Aggregate!$AR$8,Aggregate!$AR$9)</c:f>
              <c:numCache>
                <c:formatCode>0%</c:formatCode>
                <c:ptCount val="8"/>
                <c:pt idx="0">
                  <c:v>0.15220999999999998</c:v>
                </c:pt>
                <c:pt idx="1">
                  <c:v>0.147312</c:v>
                </c:pt>
                <c:pt idx="2">
                  <c:v>0.18826400000000001</c:v>
                </c:pt>
                <c:pt idx="3">
                  <c:v>0.18934399999999998</c:v>
                </c:pt>
                <c:pt idx="4">
                  <c:v>9.8193000000000003E-2</c:v>
                </c:pt>
                <c:pt idx="5">
                  <c:v>0.15839999999999999</c:v>
                </c:pt>
                <c:pt idx="6">
                  <c:v>0.19172999999999998</c:v>
                </c:pt>
                <c:pt idx="7">
                  <c:v>0.16749899999999998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C-4FE8-A2AC-210FD58A32E6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(Aggregate!$BA$2,Aggregate!$BA$3,Aggregate!$BA$4,Aggregate!$BA$5,Aggregate!$BA$6,Aggregate!$BA$7,Aggregate!$BA$8,Aggregate!$BA$9)</c:f>
              <c:numCache>
                <c:formatCode>0%</c:formatCode>
                <c:ptCount val="8"/>
                <c:pt idx="0">
                  <c:v>7.266800000000001E-2</c:v>
                </c:pt>
                <c:pt idx="1">
                  <c:v>6.4976000000000006E-2</c:v>
                </c:pt>
                <c:pt idx="2">
                  <c:v>8.0618000000000009E-2</c:v>
                </c:pt>
                <c:pt idx="3">
                  <c:v>0.13322400000000001</c:v>
                </c:pt>
                <c:pt idx="4">
                  <c:v>6.9150000000000003E-2</c:v>
                </c:pt>
                <c:pt idx="5">
                  <c:v>9.008999999999999E-2</c:v>
                </c:pt>
                <c:pt idx="6">
                  <c:v>0.16832399999999997</c:v>
                </c:pt>
                <c:pt idx="7">
                  <c:v>0.146373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C-4FE8-A2AC-210FD58A32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5485504"/>
        <c:axId val="675485832"/>
      </c:barChart>
      <c:catAx>
        <c:axId val="6754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85832"/>
        <c:crosses val="autoZero"/>
        <c:auto val="1"/>
        <c:lblAlgn val="ctr"/>
        <c:lblOffset val="100"/>
        <c:noMultiLvlLbl val="0"/>
      </c:catAx>
      <c:valAx>
        <c:axId val="6754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85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Polynesian Males 35-64,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Pacific Islander 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0-4B3E-A7BF-C44F17B8AE0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([1]Oceana!$AP$5,[1]Oceana!$AP$7,[1]Oceana!$AP$8,[1]Oceana!$AP$9,[1]Oceana!$AP$10)</c:f>
              <c:numCache>
                <c:formatCode>General</c:formatCode>
                <c:ptCount val="5"/>
                <c:pt idx="0">
                  <c:v>0.28165499999999999</c:v>
                </c:pt>
                <c:pt idx="1">
                  <c:v>0.2723773333333333</c:v>
                </c:pt>
                <c:pt idx="2">
                  <c:v>0.31347199999999997</c:v>
                </c:pt>
                <c:pt idx="3">
                  <c:v>0.27889199999999992</c:v>
                </c:pt>
                <c:pt idx="4">
                  <c:v>0.22476800000000002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4B3E-A7BF-C44F17B8AE0B}"/>
            </c:ext>
          </c:extLst>
        </c:ser>
        <c:ser>
          <c:idx val="2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0-4B3E-A7BF-C44F17B8AE0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([1]Oceana!$AY$5,[1]Oceana!$AY$7,[1]Oceana!$AY$8,[1]Oceana!$AY$9,[1]Oceana!$AY$10)</c:f>
              <c:numCache>
                <c:formatCode>General</c:formatCode>
                <c:ptCount val="5"/>
                <c:pt idx="0">
                  <c:v>0.15839999999999999</c:v>
                </c:pt>
                <c:pt idx="1">
                  <c:v>0.17064933333333335</c:v>
                </c:pt>
                <c:pt idx="2">
                  <c:v>0.16616</c:v>
                </c:pt>
                <c:pt idx="3">
                  <c:v>0.17119600000000001</c:v>
                </c:pt>
                <c:pt idx="4">
                  <c:v>0.17459200000000002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4B3E-A7BF-C44F17B8AE0B}"/>
            </c:ext>
          </c:extLst>
        </c:ser>
        <c:ser>
          <c:idx val="19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8E0-4B3E-A7BF-C44F17B8AE0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([1]Oceana!$BH$5,[1]Oceana!$BH$7,[1]Oceana!$BH$8,[1]Oceana!$BH$9,[1]Oceana!$BH$10)</c:f>
              <c:numCache>
                <c:formatCode>General</c:formatCode>
                <c:ptCount val="5"/>
                <c:pt idx="0">
                  <c:v>9.008999999999999E-2</c:v>
                </c:pt>
                <c:pt idx="1">
                  <c:v>9.716933333333333E-2</c:v>
                </c:pt>
                <c:pt idx="2">
                  <c:v>6.6960000000000006E-2</c:v>
                </c:pt>
                <c:pt idx="3">
                  <c:v>9.2963999999999991E-2</c:v>
                </c:pt>
                <c:pt idx="4">
                  <c:v>0.13158400000000001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E0-4B3E-A7BF-C44F17B8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880088"/>
        <c:axId val="552882712"/>
      </c:barChart>
      <c:catAx>
        <c:axId val="5528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2712"/>
        <c:crosses val="autoZero"/>
        <c:auto val="1"/>
        <c:lblAlgn val="ctr"/>
        <c:lblOffset val="100"/>
        <c:noMultiLvlLbl val="0"/>
      </c:catAx>
      <c:valAx>
        <c:axId val="5528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0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Polynesian Males 65+,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A-4E64-8366-4CEFA67CC07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([1]Oceana!$AQ$5,[1]Oceana!$AQ$7,[1]Oceana!$AQ$8,[1]Oceana!$AQ$9,[1]Oceana!$AQ$10)</c:f>
              <c:numCache>
                <c:formatCode>General</c:formatCode>
                <c:ptCount val="5"/>
                <c:pt idx="0">
                  <c:v>0.25149799999999994</c:v>
                </c:pt>
                <c:pt idx="1">
                  <c:v>0.24778866666666668</c:v>
                </c:pt>
                <c:pt idx="2">
                  <c:v>0.29767200000000005</c:v>
                </c:pt>
                <c:pt idx="3">
                  <c:v>0.23936399999999999</c:v>
                </c:pt>
                <c:pt idx="4">
                  <c:v>0.20632999999999999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A-4E64-8366-4CEFA67CC073}"/>
            </c:ext>
          </c:extLst>
        </c:ser>
        <c:ser>
          <c:idx val="2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A-4E64-8366-4CEFA67CC07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([1]Oceana!$AZ$5,[1]Oceana!$AZ$7,[1]Oceana!$AZ$8,[1]Oceana!$AZ$9,[1]Oceana!$AZ$10)</c:f>
              <c:numCache>
                <c:formatCode>General</c:formatCode>
                <c:ptCount val="5"/>
                <c:pt idx="0">
                  <c:v>0.14144000000000001</c:v>
                </c:pt>
                <c:pt idx="1">
                  <c:v>0.15499566666666667</c:v>
                </c:pt>
                <c:pt idx="2">
                  <c:v>0.15778500000000001</c:v>
                </c:pt>
                <c:pt idx="3">
                  <c:v>0.14693200000000001</c:v>
                </c:pt>
                <c:pt idx="4">
                  <c:v>0.16027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AA-4E64-8366-4CEFA67CC073}"/>
            </c:ext>
          </c:extLst>
        </c:ser>
        <c:ser>
          <c:idx val="19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AA-4E64-8366-4CEFA67CC07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([1]Oceana!$A$5,[1]Oceana!$A$7,[1]Oceana!$A$8,[1]Oceana!$A$9,[1]Oceana!$A$10)</c:f>
              <c:strCache>
                <c:ptCount val="5"/>
                <c:pt idx="0">
                  <c:v>Pacific Islander</c:v>
                </c:pt>
                <c:pt idx="1">
                  <c:v>Polynesian</c:v>
                </c:pt>
                <c:pt idx="2">
                  <c:v>Hawaiian</c:v>
                </c:pt>
                <c:pt idx="3">
                  <c:v>Samoan</c:v>
                </c:pt>
                <c:pt idx="4">
                  <c:v>Tongan</c:v>
                </c:pt>
              </c:strCache>
            </c:strRef>
          </c:cat>
          <c:val>
            <c:numRef>
              <c:f>([1]Oceana!$BI$5,[1]Oceana!$BI$7,[1]Oceana!$BI$8,[1]Oceana!$BI$9,[1]Oceana!$BI$10)</c:f>
              <c:numCache>
                <c:formatCode>General</c:formatCode>
                <c:ptCount val="5"/>
                <c:pt idx="0">
                  <c:v>8.0444000000000002E-2</c:v>
                </c:pt>
                <c:pt idx="1">
                  <c:v>8.8054333333333346E-2</c:v>
                </c:pt>
                <c:pt idx="2">
                  <c:v>6.3585000000000003E-2</c:v>
                </c:pt>
                <c:pt idx="3">
                  <c:v>7.9787999999999998E-2</c:v>
                </c:pt>
                <c:pt idx="4">
                  <c:v>0.12079000000000001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AA-4E64-8366-4CEFA67C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644608"/>
        <c:axId val="514651824"/>
      </c:barChart>
      <c:catAx>
        <c:axId val="5146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1824"/>
        <c:crosses val="autoZero"/>
        <c:auto val="1"/>
        <c:lblAlgn val="ctr"/>
        <c:lblOffset val="100"/>
        <c:noMultiLvlLbl val="0"/>
      </c:catAx>
      <c:valAx>
        <c:axId val="514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Melanesian Males 18-34,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3-479E-94DE-BA330867904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([1]Oceana!$AO$5,[1]Oceana!$AO$16,[1]Oceana!$AO$17,[1]Oceana!$AO$18)</c:f>
              <c:numCache>
                <c:formatCode>General</c:formatCode>
                <c:ptCount val="4"/>
                <c:pt idx="0">
                  <c:v>0.29132799999999998</c:v>
                </c:pt>
                <c:pt idx="1">
                  <c:v>0.24009750000000002</c:v>
                </c:pt>
                <c:pt idx="2">
                  <c:v>0.31488000000000005</c:v>
                </c:pt>
                <c:pt idx="3">
                  <c:v>0.16531499999999999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3-479E-94DE-BA3308679042}"/>
            </c:ext>
          </c:extLst>
        </c:ser>
        <c:ser>
          <c:idx val="19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83-479E-94DE-BA330867904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([1]Oceana!$AX$5,[1]Oceana!$AX$16,[1]Oceana!$AX$17,[1]Oceana!$AX$18)</c:f>
              <c:numCache>
                <c:formatCode>General</c:formatCode>
                <c:ptCount val="4"/>
                <c:pt idx="0">
                  <c:v>0.16383999999999999</c:v>
                </c:pt>
                <c:pt idx="1">
                  <c:v>0.16870800000000002</c:v>
                </c:pt>
                <c:pt idx="2">
                  <c:v>9.987600000000002E-2</c:v>
                </c:pt>
                <c:pt idx="3">
                  <c:v>0.23754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83-479E-94DE-BA3308679042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83-479E-94DE-BA330867904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([1]Oceana!$BG$5,[1]Oceana!$BG$16,[1]Oceana!$BG$17,[1]Oceana!$BG$18)</c:f>
              <c:numCache>
                <c:formatCode>General</c:formatCode>
                <c:ptCount val="4"/>
                <c:pt idx="0">
                  <c:v>9.3184000000000003E-2</c:v>
                </c:pt>
                <c:pt idx="1">
                  <c:v>0.11999200000000002</c:v>
                </c:pt>
                <c:pt idx="2">
                  <c:v>9.446400000000002E-2</c:v>
                </c:pt>
                <c:pt idx="3">
                  <c:v>0.14552000000000001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83-479E-94DE-BA330867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866968"/>
        <c:axId val="552864344"/>
      </c:barChart>
      <c:catAx>
        <c:axId val="5528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4344"/>
        <c:crosses val="autoZero"/>
        <c:auto val="1"/>
        <c:lblAlgn val="ctr"/>
        <c:lblOffset val="100"/>
        <c:noMultiLvlLbl val="0"/>
      </c:catAx>
      <c:valAx>
        <c:axId val="5528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69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Melanesian Males 35-64, 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 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A-48C3-B78B-51A3C7DF609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([1]Oceana!$AP$5,[1]Oceana!$AP$16,[1]Oceana!$AP$17,[1]Oceana!$AP$18)</c:f>
              <c:numCache>
                <c:formatCode>General</c:formatCode>
                <c:ptCount val="4"/>
                <c:pt idx="0">
                  <c:v>0.28165499999999999</c:v>
                </c:pt>
                <c:pt idx="1">
                  <c:v>0.21982600000000002</c:v>
                </c:pt>
                <c:pt idx="2">
                  <c:v>0.29504000000000002</c:v>
                </c:pt>
                <c:pt idx="3">
                  <c:v>0.14461200000000002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A-48C3-B78B-51A3C7DF609E}"/>
            </c:ext>
          </c:extLst>
        </c:ser>
        <c:ser>
          <c:idx val="2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A-48C3-B78B-51A3C7DF609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([1]Oceana!$AY$5,[1]Oceana!$AY$16,[1]Oceana!$AY$17,[1]Oceana!$AY$18)</c:f>
              <c:numCache>
                <c:formatCode>General</c:formatCode>
                <c:ptCount val="4"/>
                <c:pt idx="0">
                  <c:v>0.15839999999999999</c:v>
                </c:pt>
                <c:pt idx="1">
                  <c:v>0.1506875</c:v>
                </c:pt>
                <c:pt idx="2">
                  <c:v>9.3583000000000013E-2</c:v>
                </c:pt>
                <c:pt idx="3">
                  <c:v>0.20779199999999998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A-48C3-B78B-51A3C7DF609E}"/>
            </c:ext>
          </c:extLst>
        </c:ser>
        <c:ser>
          <c:idx val="19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0EA-48C3-B78B-51A3C7DF609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([1]Oceana!$BH$5,[1]Oceana!$BH$16,[1]Oceana!$BH$17,[1]Oceana!$BH$18)</c:f>
              <c:numCache>
                <c:formatCode>General</c:formatCode>
                <c:ptCount val="4"/>
                <c:pt idx="0">
                  <c:v>9.008999999999999E-2</c:v>
                </c:pt>
                <c:pt idx="1">
                  <c:v>0.10790400000000001</c:v>
                </c:pt>
                <c:pt idx="2">
                  <c:v>8.8512000000000007E-2</c:v>
                </c:pt>
                <c:pt idx="3">
                  <c:v>0.12729600000000002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EA-48C3-B78B-51A3C7DF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81760"/>
        <c:axId val="517778480"/>
      </c:barChart>
      <c:catAx>
        <c:axId val="5177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8480"/>
        <c:crosses val="autoZero"/>
        <c:auto val="1"/>
        <c:lblAlgn val="ctr"/>
        <c:lblOffset val="100"/>
        <c:noMultiLvlLbl val="0"/>
      </c:catAx>
      <c:valAx>
        <c:axId val="517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1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Health Insurance Coverage Melanesian Males 65+, United States 2011-2013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8-44DA-A17A-5E1ABC50C45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([1]Oceana!$AQ$5,[1]Oceana!$AQ$16,[1]Oceana!$AQ$17,[1]Oceana!$AQ$18)</c:f>
              <c:numCache>
                <c:formatCode>General</c:formatCode>
                <c:ptCount val="4"/>
                <c:pt idx="0">
                  <c:v>0.25149799999999994</c:v>
                </c:pt>
                <c:pt idx="1">
                  <c:v>0.18126950000000003</c:v>
                </c:pt>
                <c:pt idx="2">
                  <c:v>0.25408000000000003</c:v>
                </c:pt>
                <c:pt idx="3">
                  <c:v>0.10845900000000001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8-44DA-A17A-5E1ABC50C453}"/>
            </c:ext>
          </c:extLst>
        </c:ser>
        <c:ser>
          <c:idx val="2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48-44DA-A17A-5E1ABC50C45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([1]Oceana!$AZ$5,[1]Oceana!$AZ$16,[1]Oceana!$AZ$17,[1]Oceana!$AZ$18)</c:f>
              <c:numCache>
                <c:formatCode>General</c:formatCode>
                <c:ptCount val="4"/>
                <c:pt idx="0">
                  <c:v>0.14144000000000001</c:v>
                </c:pt>
                <c:pt idx="1">
                  <c:v>0.1182175</c:v>
                </c:pt>
                <c:pt idx="2">
                  <c:v>8.059100000000001E-2</c:v>
                </c:pt>
                <c:pt idx="3">
                  <c:v>0.15584400000000001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48-44DA-A17A-5E1ABC50C453}"/>
            </c:ext>
          </c:extLst>
        </c:ser>
        <c:ser>
          <c:idx val="19"/>
          <c:order val="2"/>
          <c:tx>
            <c:v>65+ No Coverage 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48-44DA-A17A-5E1ABC50C45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([1]Oceana!$A$5,[1]Oceana!$A$16,[1]Oceana!$A$17,[1]Oceana!$A$18)</c:f>
              <c:strCache>
                <c:ptCount val="4"/>
                <c:pt idx="0">
                  <c:v>Pacific Islander</c:v>
                </c:pt>
                <c:pt idx="1">
                  <c:v>Melanesian</c:v>
                </c:pt>
                <c:pt idx="2">
                  <c:v>Fijian</c:v>
                </c:pt>
                <c:pt idx="3">
                  <c:v>Marshallese </c:v>
                </c:pt>
              </c:strCache>
            </c:strRef>
          </c:cat>
          <c:val>
            <c:numRef>
              <c:f>([1]Oceana!$BI$5,[1]Oceana!$BI$16,[1]Oceana!$BI$17,[1]Oceana!$BI$18)</c:f>
              <c:numCache>
                <c:formatCode>General</c:formatCode>
                <c:ptCount val="4"/>
                <c:pt idx="0">
                  <c:v>8.0444000000000002E-2</c:v>
                </c:pt>
                <c:pt idx="1">
                  <c:v>8.5848000000000008E-2</c:v>
                </c:pt>
                <c:pt idx="2">
                  <c:v>7.6224E-2</c:v>
                </c:pt>
                <c:pt idx="3">
                  <c:v>9.5472000000000001E-2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48-44DA-A17A-5E1ABC50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70936"/>
        <c:axId val="517767656"/>
      </c:barChart>
      <c:catAx>
        <c:axId val="5177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7656"/>
        <c:crosses val="autoZero"/>
        <c:auto val="1"/>
        <c:lblAlgn val="ctr"/>
        <c:lblOffset val="100"/>
        <c:noMultiLvlLbl val="0"/>
      </c:catAx>
      <c:valAx>
        <c:axId val="517767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0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Micronesian Males 18-34,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(Oceana!$AH$4,Oceana!$AH$11:$AH$12)</c:f>
              <c:numCache>
                <c:formatCode>0%</c:formatCode>
                <c:ptCount val="3"/>
                <c:pt idx="0">
                  <c:v>0.29132799999999998</c:v>
                </c:pt>
                <c:pt idx="1">
                  <c:v>0.33443800000000001</c:v>
                </c:pt>
                <c:pt idx="2">
                  <c:v>0.33443800000000001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4A3D-AF77-3A015F8E5519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(Oceana!$AQ$4,Oceana!$AQ$11:$AQ$12)</c:f>
              <c:numCache>
                <c:formatCode>0%</c:formatCode>
                <c:ptCount val="3"/>
                <c:pt idx="0">
                  <c:v>0.16383999999999999</c:v>
                </c:pt>
                <c:pt idx="1">
                  <c:v>0.11608999999999997</c:v>
                </c:pt>
                <c:pt idx="2">
                  <c:v>0.11608999999999997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B-4A3D-AF77-3A015F8E5519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(Oceana!$AZ$4,Oceana!$AZ$11:$AZ$12)</c:f>
              <c:numCache>
                <c:formatCode>0%</c:formatCode>
                <c:ptCount val="3"/>
                <c:pt idx="0">
                  <c:v>9.3184000000000003E-2</c:v>
                </c:pt>
                <c:pt idx="1">
                  <c:v>8.4473999999999994E-2</c:v>
                </c:pt>
                <c:pt idx="2">
                  <c:v>8.4473999999999994E-2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B-4A3D-AF77-3A015F8E55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6404384"/>
        <c:axId val="516400448"/>
      </c:barChart>
      <c:catAx>
        <c:axId val="5164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0448"/>
        <c:crosses val="autoZero"/>
        <c:auto val="1"/>
        <c:lblAlgn val="ctr"/>
        <c:lblOffset val="100"/>
        <c:noMultiLvlLbl val="0"/>
      </c:catAx>
      <c:valAx>
        <c:axId val="5164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4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Micronesian Males 35-64,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(Oceana!$AI$4,Oceana!$AI$11:$AI$12)</c:f>
              <c:numCache>
                <c:formatCode>0%</c:formatCode>
                <c:ptCount val="3"/>
                <c:pt idx="0">
                  <c:v>0.28165499999999999</c:v>
                </c:pt>
                <c:pt idx="1">
                  <c:v>0.323606</c:v>
                </c:pt>
                <c:pt idx="2">
                  <c:v>0.323606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1-4C3B-B48C-8726213F41AC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(Oceana!$AR$4,Oceana!$AR$11:$AR$12)</c:f>
              <c:numCache>
                <c:formatCode>0%</c:formatCode>
                <c:ptCount val="3"/>
                <c:pt idx="0">
                  <c:v>0.15839999999999999</c:v>
                </c:pt>
                <c:pt idx="1">
                  <c:v>0.11232999999999999</c:v>
                </c:pt>
                <c:pt idx="2">
                  <c:v>0.11232999999999999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1-4C3B-B48C-8726213F41AC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(Oceana!$BA$4,Oceana!$BA$11:$BA$12)</c:f>
              <c:numCache>
                <c:formatCode>0%</c:formatCode>
                <c:ptCount val="3"/>
                <c:pt idx="0">
                  <c:v>9.008999999999999E-2</c:v>
                </c:pt>
                <c:pt idx="1">
                  <c:v>8.1738000000000005E-2</c:v>
                </c:pt>
                <c:pt idx="2">
                  <c:v>8.1738000000000005E-2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1-4C3B-B48C-8726213F41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64272"/>
        <c:axId val="509061648"/>
      </c:barChart>
      <c:catAx>
        <c:axId val="5090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1648"/>
        <c:crosses val="autoZero"/>
        <c:auto val="1"/>
        <c:lblAlgn val="ctr"/>
        <c:lblOffset val="100"/>
        <c:noMultiLvlLbl val="0"/>
      </c:catAx>
      <c:valAx>
        <c:axId val="509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42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Micronesian Males 65+,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(Oceana!$AJ$4,Oceana!$AJ$11:$AJ$12)</c:f>
              <c:numCache>
                <c:formatCode>0%</c:formatCode>
                <c:ptCount val="3"/>
                <c:pt idx="0">
                  <c:v>0.25149799999999994</c:v>
                </c:pt>
                <c:pt idx="1">
                  <c:v>0.31142000000000009</c:v>
                </c:pt>
                <c:pt idx="2">
                  <c:v>0.31142000000000009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21A-A8A4-101382E68B4D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(Oceana!$AS$4,Oceana!$AS$11:$AS$12)</c:f>
              <c:numCache>
                <c:formatCode>0%</c:formatCode>
                <c:ptCount val="3"/>
                <c:pt idx="0">
                  <c:v>0.14144000000000001</c:v>
                </c:pt>
                <c:pt idx="1">
                  <c:v>0.10810000000000002</c:v>
                </c:pt>
                <c:pt idx="2">
                  <c:v>0.10810000000000002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6-421A-A8A4-101382E68B4D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(Oceana!$A$4,Oceana!$A$11:$A$12)</c:f>
              <c:strCache>
                <c:ptCount val="3"/>
                <c:pt idx="0">
                  <c:v>Pacific Islander</c:v>
                </c:pt>
                <c:pt idx="1">
                  <c:v>Micronesian</c:v>
                </c:pt>
                <c:pt idx="2">
                  <c:v>Guam</c:v>
                </c:pt>
              </c:strCache>
            </c:strRef>
          </c:cat>
          <c:val>
            <c:numRef>
              <c:f>(Oceana!$BB$4,Oceana!$BB$11:$BB$12)</c:f>
              <c:numCache>
                <c:formatCode>0%</c:formatCode>
                <c:ptCount val="3"/>
                <c:pt idx="0">
                  <c:v>8.0444000000000002E-2</c:v>
                </c:pt>
                <c:pt idx="1">
                  <c:v>7.8660000000000008E-2</c:v>
                </c:pt>
                <c:pt idx="2">
                  <c:v>7.8660000000000008E-2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6-421A-A8A4-101382E68B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6395856"/>
        <c:axId val="516387984"/>
      </c:barChart>
      <c:catAx>
        <c:axId val="5163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7984"/>
        <c:crosses val="autoZero"/>
        <c:auto val="1"/>
        <c:lblAlgn val="ctr"/>
        <c:lblOffset val="100"/>
        <c:noMultiLvlLbl val="0"/>
      </c:catAx>
      <c:valAx>
        <c:axId val="5163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95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Hispanic/Latino Males 18-34,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(Hispanic_Latino!$AH$3,Hispanic_Latino!$AH$5,Hispanic_Latino!$AH$7,Hispanic_Latino!$AH$12,Hispanic_Latino!$AH$20)</c:f>
              <c:numCache>
                <c:formatCode>0%</c:formatCode>
                <c:ptCount val="5"/>
                <c:pt idx="0">
                  <c:v>0.21975900000000004</c:v>
                </c:pt>
                <c:pt idx="1">
                  <c:v>0.20563999999999999</c:v>
                </c:pt>
                <c:pt idx="2">
                  <c:v>0.22601499999999999</c:v>
                </c:pt>
                <c:pt idx="3">
                  <c:v>0.20319400000000001</c:v>
                </c:pt>
                <c:pt idx="4">
                  <c:v>0.26850000000000002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D-4707-8B7C-EFFE15F6A922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(Hispanic_Latino!$AQ$3,Hispanic_Latino!$AQ$5,Hispanic_Latino!$AQ$7,Hispanic_Latino!$AQ$12,Hispanic_Latino!$AQ$20)</c:f>
              <c:numCache>
                <c:formatCode>0%</c:formatCode>
                <c:ptCount val="5"/>
                <c:pt idx="0">
                  <c:v>0.17549100000000001</c:v>
                </c:pt>
                <c:pt idx="1">
                  <c:v>0.17596000000000001</c:v>
                </c:pt>
                <c:pt idx="2">
                  <c:v>0.20028066666666669</c:v>
                </c:pt>
                <c:pt idx="3">
                  <c:v>0.15734800000000002</c:v>
                </c:pt>
                <c:pt idx="4">
                  <c:v>0.11599999999999999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D-4707-8B7C-EFFE15F6A922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(Hispanic_Latino!$AZ$3,Hispanic_Latino!$AZ$5,Hispanic_Latino!$AZ$7,Hispanic_Latino!$AZ$12,Hispanic_Latino!$AZ$20)</c:f>
              <c:numCache>
                <c:formatCode>0%</c:formatCode>
                <c:ptCount val="5"/>
                <c:pt idx="0">
                  <c:v>0.15335700000000002</c:v>
                </c:pt>
                <c:pt idx="1">
                  <c:v>0.16694999999999999</c:v>
                </c:pt>
                <c:pt idx="2">
                  <c:v>9.7429000000000002E-2</c:v>
                </c:pt>
                <c:pt idx="3">
                  <c:v>0.22074000000000005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D-4707-8B7C-EFFE15F6A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8528248"/>
        <c:axId val="518533168"/>
      </c:barChart>
      <c:catAx>
        <c:axId val="5185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3168"/>
        <c:crosses val="autoZero"/>
        <c:auto val="1"/>
        <c:lblAlgn val="ctr"/>
        <c:lblOffset val="100"/>
        <c:noMultiLvlLbl val="0"/>
      </c:catAx>
      <c:valAx>
        <c:axId val="518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8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Carribean Males 18-34,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(Hispanic_Latino!$AH$3,Hispanic_Latino!$AH$7,Hispanic_Latino!$AH$8,Hispanic_Latino!$AH$9,Hispanic_Latino!$AH$10)</c:f>
              <c:numCache>
                <c:formatCode>0%</c:formatCode>
                <c:ptCount val="5"/>
                <c:pt idx="0">
                  <c:v>0.21975900000000004</c:v>
                </c:pt>
                <c:pt idx="1">
                  <c:v>0.22601499999999999</c:v>
                </c:pt>
                <c:pt idx="2">
                  <c:v>0.249001</c:v>
                </c:pt>
                <c:pt idx="3">
                  <c:v>0.23990400000000003</c:v>
                </c:pt>
                <c:pt idx="4">
                  <c:v>0.18914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530-9C4D-6E17BABA7386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(Hispanic_Latino!$AQ$3,Hispanic_Latino!$AQ$7,Hispanic_Latino!$AQ$8,Hispanic_Latino!$AQ$9,Hispanic_Latino!$AQ$10)</c:f>
              <c:numCache>
                <c:formatCode>0%</c:formatCode>
                <c:ptCount val="5"/>
                <c:pt idx="0">
                  <c:v>0.17549100000000001</c:v>
                </c:pt>
                <c:pt idx="1">
                  <c:v>0.20028066666666669</c:v>
                </c:pt>
                <c:pt idx="2">
                  <c:v>0.21057800000000004</c:v>
                </c:pt>
                <c:pt idx="3">
                  <c:v>0.16682400000000003</c:v>
                </c:pt>
                <c:pt idx="4">
                  <c:v>0.22344000000000003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1-4530-9C4D-6E17BABA7386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(Hispanic_Latino!$AZ$3,Hispanic_Latino!$AZ$7,Hispanic_Latino!$AZ$8,Hispanic_Latino!$AZ$9,Hispanic_Latino!$AZ$10)</c:f>
              <c:numCache>
                <c:formatCode>0%</c:formatCode>
                <c:ptCount val="5"/>
                <c:pt idx="0">
                  <c:v>0.15335700000000002</c:v>
                </c:pt>
                <c:pt idx="1">
                  <c:v>9.7429000000000002E-2</c:v>
                </c:pt>
                <c:pt idx="2">
                  <c:v>7.0358999999999991E-2</c:v>
                </c:pt>
                <c:pt idx="3">
                  <c:v>0.12196800000000001</c:v>
                </c:pt>
                <c:pt idx="4">
                  <c:v>9.9960000000000007E-2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1-4530-9C4D-6E17BABA7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8540056"/>
        <c:axId val="518548256"/>
      </c:barChart>
      <c:catAx>
        <c:axId val="5185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8256"/>
        <c:crosses val="autoZero"/>
        <c:auto val="1"/>
        <c:lblAlgn val="ctr"/>
        <c:lblOffset val="100"/>
        <c:noMultiLvlLbl val="0"/>
      </c:catAx>
      <c:valAx>
        <c:axId val="5185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00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Males 65+ by Race and Ethnicity, 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(Aggregate!$AJ$2,Aggregate!$AJ$3,Aggregate!$AJ$4,Aggregate!$AJ$5,Aggregate!$AJ$6,Aggregate!$AJ$7,Aggregate!$AJ$8,Aggregate!$AJ$9)</c:f>
              <c:numCache>
                <c:formatCode>0%</c:formatCode>
                <c:ptCount val="8"/>
                <c:pt idx="0">
                  <c:v>0.28427199999999997</c:v>
                </c:pt>
                <c:pt idx="1">
                  <c:v>0.30668000000000001</c:v>
                </c:pt>
                <c:pt idx="2">
                  <c:v>0.20008800000000002</c:v>
                </c:pt>
                <c:pt idx="3">
                  <c:v>0.18074399999999996</c:v>
                </c:pt>
                <c:pt idx="4">
                  <c:v>0.29738999999999993</c:v>
                </c:pt>
                <c:pt idx="5">
                  <c:v>0.25149799999999994</c:v>
                </c:pt>
                <c:pt idx="6">
                  <c:v>0.15311399999999997</c:v>
                </c:pt>
                <c:pt idx="7">
                  <c:v>0.17805900000000005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796-90FA-4EE72D383013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(Aggregate!$AS$2,Aggregate!$AS$3,Aggregate!$AS$4,Aggregate!$AS$5,Aggregate!$AS$6,Aggregate!$AS$7,Aggregate!$AS$8,Aggregate!$AS$9)</c:f>
              <c:numCache>
                <c:formatCode>0%</c:formatCode>
                <c:ptCount val="8"/>
                <c:pt idx="0">
                  <c:v>0.13516</c:v>
                </c:pt>
                <c:pt idx="1">
                  <c:v>0.13067999999999999</c:v>
                </c:pt>
                <c:pt idx="2">
                  <c:v>0.160388</c:v>
                </c:pt>
                <c:pt idx="3">
                  <c:v>0.17188399999999995</c:v>
                </c:pt>
                <c:pt idx="4">
                  <c:v>9.1802999999999982E-2</c:v>
                </c:pt>
                <c:pt idx="5">
                  <c:v>0.14144000000000001</c:v>
                </c:pt>
                <c:pt idx="6">
                  <c:v>0.17440499999999998</c:v>
                </c:pt>
                <c:pt idx="7">
                  <c:v>0.14219099999999998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796-90FA-4EE72D383013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(Aggregate!$A$2,Aggregate!$A$3,Aggregate!$A$4,Aggregate!$A$5,Aggregate!$A$6,Aggregate!$A$7,Aggregate!$A$8,Aggregate!$A$9)</c:f>
              <c:strCache>
                <c:ptCount val="8"/>
                <c:pt idx="0">
                  <c:v>Total Population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/ Alaskan Native</c:v>
                </c:pt>
                <c:pt idx="4">
                  <c:v>Asian</c:v>
                </c:pt>
                <c:pt idx="5">
                  <c:v>Hawaiian / Pacific Islander</c:v>
                </c:pt>
                <c:pt idx="6">
                  <c:v>Alaskan Native</c:v>
                </c:pt>
                <c:pt idx="7">
                  <c:v>Hispanic / Latino</c:v>
                </c:pt>
              </c:strCache>
            </c:strRef>
          </c:cat>
          <c:val>
            <c:numRef>
              <c:f>(Aggregate!$BB$2,Aggregate!$BB$3,Aggregate!$BB$4,Aggregate!$BB$5,Aggregate!$BB$6,Aggregate!$BB$7,Aggregate!$BB$8,Aggregate!$BB$9)</c:f>
              <c:numCache>
                <c:formatCode>0%</c:formatCode>
                <c:ptCount val="8"/>
                <c:pt idx="0">
                  <c:v>6.4528000000000002E-2</c:v>
                </c:pt>
                <c:pt idx="1">
                  <c:v>5.7640000000000004E-2</c:v>
                </c:pt>
                <c:pt idx="2">
                  <c:v>6.8681000000000006E-2</c:v>
                </c:pt>
                <c:pt idx="3">
                  <c:v>0.12093899999999999</c:v>
                </c:pt>
                <c:pt idx="4">
                  <c:v>6.4649999999999999E-2</c:v>
                </c:pt>
                <c:pt idx="5">
                  <c:v>8.0444000000000002E-2</c:v>
                </c:pt>
                <c:pt idx="6">
                  <c:v>0.15311399999999997</c:v>
                </c:pt>
                <c:pt idx="7">
                  <c:v>0.12425700000000003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4-4796-90FA-4EE72D383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560360"/>
        <c:axId val="697558064"/>
      </c:barChart>
      <c:catAx>
        <c:axId val="6975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8064"/>
        <c:crosses val="autoZero"/>
        <c:auto val="1"/>
        <c:lblAlgn val="ctr"/>
        <c:lblOffset val="100"/>
        <c:noMultiLvlLbl val="0"/>
      </c:catAx>
      <c:valAx>
        <c:axId val="6975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0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Central American Males 18-34,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(Hispanic_Latino!$A$3,Hispanic_Latino!$A$12,Hispanic_Latino!$A$13,Hispanic_Latino!$A$14,Hispanic_Latino!$A$15,Hispanic_Latino!$A$16,Hispanic_Latino!$A$17,Hispanic_Latino!$A$18)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(Hispanic_Latino!$AH$3,Hispanic_Latino!$AH$12,Hispanic_Latino!$AH$13,Hispanic_Latino!$AH$14,Hispanic_Latino!$AH$15,Hispanic_Latino!$AH$16,Hispanic_Latino!$AH$17,Hispanic_Latino!$AH$18)</c:f>
              <c:numCache>
                <c:formatCode>0%</c:formatCode>
                <c:ptCount val="8"/>
                <c:pt idx="0">
                  <c:v>0.21975900000000004</c:v>
                </c:pt>
                <c:pt idx="1">
                  <c:v>0.20319400000000001</c:v>
                </c:pt>
                <c:pt idx="2">
                  <c:v>0.27972000000000002</c:v>
                </c:pt>
                <c:pt idx="3">
                  <c:v>0.18740699999999999</c:v>
                </c:pt>
                <c:pt idx="4">
                  <c:v>0.16042499999999998</c:v>
                </c:pt>
                <c:pt idx="5">
                  <c:v>0.22808399999999998</c:v>
                </c:pt>
                <c:pt idx="6">
                  <c:v>0.3223669999999999</c:v>
                </c:pt>
                <c:pt idx="7">
                  <c:v>0.19583199999999998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3-4FAA-B4F6-C0CF34FF8496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(Hispanic_Latino!$A$3,Hispanic_Latino!$A$12,Hispanic_Latino!$A$13,Hispanic_Latino!$A$14,Hispanic_Latino!$A$15,Hispanic_Latino!$A$16,Hispanic_Latino!$A$17,Hispanic_Latino!$A$18)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(Hispanic_Latino!$AQ$3,Hispanic_Latino!$AQ$12,Hispanic_Latino!$AQ$13,Hispanic_Latino!$AQ$14,Hispanic_Latino!$AQ$15,Hispanic_Latino!$AQ$16,Hispanic_Latino!$AQ$17,Hispanic_Latino!$AQ$18)</c:f>
              <c:numCache>
                <c:formatCode>0%</c:formatCode>
                <c:ptCount val="8"/>
                <c:pt idx="0">
                  <c:v>0.17549100000000001</c:v>
                </c:pt>
                <c:pt idx="1">
                  <c:v>0.15734800000000002</c:v>
                </c:pt>
                <c:pt idx="2">
                  <c:v>0.11743199999999999</c:v>
                </c:pt>
                <c:pt idx="3">
                  <c:v>0.17415600000000001</c:v>
                </c:pt>
                <c:pt idx="4">
                  <c:v>0.16502499999999998</c:v>
                </c:pt>
                <c:pt idx="5">
                  <c:v>0.12898200000000001</c:v>
                </c:pt>
                <c:pt idx="6">
                  <c:v>0.12310299999999999</c:v>
                </c:pt>
                <c:pt idx="7">
                  <c:v>0.15332999999999997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3-4FAA-B4F6-C0CF34FF8496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(Hispanic_Latino!$A$3,Hispanic_Latino!$A$12,Hispanic_Latino!$A$13,Hispanic_Latino!$A$14,Hispanic_Latino!$A$15,Hispanic_Latino!$A$16,Hispanic_Latino!$A$17,Hispanic_Latino!$A$18)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(Hispanic_Latino!$AZ$3,Hispanic_Latino!$AZ$12,Hispanic_Latino!$AZ$13,Hispanic_Latino!$AZ$14,Hispanic_Latino!$AZ$15,Hispanic_Latino!$AZ$16,Hispanic_Latino!$AZ$17,Hispanic_Latino!$AZ$18)</c:f>
              <c:numCache>
                <c:formatCode>0%</c:formatCode>
                <c:ptCount val="8"/>
                <c:pt idx="0">
                  <c:v>0.15335700000000002</c:v>
                </c:pt>
                <c:pt idx="1">
                  <c:v>0.22074000000000005</c:v>
                </c:pt>
                <c:pt idx="2">
                  <c:v>0.129024</c:v>
                </c:pt>
                <c:pt idx="3">
                  <c:v>0.282057</c:v>
                </c:pt>
                <c:pt idx="4">
                  <c:v>0.26277499999999998</c:v>
                </c:pt>
                <c:pt idx="5">
                  <c:v>0.15736800000000001</c:v>
                </c:pt>
                <c:pt idx="6">
                  <c:v>7.4244999999999992E-2</c:v>
                </c:pt>
                <c:pt idx="7">
                  <c:v>0.202288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3-4FAA-B4F6-C0CF34FF8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7715352"/>
        <c:axId val="517717320"/>
      </c:barChart>
      <c:catAx>
        <c:axId val="5177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7320"/>
        <c:crosses val="autoZero"/>
        <c:auto val="1"/>
        <c:lblAlgn val="ctr"/>
        <c:lblOffset val="100"/>
        <c:noMultiLvlLbl val="0"/>
      </c:catAx>
      <c:valAx>
        <c:axId val="5177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5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South American Males 18-34,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(Hispanic_Latino!$AH$3,Hispanic_Latino!$AH$20:$AH$29)</c:f>
              <c:numCache>
                <c:formatCode>0%</c:formatCode>
                <c:ptCount val="11"/>
                <c:pt idx="0">
                  <c:v>0.21975900000000004</c:v>
                </c:pt>
                <c:pt idx="1">
                  <c:v>0.26850000000000002</c:v>
                </c:pt>
                <c:pt idx="2">
                  <c:v>0.30096000000000001</c:v>
                </c:pt>
                <c:pt idx="3">
                  <c:v>0.27316800000000002</c:v>
                </c:pt>
                <c:pt idx="4">
                  <c:v>0.34078199999999997</c:v>
                </c:pt>
                <c:pt idx="5">
                  <c:v>0.27144600000000002</c:v>
                </c:pt>
                <c:pt idx="6">
                  <c:v>0.22343300000000002</c:v>
                </c:pt>
                <c:pt idx="7">
                  <c:v>0.25650000000000001</c:v>
                </c:pt>
                <c:pt idx="8">
                  <c:v>0.26478400000000002</c:v>
                </c:pt>
                <c:pt idx="9">
                  <c:v>0.21943600000000002</c:v>
                </c:pt>
                <c:pt idx="10">
                  <c:v>0.29693999999999998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409D-A57D-9107AAD08B13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(Hispanic_Latino!$AQ$3,Hispanic_Latino!$AQ$20:$AQ$29)</c:f>
              <c:numCache>
                <c:formatCode>0%</c:formatCode>
                <c:ptCount val="11"/>
                <c:pt idx="0">
                  <c:v>0.17549100000000001</c:v>
                </c:pt>
                <c:pt idx="1">
                  <c:v>0.11599999999999999</c:v>
                </c:pt>
                <c:pt idx="2">
                  <c:v>9.888000000000001E-2</c:v>
                </c:pt>
                <c:pt idx="3">
                  <c:v>0.104328</c:v>
                </c:pt>
                <c:pt idx="4">
                  <c:v>0.10074400000000001</c:v>
                </c:pt>
                <c:pt idx="5">
                  <c:v>0.10674299999999999</c:v>
                </c:pt>
                <c:pt idx="6">
                  <c:v>0.16554600000000003</c:v>
                </c:pt>
                <c:pt idx="7">
                  <c:v>0.108</c:v>
                </c:pt>
                <c:pt idx="8">
                  <c:v>0.11510200000000001</c:v>
                </c:pt>
                <c:pt idx="9">
                  <c:v>0.10741300000000001</c:v>
                </c:pt>
                <c:pt idx="10">
                  <c:v>7.0070000000000007E-2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4-409D-A57D-9107AAD08B13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(Hispanic_Latino!$AZ$3,Hispanic_Latino!$AZ$20:$AZ$29)</c:f>
              <c:numCache>
                <c:formatCode>0%</c:formatCode>
                <c:ptCount val="11"/>
                <c:pt idx="0">
                  <c:v>0.15335700000000002</c:v>
                </c:pt>
                <c:pt idx="1">
                  <c:v>0.13500000000000001</c:v>
                </c:pt>
                <c:pt idx="2">
                  <c:v>0.10655999999999999</c:v>
                </c:pt>
                <c:pt idx="3">
                  <c:v>0.15321599999999999</c:v>
                </c:pt>
                <c:pt idx="4">
                  <c:v>0.10023000000000001</c:v>
                </c:pt>
                <c:pt idx="5">
                  <c:v>0.12413099999999999</c:v>
                </c:pt>
                <c:pt idx="6">
                  <c:v>0.17041500000000004</c:v>
                </c:pt>
                <c:pt idx="7">
                  <c:v>0.10755000000000001</c:v>
                </c:pt>
                <c:pt idx="8">
                  <c:v>0.13288599999999998</c:v>
                </c:pt>
                <c:pt idx="9">
                  <c:v>0.15489600000000001</c:v>
                </c:pt>
                <c:pt idx="10">
                  <c:v>0.13425999999999999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4-409D-A57D-9107AAD08B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7733064"/>
        <c:axId val="517723552"/>
      </c:barChart>
      <c:catAx>
        <c:axId val="51773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3552"/>
        <c:crosses val="autoZero"/>
        <c:auto val="1"/>
        <c:lblAlgn val="ctr"/>
        <c:lblOffset val="100"/>
        <c:noMultiLvlLbl val="0"/>
      </c:catAx>
      <c:valAx>
        <c:axId val="5177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Hispanic/Latino Males 35-64,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(Hispanic_Latino!$AI$3,Hispanic_Latino!$AI$5,Hispanic_Latino!$AI$7,Hispanic_Latino!$AI$12,Hispanic_Latino!$AI$20)</c:f>
              <c:numCache>
                <c:formatCode>0%</c:formatCode>
                <c:ptCount val="5"/>
                <c:pt idx="0">
                  <c:v>0.20975100000000002</c:v>
                </c:pt>
                <c:pt idx="1">
                  <c:v>0.199044</c:v>
                </c:pt>
                <c:pt idx="2">
                  <c:v>0.21737899999999999</c:v>
                </c:pt>
                <c:pt idx="3">
                  <c:v>0.182731</c:v>
                </c:pt>
                <c:pt idx="4">
                  <c:v>0.24970500000000004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2E0-B810-09F388C1F67C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(Hispanic_Latino!$AR$3,Hispanic_Latino!$AR$5,Hispanic_Latino!$AR$7,Hispanic_Latino!$AR$12,Hispanic_Latino!$AR$20)</c:f>
              <c:numCache>
                <c:formatCode>0%</c:formatCode>
                <c:ptCount val="5"/>
                <c:pt idx="0">
                  <c:v>0.16749899999999998</c:v>
                </c:pt>
                <c:pt idx="1">
                  <c:v>0.170316</c:v>
                </c:pt>
                <c:pt idx="2">
                  <c:v>0.19012366666666666</c:v>
                </c:pt>
                <c:pt idx="3">
                  <c:v>0.14150200000000002</c:v>
                </c:pt>
                <c:pt idx="4">
                  <c:v>0.10788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7-42E0-B810-09F388C1F67C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(Hispanic_Latino!$BA$3,Hispanic_Latino!$BA$5,Hispanic_Latino!$BA$7,Hispanic_Latino!$BA$12,Hispanic_Latino!$BA$20)</c:f>
              <c:numCache>
                <c:formatCode>0%</c:formatCode>
                <c:ptCount val="5"/>
                <c:pt idx="0">
                  <c:v>0.146373</c:v>
                </c:pt>
                <c:pt idx="1">
                  <c:v>0.16159500000000002</c:v>
                </c:pt>
                <c:pt idx="2">
                  <c:v>9.3484333333333322E-2</c:v>
                </c:pt>
                <c:pt idx="3">
                  <c:v>0.19850999999999999</c:v>
                </c:pt>
                <c:pt idx="4">
                  <c:v>0.12555000000000002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7-42E0-B810-09F388C1F6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2072144"/>
        <c:axId val="332075424"/>
      </c:barChart>
      <c:catAx>
        <c:axId val="332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5424"/>
        <c:crosses val="autoZero"/>
        <c:auto val="1"/>
        <c:lblAlgn val="ctr"/>
        <c:lblOffset val="100"/>
        <c:noMultiLvlLbl val="0"/>
      </c:catAx>
      <c:valAx>
        <c:axId val="3320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Carribean Males 35-64,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(Hispanic_Latino!$AI$3,Hispanic_Latino!$AI$7,Hispanic_Latino!$AI$8,Hispanic_Latino!$AI$9,Hispanic_Latino!$AI$10)</c:f>
              <c:numCache>
                <c:formatCode>0%</c:formatCode>
                <c:ptCount val="5"/>
                <c:pt idx="0">
                  <c:v>0.20975100000000002</c:v>
                </c:pt>
                <c:pt idx="1">
                  <c:v>0.21737899999999999</c:v>
                </c:pt>
                <c:pt idx="2">
                  <c:v>0.24101699999999998</c:v>
                </c:pt>
                <c:pt idx="3">
                  <c:v>0.24514000000000002</c:v>
                </c:pt>
                <c:pt idx="4">
                  <c:v>0.16597999999999999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7-4C78-A60F-EAD989A325A4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(Hispanic_Latino!$AR$3,Hispanic_Latino!$AR$7,Hispanic_Latino!$AR$8,Hispanic_Latino!$AR$9,Hispanic_Latino!$AR$10)</c:f>
              <c:numCache>
                <c:formatCode>0%</c:formatCode>
                <c:ptCount val="5"/>
                <c:pt idx="0">
                  <c:v>0.16749899999999998</c:v>
                </c:pt>
                <c:pt idx="1">
                  <c:v>0.19012366666666666</c:v>
                </c:pt>
                <c:pt idx="2">
                  <c:v>0.20382600000000001</c:v>
                </c:pt>
                <c:pt idx="3">
                  <c:v>0.17046500000000003</c:v>
                </c:pt>
                <c:pt idx="4">
                  <c:v>0.19607999999999998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7-4C78-A60F-EAD989A325A4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(Hispanic_Latino!$BA$3,Hispanic_Latino!$BA$7,Hispanic_Latino!$BA$8,Hispanic_Latino!$BA$9,Hispanic_Latino!$BA$10)</c:f>
              <c:numCache>
                <c:formatCode>0%</c:formatCode>
                <c:ptCount val="5"/>
                <c:pt idx="0">
                  <c:v>0.146373</c:v>
                </c:pt>
                <c:pt idx="1">
                  <c:v>9.3484333333333322E-2</c:v>
                </c:pt>
                <c:pt idx="2">
                  <c:v>6.8102999999999997E-2</c:v>
                </c:pt>
                <c:pt idx="3">
                  <c:v>0.12462999999999999</c:v>
                </c:pt>
                <c:pt idx="4">
                  <c:v>8.7719999999999979E-2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7-4C78-A60F-EAD989A325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200456"/>
        <c:axId val="428205704"/>
      </c:barChart>
      <c:catAx>
        <c:axId val="42820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5704"/>
        <c:crosses val="autoZero"/>
        <c:auto val="1"/>
        <c:lblAlgn val="ctr"/>
        <c:lblOffset val="100"/>
        <c:noMultiLvlLbl val="0"/>
      </c:catAx>
      <c:valAx>
        <c:axId val="4282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04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Central American Males 35-64,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(Hispanic_Latino!$AI$3,Hispanic_Latino!$AI$12:$AI$18)</c:f>
              <c:numCache>
                <c:formatCode>0%</c:formatCode>
                <c:ptCount val="8"/>
                <c:pt idx="0">
                  <c:v>0.20975100000000002</c:v>
                </c:pt>
                <c:pt idx="1">
                  <c:v>0.182731</c:v>
                </c:pt>
                <c:pt idx="2">
                  <c:v>0.26529000000000003</c:v>
                </c:pt>
                <c:pt idx="3">
                  <c:v>0.16839900000000002</c:v>
                </c:pt>
                <c:pt idx="4">
                  <c:v>0.137268</c:v>
                </c:pt>
                <c:pt idx="5">
                  <c:v>0.21113799999999999</c:v>
                </c:pt>
                <c:pt idx="6">
                  <c:v>0.23824199999999998</c:v>
                </c:pt>
                <c:pt idx="7">
                  <c:v>0.18564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9-462E-B491-F5546C74E0AC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(Hispanic_Latino!$AR$3,Hispanic_Latino!$AR$12:$AR$18)</c:f>
              <c:numCache>
                <c:formatCode>0%</c:formatCode>
                <c:ptCount val="8"/>
                <c:pt idx="0">
                  <c:v>0.16749899999999998</c:v>
                </c:pt>
                <c:pt idx="1">
                  <c:v>0.14150200000000002</c:v>
                </c:pt>
                <c:pt idx="2">
                  <c:v>0.111374</c:v>
                </c:pt>
                <c:pt idx="3">
                  <c:v>0.15649200000000005</c:v>
                </c:pt>
                <c:pt idx="4">
                  <c:v>0.141204</c:v>
                </c:pt>
                <c:pt idx="5">
                  <c:v>0.11939900000000002</c:v>
                </c:pt>
                <c:pt idx="6">
                  <c:v>9.0978000000000003E-2</c:v>
                </c:pt>
                <c:pt idx="7">
                  <c:v>0.14535000000000001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9-462E-B491-F5546C74E0AC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(Hispanic_Latino!$BA$3,Hispanic_Latino!$BA$12:$BA$18)</c:f>
              <c:numCache>
                <c:formatCode>0%</c:formatCode>
                <c:ptCount val="8"/>
                <c:pt idx="0">
                  <c:v>0.146373</c:v>
                </c:pt>
                <c:pt idx="1">
                  <c:v>0.19850999999999999</c:v>
                </c:pt>
                <c:pt idx="2">
                  <c:v>0.12236799999999999</c:v>
                </c:pt>
                <c:pt idx="3">
                  <c:v>0.25344900000000004</c:v>
                </c:pt>
                <c:pt idx="4">
                  <c:v>0.22484400000000004</c:v>
                </c:pt>
                <c:pt idx="5">
                  <c:v>0.14567600000000003</c:v>
                </c:pt>
                <c:pt idx="6">
                  <c:v>5.4870000000000002E-2</c:v>
                </c:pt>
                <c:pt idx="7">
                  <c:v>0.19176000000000001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9-462E-B491-F5546C74E0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205048"/>
        <c:axId val="428206032"/>
      </c:barChart>
      <c:catAx>
        <c:axId val="4282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6032"/>
        <c:crosses val="autoZero"/>
        <c:auto val="1"/>
        <c:lblAlgn val="ctr"/>
        <c:lblOffset val="100"/>
        <c:noMultiLvlLbl val="0"/>
      </c:catAx>
      <c:valAx>
        <c:axId val="4282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South American Males 35-64,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(Hispanic_Latino!$AI$3,Hispanic_Latino!$AI$20:$AI$29)</c:f>
              <c:numCache>
                <c:formatCode>0%</c:formatCode>
                <c:ptCount val="11"/>
                <c:pt idx="0">
                  <c:v>0.20975100000000002</c:v>
                </c:pt>
                <c:pt idx="1">
                  <c:v>0.24970500000000004</c:v>
                </c:pt>
                <c:pt idx="2">
                  <c:v>0.32854800000000001</c:v>
                </c:pt>
                <c:pt idx="3">
                  <c:v>0.23902200000000004</c:v>
                </c:pt>
                <c:pt idx="4">
                  <c:v>0.32288099999999997</c:v>
                </c:pt>
                <c:pt idx="5">
                  <c:v>0.23604</c:v>
                </c:pt>
                <c:pt idx="6">
                  <c:v>0.215586</c:v>
                </c:pt>
                <c:pt idx="7">
                  <c:v>0.24339</c:v>
                </c:pt>
                <c:pt idx="8">
                  <c:v>0.25031200000000003</c:v>
                </c:pt>
                <c:pt idx="9">
                  <c:v>0.24038000000000004</c:v>
                </c:pt>
                <c:pt idx="10">
                  <c:v>0.26724599999999998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3-42B3-9314-67BE7A8F9C30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(Hispanic_Latino!$AR$3,Hispanic_Latino!$AR$20:$AR$29)</c:f>
              <c:numCache>
                <c:formatCode>0%</c:formatCode>
                <c:ptCount val="11"/>
                <c:pt idx="0">
                  <c:v>0.16749899999999998</c:v>
                </c:pt>
                <c:pt idx="1">
                  <c:v>0.10788</c:v>
                </c:pt>
                <c:pt idx="2">
                  <c:v>0.10794400000000001</c:v>
                </c:pt>
                <c:pt idx="3">
                  <c:v>9.1286999999999993E-2</c:v>
                </c:pt>
                <c:pt idx="4">
                  <c:v>9.5452000000000009E-2</c:v>
                </c:pt>
                <c:pt idx="5">
                  <c:v>9.282E-2</c:v>
                </c:pt>
                <c:pt idx="6">
                  <c:v>0.15973200000000001</c:v>
                </c:pt>
                <c:pt idx="7">
                  <c:v>0.10248</c:v>
                </c:pt>
                <c:pt idx="8">
                  <c:v>0.108811</c:v>
                </c:pt>
                <c:pt idx="9">
                  <c:v>0.11766500000000001</c:v>
                </c:pt>
                <c:pt idx="10">
                  <c:v>6.3063000000000008E-2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3-42B3-9314-67BE7A8F9C30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(Hispanic_Latino!$BA$3,Hispanic_Latino!$BA$20:$BA$29)</c:f>
              <c:numCache>
                <c:formatCode>0%</c:formatCode>
                <c:ptCount val="11"/>
                <c:pt idx="0">
                  <c:v>0.146373</c:v>
                </c:pt>
                <c:pt idx="1">
                  <c:v>0.12555000000000002</c:v>
                </c:pt>
                <c:pt idx="2">
                  <c:v>0.11632800000000001</c:v>
                </c:pt>
                <c:pt idx="3">
                  <c:v>0.13406400000000002</c:v>
                </c:pt>
                <c:pt idx="4">
                  <c:v>9.4965000000000008E-2</c:v>
                </c:pt>
                <c:pt idx="5">
                  <c:v>0.10794000000000001</c:v>
                </c:pt>
                <c:pt idx="6">
                  <c:v>0.16443000000000002</c:v>
                </c:pt>
                <c:pt idx="7">
                  <c:v>0.102053</c:v>
                </c:pt>
                <c:pt idx="8">
                  <c:v>0.12562299999999998</c:v>
                </c:pt>
                <c:pt idx="9">
                  <c:v>0.16968000000000003</c:v>
                </c:pt>
                <c:pt idx="10">
                  <c:v>0.12083399999999997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3-42B3-9314-67BE7A8F9C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3627632"/>
        <c:axId val="453639440"/>
      </c:barChart>
      <c:catAx>
        <c:axId val="4536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9440"/>
        <c:crosses val="autoZero"/>
        <c:auto val="1"/>
        <c:lblAlgn val="ctr"/>
        <c:lblOffset val="100"/>
        <c:noMultiLvlLbl val="0"/>
      </c:catAx>
      <c:valAx>
        <c:axId val="453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South American Males 65+,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United States 2011-2013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(Hispanic_Latino!$AJ$3,Hispanic_Latino!$AJ$20:$AJ$29)</c:f>
              <c:numCache>
                <c:formatCode>0%</c:formatCode>
                <c:ptCount val="11"/>
                <c:pt idx="0">
                  <c:v>0.17805900000000005</c:v>
                </c:pt>
                <c:pt idx="1">
                  <c:v>0.21694800000000003</c:v>
                </c:pt>
                <c:pt idx="2">
                  <c:v>0.27588000000000001</c:v>
                </c:pt>
                <c:pt idx="3">
                  <c:v>0.22330400000000003</c:v>
                </c:pt>
                <c:pt idx="4">
                  <c:v>0.28111199999999997</c:v>
                </c:pt>
                <c:pt idx="5">
                  <c:v>0.21018800000000001</c:v>
                </c:pt>
                <c:pt idx="6">
                  <c:v>0.16932999999999995</c:v>
                </c:pt>
                <c:pt idx="7">
                  <c:v>0.22172999999999995</c:v>
                </c:pt>
                <c:pt idx="8">
                  <c:v>0.23155200000000006</c:v>
                </c:pt>
                <c:pt idx="9">
                  <c:v>0.20991600000000002</c:v>
                </c:pt>
                <c:pt idx="10">
                  <c:v>0.20301000000000002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D-43A7-BA67-0E2FF598EA0A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(Hispanic_Latino!$AS$3,Hispanic_Latino!$AS$20:$AS$29)</c:f>
              <c:numCache>
                <c:formatCode>0%</c:formatCode>
                <c:ptCount val="11"/>
                <c:pt idx="0">
                  <c:v>0.14219099999999998</c:v>
                </c:pt>
                <c:pt idx="1">
                  <c:v>9.3727999999999992E-2</c:v>
                </c:pt>
                <c:pt idx="2">
                  <c:v>9.0640000000000012E-2</c:v>
                </c:pt>
                <c:pt idx="3">
                  <c:v>8.5283999999999999E-2</c:v>
                </c:pt>
                <c:pt idx="4">
                  <c:v>8.3104000000000011E-2</c:v>
                </c:pt>
                <c:pt idx="5">
                  <c:v>8.2653999999999991E-2</c:v>
                </c:pt>
                <c:pt idx="6">
                  <c:v>0.12545999999999999</c:v>
                </c:pt>
                <c:pt idx="7">
                  <c:v>9.3359999999999999E-2</c:v>
                </c:pt>
                <c:pt idx="8">
                  <c:v>0.10065600000000002</c:v>
                </c:pt>
                <c:pt idx="9">
                  <c:v>0.102753</c:v>
                </c:pt>
                <c:pt idx="10">
                  <c:v>4.7905000000000017E-2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D-43A7-BA67-0E2FF598EA0A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(Hispanic_Latino!$A$3,Hispanic_Latino!$A$20:$A$29)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</c:v>
                </c:pt>
              </c:strCache>
            </c:strRef>
          </c:cat>
          <c:val>
            <c:numRef>
              <c:f>(Hispanic_Latino!$BB$3,Hispanic_Latino!$BB$20:$BB$29)</c:f>
              <c:numCache>
                <c:formatCode>0%</c:formatCode>
                <c:ptCount val="11"/>
                <c:pt idx="0">
                  <c:v>0.12425700000000003</c:v>
                </c:pt>
                <c:pt idx="1">
                  <c:v>0.10908</c:v>
                </c:pt>
                <c:pt idx="2">
                  <c:v>9.7680000000000017E-2</c:v>
                </c:pt>
                <c:pt idx="3">
                  <c:v>0.125248</c:v>
                </c:pt>
                <c:pt idx="4">
                  <c:v>8.2680000000000017E-2</c:v>
                </c:pt>
                <c:pt idx="5">
                  <c:v>9.6118000000000009E-2</c:v>
                </c:pt>
                <c:pt idx="6">
                  <c:v>0.12914999999999996</c:v>
                </c:pt>
                <c:pt idx="7">
                  <c:v>9.2970999999999998E-2</c:v>
                </c:pt>
                <c:pt idx="8">
                  <c:v>0.11620799999999999</c:v>
                </c:pt>
                <c:pt idx="9">
                  <c:v>0.148176</c:v>
                </c:pt>
                <c:pt idx="10">
                  <c:v>9.1789999999999997E-2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D-43A7-BA67-0E2FF598EA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3618776"/>
        <c:axId val="453619104"/>
      </c:barChart>
      <c:catAx>
        <c:axId val="45361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104"/>
        <c:crosses val="autoZero"/>
        <c:auto val="1"/>
        <c:lblAlgn val="ctr"/>
        <c:lblOffset val="100"/>
        <c:noMultiLvlLbl val="0"/>
      </c:catAx>
      <c:valAx>
        <c:axId val="453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Hispanic/Latino Males 65+,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(Hispanic_Latino!$AJ$3,Hispanic_Latino!$AJ$5,Hispanic_Latino!$AJ$7,Hispanic_Latino!$AJ$12,Hispanic_Latino!$AJ$20)</c:f>
              <c:numCache>
                <c:formatCode>0%</c:formatCode>
                <c:ptCount val="5"/>
                <c:pt idx="0">
                  <c:v>0.17805900000000005</c:v>
                </c:pt>
                <c:pt idx="1">
                  <c:v>0.17265999999999998</c:v>
                </c:pt>
                <c:pt idx="2">
                  <c:v>0.18627533333333335</c:v>
                </c:pt>
                <c:pt idx="3">
                  <c:v>0.12600900000000001</c:v>
                </c:pt>
                <c:pt idx="4">
                  <c:v>0.21694800000000003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4-4A84-82C9-EEE41AEDE76F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(Hispanic_Latino!$AS$3,Hispanic_Latino!$AS$5,Hispanic_Latino!$AS$7,Hispanic_Latino!$AS$12,Hispanic_Latino!$AS$20)</c:f>
              <c:numCache>
                <c:formatCode>0%</c:formatCode>
                <c:ptCount val="5"/>
                <c:pt idx="0">
                  <c:v>0.14219099999999998</c:v>
                </c:pt>
                <c:pt idx="1">
                  <c:v>0.14774000000000001</c:v>
                </c:pt>
                <c:pt idx="2">
                  <c:v>0.163193</c:v>
                </c:pt>
                <c:pt idx="3">
                  <c:v>9.7578000000000012E-2</c:v>
                </c:pt>
                <c:pt idx="4">
                  <c:v>9.3727999999999992E-2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4-4A84-82C9-EEE41AEDE76F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(Hispanic_Latino!$A$3,Hispanic_Latino!$A$5,Hispanic_Latino!$A$7,Hispanic_Latino!$A$12,Hispanic_Latino!$A$20)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Carribean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(Hispanic_Latino!$BB$3,Hispanic_Latino!$BB$5,Hispanic_Latino!$BB$7,Hispanic_Latino!$BB$12,Hispanic_Latino!$BB$20)</c:f>
              <c:numCache>
                <c:formatCode>0%</c:formatCode>
                <c:ptCount val="5"/>
                <c:pt idx="0">
                  <c:v>0.12425700000000003</c:v>
                </c:pt>
                <c:pt idx="1">
                  <c:v>0.14017499999999999</c:v>
                </c:pt>
                <c:pt idx="2">
                  <c:v>7.9652000000000001E-2</c:v>
                </c:pt>
                <c:pt idx="3">
                  <c:v>0.13689000000000001</c:v>
                </c:pt>
                <c:pt idx="4">
                  <c:v>0.10908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4-4A84-82C9-EEE41AEDE7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4399680"/>
        <c:axId val="334402960"/>
      </c:barChart>
      <c:catAx>
        <c:axId val="3343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02960"/>
        <c:crosses val="autoZero"/>
        <c:auto val="1"/>
        <c:lblAlgn val="ctr"/>
        <c:lblOffset val="100"/>
        <c:noMultiLvlLbl val="0"/>
      </c:catAx>
      <c:valAx>
        <c:axId val="334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Carribean Males 65+,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(Hispanic_Latino!$AJ$3,Hispanic_Latino!$AJ$7,Hispanic_Latino!$AJ$8,Hispanic_Latino!$AJ$9,Hispanic_Latino!$AJ$10)</c:f>
              <c:numCache>
                <c:formatCode>0%</c:formatCode>
                <c:ptCount val="5"/>
                <c:pt idx="0">
                  <c:v>0.17805900000000005</c:v>
                </c:pt>
                <c:pt idx="1">
                  <c:v>0.18627533333333335</c:v>
                </c:pt>
                <c:pt idx="2">
                  <c:v>0.21257400000000001</c:v>
                </c:pt>
                <c:pt idx="3">
                  <c:v>0.20420400000000002</c:v>
                </c:pt>
                <c:pt idx="4">
                  <c:v>0.14204800000000001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B-41A9-982E-23B10519720C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(Hispanic_Latino!$AS$3,Hispanic_Latino!$AS$7,Hispanic_Latino!$AS$8,Hispanic_Latino!$AS$9,Hispanic_Latino!$AS$10)</c:f>
              <c:numCache>
                <c:formatCode>0%</c:formatCode>
                <c:ptCount val="5"/>
                <c:pt idx="0">
                  <c:v>0.14219099999999998</c:v>
                </c:pt>
                <c:pt idx="1">
                  <c:v>0.163193</c:v>
                </c:pt>
                <c:pt idx="2">
                  <c:v>0.17977200000000002</c:v>
                </c:pt>
                <c:pt idx="3">
                  <c:v>0.14199900000000001</c:v>
                </c:pt>
                <c:pt idx="4">
                  <c:v>0.16780800000000001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B-41A9-982E-23B10519720C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(Hispanic_Latino!$A$3,Hispanic_Latino!$A$7,Hispanic_Latino!$A$8,Hispanic_Latino!$A$9,Hispanic_Latino!$A$10)</c:f>
              <c:strCache>
                <c:ptCount val="5"/>
                <c:pt idx="0">
                  <c:v>Hispanic/Latino</c:v>
                </c:pt>
                <c:pt idx="1">
                  <c:v>Carribean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Dominican</c:v>
                </c:pt>
              </c:strCache>
            </c:strRef>
          </c:cat>
          <c:val>
            <c:numRef>
              <c:f>(Hispanic_Latino!$BB$3,Hispanic_Latino!$BB$7,Hispanic_Latino!$BB$8,Hispanic_Latino!$BB$9,Hispanic_Latino!$BB$10)</c:f>
              <c:numCache>
                <c:formatCode>0%</c:formatCode>
                <c:ptCount val="5"/>
                <c:pt idx="0">
                  <c:v>0.12425700000000003</c:v>
                </c:pt>
                <c:pt idx="1">
                  <c:v>7.9652000000000001E-2</c:v>
                </c:pt>
                <c:pt idx="2">
                  <c:v>6.0065999999999994E-2</c:v>
                </c:pt>
                <c:pt idx="3">
                  <c:v>0.10381800000000001</c:v>
                </c:pt>
                <c:pt idx="4">
                  <c:v>7.5072E-2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B-41A9-982E-23B1051972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185040"/>
        <c:axId val="428183728"/>
      </c:barChart>
      <c:catAx>
        <c:axId val="4281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3728"/>
        <c:crosses val="autoZero"/>
        <c:auto val="1"/>
        <c:lblAlgn val="ctr"/>
        <c:lblOffset val="100"/>
        <c:noMultiLvlLbl val="0"/>
      </c:catAx>
      <c:valAx>
        <c:axId val="428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Central American Males 65+,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(Hispanic_Latino!$AJ$3,Hispanic_Latino!$AJ$12:$AJ$18)</c:f>
              <c:numCache>
                <c:formatCode>0%</c:formatCode>
                <c:ptCount val="8"/>
                <c:pt idx="0">
                  <c:v>0.17805900000000005</c:v>
                </c:pt>
                <c:pt idx="1">
                  <c:v>0.12600900000000001</c:v>
                </c:pt>
                <c:pt idx="2">
                  <c:v>0.18925500000000003</c:v>
                </c:pt>
                <c:pt idx="3">
                  <c:v>0.11434499999999999</c:v>
                </c:pt>
                <c:pt idx="4">
                  <c:v>9.6812999999999996E-2</c:v>
                </c:pt>
                <c:pt idx="5">
                  <c:v>0.14472799999999997</c:v>
                </c:pt>
                <c:pt idx="6">
                  <c:v>0.23218499999999995</c:v>
                </c:pt>
                <c:pt idx="7">
                  <c:v>0.12885599999999997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413-A918-C93E848BC9D0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(Hispanic_Latino!$AS$3,Hispanic_Latino!$AS$12:$AS$18)</c:f>
              <c:numCache>
                <c:formatCode>0%</c:formatCode>
                <c:ptCount val="8"/>
                <c:pt idx="0">
                  <c:v>0.14219099999999998</c:v>
                </c:pt>
                <c:pt idx="1">
                  <c:v>9.7578000000000012E-2</c:v>
                </c:pt>
                <c:pt idx="2">
                  <c:v>7.945300000000001E-2</c:v>
                </c:pt>
                <c:pt idx="3">
                  <c:v>0.10626000000000001</c:v>
                </c:pt>
                <c:pt idx="4">
                  <c:v>9.9588999999999997E-2</c:v>
                </c:pt>
                <c:pt idx="5">
                  <c:v>8.1844E-2</c:v>
                </c:pt>
                <c:pt idx="6">
                  <c:v>8.866499999999998E-2</c:v>
                </c:pt>
                <c:pt idx="7">
                  <c:v>0.10088999999999998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F-4413-A918-C93E848BC9D0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(Hispanic_Latino!$A$3,Hispanic_Latino!$A$12:$A$18)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Panamanian</c:v>
                </c:pt>
                <c:pt idx="7">
                  <c:v>El Slavadorian</c:v>
                </c:pt>
              </c:strCache>
            </c:strRef>
          </c:cat>
          <c:val>
            <c:numRef>
              <c:f>(Hispanic_Latino!$BB$3,Hispanic_Latino!$BB$12:$BB$18)</c:f>
              <c:numCache>
                <c:formatCode>0%</c:formatCode>
                <c:ptCount val="8"/>
                <c:pt idx="0">
                  <c:v>0.12425700000000003</c:v>
                </c:pt>
                <c:pt idx="1">
                  <c:v>0.13689000000000001</c:v>
                </c:pt>
                <c:pt idx="2">
                  <c:v>8.7296000000000012E-2</c:v>
                </c:pt>
                <c:pt idx="3">
                  <c:v>0.172095</c:v>
                </c:pt>
                <c:pt idx="4">
                  <c:v>0.158579</c:v>
                </c:pt>
                <c:pt idx="5">
                  <c:v>9.9856E-2</c:v>
                </c:pt>
                <c:pt idx="6">
                  <c:v>5.3474999999999995E-2</c:v>
                </c:pt>
                <c:pt idx="7">
                  <c:v>0.133104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F-4413-A918-C93E848BC9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182088"/>
        <c:axId val="428182416"/>
      </c:barChart>
      <c:catAx>
        <c:axId val="42818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2416"/>
        <c:crosses val="autoZero"/>
        <c:auto val="1"/>
        <c:lblAlgn val="ctr"/>
        <c:lblOffset val="100"/>
        <c:noMultiLvlLbl val="0"/>
      </c:catAx>
      <c:valAx>
        <c:axId val="428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Asian Males 18-34, United States 2011-2013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(Asian!$AH$2,Asian!$AH$3,Asian!$AH$10,Asian!$AH$21)</c:f>
              <c:numCache>
                <c:formatCode>0%</c:formatCode>
                <c:ptCount val="4"/>
                <c:pt idx="0">
                  <c:v>0.33534000000000003</c:v>
                </c:pt>
                <c:pt idx="1">
                  <c:v>0.34626074999999995</c:v>
                </c:pt>
                <c:pt idx="2">
                  <c:v>0.26939050000000003</c:v>
                </c:pt>
                <c:pt idx="3">
                  <c:v>0.29490179999999999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A5A-B72A-F002F933FCF7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(Asian!$AQ$2,Asian!$AQ$3,Asian!$AQ$10,Asian!$AQ$21)</c:f>
              <c:numCache>
                <c:formatCode>0%</c:formatCode>
                <c:ptCount val="4"/>
                <c:pt idx="0">
                  <c:v>0.103518</c:v>
                </c:pt>
                <c:pt idx="1">
                  <c:v>9.4181750000000009E-2</c:v>
                </c:pt>
                <c:pt idx="2">
                  <c:v>0.13629812499999999</c:v>
                </c:pt>
                <c:pt idx="3">
                  <c:v>0.1303166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B-4A5A-B72A-F002F933FCF7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(Asian!$AZ$2,Asian!$AZ$3,Asian!$AZ$10,Asian!$AZ$21)</c:f>
              <c:numCache>
                <c:formatCode>0%</c:formatCode>
                <c:ptCount val="4"/>
                <c:pt idx="0">
                  <c:v>7.2900000000000006E-2</c:v>
                </c:pt>
                <c:pt idx="1">
                  <c:v>6.5647999999999998E-2</c:v>
                </c:pt>
                <c:pt idx="2">
                  <c:v>8.7802124999999995E-2</c:v>
                </c:pt>
                <c:pt idx="3">
                  <c:v>9.3454400000000007E-2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B-4A5A-B72A-F002F933FC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0773840"/>
        <c:axId val="500775152"/>
      </c:barChart>
      <c:catAx>
        <c:axId val="5007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5152"/>
        <c:crosses val="autoZero"/>
        <c:auto val="1"/>
        <c:lblAlgn val="ctr"/>
        <c:lblOffset val="100"/>
        <c:noMultiLvlLbl val="0"/>
      </c:catAx>
      <c:valAx>
        <c:axId val="5007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38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American Indian Males 18-34,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F-451B-A449-1F88B0B02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(AmerIndian_AKNative!$AH$9,AmerIndian_AKNative!$AH$11,AmerIndian_AKNative!$AH$15,AmerIndian_AKNative!$AH$19,AmerIndian_AKNative!$AH$23,AmerIndian_AKNative!$AH$28,AmerIndian_AKNative!$AH$31,AmerIndian_AKNative!$AH$36,AmerIndian_AKNative!$AH$40)</c:f>
              <c:numCache>
                <c:formatCode>0%</c:formatCode>
                <c:ptCount val="9"/>
                <c:pt idx="0">
                  <c:v>0.20212178571428568</c:v>
                </c:pt>
                <c:pt idx="1">
                  <c:v>0.15861500000000001</c:v>
                </c:pt>
                <c:pt idx="2">
                  <c:v>0.2438495</c:v>
                </c:pt>
                <c:pt idx="3">
                  <c:v>0.16627150000000002</c:v>
                </c:pt>
                <c:pt idx="4">
                  <c:v>0.28347833333333333</c:v>
                </c:pt>
                <c:pt idx="5">
                  <c:v>0.22044</c:v>
                </c:pt>
                <c:pt idx="6">
                  <c:v>0.21687433333333331</c:v>
                </c:pt>
                <c:pt idx="7">
                  <c:v>0.14791650000000001</c:v>
                </c:pt>
                <c:pt idx="8">
                  <c:v>0.13602233333333333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F-451B-A449-1F88B0B02D32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DF-451B-A449-1F88B0B02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(AmerIndian_AKNative!$AQ$9,AmerIndian_AKNative!$AQ$11,AmerIndian_AKNative!$AQ$15,AmerIndian_AKNative!$AQ$19,AmerIndian_AKNative!$AQ$23,AmerIndian_AKNative!$AQ$28,AmerIndian_AKNative!$AQ$31,AmerIndian_AKNative!$AQ$36,AmerIndian_AKNative!$AQ$40)</c:f>
              <c:numCache>
                <c:formatCode>0%</c:formatCode>
                <c:ptCount val="9"/>
                <c:pt idx="0">
                  <c:v>0.20580685714285712</c:v>
                </c:pt>
                <c:pt idx="1">
                  <c:v>0.22138249999999998</c:v>
                </c:pt>
                <c:pt idx="2">
                  <c:v>0.19912999999999997</c:v>
                </c:pt>
                <c:pt idx="3">
                  <c:v>0.24570999999999998</c:v>
                </c:pt>
                <c:pt idx="4">
                  <c:v>0.16337299999999999</c:v>
                </c:pt>
                <c:pt idx="5">
                  <c:v>0.20641200000000001</c:v>
                </c:pt>
                <c:pt idx="6">
                  <c:v>0.18615133333333334</c:v>
                </c:pt>
                <c:pt idx="7">
                  <c:v>0.21064300000000002</c:v>
                </c:pt>
                <c:pt idx="8">
                  <c:v>0.22922866666666666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DF-451B-A449-1F88B0B02D32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DF-451B-A449-1F88B0B02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(AmerIndian_AKNative!$AZ$9,AmerIndian_AKNative!$AZ$11,AmerIndian_AKNative!$AZ$15,AmerIndian_AKNative!$AZ$19,AmerIndian_AKNative!$AZ$23,AmerIndian_AKNative!$AZ$28,AmerIndian_AKNative!$AZ$31,AmerIndian_AKNative!$AZ$36,AmerIndian_AKNative!$AZ$40)</c:f>
              <c:numCache>
                <c:formatCode>0%</c:formatCode>
                <c:ptCount val="9"/>
                <c:pt idx="0">
                  <c:v>0.13407376190476189</c:v>
                </c:pt>
                <c:pt idx="1">
                  <c:v>0.1616805</c:v>
                </c:pt>
                <c:pt idx="2">
                  <c:v>0.11913749999999999</c:v>
                </c:pt>
                <c:pt idx="3">
                  <c:v>0.1544625</c:v>
                </c:pt>
                <c:pt idx="4">
                  <c:v>0.12321366666666667</c:v>
                </c:pt>
                <c:pt idx="5">
                  <c:v>0.11723399999999999</c:v>
                </c:pt>
                <c:pt idx="6">
                  <c:v>0.11095766666666666</c:v>
                </c:pt>
                <c:pt idx="7">
                  <c:v>0.16172900000000001</c:v>
                </c:pt>
                <c:pt idx="8">
                  <c:v>0.151782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DF-451B-A449-1F88B0B02D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161888"/>
        <c:axId val="554760640"/>
      </c:barChart>
      <c:catAx>
        <c:axId val="3301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0640"/>
        <c:crosses val="autoZero"/>
        <c:auto val="1"/>
        <c:lblAlgn val="ctr"/>
        <c:lblOffset val="100"/>
        <c:noMultiLvlLbl val="0"/>
      </c:catAx>
      <c:valAx>
        <c:axId val="554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Health Insurance Coverage American Indian Males 35-64,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0" i="0" baseline="0">
                <a:effectLst/>
              </a:rPr>
              <a:t>United States 2011-2013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D-4FB8-8673-9A62ECA44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(AmerIndian_AKNative!$AI$9,AmerIndian_AKNative!$AI$11,AmerIndian_AKNative!$AI$15,AmerIndian_AKNative!$AI$19,AmerIndian_AKNative!$AI$23,AmerIndian_AKNative!$AI$28,AmerIndian_AKNative!$AI$31,AmerIndian_AKNative!$AI$36,AmerIndian_AKNative!$AI$40)</c:f>
              <c:numCache>
                <c:formatCode>0%</c:formatCode>
                <c:ptCount val="9"/>
                <c:pt idx="0">
                  <c:v>0.19136561904761903</c:v>
                </c:pt>
                <c:pt idx="1">
                  <c:v>0.15505400000000003</c:v>
                </c:pt>
                <c:pt idx="2">
                  <c:v>0.24197549999999995</c:v>
                </c:pt>
                <c:pt idx="3">
                  <c:v>0.15152399999999999</c:v>
                </c:pt>
                <c:pt idx="4">
                  <c:v>0.25158900000000001</c:v>
                </c:pt>
                <c:pt idx="5">
                  <c:v>0.20988000000000001</c:v>
                </c:pt>
                <c:pt idx="6">
                  <c:v>0.2108673333333333</c:v>
                </c:pt>
                <c:pt idx="7">
                  <c:v>0.14113249999999999</c:v>
                </c:pt>
                <c:pt idx="8">
                  <c:v>0.13259100000000001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D-4FB8-8673-9A62ECA444F7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3D-4FB8-8673-9A62ECA44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(AmerIndian_AKNative!$AR$9,AmerIndian_AKNative!$AR$11,AmerIndian_AKNative!$AR$15,AmerIndian_AKNative!$AR$19,AmerIndian_AKNative!$AR$23,AmerIndian_AKNative!$AR$28,AmerIndian_AKNative!$AR$31,AmerIndian_AKNative!$AR$36,AmerIndian_AKNative!$AR$40)</c:f>
              <c:numCache>
                <c:formatCode>0%</c:formatCode>
                <c:ptCount val="9"/>
                <c:pt idx="0">
                  <c:v>0.19615071428571432</c:v>
                </c:pt>
                <c:pt idx="1">
                  <c:v>0.21476250000000002</c:v>
                </c:pt>
                <c:pt idx="2">
                  <c:v>0.197602</c:v>
                </c:pt>
                <c:pt idx="3">
                  <c:v>0.22545599999999999</c:v>
                </c:pt>
                <c:pt idx="4">
                  <c:v>0.14705566666666667</c:v>
                </c:pt>
                <c:pt idx="5">
                  <c:v>0.19652400000000006</c:v>
                </c:pt>
                <c:pt idx="6">
                  <c:v>0.18232133333333334</c:v>
                </c:pt>
                <c:pt idx="7">
                  <c:v>0.20091500000000001</c:v>
                </c:pt>
                <c:pt idx="8">
                  <c:v>0.22318100000000005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D-4FB8-8673-9A62ECA444F7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3D-4FB8-8673-9A62ECA444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(AmerIndian_AKNative!$BA$9,AmerIndian_AKNative!$BA$11,AmerIndian_AKNative!$BA$15,AmerIndian_AKNative!$BA$19,AmerIndian_AKNative!$BA$23,AmerIndian_AKNative!$BA$28,AmerIndian_AKNative!$BA$31,AmerIndian_AKNative!$BA$36,AmerIndian_AKNative!$BA$40)</c:f>
              <c:numCache>
                <c:formatCode>0%</c:formatCode>
                <c:ptCount val="9"/>
                <c:pt idx="0">
                  <c:v>0.12734469047619049</c:v>
                </c:pt>
                <c:pt idx="1">
                  <c:v>0.15751400000000002</c:v>
                </c:pt>
                <c:pt idx="2">
                  <c:v>0.11822350000000001</c:v>
                </c:pt>
                <c:pt idx="3">
                  <c:v>0.141764</c:v>
                </c:pt>
                <c:pt idx="4">
                  <c:v>0.11044233333333332</c:v>
                </c:pt>
                <c:pt idx="5">
                  <c:v>0.11161800000000001</c:v>
                </c:pt>
                <c:pt idx="6">
                  <c:v>0.10745266666666665</c:v>
                </c:pt>
                <c:pt idx="7">
                  <c:v>0.15434500000000001</c:v>
                </c:pt>
                <c:pt idx="8">
                  <c:v>0.14756733333333336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D-4FB8-8673-9A62ECA444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0406512"/>
        <c:axId val="470407168"/>
      </c:barChart>
      <c:catAx>
        <c:axId val="4704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7168"/>
        <c:crosses val="autoZero"/>
        <c:auto val="1"/>
        <c:lblAlgn val="ctr"/>
        <c:lblOffset val="100"/>
        <c:noMultiLvlLbl val="0"/>
      </c:catAx>
      <c:valAx>
        <c:axId val="470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Health Insurance Coverage American Indian Males 65+,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0" i="0" baseline="0">
                <a:effectLst/>
              </a:rPr>
              <a:t>United States 2011-2013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7-496B-B612-96659C4E98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(AmerIndian_AKNative!$AJ$9,AmerIndian_AKNative!$AJ$11,AmerIndian_AKNative!$AJ$15,AmerIndian_AKNative!$AJ$19,AmerIndian_AKNative!$AJ$23,AmerIndian_AKNative!$AJ$28,AmerIndian_AKNative!$AJ$31,AmerIndian_AKNative!$AJ$36,AmerIndian_AKNative!$AJ$40)</c:f>
              <c:numCache>
                <c:formatCode>0%</c:formatCode>
                <c:ptCount val="9"/>
                <c:pt idx="0">
                  <c:v>0.17790021428571431</c:v>
                </c:pt>
                <c:pt idx="1">
                  <c:v>0.14521900000000001</c:v>
                </c:pt>
                <c:pt idx="2">
                  <c:v>0.212147</c:v>
                </c:pt>
                <c:pt idx="3">
                  <c:v>0.14363400000000001</c:v>
                </c:pt>
                <c:pt idx="4">
                  <c:v>0.25847633333333336</c:v>
                </c:pt>
                <c:pt idx="5">
                  <c:v>0.18612000000000001</c:v>
                </c:pt>
                <c:pt idx="6">
                  <c:v>0.19998366666666667</c:v>
                </c:pt>
                <c:pt idx="7">
                  <c:v>0.11162649999999999</c:v>
                </c:pt>
                <c:pt idx="8">
                  <c:v>0.13331400000000002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7-496B-B612-96659C4E98EB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A7-496B-B612-96659C4E98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(AmerIndian_AKNative!$AS$9,AmerIndian_AKNative!$AS$11,AmerIndian_AKNative!$AS$15,AmerIndian_AKNative!$AS$19,AmerIndian_AKNative!$AS$23,AmerIndian_AKNative!$AS$28,AmerIndian_AKNative!$AS$31,AmerIndian_AKNative!$AS$36,AmerIndian_AKNative!$AS$40)</c:f>
              <c:numCache>
                <c:formatCode>0%</c:formatCode>
                <c:ptCount val="9"/>
                <c:pt idx="0">
                  <c:v>0.18102757142857143</c:v>
                </c:pt>
                <c:pt idx="1">
                  <c:v>0.20322000000000001</c:v>
                </c:pt>
                <c:pt idx="2">
                  <c:v>0.174568</c:v>
                </c:pt>
                <c:pt idx="3">
                  <c:v>0.21338400000000002</c:v>
                </c:pt>
                <c:pt idx="4">
                  <c:v>0.14967233333333332</c:v>
                </c:pt>
                <c:pt idx="5">
                  <c:v>0.17427600000000001</c:v>
                </c:pt>
                <c:pt idx="6">
                  <c:v>0.17219266666666666</c:v>
                </c:pt>
                <c:pt idx="7">
                  <c:v>0.15939900000000001</c:v>
                </c:pt>
                <c:pt idx="8">
                  <c:v>0.22370100000000001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7-496B-B612-96659C4E98EB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A7-496B-B612-96659C4E98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(AmerIndian_AKNative!$A$9,AmerIndian_AKNative!$A$11,AmerIndian_AKNative!$A$15,AmerIndian_AKNative!$A$19,AmerIndian_AKNative!$A$23,AmerIndian_AKNative!$A$28,AmerIndian_AKNative!$A$31,AmerIndian_AKNative!$A$36,AmerIndian_AKNative!$A$40)</c:f>
              <c:strCache>
                <c:ptCount val="9"/>
                <c:pt idx="0">
                  <c:v>American Indian</c:v>
                </c:pt>
                <c:pt idx="1">
                  <c:v>Alaskan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Eastern Region</c:v>
                </c:pt>
                <c:pt idx="7">
                  <c:v>Navajo Region</c:v>
                </c:pt>
                <c:pt idx="8">
                  <c:v>Western Region</c:v>
                </c:pt>
              </c:strCache>
            </c:strRef>
          </c:cat>
          <c:val>
            <c:numRef>
              <c:f>(AmerIndian_AKNative!$BB$9,AmerIndian_AKNative!$BB$11,AmerIndian_AKNative!$BB$15,AmerIndian_AKNative!$BB$19,AmerIndian_AKNative!$BB$23,AmerIndian_AKNative!$BB$28,AmerIndian_AKNative!$BB$31,AmerIndian_AKNative!$BB$36,AmerIndian_AKNative!$BB$40)</c:f>
              <c:numCache>
                <c:formatCode>0%</c:formatCode>
                <c:ptCount val="9"/>
                <c:pt idx="0">
                  <c:v>0.11740404761904763</c:v>
                </c:pt>
                <c:pt idx="1">
                  <c:v>0.14819949999999998</c:v>
                </c:pt>
                <c:pt idx="2">
                  <c:v>0.10454900000000002</c:v>
                </c:pt>
                <c:pt idx="3">
                  <c:v>0.13416600000000001</c:v>
                </c:pt>
                <c:pt idx="4">
                  <c:v>0.112081</c:v>
                </c:pt>
                <c:pt idx="5">
                  <c:v>9.8981999999999987E-2</c:v>
                </c:pt>
                <c:pt idx="6">
                  <c:v>0.10183533333333335</c:v>
                </c:pt>
                <c:pt idx="7">
                  <c:v>0.121833</c:v>
                </c:pt>
                <c:pt idx="8">
                  <c:v>0.14838199999999999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7-496B-B612-96659C4E98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367240"/>
        <c:axId val="468366584"/>
      </c:barChart>
      <c:catAx>
        <c:axId val="46836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66584"/>
        <c:crosses val="autoZero"/>
        <c:auto val="1"/>
        <c:lblAlgn val="ctr"/>
        <c:lblOffset val="100"/>
        <c:noMultiLvlLbl val="0"/>
      </c:catAx>
      <c:valAx>
        <c:axId val="4683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6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Health Insurance Coverage Alaskan Indian Males 18-34,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0" i="0" baseline="0">
                <a:effectLst/>
              </a:rPr>
              <a:t>United States 2011-2013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9-46FA-89C5-CD8C45813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(AKNative!$A$11,AKNative!$A$12:$A$13)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(AKNative!$AH$11,AKNative!$AH$12:$AH$13)</c:f>
              <c:numCache>
                <c:formatCode>0%</c:formatCode>
                <c:ptCount val="3"/>
                <c:pt idx="0">
                  <c:v>0.15861500000000001</c:v>
                </c:pt>
                <c:pt idx="1">
                  <c:v>0.18281000000000003</c:v>
                </c:pt>
                <c:pt idx="2">
                  <c:v>0.13442000000000001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9-46FA-89C5-CD8C45813BBD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B9-46FA-89C5-CD8C45813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(AKNative!$A$11,AKNative!$A$12:$A$13)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(AKNative!$AQ$11,AKNative!$AQ$12:$AQ$13)</c:f>
              <c:numCache>
                <c:formatCode>0%</c:formatCode>
                <c:ptCount val="3"/>
                <c:pt idx="0">
                  <c:v>0.22138249999999998</c:v>
                </c:pt>
                <c:pt idx="1">
                  <c:v>0.18684999999999999</c:v>
                </c:pt>
                <c:pt idx="2">
                  <c:v>0.255915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9-46FA-89C5-CD8C45813BBD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B9-46FA-89C5-CD8C45813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(AKNative!$A$11,AKNative!$A$12:$A$13)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(AKNative!$AZ$11,AKNative!$AZ$12:$AZ$13)</c:f>
              <c:numCache>
                <c:formatCode>0%</c:formatCode>
                <c:ptCount val="3"/>
                <c:pt idx="0">
                  <c:v>0.1616805</c:v>
                </c:pt>
                <c:pt idx="1">
                  <c:v>0.16412499999999999</c:v>
                </c:pt>
                <c:pt idx="2">
                  <c:v>0.15923600000000002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B9-46FA-89C5-CD8C45813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421496"/>
        <c:axId val="326422152"/>
      </c:barChart>
      <c:catAx>
        <c:axId val="3264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2152"/>
        <c:crosses val="autoZero"/>
        <c:auto val="1"/>
        <c:lblAlgn val="ctr"/>
        <c:lblOffset val="100"/>
        <c:noMultiLvlLbl val="0"/>
      </c:catAx>
      <c:valAx>
        <c:axId val="32642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Health Insurance Coverage Alaskan Indian Males 35-64,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0" i="0" baseline="0">
                <a:effectLst/>
              </a:rPr>
              <a:t>United States 2011-2013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6-47F4-A241-2B7F916BE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AKNative!$AI$11:$AI$13</c:f>
              <c:numCache>
                <c:formatCode>0%</c:formatCode>
                <c:ptCount val="3"/>
                <c:pt idx="0">
                  <c:v>0.15505400000000003</c:v>
                </c:pt>
                <c:pt idx="1">
                  <c:v>0.18244800000000005</c:v>
                </c:pt>
                <c:pt idx="2">
                  <c:v>0.12766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6-47F4-A241-2B7F916BE2C6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86-47F4-A241-2B7F916BE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AKNative!$AR$11:$AR$13</c:f>
              <c:numCache>
                <c:formatCode>0%</c:formatCode>
                <c:ptCount val="3"/>
                <c:pt idx="0">
                  <c:v>0.21476250000000002</c:v>
                </c:pt>
                <c:pt idx="1">
                  <c:v>0.18648000000000003</c:v>
                </c:pt>
                <c:pt idx="2">
                  <c:v>0.24304500000000001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6-47F4-A241-2B7F916BE2C6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6-47F4-A241-2B7F916BE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AKNative!$BA$11:$BA$13</c:f>
              <c:numCache>
                <c:formatCode>0%</c:formatCode>
                <c:ptCount val="3"/>
                <c:pt idx="0">
                  <c:v>0.15751400000000002</c:v>
                </c:pt>
                <c:pt idx="1">
                  <c:v>0.16380000000000003</c:v>
                </c:pt>
                <c:pt idx="2">
                  <c:v>0.151228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86-47F4-A241-2B7F916BE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121488"/>
        <c:axId val="326115912"/>
      </c:barChart>
      <c:catAx>
        <c:axId val="3261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5912"/>
        <c:crosses val="autoZero"/>
        <c:auto val="1"/>
        <c:lblAlgn val="ctr"/>
        <c:lblOffset val="100"/>
        <c:noMultiLvlLbl val="0"/>
      </c:catAx>
      <c:valAx>
        <c:axId val="3261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Health Insurance Coverage Alaskan Indian Males 65+,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0" i="0" baseline="0">
                <a:effectLst/>
              </a:rPr>
              <a:t>United States 2011-2013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B-4A78-AB83-D93EBA5EA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AKNative!$AJ$11:$AJ$13</c:f>
              <c:numCache>
                <c:formatCode>0%</c:formatCode>
                <c:ptCount val="3"/>
                <c:pt idx="0">
                  <c:v>0.14521900000000001</c:v>
                </c:pt>
                <c:pt idx="1">
                  <c:v>0.16615800000000003</c:v>
                </c:pt>
                <c:pt idx="2">
                  <c:v>0.12427999999999999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B-4A78-AB83-D93EBA5EAEB4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AB-4A78-AB83-D93EBA5EA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AKNative!$AS$11:$AS$13</c:f>
              <c:numCache>
                <c:formatCode>0%</c:formatCode>
                <c:ptCount val="3"/>
                <c:pt idx="0">
                  <c:v>0.20322000000000001</c:v>
                </c:pt>
                <c:pt idx="1">
                  <c:v>0.16983000000000001</c:v>
                </c:pt>
                <c:pt idx="2">
                  <c:v>0.23660999999999999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B-4A78-AB83-D93EBA5EAEB4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B-4A78-AB83-D93EBA5EA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AKNative!$A$11:$A$13</c:f>
              <c:strCache>
                <c:ptCount val="3"/>
                <c:pt idx="0">
                  <c:v>Alaskan Indian</c:v>
                </c:pt>
                <c:pt idx="1">
                  <c:v>Inupiat</c:v>
                </c:pt>
                <c:pt idx="2">
                  <c:v>Yup'ik</c:v>
                </c:pt>
              </c:strCache>
            </c:strRef>
          </c:cat>
          <c:val>
            <c:numRef>
              <c:f>AKNative!$BB$11:$BB$13</c:f>
              <c:numCache>
                <c:formatCode>0%</c:formatCode>
                <c:ptCount val="3"/>
                <c:pt idx="0">
                  <c:v>0.14819949999999998</c:v>
                </c:pt>
                <c:pt idx="1">
                  <c:v>0.149175</c:v>
                </c:pt>
                <c:pt idx="2">
                  <c:v>0.14722399999999999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B-4A78-AB83-D93EBA5EA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3934864"/>
        <c:axId val="333930272"/>
      </c:barChart>
      <c:catAx>
        <c:axId val="3339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0272"/>
        <c:crosses val="autoZero"/>
        <c:auto val="1"/>
        <c:lblAlgn val="ctr"/>
        <c:lblOffset val="100"/>
        <c:noMultiLvlLbl val="0"/>
      </c:catAx>
      <c:valAx>
        <c:axId val="3339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Great Plains Region Males 35-64,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2-4ED1-88D9-AAA4A8305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GreatPlains!$AI$15:$AI$17</c:f>
              <c:numCache>
                <c:formatCode>0%</c:formatCode>
                <c:ptCount val="3"/>
                <c:pt idx="0">
                  <c:v>0.24197549999999995</c:v>
                </c:pt>
                <c:pt idx="1">
                  <c:v>0.18113099999999996</c:v>
                </c:pt>
                <c:pt idx="2">
                  <c:v>0.30281999999999998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2-4ED1-88D9-AAA4A8305036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C2-4ED1-88D9-AAA4A8305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GreatPlains!$AR$15:$AR$17</c:f>
              <c:numCache>
                <c:formatCode>0%</c:formatCode>
                <c:ptCount val="3"/>
                <c:pt idx="0">
                  <c:v>0.197602</c:v>
                </c:pt>
                <c:pt idx="1">
                  <c:v>0.22628400000000001</c:v>
                </c:pt>
                <c:pt idx="2">
                  <c:v>0.16891999999999999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2-4ED1-88D9-AAA4A8305036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C2-4ED1-88D9-AAA4A8305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GreatPlains!$BA$15:$BA$17</c:f>
              <c:numCache>
                <c:formatCode>0%</c:formatCode>
                <c:ptCount val="3"/>
                <c:pt idx="0">
                  <c:v>0.11822350000000001</c:v>
                </c:pt>
                <c:pt idx="1">
                  <c:v>0.14168700000000001</c:v>
                </c:pt>
                <c:pt idx="2">
                  <c:v>9.4759999999999997E-2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2-4ED1-88D9-AAA4A83050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044224"/>
        <c:axId val="464045536"/>
      </c:barChart>
      <c:catAx>
        <c:axId val="4640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45536"/>
        <c:crosses val="autoZero"/>
        <c:auto val="1"/>
        <c:lblAlgn val="ctr"/>
        <c:lblOffset val="100"/>
        <c:noMultiLvlLbl val="0"/>
      </c:catAx>
      <c:valAx>
        <c:axId val="464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Great Plains Region Males 65+,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C-4779-A37A-26373322B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GreatPlains!$AJ$15:$AJ$17</c:f>
              <c:numCache>
                <c:formatCode>0%</c:formatCode>
                <c:ptCount val="3"/>
                <c:pt idx="0">
                  <c:v>0.212147</c:v>
                </c:pt>
                <c:pt idx="1">
                  <c:v>0.162634</c:v>
                </c:pt>
                <c:pt idx="2">
                  <c:v>0.26166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C-4779-A37A-26373322B86F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4C-4779-A37A-26373322B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GreatPlains!$AS$15:$AS$17</c:f>
              <c:numCache>
                <c:formatCode>0%</c:formatCode>
                <c:ptCount val="3"/>
                <c:pt idx="0">
                  <c:v>0.174568</c:v>
                </c:pt>
                <c:pt idx="1">
                  <c:v>0.203176</c:v>
                </c:pt>
                <c:pt idx="2">
                  <c:v>0.14596000000000001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C-4779-A37A-26373322B86F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C-4779-A37A-26373322B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GreatPlains!$BB$15:$BB$17</c:f>
              <c:numCache>
                <c:formatCode>0%</c:formatCode>
                <c:ptCount val="3"/>
                <c:pt idx="0">
                  <c:v>0.10454900000000002</c:v>
                </c:pt>
                <c:pt idx="1">
                  <c:v>0.12721800000000003</c:v>
                </c:pt>
                <c:pt idx="2">
                  <c:v>8.1880000000000008E-2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4C-4779-A37A-26373322B8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280752"/>
        <c:axId val="326284688"/>
      </c:barChart>
      <c:catAx>
        <c:axId val="3262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84688"/>
        <c:crosses val="autoZero"/>
        <c:auto val="1"/>
        <c:lblAlgn val="ctr"/>
        <c:lblOffset val="100"/>
        <c:noMultiLvlLbl val="0"/>
      </c:catAx>
      <c:valAx>
        <c:axId val="3262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Great Plains Region Males 18-34,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F-4235-99F2-4A47FF69E5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GreatPlains!$AH$15:$AH$17</c:f>
              <c:numCache>
                <c:formatCode>0%</c:formatCode>
                <c:ptCount val="3"/>
                <c:pt idx="0">
                  <c:v>0.2438495</c:v>
                </c:pt>
                <c:pt idx="1">
                  <c:v>0.18252699999999999</c:v>
                </c:pt>
                <c:pt idx="2">
                  <c:v>0.305172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F-4235-99F2-4A47FF69E553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5F-4235-99F2-4A47FF69E5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GreatPlains!$AQ$15:$AQ$17</c:f>
              <c:numCache>
                <c:formatCode>0%</c:formatCode>
                <c:ptCount val="3"/>
                <c:pt idx="0">
                  <c:v>0.19912999999999997</c:v>
                </c:pt>
                <c:pt idx="1">
                  <c:v>0.22802800000000001</c:v>
                </c:pt>
                <c:pt idx="2">
                  <c:v>0.17023199999999997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F-4235-99F2-4A47FF69E553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5F-4235-99F2-4A47FF69E5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GreatPlains!$A$15:$A$17</c:f>
              <c:strCache>
                <c:ptCount val="3"/>
                <c:pt idx="0">
                  <c:v>Great Plains Region</c:v>
                </c:pt>
                <c:pt idx="1">
                  <c:v>Apache</c:v>
                </c:pt>
                <c:pt idx="2">
                  <c:v>Potawatomi</c:v>
                </c:pt>
              </c:strCache>
            </c:strRef>
          </c:cat>
          <c:val>
            <c:numRef>
              <c:f>GreatPlains!$AZ$15:$AZ$17</c:f>
              <c:numCache>
                <c:formatCode>0%</c:formatCode>
                <c:ptCount val="3"/>
                <c:pt idx="0">
                  <c:v>0.11913749999999999</c:v>
                </c:pt>
                <c:pt idx="1">
                  <c:v>0.14277899999999999</c:v>
                </c:pt>
                <c:pt idx="2">
                  <c:v>9.5495999999999998E-2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5F-4235-99F2-4A47FF69E5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8016744"/>
        <c:axId val="338017072"/>
      </c:barChart>
      <c:catAx>
        <c:axId val="3380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7072"/>
        <c:crosses val="autoZero"/>
        <c:auto val="1"/>
        <c:lblAlgn val="ctr"/>
        <c:lblOffset val="100"/>
        <c:noMultiLvlLbl val="0"/>
      </c:catAx>
      <c:valAx>
        <c:axId val="3380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Health Insurance Coverage Rocky Mountains Region Males 18-34, 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United States 2011-2013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D-4C5D-840C-F070EA646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RockyMountain!$AH$19:$AH$21</c:f>
              <c:numCache>
                <c:formatCode>0%</c:formatCode>
                <c:ptCount val="3"/>
                <c:pt idx="0">
                  <c:v>0.16627150000000002</c:v>
                </c:pt>
                <c:pt idx="1">
                  <c:v>0.19198299999999999</c:v>
                </c:pt>
                <c:pt idx="2">
                  <c:v>0.14056000000000002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D-4C5D-840C-F070EA6468FC}"/>
            </c:ext>
          </c:extLst>
        </c:ser>
        <c:ser>
          <c:idx val="1"/>
          <c:order val="1"/>
          <c:tx>
            <c:v>18-34 Private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FD-4C5D-840C-F070EA646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RockyMountain!$AQ$19:$AQ$21</c:f>
              <c:numCache>
                <c:formatCode>0%</c:formatCode>
                <c:ptCount val="3"/>
                <c:pt idx="0">
                  <c:v>0.24570999999999998</c:v>
                </c:pt>
                <c:pt idx="1">
                  <c:v>0.25447599999999998</c:v>
                </c:pt>
                <c:pt idx="2">
                  <c:v>0.23694400000000002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D-4C5D-840C-F070EA6468FC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FD-4C5D-840C-F070EA646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RockyMountain!$AZ$19:$AZ$21</c:f>
              <c:numCache>
                <c:formatCode>0%</c:formatCode>
                <c:ptCount val="3"/>
                <c:pt idx="0">
                  <c:v>0.1544625</c:v>
                </c:pt>
                <c:pt idx="1">
                  <c:v>0.159329</c:v>
                </c:pt>
                <c:pt idx="2">
                  <c:v>0.14959599999999998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FD-4C5D-840C-F070EA6468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136496"/>
        <c:axId val="464140432"/>
      </c:barChart>
      <c:catAx>
        <c:axId val="4641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0432"/>
        <c:crosses val="autoZero"/>
        <c:auto val="1"/>
        <c:lblAlgn val="ctr"/>
        <c:lblOffset val="100"/>
        <c:noMultiLvlLbl val="0"/>
      </c:catAx>
      <c:valAx>
        <c:axId val="464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Asian Males 35-64,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(Asian!$AI$2,Asian!$AI$3,Asian!$AI$10,Asian!$AI$21)</c:f>
              <c:numCache>
                <c:formatCode>0%</c:formatCode>
                <c:ptCount val="4"/>
                <c:pt idx="0">
                  <c:v>0.31808999999999998</c:v>
                </c:pt>
                <c:pt idx="1">
                  <c:v>0.32265574999999996</c:v>
                </c:pt>
                <c:pt idx="2">
                  <c:v>0.25698100000000001</c:v>
                </c:pt>
                <c:pt idx="3">
                  <c:v>0.31786360000000002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4A83-A03C-31E515C1CF0B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(Asian!$AR$2,Asian!$AR$3,Asian!$AR$10,Asian!$AR$21)</c:f>
              <c:numCache>
                <c:formatCode>0%</c:formatCode>
                <c:ptCount val="4"/>
                <c:pt idx="0">
                  <c:v>9.8193000000000003E-2</c:v>
                </c:pt>
                <c:pt idx="1">
                  <c:v>8.7888250000000015E-2</c:v>
                </c:pt>
                <c:pt idx="2">
                  <c:v>0.13578849999999998</c:v>
                </c:pt>
                <c:pt idx="3">
                  <c:v>0.14458799999999999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4A83-A03C-31E515C1CF0B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(Asian!$BA$2,Asian!$BA$3,Asian!$BA$10,Asian!$BA$21)</c:f>
              <c:numCache>
                <c:formatCode>0%</c:formatCode>
                <c:ptCount val="4"/>
                <c:pt idx="0">
                  <c:v>6.9150000000000003E-2</c:v>
                </c:pt>
                <c:pt idx="1">
                  <c:v>6.0066750000000002E-2</c:v>
                </c:pt>
                <c:pt idx="2">
                  <c:v>8.5388124999999981E-2</c:v>
                </c:pt>
                <c:pt idx="3">
                  <c:v>0.10319959999999999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C-4A83-A03C-31E515C1CF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3395856"/>
        <c:axId val="503392248"/>
      </c:barChart>
      <c:catAx>
        <c:axId val="5033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2248"/>
        <c:crosses val="autoZero"/>
        <c:auto val="1"/>
        <c:lblAlgn val="ctr"/>
        <c:lblOffset val="100"/>
        <c:noMultiLvlLbl val="0"/>
      </c:catAx>
      <c:valAx>
        <c:axId val="5033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5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Health Insurance Coverage Rocky Mountains Region Males 35-64, 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United States 2011-2013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E-4EEA-811A-BE967A482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RockyMountain!$AI$19:$AI$21</c:f>
              <c:numCache>
                <c:formatCode>0%</c:formatCode>
                <c:ptCount val="3"/>
                <c:pt idx="0">
                  <c:v>0.15152399999999999</c:v>
                </c:pt>
                <c:pt idx="1">
                  <c:v>0.166408</c:v>
                </c:pt>
                <c:pt idx="2">
                  <c:v>0.13664000000000001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E-4EEA-811A-BE967A482AB9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E-4EEA-811A-BE967A482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RockyMountain!$AR$19:$AR$21</c:f>
              <c:numCache>
                <c:formatCode>0%</c:formatCode>
                <c:ptCount val="3"/>
                <c:pt idx="0">
                  <c:v>0.22545599999999999</c:v>
                </c:pt>
                <c:pt idx="1">
                  <c:v>0.22057599999999999</c:v>
                </c:pt>
                <c:pt idx="2">
                  <c:v>0.23033600000000001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E-4EEA-811A-BE967A482AB9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E-4EEA-811A-BE967A482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RockyMountain!$BA$19:$BA$21</c:f>
              <c:numCache>
                <c:formatCode>0%</c:formatCode>
                <c:ptCount val="3"/>
                <c:pt idx="0">
                  <c:v>0.141764</c:v>
                </c:pt>
                <c:pt idx="1">
                  <c:v>0.138104</c:v>
                </c:pt>
                <c:pt idx="2">
                  <c:v>0.145424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EE-4EEA-811A-BE967A48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6720048"/>
        <c:axId val="466721360"/>
      </c:barChart>
      <c:catAx>
        <c:axId val="4667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21360"/>
        <c:crosses val="autoZero"/>
        <c:auto val="1"/>
        <c:lblAlgn val="ctr"/>
        <c:lblOffset val="100"/>
        <c:noMultiLvlLbl val="0"/>
      </c:catAx>
      <c:valAx>
        <c:axId val="466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Health Insurance Coverage Rocky Mountains Region Males 65+, 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United States 2011-2013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0C-42B7-A3B3-406A30B3D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RockyMountain!$AJ$19:$AJ$21</c:f>
              <c:numCache>
                <c:formatCode>0%</c:formatCode>
                <c:ptCount val="3"/>
                <c:pt idx="0">
                  <c:v>0.14363400000000001</c:v>
                </c:pt>
                <c:pt idx="1">
                  <c:v>0.15958800000000001</c:v>
                </c:pt>
                <c:pt idx="2">
                  <c:v>0.12768000000000002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C-42B7-A3B3-406A30B3D4D3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0C-42B7-A3B3-406A30B3D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RockyMountain!$AS$19:$AS$21</c:f>
              <c:numCache>
                <c:formatCode>0%</c:formatCode>
                <c:ptCount val="3"/>
                <c:pt idx="0">
                  <c:v>0.21338400000000002</c:v>
                </c:pt>
                <c:pt idx="1">
                  <c:v>0.211536</c:v>
                </c:pt>
                <c:pt idx="2">
                  <c:v>0.21523200000000001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0C-42B7-A3B3-406A30B3D4D3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RockyMountain!$A$19:$A$21</c:f>
              <c:strCache>
                <c:ptCount val="3"/>
                <c:pt idx="0">
                  <c:v>Rocky Mountains Region</c:v>
                </c:pt>
                <c:pt idx="1">
                  <c:v>Blackfeet</c:v>
                </c:pt>
                <c:pt idx="2">
                  <c:v>Sioux</c:v>
                </c:pt>
              </c:strCache>
            </c:strRef>
          </c:cat>
          <c:val>
            <c:numRef>
              <c:f>RockyMountain!$BB$19:$BB$21</c:f>
              <c:numCache>
                <c:formatCode>0%</c:formatCode>
                <c:ptCount val="3"/>
                <c:pt idx="0">
                  <c:v>0.13416600000000001</c:v>
                </c:pt>
                <c:pt idx="1">
                  <c:v>0.13244400000000001</c:v>
                </c:pt>
                <c:pt idx="2">
                  <c:v>0.13588800000000001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C-42B7-A3B3-406A30B3D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2979632"/>
        <c:axId val="542980288"/>
      </c:barChart>
      <c:catAx>
        <c:axId val="5429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0288"/>
        <c:crosses val="autoZero"/>
        <c:auto val="1"/>
        <c:lblAlgn val="ctr"/>
        <c:lblOffset val="100"/>
        <c:noMultiLvlLbl val="0"/>
      </c:catAx>
      <c:valAx>
        <c:axId val="542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Eastern OK Region Males 18-34,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0-43FB-BA6B-BE343E70E3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EasternOK!$AH$23:$AH$26</c:f>
              <c:numCache>
                <c:formatCode>0%</c:formatCode>
                <c:ptCount val="4"/>
                <c:pt idx="0">
                  <c:v>0.28347833333333333</c:v>
                </c:pt>
                <c:pt idx="1">
                  <c:v>0.24890099999999998</c:v>
                </c:pt>
                <c:pt idx="2">
                  <c:v>0.34105599999999997</c:v>
                </c:pt>
                <c:pt idx="3">
                  <c:v>0.26047800000000004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0-43FB-BA6B-BE343E70E359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C0-43FB-BA6B-BE343E70E3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EasternOK!$AQ$23:$AQ$26</c:f>
              <c:numCache>
                <c:formatCode>0%</c:formatCode>
                <c:ptCount val="4"/>
                <c:pt idx="0">
                  <c:v>0.16337299999999999</c:v>
                </c:pt>
                <c:pt idx="1">
                  <c:v>0.175062</c:v>
                </c:pt>
                <c:pt idx="2">
                  <c:v>0.16585599999999998</c:v>
                </c:pt>
                <c:pt idx="3">
                  <c:v>0.149201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0-43FB-BA6B-BE343E70E359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0-43FB-BA6B-BE343E70E3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EasternOK!$AZ$23:$AZ$26</c:f>
              <c:numCache>
                <c:formatCode>0%</c:formatCode>
                <c:ptCount val="4"/>
                <c:pt idx="0">
                  <c:v>0.12321366666666667</c:v>
                </c:pt>
                <c:pt idx="1">
                  <c:v>0.11442599999999999</c:v>
                </c:pt>
                <c:pt idx="2">
                  <c:v>0.12497599999999999</c:v>
                </c:pt>
                <c:pt idx="3">
                  <c:v>0.13023900000000002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0-43FB-BA6B-BE343E70E3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3959464"/>
        <c:axId val="333957168"/>
      </c:barChart>
      <c:catAx>
        <c:axId val="3339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57168"/>
        <c:crosses val="autoZero"/>
        <c:auto val="1"/>
        <c:lblAlgn val="ctr"/>
        <c:lblOffset val="100"/>
        <c:noMultiLvlLbl val="0"/>
      </c:catAx>
      <c:valAx>
        <c:axId val="3339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Eastern OK Region Males 35-64,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D3-40CF-8826-A053A56CF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EasternOK!$AI$23:$AI$26</c:f>
              <c:numCache>
                <c:formatCode>0%</c:formatCode>
                <c:ptCount val="4"/>
                <c:pt idx="0">
                  <c:v>0.25158900000000001</c:v>
                </c:pt>
                <c:pt idx="1">
                  <c:v>0.246865</c:v>
                </c:pt>
                <c:pt idx="2">
                  <c:v>0.27039199999999997</c:v>
                </c:pt>
                <c:pt idx="3">
                  <c:v>0.23751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3-40CF-8826-A053A56CF98F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D3-40CF-8826-A053A56CF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EasternOK!$AR$23:$AR$26</c:f>
              <c:numCache>
                <c:formatCode>0%</c:formatCode>
                <c:ptCount val="4"/>
                <c:pt idx="0">
                  <c:v>0.14705566666666667</c:v>
                </c:pt>
                <c:pt idx="1">
                  <c:v>0.17362999999999998</c:v>
                </c:pt>
                <c:pt idx="2">
                  <c:v>0.13149199999999997</c:v>
                </c:pt>
                <c:pt idx="3">
                  <c:v>0.136045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3-40CF-8826-A053A56CF98F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D3-40CF-8826-A053A56CF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EasternOK!$A$23:$A$26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EasternOK!$BA$23:$BA$26</c:f>
              <c:numCache>
                <c:formatCode>0%</c:formatCode>
                <c:ptCount val="4"/>
                <c:pt idx="0">
                  <c:v>0.11044233333333332</c:v>
                </c:pt>
                <c:pt idx="1">
                  <c:v>0.11348999999999999</c:v>
                </c:pt>
                <c:pt idx="2">
                  <c:v>9.908199999999999E-2</c:v>
                </c:pt>
                <c:pt idx="3">
                  <c:v>0.118755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D3-40CF-8826-A053A56CF9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236056"/>
        <c:axId val="551241632"/>
      </c:barChart>
      <c:catAx>
        <c:axId val="5512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1632"/>
        <c:crosses val="autoZero"/>
        <c:auto val="1"/>
        <c:lblAlgn val="ctr"/>
        <c:lblOffset val="100"/>
        <c:noMultiLvlLbl val="0"/>
      </c:catAx>
      <c:valAx>
        <c:axId val="551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Health Insurance Coverage Eastern OK Region Males 65+,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United States 2011-2013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F-4A78-A2B4-386D41C76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(EasternOK!$A$23,EasternOK!$A$24,EasternOK!$A$25,EasternOK!$A$26)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(EasternOK!$AJ$23,EasternOK!$AJ$24,EasternOK!$AJ$25,EasternOK!$AJ$26)</c:f>
              <c:numCache>
                <c:formatCode>0%</c:formatCode>
                <c:ptCount val="4"/>
                <c:pt idx="0">
                  <c:v>0.25847633333333336</c:v>
                </c:pt>
                <c:pt idx="1">
                  <c:v>0.243811</c:v>
                </c:pt>
                <c:pt idx="2">
                  <c:v>0.31185600000000002</c:v>
                </c:pt>
                <c:pt idx="3">
                  <c:v>0.21976200000000004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F-4A78-A2B4-386D41C76C51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BF-4A78-A2B4-386D41C76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(EasternOK!$A$23,EasternOK!$A$24,EasternOK!$A$25,EasternOK!$A$26)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(EasternOK!$AS$23,EasternOK!$AS$24,EasternOK!$AS$25,EasternOK!$AS$26)</c:f>
              <c:numCache>
                <c:formatCode>0%</c:formatCode>
                <c:ptCount val="4"/>
                <c:pt idx="0">
                  <c:v>0.14967233333333332</c:v>
                </c:pt>
                <c:pt idx="1">
                  <c:v>0.171482</c:v>
                </c:pt>
                <c:pt idx="2">
                  <c:v>0.15165599999999999</c:v>
                </c:pt>
                <c:pt idx="3">
                  <c:v>0.12587900000000002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F-4A78-A2B4-386D41C76C51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F-4A78-A2B4-386D41C76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(EasternOK!$A$23,EasternOK!$A$24,EasternOK!$A$25,EasternOK!$A$26)</c:f>
              <c:strCache>
                <c:ptCount val="4"/>
                <c:pt idx="0">
                  <c:v>Eastern OK Region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</c:strCache>
            </c:strRef>
          </c:cat>
          <c:val>
            <c:numRef>
              <c:f>(EasternOK!$BB$23,EasternOK!$BB$24,EasternOK!$BB$25,EasternOK!$BB$26)</c:f>
              <c:numCache>
                <c:formatCode>0%</c:formatCode>
                <c:ptCount val="4"/>
                <c:pt idx="0">
                  <c:v>0.112081</c:v>
                </c:pt>
                <c:pt idx="1">
                  <c:v>0.11208599999999999</c:v>
                </c:pt>
                <c:pt idx="2">
                  <c:v>0.114276</c:v>
                </c:pt>
                <c:pt idx="3">
                  <c:v>0.10988100000000002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F-4A78-A2B4-386D41C76C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240432"/>
        <c:axId val="611241744"/>
      </c:barChart>
      <c:catAx>
        <c:axId val="6112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1744"/>
        <c:crosses val="autoZero"/>
        <c:auto val="1"/>
        <c:lblAlgn val="ctr"/>
        <c:lblOffset val="100"/>
        <c:noMultiLvlLbl val="0"/>
      </c:catAx>
      <c:valAx>
        <c:axId val="6112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Midwest Region Males 18-34,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7-4632-8708-2D59861F3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Midwest!$AH$28:$AH$29</c:f>
              <c:numCache>
                <c:formatCode>0%</c:formatCode>
                <c:ptCount val="2"/>
                <c:pt idx="0">
                  <c:v>0.22044</c:v>
                </c:pt>
                <c:pt idx="1">
                  <c:v>0.22044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7-4632-8708-2D59861F3402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57-4632-8708-2D59861F3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Midwest!$AQ$28:$AQ$29</c:f>
              <c:numCache>
                <c:formatCode>0%</c:formatCode>
                <c:ptCount val="2"/>
                <c:pt idx="0">
                  <c:v>0.20641200000000001</c:v>
                </c:pt>
                <c:pt idx="1">
                  <c:v>0.20641200000000001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57-4632-8708-2D59861F3402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7-4632-8708-2D59861F3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Midwest!$AZ$28:$AZ$29</c:f>
              <c:numCache>
                <c:formatCode>0%</c:formatCode>
                <c:ptCount val="2"/>
                <c:pt idx="0">
                  <c:v>0.11723399999999999</c:v>
                </c:pt>
                <c:pt idx="1">
                  <c:v>0.11723399999999999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57-4632-8708-2D59861F34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3933224"/>
        <c:axId val="333937160"/>
      </c:barChart>
      <c:catAx>
        <c:axId val="33393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7160"/>
        <c:crosses val="autoZero"/>
        <c:auto val="1"/>
        <c:lblAlgn val="ctr"/>
        <c:lblOffset val="100"/>
        <c:noMultiLvlLbl val="0"/>
      </c:catAx>
      <c:valAx>
        <c:axId val="3339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Midwest Region Males 35-64,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D-48DD-B4FF-7C8DA2C76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Midwest!$AI$28:$AI$29</c:f>
              <c:numCache>
                <c:formatCode>0%</c:formatCode>
                <c:ptCount val="2"/>
                <c:pt idx="0">
                  <c:v>0.20988000000000001</c:v>
                </c:pt>
                <c:pt idx="1">
                  <c:v>0.20988000000000001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D-48DD-B4FF-7C8DA2C76C97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1D-48DD-B4FF-7C8DA2C76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Midwest!$AR$28:$AR$29</c:f>
              <c:numCache>
                <c:formatCode>0%</c:formatCode>
                <c:ptCount val="2"/>
                <c:pt idx="0">
                  <c:v>0.19652400000000006</c:v>
                </c:pt>
                <c:pt idx="1">
                  <c:v>0.19652400000000006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D-48DD-B4FF-7C8DA2C76C97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1D-48DD-B4FF-7C8DA2C76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Midwest!$BA$28:$BA$29</c:f>
              <c:numCache>
                <c:formatCode>0%</c:formatCode>
                <c:ptCount val="2"/>
                <c:pt idx="0">
                  <c:v>0.11161800000000001</c:v>
                </c:pt>
                <c:pt idx="1">
                  <c:v>0.11161800000000001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1D-48DD-B4FF-7C8DA2C76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137152"/>
        <c:axId val="464137480"/>
      </c:barChart>
      <c:catAx>
        <c:axId val="4641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7480"/>
        <c:crosses val="autoZero"/>
        <c:auto val="1"/>
        <c:lblAlgn val="ctr"/>
        <c:lblOffset val="100"/>
        <c:noMultiLvlLbl val="0"/>
      </c:catAx>
      <c:valAx>
        <c:axId val="4641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Midwest Region Males 65+,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1-49B2-A1EB-E41AD6CA5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Midwest!$AJ$28:$AJ$29</c:f>
              <c:numCache>
                <c:formatCode>0%</c:formatCode>
                <c:ptCount val="2"/>
                <c:pt idx="0">
                  <c:v>0.18612000000000001</c:v>
                </c:pt>
                <c:pt idx="1">
                  <c:v>0.18612000000000001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1-49B2-A1EB-E41AD6CA5E69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1-49B2-A1EB-E41AD6CA5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Midwest!$AS$28:$AS$29</c:f>
              <c:numCache>
                <c:formatCode>0%</c:formatCode>
                <c:ptCount val="2"/>
                <c:pt idx="0">
                  <c:v>0.17427600000000001</c:v>
                </c:pt>
                <c:pt idx="1">
                  <c:v>0.17427600000000001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1-49B2-A1EB-E41AD6CA5E69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A1-49B2-A1EB-E41AD6CA5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Midwest!$A$28:$A$29</c:f>
              <c:strCache>
                <c:ptCount val="2"/>
                <c:pt idx="0">
                  <c:v>Midwest Region</c:v>
                </c:pt>
                <c:pt idx="1">
                  <c:v>Chippewa</c:v>
                </c:pt>
              </c:strCache>
            </c:strRef>
          </c:cat>
          <c:val>
            <c:numRef>
              <c:f>Midwest!$BB$28:$BB$29</c:f>
              <c:numCache>
                <c:formatCode>0%</c:formatCode>
                <c:ptCount val="2"/>
                <c:pt idx="0">
                  <c:v>9.8981999999999987E-2</c:v>
                </c:pt>
                <c:pt idx="1">
                  <c:v>9.8981999999999987E-2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1-49B2-A1EB-E41AD6CA5E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278040"/>
        <c:axId val="551286896"/>
      </c:barChart>
      <c:catAx>
        <c:axId val="55127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6896"/>
        <c:crosses val="autoZero"/>
        <c:auto val="1"/>
        <c:lblAlgn val="ctr"/>
        <c:lblOffset val="100"/>
        <c:noMultiLvlLbl val="0"/>
      </c:catAx>
      <c:valAx>
        <c:axId val="551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Eastern Region Males 18-34,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8-4692-ABA5-A3924CB13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(Eastern!$AH$31,Eastern!$AH$32,Eastern!$AH$33,Eastern!$AH$34)</c:f>
              <c:numCache>
                <c:formatCode>0%</c:formatCode>
                <c:ptCount val="4"/>
                <c:pt idx="0">
                  <c:v>0.21687433333333331</c:v>
                </c:pt>
                <c:pt idx="1">
                  <c:v>0.24660900000000005</c:v>
                </c:pt>
                <c:pt idx="2">
                  <c:v>0.20213900000000001</c:v>
                </c:pt>
                <c:pt idx="3">
                  <c:v>0.20187499999999997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8-4692-ABA5-A3924CB13432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8-4692-ABA5-A3924CB13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(Eastern!$AQ$31,Eastern!$AQ$32,Eastern!$AQ$33,Eastern!$AQ$34)</c:f>
              <c:numCache>
                <c:formatCode>0%</c:formatCode>
                <c:ptCount val="4"/>
                <c:pt idx="0">
                  <c:v>0.18615133333333334</c:v>
                </c:pt>
                <c:pt idx="1">
                  <c:v>0.18301799999999999</c:v>
                </c:pt>
                <c:pt idx="2">
                  <c:v>0.17498600000000003</c:v>
                </c:pt>
                <c:pt idx="3">
                  <c:v>0.20044999999999999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8-4692-ABA5-A3924CB13432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8-4692-ABA5-A3924CB13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(Eastern!$AZ$31,Eastern!$AZ$32,Eastern!$AZ$33,Eastern!$AZ$34)</c:f>
              <c:numCache>
                <c:formatCode>0%</c:formatCode>
                <c:ptCount val="4"/>
                <c:pt idx="0">
                  <c:v>0.11095766666666666</c:v>
                </c:pt>
                <c:pt idx="1">
                  <c:v>0.13338600000000003</c:v>
                </c:pt>
                <c:pt idx="2">
                  <c:v>9.7836999999999993E-2</c:v>
                </c:pt>
                <c:pt idx="3">
                  <c:v>0.10164999999999999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78-4692-ABA5-A3924CB134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2987504"/>
        <c:axId val="542981600"/>
      </c:barChart>
      <c:catAx>
        <c:axId val="5429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1600"/>
        <c:crosses val="autoZero"/>
        <c:auto val="1"/>
        <c:lblAlgn val="ctr"/>
        <c:lblOffset val="100"/>
        <c:noMultiLvlLbl val="0"/>
      </c:catAx>
      <c:valAx>
        <c:axId val="5429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Eastern Region Males 35-64,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D-4754-9C4D-917534BD48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(Eastern!$AI$31,Eastern!$AI$32,Eastern!$AI$33,Eastern!$AI$34)</c:f>
              <c:numCache>
                <c:formatCode>0%</c:formatCode>
                <c:ptCount val="4"/>
                <c:pt idx="0">
                  <c:v>0.2108673333333333</c:v>
                </c:pt>
                <c:pt idx="1">
                  <c:v>0.21465000000000001</c:v>
                </c:pt>
                <c:pt idx="2">
                  <c:v>0.21480199999999997</c:v>
                </c:pt>
                <c:pt idx="3">
                  <c:v>0.20315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D-4754-9C4D-917534BD489B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4D-4754-9C4D-917534BD48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(Eastern!$AR$31,Eastern!$AR$32,Eastern!$AR$33,Eastern!$AR$34)</c:f>
              <c:numCache>
                <c:formatCode>0%</c:formatCode>
                <c:ptCount val="4"/>
                <c:pt idx="0">
                  <c:v>0.18232133333333334</c:v>
                </c:pt>
                <c:pt idx="1">
                  <c:v>0.1593</c:v>
                </c:pt>
                <c:pt idx="2">
                  <c:v>0.18594799999999997</c:v>
                </c:pt>
                <c:pt idx="3">
                  <c:v>0.20171600000000003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D-4754-9C4D-917534BD489B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4D-4754-9C4D-917534BD48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(Eastern!$BA$31,Eastern!$BA$32,Eastern!$BA$33,Eastern!$BA$34)</c:f>
              <c:numCache>
                <c:formatCode>0%</c:formatCode>
                <c:ptCount val="4"/>
                <c:pt idx="0">
                  <c:v>0.10745266666666665</c:v>
                </c:pt>
                <c:pt idx="1">
                  <c:v>0.11610000000000001</c:v>
                </c:pt>
                <c:pt idx="2">
                  <c:v>0.10396599999999998</c:v>
                </c:pt>
                <c:pt idx="3">
                  <c:v>0.10229199999999999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4D-4754-9C4D-917534BD48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2975040"/>
        <c:axId val="542975696"/>
      </c:barChart>
      <c:catAx>
        <c:axId val="542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5696"/>
        <c:crosses val="autoZero"/>
        <c:auto val="1"/>
        <c:lblAlgn val="ctr"/>
        <c:lblOffset val="100"/>
        <c:noMultiLvlLbl val="0"/>
      </c:catAx>
      <c:valAx>
        <c:axId val="542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Health Insurance Coverage Asian Males 65+, United States 2011-2013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(Asian!$AJ$2,Asian!$AJ$3,Asian!$AJ$10,Asian!$AJ$21)</c:f>
              <c:numCache>
                <c:formatCode>0%</c:formatCode>
                <c:ptCount val="4"/>
                <c:pt idx="0">
                  <c:v>0.29738999999999993</c:v>
                </c:pt>
                <c:pt idx="1">
                  <c:v>0.31526399999999999</c:v>
                </c:pt>
                <c:pt idx="2">
                  <c:v>0.233740375</c:v>
                </c:pt>
                <c:pt idx="3">
                  <c:v>0.293236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D-4672-BAA9-ABE8F09F3BCC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(Asian!$AS$2,Asian!$AS$3,Asian!$AS$10,Asian!$AS$21)</c:f>
              <c:numCache>
                <c:formatCode>0%</c:formatCode>
                <c:ptCount val="4"/>
                <c:pt idx="0">
                  <c:v>9.1802999999999982E-2</c:v>
                </c:pt>
                <c:pt idx="1">
                  <c:v>8.3458500000000019E-2</c:v>
                </c:pt>
                <c:pt idx="2">
                  <c:v>0.12415137499999998</c:v>
                </c:pt>
                <c:pt idx="3">
                  <c:v>0.13150879999999998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D-4672-BAA9-ABE8F09F3BCC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(Asian!$A$2,Asian!$A$3,Asian!$A$10,Asian!$A$21)</c:f>
              <c:strCache>
                <c:ptCount val="4"/>
                <c:pt idx="0">
                  <c:v>Asian</c:v>
                </c:pt>
                <c:pt idx="1">
                  <c:v>East Asian 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(Asian!$BB$2,Asian!$BB$3,Asian!$BB$10,Asian!$BB$21)</c:f>
              <c:numCache>
                <c:formatCode>0%</c:formatCode>
                <c:ptCount val="4"/>
                <c:pt idx="0">
                  <c:v>6.4649999999999999E-2</c:v>
                </c:pt>
                <c:pt idx="1">
                  <c:v>5.9596999999999997E-2</c:v>
                </c:pt>
                <c:pt idx="2">
                  <c:v>7.8179624999999989E-2</c:v>
                </c:pt>
                <c:pt idx="3">
                  <c:v>9.4385599999999986E-2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D-4672-BAA9-ABE8F09F3B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3531976"/>
        <c:axId val="503536896"/>
      </c:barChart>
      <c:catAx>
        <c:axId val="50353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6896"/>
        <c:crosses val="autoZero"/>
        <c:auto val="1"/>
        <c:lblAlgn val="ctr"/>
        <c:lblOffset val="100"/>
        <c:noMultiLvlLbl val="0"/>
      </c:catAx>
      <c:valAx>
        <c:axId val="503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Eastern Region Males 65+,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8C-4076-AF17-87DD9A3E3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(Eastern!$AJ$31,Eastern!$AJ$32,Eastern!$AJ$33,Eastern!$AJ$34)</c:f>
              <c:numCache>
                <c:formatCode>0%</c:formatCode>
                <c:ptCount val="4"/>
                <c:pt idx="0">
                  <c:v>0.19998366666666667</c:v>
                </c:pt>
                <c:pt idx="1">
                  <c:v>0.20511000000000001</c:v>
                </c:pt>
                <c:pt idx="2">
                  <c:v>0.21761599999999998</c:v>
                </c:pt>
                <c:pt idx="3">
                  <c:v>0.17722500000000002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C-4076-AF17-87DD9A3E3E48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8C-4076-AF17-87DD9A3E3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(Eastern!$AS$31,Eastern!$AS$32,Eastern!$AS$33,Eastern!$AS$34)</c:f>
              <c:numCache>
                <c:formatCode>0%</c:formatCode>
                <c:ptCount val="4"/>
                <c:pt idx="0">
                  <c:v>0.17219266666666666</c:v>
                </c:pt>
                <c:pt idx="1">
                  <c:v>0.15221999999999999</c:v>
                </c:pt>
                <c:pt idx="2">
                  <c:v>0.188384</c:v>
                </c:pt>
                <c:pt idx="3">
                  <c:v>0.17597400000000002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8C-4076-AF17-87DD9A3E3E48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8C-4076-AF17-87DD9A3E3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(Eastern!$A$31,Eastern!$A$32,Eastern!$A$33,Eastern!$A$34)</c:f>
              <c:strCache>
                <c:ptCount val="4"/>
                <c:pt idx="0">
                  <c:v>Eastern Region</c:v>
                </c:pt>
                <c:pt idx="1">
                  <c:v>Creek</c:v>
                </c:pt>
                <c:pt idx="2">
                  <c:v>Iroquois</c:v>
                </c:pt>
                <c:pt idx="3">
                  <c:v>Lumbee</c:v>
                </c:pt>
              </c:strCache>
            </c:strRef>
          </c:cat>
          <c:val>
            <c:numRef>
              <c:f>(Eastern!$BB$31,Eastern!$BB$32,Eastern!$BB$33,Eastern!$BB$34)</c:f>
              <c:numCache>
                <c:formatCode>0%</c:formatCode>
                <c:ptCount val="4"/>
                <c:pt idx="0">
                  <c:v>0.10183533333333335</c:v>
                </c:pt>
                <c:pt idx="1">
                  <c:v>0.11094000000000001</c:v>
                </c:pt>
                <c:pt idx="2">
                  <c:v>0.10532799999999999</c:v>
                </c:pt>
                <c:pt idx="3">
                  <c:v>8.9238000000000012E-2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8C-4076-AF17-87DD9A3E3E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5421256"/>
        <c:axId val="545421584"/>
      </c:barChart>
      <c:catAx>
        <c:axId val="5454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21584"/>
        <c:crosses val="autoZero"/>
        <c:auto val="1"/>
        <c:lblAlgn val="ctr"/>
        <c:lblOffset val="100"/>
        <c:noMultiLvlLbl val="0"/>
      </c:catAx>
      <c:valAx>
        <c:axId val="545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2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Navajo Region Males 18-34,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8-42B8-932B-4933896691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Navajo!$AH$36:$AH$38</c:f>
              <c:numCache>
                <c:formatCode>0%</c:formatCode>
                <c:ptCount val="3"/>
                <c:pt idx="0">
                  <c:v>0.14791650000000001</c:v>
                </c:pt>
                <c:pt idx="1">
                  <c:v>0.14444899999999997</c:v>
                </c:pt>
                <c:pt idx="2">
                  <c:v>0.15138400000000002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8-42B8-932B-4933896691E1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8-42B8-932B-4933896691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Navajo!$AQ$36:$AQ$38</c:f>
              <c:numCache>
                <c:formatCode>0%</c:formatCode>
                <c:ptCount val="3"/>
                <c:pt idx="0">
                  <c:v>0.21064300000000002</c:v>
                </c:pt>
                <c:pt idx="1">
                  <c:v>0.21198999999999998</c:v>
                </c:pt>
                <c:pt idx="2">
                  <c:v>0.20929600000000004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C8-42B8-932B-4933896691E1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8-42B8-932B-4933896691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Navajo!$AZ$36:$AZ$38</c:f>
              <c:numCache>
                <c:formatCode>0%</c:formatCode>
                <c:ptCount val="3"/>
                <c:pt idx="0">
                  <c:v>0.16172900000000001</c:v>
                </c:pt>
                <c:pt idx="1">
                  <c:v>0.154802</c:v>
                </c:pt>
                <c:pt idx="2">
                  <c:v>0.16865600000000003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C8-42B8-932B-4933896691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242728"/>
        <c:axId val="611243712"/>
      </c:barChart>
      <c:catAx>
        <c:axId val="6112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3712"/>
        <c:crosses val="autoZero"/>
        <c:auto val="1"/>
        <c:lblAlgn val="ctr"/>
        <c:lblOffset val="100"/>
        <c:noMultiLvlLbl val="0"/>
      </c:catAx>
      <c:valAx>
        <c:axId val="611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Navajo Region Males 35-64,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C-415D-BC80-EE83920ED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Navajo!$AI$36:$AI$38</c:f>
              <c:numCache>
                <c:formatCode>0%</c:formatCode>
                <c:ptCount val="3"/>
                <c:pt idx="0">
                  <c:v>0.14113249999999999</c:v>
                </c:pt>
                <c:pt idx="1">
                  <c:v>0.13624499999999998</c:v>
                </c:pt>
                <c:pt idx="2">
                  <c:v>0.14601999999999998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C-415D-BC80-EE83920EDF7E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6C-415D-BC80-EE83920ED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Navajo!$AR$36:$AR$38</c:f>
              <c:numCache>
                <c:formatCode>0%</c:formatCode>
                <c:ptCount val="3"/>
                <c:pt idx="0">
                  <c:v>0.20091500000000001</c:v>
                </c:pt>
                <c:pt idx="1">
                  <c:v>0.19995000000000002</c:v>
                </c:pt>
                <c:pt idx="2">
                  <c:v>0.20188000000000003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C-415D-BC80-EE83920EDF7E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6C-415D-BC80-EE83920ED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Navajo!$BA$36:$BA$38</c:f>
              <c:numCache>
                <c:formatCode>0%</c:formatCode>
                <c:ptCount val="3"/>
                <c:pt idx="0">
                  <c:v>0.15434500000000001</c:v>
                </c:pt>
                <c:pt idx="1">
                  <c:v>0.14601</c:v>
                </c:pt>
                <c:pt idx="2">
                  <c:v>0.16267999999999999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6C-415D-BC80-EE83920EDF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841520"/>
        <c:axId val="286843488"/>
      </c:barChart>
      <c:catAx>
        <c:axId val="2868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43488"/>
        <c:crosses val="autoZero"/>
        <c:auto val="1"/>
        <c:lblAlgn val="ctr"/>
        <c:lblOffset val="100"/>
        <c:noMultiLvlLbl val="0"/>
      </c:catAx>
      <c:valAx>
        <c:axId val="2868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Navajo Region Males 65+,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E-4301-8E74-F6494F7F4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Navajo!$AJ$36:$AJ$38</c:f>
              <c:numCache>
                <c:formatCode>0%</c:formatCode>
                <c:ptCount val="3"/>
                <c:pt idx="0">
                  <c:v>0.11162649999999999</c:v>
                </c:pt>
                <c:pt idx="1">
                  <c:v>0.119251</c:v>
                </c:pt>
                <c:pt idx="2">
                  <c:v>0.10400199999999998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E-4301-8E74-F6494F7F4ADF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5E-4301-8E74-F6494F7F4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Navajo!$AS$36:$AS$38</c:f>
              <c:numCache>
                <c:formatCode>0%</c:formatCode>
                <c:ptCount val="3"/>
                <c:pt idx="0">
                  <c:v>0.15939900000000001</c:v>
                </c:pt>
                <c:pt idx="1">
                  <c:v>0.17501</c:v>
                </c:pt>
                <c:pt idx="2">
                  <c:v>0.143788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5E-4301-8E74-F6494F7F4ADF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E-4301-8E74-F6494F7F4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Navajo!$A$36:$A$38</c:f>
              <c:strCache>
                <c:ptCount val="3"/>
                <c:pt idx="0">
                  <c:v>Navajo Region</c:v>
                </c:pt>
                <c:pt idx="1">
                  <c:v>Navajo</c:v>
                </c:pt>
                <c:pt idx="2">
                  <c:v>Pueblo</c:v>
                </c:pt>
              </c:strCache>
            </c:strRef>
          </c:cat>
          <c:val>
            <c:numRef>
              <c:f>Navajo!$BB$36:$BB$38</c:f>
              <c:numCache>
                <c:formatCode>0%</c:formatCode>
                <c:ptCount val="3"/>
                <c:pt idx="0">
                  <c:v>0.121833</c:v>
                </c:pt>
                <c:pt idx="1">
                  <c:v>0.12779799999999999</c:v>
                </c:pt>
                <c:pt idx="2">
                  <c:v>0.115868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5E-4301-8E74-F6494F7F4A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5481240"/>
        <c:axId val="335479272"/>
      </c:barChart>
      <c:catAx>
        <c:axId val="3354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9272"/>
        <c:crosses val="autoZero"/>
        <c:auto val="1"/>
        <c:lblAlgn val="ctr"/>
        <c:lblOffset val="100"/>
        <c:noMultiLvlLbl val="0"/>
      </c:catAx>
      <c:valAx>
        <c:axId val="3354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Western Region Males 18-34,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18-34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8-471E-AF2C-18053BC75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(Western!$AH$40,Western!$AH$41,Western!$AH$42,Western!$AH$43)</c:f>
              <c:numCache>
                <c:formatCode>0%</c:formatCode>
                <c:ptCount val="4"/>
                <c:pt idx="0">
                  <c:v>0.13602233333333333</c:v>
                </c:pt>
                <c:pt idx="1">
                  <c:v>0.15199799999999999</c:v>
                </c:pt>
                <c:pt idx="2">
                  <c:v>0.13356899999999999</c:v>
                </c:pt>
                <c:pt idx="3">
                  <c:v>0.12249999999999998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8-471E-AF2C-18053BC75DA0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18-471E-AF2C-18053BC75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(Western!$AQ$40,Western!$AQ$41,Western!$AQ$42,Western!$AQ$43)</c:f>
              <c:numCache>
                <c:formatCode>0%</c:formatCode>
                <c:ptCount val="4"/>
                <c:pt idx="0">
                  <c:v>0.22922866666666666</c:v>
                </c:pt>
                <c:pt idx="1">
                  <c:v>0.23769899999999999</c:v>
                </c:pt>
                <c:pt idx="2">
                  <c:v>0.20792699999999995</c:v>
                </c:pt>
                <c:pt idx="3">
                  <c:v>0.24206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18-471E-AF2C-18053BC75DA0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8-471E-AF2C-18053BC75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(Western!$AZ$40,Western!$AZ$41,Western!$AZ$42,Western!$AZ$43)</c:f>
              <c:numCache>
                <c:formatCode>0%</c:formatCode>
                <c:ptCount val="4"/>
                <c:pt idx="0">
                  <c:v>0.151782</c:v>
                </c:pt>
                <c:pt idx="1">
                  <c:v>0.17086300000000001</c:v>
                </c:pt>
                <c:pt idx="2">
                  <c:v>0.14091299999999998</c:v>
                </c:pt>
                <c:pt idx="3">
                  <c:v>0.14356999999999998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8-471E-AF2C-18053BC75D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3799920"/>
        <c:axId val="283800248"/>
      </c:barChart>
      <c:catAx>
        <c:axId val="2837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00248"/>
        <c:crosses val="autoZero"/>
        <c:auto val="1"/>
        <c:lblAlgn val="ctr"/>
        <c:lblOffset val="100"/>
        <c:noMultiLvlLbl val="0"/>
      </c:catAx>
      <c:valAx>
        <c:axId val="2838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Western Region Males 35-64,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35-64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0-4C95-919D-6F59FCA69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(Western!$AI$40,Western!$AI$41,Western!$AI$42,Western!$AI$43)</c:f>
              <c:numCache>
                <c:formatCode>0%</c:formatCode>
                <c:ptCount val="4"/>
                <c:pt idx="0">
                  <c:v>0.13259100000000001</c:v>
                </c:pt>
                <c:pt idx="1">
                  <c:v>0.13423199999999999</c:v>
                </c:pt>
                <c:pt idx="2">
                  <c:v>0.145791</c:v>
                </c:pt>
                <c:pt idx="3">
                  <c:v>0.11775000000000002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0-4C95-919D-6F59FCA696C1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B0-4C95-919D-6F59FCA69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(Western!$AR$40,Western!$AR$41,Western!$AR$42,Western!$AR$43)</c:f>
              <c:numCache>
                <c:formatCode>0%</c:formatCode>
                <c:ptCount val="4"/>
                <c:pt idx="0">
                  <c:v>0.22318100000000005</c:v>
                </c:pt>
                <c:pt idx="1">
                  <c:v>0.20991600000000005</c:v>
                </c:pt>
                <c:pt idx="2">
                  <c:v>0.22695299999999999</c:v>
                </c:pt>
                <c:pt idx="3">
                  <c:v>0.23267400000000002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0-4C95-919D-6F59FCA696C1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B0-4C95-919D-6F59FCA69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(Western!$BA$40,Western!$BA$41,Western!$BA$42,Western!$BA$43)</c:f>
              <c:numCache>
                <c:formatCode>0%</c:formatCode>
                <c:ptCount val="4"/>
                <c:pt idx="0">
                  <c:v>0.14756733333333336</c:v>
                </c:pt>
                <c:pt idx="1">
                  <c:v>0.15089200000000003</c:v>
                </c:pt>
                <c:pt idx="2">
                  <c:v>0.153807</c:v>
                </c:pt>
                <c:pt idx="3">
                  <c:v>0.13800300000000001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B0-4C95-919D-6F59FCA696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385280"/>
        <c:axId val="468377408"/>
      </c:barChart>
      <c:catAx>
        <c:axId val="4683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7408"/>
        <c:crosses val="autoZero"/>
        <c:auto val="1"/>
        <c:lblAlgn val="ctr"/>
        <c:lblOffset val="100"/>
        <c:noMultiLvlLbl val="0"/>
      </c:catAx>
      <c:valAx>
        <c:axId val="4683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Health Insurance Coverage Western Region Males 65+,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United States 2011-2013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65+ Private Coverage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4-43FC-B7AA-7CEFD4D356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(Western!$AJ$40,Western!$AJ$41,Western!$AJ$42,Western!$AJ$43)</c:f>
              <c:numCache>
                <c:formatCode>0%</c:formatCode>
                <c:ptCount val="4"/>
                <c:pt idx="0">
                  <c:v>0.13331400000000002</c:v>
                </c:pt>
                <c:pt idx="1">
                  <c:v>0.14410199999999998</c:v>
                </c:pt>
                <c:pt idx="2">
                  <c:v>0.14259000000000002</c:v>
                </c:pt>
                <c:pt idx="3">
                  <c:v>0.11324999999999999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4-43FC-B7AA-7CEFD4D3569E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A4-43FC-B7AA-7CEFD4D356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(Western!$AS$40,Western!$AS$41,Western!$AS$42,Western!$AS$43)</c:f>
              <c:numCache>
                <c:formatCode>0%</c:formatCode>
                <c:ptCount val="4"/>
                <c:pt idx="0">
                  <c:v>0.22370100000000001</c:v>
                </c:pt>
                <c:pt idx="1">
                  <c:v>0.225351</c:v>
                </c:pt>
                <c:pt idx="2">
                  <c:v>0.22197</c:v>
                </c:pt>
                <c:pt idx="3">
                  <c:v>0.22378199999999998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4-43FC-B7AA-7CEFD4D3569E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4-43FC-B7AA-7CEFD4D356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(Western!$A$40,Western!$A$41,Western!$A$42,Western!$A$43)</c:f>
              <c:strCache>
                <c:ptCount val="4"/>
                <c:pt idx="0">
                  <c:v>Western Region</c:v>
                </c:pt>
                <c:pt idx="1">
                  <c:v>Pima</c:v>
                </c:pt>
                <c:pt idx="2">
                  <c:v>Yaqui</c:v>
                </c:pt>
                <c:pt idx="3">
                  <c:v>Tohonoo-Odamn</c:v>
                </c:pt>
              </c:strCache>
            </c:strRef>
          </c:cat>
          <c:val>
            <c:numRef>
              <c:f>(Western!$BB$40,Western!$BB$41,Western!$BB$42,Western!$BB$43)</c:f>
              <c:numCache>
                <c:formatCode>0%</c:formatCode>
                <c:ptCount val="4"/>
                <c:pt idx="0">
                  <c:v>0.14838199999999999</c:v>
                </c:pt>
                <c:pt idx="1">
                  <c:v>0.16198699999999999</c:v>
                </c:pt>
                <c:pt idx="2">
                  <c:v>0.15043000000000001</c:v>
                </c:pt>
                <c:pt idx="3">
                  <c:v>0.13272899999999999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4-43FC-B7AA-7CEFD4D35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7725216"/>
        <c:axId val="287727184"/>
      </c:barChart>
      <c:catAx>
        <c:axId val="287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7184"/>
        <c:crosses val="autoZero"/>
        <c:auto val="1"/>
        <c:lblAlgn val="ctr"/>
        <c:lblOffset val="100"/>
        <c:noMultiLvlLbl val="0"/>
      </c:catAx>
      <c:valAx>
        <c:axId val="287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East Asian Males 18-34,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18-34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Asian!$A$2:$A$7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Asian!$AH$2:$AH$7</c:f>
              <c:numCache>
                <c:formatCode>0%</c:formatCode>
                <c:ptCount val="6"/>
                <c:pt idx="0">
                  <c:v>0.33534000000000003</c:v>
                </c:pt>
                <c:pt idx="1">
                  <c:v>0.34626074999999995</c:v>
                </c:pt>
                <c:pt idx="2">
                  <c:v>0.33466999999999997</c:v>
                </c:pt>
                <c:pt idx="3">
                  <c:v>0.37686900000000001</c:v>
                </c:pt>
                <c:pt idx="4">
                  <c:v>0.38193999999999995</c:v>
                </c:pt>
                <c:pt idx="5">
                  <c:v>0.29156399999999999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C-43F8-A377-737897B9025E}"/>
            </c:ext>
          </c:extLst>
        </c:ser>
        <c:ser>
          <c:idx val="1"/>
          <c:order val="1"/>
          <c:tx>
            <c:v>18-34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Asian!$A$2:$A$7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Asian!$AQ$2:$AQ$7</c:f>
              <c:numCache>
                <c:formatCode>0%</c:formatCode>
                <c:ptCount val="6"/>
                <c:pt idx="0">
                  <c:v>0.103518</c:v>
                </c:pt>
                <c:pt idx="1">
                  <c:v>9.4181750000000009E-2</c:v>
                </c:pt>
                <c:pt idx="2">
                  <c:v>0.10829000000000001</c:v>
                </c:pt>
                <c:pt idx="3">
                  <c:v>6.3045000000000004E-2</c:v>
                </c:pt>
                <c:pt idx="4">
                  <c:v>0.120684</c:v>
                </c:pt>
                <c:pt idx="5">
                  <c:v>8.4708000000000006E-2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3F8-A377-737897B9025E}"/>
            </c:ext>
          </c:extLst>
        </c:ser>
        <c:ser>
          <c:idx val="2"/>
          <c:order val="2"/>
          <c:tx>
            <c:v>18-34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Asian!$A$2:$A$7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Asian!$AZ$2:$AZ$7</c:f>
              <c:numCache>
                <c:formatCode>0%</c:formatCode>
                <c:ptCount val="6"/>
                <c:pt idx="0">
                  <c:v>7.2900000000000006E-2</c:v>
                </c:pt>
                <c:pt idx="1">
                  <c:v>6.5647999999999998E-2</c:v>
                </c:pt>
                <c:pt idx="2">
                  <c:v>6.9579999999999989E-2</c:v>
                </c:pt>
                <c:pt idx="3">
                  <c:v>4.8568000000000007E-2</c:v>
                </c:pt>
                <c:pt idx="4">
                  <c:v>3.1188E-2</c:v>
                </c:pt>
                <c:pt idx="5">
                  <c:v>0.11325599999999998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C-43F8-A377-737897B90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0778104"/>
        <c:axId val="500776792"/>
      </c:barChart>
      <c:catAx>
        <c:axId val="5007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6792"/>
        <c:crosses val="autoZero"/>
        <c:auto val="1"/>
        <c:lblAlgn val="ctr"/>
        <c:lblOffset val="100"/>
        <c:noMultiLvlLbl val="0"/>
      </c:catAx>
      <c:valAx>
        <c:axId val="5007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East Asian Males 35-64,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35-64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(Asian!$AI$2,Asian!$AI$3,Asian!$AI$4,Asian!$AI$5,Asian!$AI$6,Asian!$AI$7)</c:f>
              <c:numCache>
                <c:formatCode>0%</c:formatCode>
                <c:ptCount val="6"/>
                <c:pt idx="0">
                  <c:v>0.31808999999999998</c:v>
                </c:pt>
                <c:pt idx="1">
                  <c:v>0.32265574999999996</c:v>
                </c:pt>
                <c:pt idx="2">
                  <c:v>0.31213099999999999</c:v>
                </c:pt>
                <c:pt idx="3">
                  <c:v>0.35023799999999999</c:v>
                </c:pt>
                <c:pt idx="4">
                  <c:v>0.37095499999999998</c:v>
                </c:pt>
                <c:pt idx="5">
                  <c:v>0.25729899999999994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9-4074-8EBA-5672B25D3E50}"/>
            </c:ext>
          </c:extLst>
        </c:ser>
        <c:ser>
          <c:idx val="1"/>
          <c:order val="1"/>
          <c:tx>
            <c:v>35-64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(Asian!$AR$2,Asian!$AR$3,Asian!$AR$4,Asian!$AR$5,Asian!$AR$6,Asian!$AR$7)</c:f>
              <c:numCache>
                <c:formatCode>0%</c:formatCode>
                <c:ptCount val="6"/>
                <c:pt idx="0">
                  <c:v>9.8193000000000003E-2</c:v>
                </c:pt>
                <c:pt idx="1">
                  <c:v>8.7888250000000015E-2</c:v>
                </c:pt>
                <c:pt idx="2">
                  <c:v>0.10099700000000002</c:v>
                </c:pt>
                <c:pt idx="3">
                  <c:v>5.8590000000000003E-2</c:v>
                </c:pt>
                <c:pt idx="4">
                  <c:v>0.117213</c:v>
                </c:pt>
                <c:pt idx="5">
                  <c:v>7.4753E-2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9-4074-8EBA-5672B25D3E50}"/>
            </c:ext>
          </c:extLst>
        </c:ser>
        <c:ser>
          <c:idx val="2"/>
          <c:order val="2"/>
          <c:tx>
            <c:v>35-64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(Asian!$BA$2,Asian!$BA$3,Asian!$BA$4,Asian!$BA$5,Asian!$BA$6,Asian!$BA$7)</c:f>
              <c:numCache>
                <c:formatCode>0%</c:formatCode>
                <c:ptCount val="6"/>
                <c:pt idx="0">
                  <c:v>6.9150000000000003E-2</c:v>
                </c:pt>
                <c:pt idx="1">
                  <c:v>6.0066750000000002E-2</c:v>
                </c:pt>
                <c:pt idx="2">
                  <c:v>6.4894000000000007E-2</c:v>
                </c:pt>
                <c:pt idx="3">
                  <c:v>4.5136000000000003E-2</c:v>
                </c:pt>
                <c:pt idx="4">
                  <c:v>3.0291000000000005E-2</c:v>
                </c:pt>
                <c:pt idx="5">
                  <c:v>9.9945999999999979E-2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9-4074-8EBA-5672B25D3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0716440"/>
        <c:axId val="500724312"/>
      </c:barChart>
      <c:catAx>
        <c:axId val="5007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24312"/>
        <c:crosses val="autoZero"/>
        <c:auto val="1"/>
        <c:lblAlgn val="ctr"/>
        <c:lblOffset val="100"/>
        <c:noMultiLvlLbl val="0"/>
      </c:catAx>
      <c:valAx>
        <c:axId val="5007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Health Insurance Coverage East Asian Males 65+, United States 2011-2013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65+ Private Coverage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(Asian!$AJ$2,Asian!$AJ$3,Asian!$AJ$4,Asian!$AJ$5,Asian!$AJ$6,Asian!$AJ$7)</c:f>
              <c:numCache>
                <c:formatCode>0%</c:formatCode>
                <c:ptCount val="6"/>
                <c:pt idx="0">
                  <c:v>0.29738999999999993</c:v>
                </c:pt>
                <c:pt idx="1">
                  <c:v>0.31526399999999999</c:v>
                </c:pt>
                <c:pt idx="2">
                  <c:v>0.31008199999999997</c:v>
                </c:pt>
                <c:pt idx="3">
                  <c:v>0.40753500000000004</c:v>
                </c:pt>
                <c:pt idx="4">
                  <c:v>0.29237000000000002</c:v>
                </c:pt>
                <c:pt idx="5">
                  <c:v>0.25106899999999993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1B4-B575-787D891ED677}"/>
            </c:ext>
          </c:extLst>
        </c:ser>
        <c:ser>
          <c:idx val="1"/>
          <c:order val="1"/>
          <c:tx>
            <c:v>65+ Public Coverage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(Asian!$AS$2,Asian!$AS$3,Asian!$AS$4,Asian!$AS$5,Asian!$AS$6,Asian!$AS$7)</c:f>
              <c:numCache>
                <c:formatCode>0%</c:formatCode>
                <c:ptCount val="6"/>
                <c:pt idx="0">
                  <c:v>9.1802999999999982E-2</c:v>
                </c:pt>
                <c:pt idx="1">
                  <c:v>8.3458500000000019E-2</c:v>
                </c:pt>
                <c:pt idx="2">
                  <c:v>0.10033399999999999</c:v>
                </c:pt>
                <c:pt idx="3">
                  <c:v>6.8175000000000013E-2</c:v>
                </c:pt>
                <c:pt idx="4">
                  <c:v>9.238200000000002E-2</c:v>
                </c:pt>
                <c:pt idx="5">
                  <c:v>7.2943000000000008E-2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3-41B4-B575-787D891ED677}"/>
            </c:ext>
          </c:extLst>
        </c:ser>
        <c:ser>
          <c:idx val="2"/>
          <c:order val="2"/>
          <c:tx>
            <c:v>65+ No Coverage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(Asian!$A$2,Asian!$A$3,Asian!$A$4,Asian!$A$5,Asian!$A$6,Asian!$A$7)</c:f>
              <c:strCache>
                <c:ptCount val="6"/>
                <c:pt idx="0">
                  <c:v>Asian</c:v>
                </c:pt>
                <c:pt idx="1">
                  <c:v>East Asian </c:v>
                </c:pt>
                <c:pt idx="2">
                  <c:v>Chinese (Excl. Taiwain)</c:v>
                </c:pt>
                <c:pt idx="3">
                  <c:v>Taiwanese </c:v>
                </c:pt>
                <c:pt idx="4">
                  <c:v>Japanese </c:v>
                </c:pt>
                <c:pt idx="5">
                  <c:v>Korean</c:v>
                </c:pt>
              </c:strCache>
            </c:strRef>
          </c:cat>
          <c:val>
            <c:numRef>
              <c:f>(Asian!$BB$2,Asian!$BB$3,Asian!$BB$4,Asian!$BB$5,Asian!$BB$6,Asian!$BB$7)</c:f>
              <c:numCache>
                <c:formatCode>0%</c:formatCode>
                <c:ptCount val="6"/>
                <c:pt idx="0">
                  <c:v>6.4649999999999999E-2</c:v>
                </c:pt>
                <c:pt idx="1">
                  <c:v>5.9596999999999997E-2</c:v>
                </c:pt>
                <c:pt idx="2">
                  <c:v>6.4467999999999984E-2</c:v>
                </c:pt>
                <c:pt idx="3">
                  <c:v>5.2520000000000004E-2</c:v>
                </c:pt>
                <c:pt idx="4">
                  <c:v>2.3874000000000006E-2</c:v>
                </c:pt>
                <c:pt idx="5">
                  <c:v>9.7525999999999988E-2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3-41B4-B575-787D891ED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1251224"/>
        <c:axId val="421249256"/>
      </c:barChart>
      <c:catAx>
        <c:axId val="4212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9256"/>
        <c:crosses val="autoZero"/>
        <c:auto val="1"/>
        <c:lblAlgn val="ctr"/>
        <c:lblOffset val="100"/>
        <c:noMultiLvlLbl val="0"/>
      </c:catAx>
      <c:valAx>
        <c:axId val="4212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846667</xdr:colOff>
      <xdr:row>10</xdr:row>
      <xdr:rowOff>127000</xdr:rowOff>
    </xdr:from>
    <xdr:to>
      <xdr:col>5</xdr:col>
      <xdr:colOff>428625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8482B-B09B-42B3-B88E-0D98D71D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15875</xdr:rowOff>
    </xdr:from>
    <xdr:to>
      <xdr:col>11</xdr:col>
      <xdr:colOff>658813</xdr:colOff>
      <xdr:row>26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124BDD-ECDC-451F-BD8D-9AE7D865D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238126</xdr:colOff>
      <xdr:row>11</xdr:row>
      <xdr:rowOff>0</xdr:rowOff>
    </xdr:from>
    <xdr:to>
      <xdr:col>17</xdr:col>
      <xdr:colOff>698500</xdr:colOff>
      <xdr:row>25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F3115E-4676-4FBD-9752-FA6D731DC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18143</xdr:rowOff>
    </xdr:from>
    <xdr:to>
      <xdr:col>7</xdr:col>
      <xdr:colOff>72570</xdr:colOff>
      <xdr:row>60</xdr:row>
      <xdr:rowOff>39913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55F94-D856-4073-8CAA-3D761B31E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299356</xdr:colOff>
      <xdr:row>45</xdr:row>
      <xdr:rowOff>0</xdr:rowOff>
    </xdr:from>
    <xdr:to>
      <xdr:col>13</xdr:col>
      <xdr:colOff>671285</xdr:colOff>
      <xdr:row>60</xdr:row>
      <xdr:rowOff>21770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D0DDE-3E8B-407B-95D5-9E36FAF05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263070</xdr:colOff>
      <xdr:row>45</xdr:row>
      <xdr:rowOff>45357</xdr:rowOff>
    </xdr:from>
    <xdr:to>
      <xdr:col>18</xdr:col>
      <xdr:colOff>825499</xdr:colOff>
      <xdr:row>60</xdr:row>
      <xdr:rowOff>67127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E36E8E-952E-4D4E-B290-03D03F3E1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238123</xdr:colOff>
      <xdr:row>60</xdr:row>
      <xdr:rowOff>15875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349707-CA01-4D57-8AE5-E547C7F8A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341311</xdr:colOff>
      <xdr:row>45</xdr:row>
      <xdr:rowOff>31749</xdr:rowOff>
    </xdr:from>
    <xdr:to>
      <xdr:col>16</xdr:col>
      <xdr:colOff>377597</xdr:colOff>
      <xdr:row>60</xdr:row>
      <xdr:rowOff>53521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2D1108-4441-4246-8B84-7727709D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23810</xdr:colOff>
      <xdr:row>45</xdr:row>
      <xdr:rowOff>15875</xdr:rowOff>
    </xdr:from>
    <xdr:to>
      <xdr:col>21</xdr:col>
      <xdr:colOff>754060</xdr:colOff>
      <xdr:row>60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0BAF5F-C24C-423C-A07E-DAF0EA22B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595312</xdr:colOff>
      <xdr:row>59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7F4DC-8460-4D8C-9275-0CAF4E142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44</xdr:row>
      <xdr:rowOff>7938</xdr:rowOff>
    </xdr:from>
    <xdr:to>
      <xdr:col>14</xdr:col>
      <xdr:colOff>1068160</xdr:colOff>
      <xdr:row>59</xdr:row>
      <xdr:rowOff>29709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3E2416-9020-4C27-AB75-AE7432F0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365123</xdr:colOff>
      <xdr:row>44</xdr:row>
      <xdr:rowOff>79375</xdr:rowOff>
    </xdr:from>
    <xdr:to>
      <xdr:col>19</xdr:col>
      <xdr:colOff>984249</xdr:colOff>
      <xdr:row>59</xdr:row>
      <xdr:rowOff>101146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BF4DCA-BB4B-4C19-86B7-29C06E80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39688</xdr:rowOff>
    </xdr:from>
    <xdr:to>
      <xdr:col>7</xdr:col>
      <xdr:colOff>428624</xdr:colOff>
      <xdr:row>60</xdr:row>
      <xdr:rowOff>61460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E931D-4959-45F7-9177-E21F44166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134937</xdr:colOff>
      <xdr:row>45</xdr:row>
      <xdr:rowOff>0</xdr:rowOff>
    </xdr:from>
    <xdr:to>
      <xdr:col>15</xdr:col>
      <xdr:colOff>690562</xdr:colOff>
      <xdr:row>60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611B3F-2148-488C-B4B1-E5472216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325438</xdr:colOff>
      <xdr:row>45</xdr:row>
      <xdr:rowOff>31751</xdr:rowOff>
    </xdr:from>
    <xdr:to>
      <xdr:col>20</xdr:col>
      <xdr:colOff>793749</xdr:colOff>
      <xdr:row>60</xdr:row>
      <xdr:rowOff>53523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DE05D6-7495-4F06-BF2F-17BB0B9C4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931333</xdr:colOff>
      <xdr:row>27</xdr:row>
      <xdr:rowOff>169333</xdr:rowOff>
    </xdr:from>
    <xdr:to>
      <xdr:col>6</xdr:col>
      <xdr:colOff>888999</xdr:colOff>
      <xdr:row>43</xdr:row>
      <xdr:rowOff>33867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753DFD-D152-4441-BB02-005E93323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6</xdr:col>
      <xdr:colOff>994833</xdr:colOff>
      <xdr:row>61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9ABBD04-5BBE-4363-923F-3AA60C2F5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6</xdr:col>
      <xdr:colOff>994833</xdr:colOff>
      <xdr:row>78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3878EBA-EE35-4A77-97ED-85925F3B7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148167</xdr:colOff>
      <xdr:row>43</xdr:row>
      <xdr:rowOff>44450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58406F-6F40-4A39-917D-566F58267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12</xdr:col>
      <xdr:colOff>148167</xdr:colOff>
      <xdr:row>61</xdr:row>
      <xdr:rowOff>44450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752B569-FD01-4190-A4BA-E656466A1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12</xdr:col>
      <xdr:colOff>148167</xdr:colOff>
      <xdr:row>78</xdr:row>
      <xdr:rowOff>44450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AE430BA-A550-4803-B76F-21A74D5C1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17</xdr:col>
      <xdr:colOff>687916</xdr:colOff>
      <xdr:row>43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313DAEE-06BD-4E67-9E10-B11F0CBDF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22</xdr:col>
      <xdr:colOff>74083</xdr:colOff>
      <xdr:row>43</xdr:row>
      <xdr:rowOff>44450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E66704E-D1CD-468F-AA7F-9C6A7576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22</xdr:col>
      <xdr:colOff>72572</xdr:colOff>
      <xdr:row>60</xdr:row>
      <xdr:rowOff>21772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990BAF6-5CE9-4D08-98D3-077082DEE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61</xdr:row>
      <xdr:rowOff>0</xdr:rowOff>
    </xdr:from>
    <xdr:to>
      <xdr:col>22</xdr:col>
      <xdr:colOff>72572</xdr:colOff>
      <xdr:row>76</xdr:row>
      <xdr:rowOff>21771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C0D9A3B-AA4C-4A68-85FF-54BF4956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689429</xdr:colOff>
      <xdr:row>77</xdr:row>
      <xdr:rowOff>21772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F50F3E2-100E-4497-871A-7911138E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17</xdr:col>
      <xdr:colOff>689429</xdr:colOff>
      <xdr:row>61</xdr:row>
      <xdr:rowOff>21771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FDACA0-8AEA-4AAC-A697-224A71B1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34</xdr:row>
      <xdr:rowOff>63500</xdr:rowOff>
    </xdr:from>
    <xdr:to>
      <xdr:col>9</xdr:col>
      <xdr:colOff>381001</xdr:colOff>
      <xdr:row>49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AD2E8-6A05-4D9B-B313-A9DAD9B35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264319</xdr:colOff>
      <xdr:row>17</xdr:row>
      <xdr:rowOff>148167</xdr:rowOff>
    </xdr:from>
    <xdr:to>
      <xdr:col>9</xdr:col>
      <xdr:colOff>296333</xdr:colOff>
      <xdr:row>33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DC150-A28B-41C9-8492-E4E92919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514047</xdr:colOff>
      <xdr:row>17</xdr:row>
      <xdr:rowOff>105832</xdr:rowOff>
    </xdr:from>
    <xdr:to>
      <xdr:col>19</xdr:col>
      <xdr:colOff>84667</xdr:colOff>
      <xdr:row>32</xdr:row>
      <xdr:rowOff>147561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4F02E-D2A4-4DDD-ABB2-4A9A86CBB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288018</xdr:colOff>
      <xdr:row>18</xdr:row>
      <xdr:rowOff>12095</xdr:rowOff>
    </xdr:from>
    <xdr:to>
      <xdr:col>27</xdr:col>
      <xdr:colOff>0</xdr:colOff>
      <xdr:row>33</xdr:row>
      <xdr:rowOff>120952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99B84-3D42-49FC-BC43-993D831C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155346</xdr:colOff>
      <xdr:row>34</xdr:row>
      <xdr:rowOff>112334</xdr:rowOff>
    </xdr:from>
    <xdr:to>
      <xdr:col>19</xdr:col>
      <xdr:colOff>105833</xdr:colOff>
      <xdr:row>49</xdr:row>
      <xdr:rowOff>34774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84D418-68DD-4665-BF6B-ED3C9F05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389693</xdr:colOff>
      <xdr:row>35</xdr:row>
      <xdr:rowOff>116868</xdr:rowOff>
    </xdr:from>
    <xdr:to>
      <xdr:col>27</xdr:col>
      <xdr:colOff>0</xdr:colOff>
      <xdr:row>50</xdr:row>
      <xdr:rowOff>104623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EA266-58F3-45E7-8B28-8F8CD2F9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425224</xdr:colOff>
      <xdr:row>50</xdr:row>
      <xdr:rowOff>105833</xdr:rowOff>
    </xdr:from>
    <xdr:to>
      <xdr:col>9</xdr:col>
      <xdr:colOff>444501</xdr:colOff>
      <xdr:row>65</xdr:row>
      <xdr:rowOff>58509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733AAE-3948-43EC-A5FD-E94E7ADCF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280834</xdr:colOff>
      <xdr:row>50</xdr:row>
      <xdr:rowOff>125938</xdr:rowOff>
    </xdr:from>
    <xdr:to>
      <xdr:col>19</xdr:col>
      <xdr:colOff>232833</xdr:colOff>
      <xdr:row>65</xdr:row>
      <xdr:rowOff>113693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4A8A21-8E15-4941-A144-F9E0BCAE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243794</xdr:colOff>
      <xdr:row>52</xdr:row>
      <xdr:rowOff>25399</xdr:rowOff>
    </xdr:from>
    <xdr:to>
      <xdr:col>27</xdr:col>
      <xdr:colOff>0</xdr:colOff>
      <xdr:row>67</xdr:row>
      <xdr:rowOff>13154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F4FB12-A737-4554-8AE9-ADD440980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381001</xdr:colOff>
      <xdr:row>67</xdr:row>
      <xdr:rowOff>72572</xdr:rowOff>
    </xdr:from>
    <xdr:to>
      <xdr:col>9</xdr:col>
      <xdr:colOff>480786</xdr:colOff>
      <xdr:row>82</xdr:row>
      <xdr:rowOff>94343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63B5B9-3733-435D-9830-41A18422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290286</xdr:colOff>
      <xdr:row>67</xdr:row>
      <xdr:rowOff>54429</xdr:rowOff>
    </xdr:from>
    <xdr:to>
      <xdr:col>19</xdr:col>
      <xdr:colOff>272143</xdr:colOff>
      <xdr:row>82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B9BFF6-7766-403B-A592-0FBD6942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943425</xdr:colOff>
      <xdr:row>67</xdr:row>
      <xdr:rowOff>172357</xdr:rowOff>
    </xdr:from>
    <xdr:to>
      <xdr:col>29</xdr:col>
      <xdr:colOff>108858</xdr:colOff>
      <xdr:row>83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A09984-4B85-4429-A008-597287C19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5</xdr:col>
      <xdr:colOff>645584</xdr:colOff>
      <xdr:row>48</xdr:row>
      <xdr:rowOff>44450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77D2BC-CEF2-4D28-BE54-FE4AB82C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645584</xdr:colOff>
      <xdr:row>64</xdr:row>
      <xdr:rowOff>44450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9A2960-050E-4E78-BB6E-EBD41A13B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645584</xdr:colOff>
      <xdr:row>81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8DF3FE-3EA8-437D-9AFA-51265527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5</xdr:col>
      <xdr:colOff>645584</xdr:colOff>
      <xdr:row>98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9346A9-4903-44BE-94E7-D72158A0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10</xdr:col>
      <xdr:colOff>666750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DE9FE6-620B-4C23-83BA-1DFE75D0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10</xdr:col>
      <xdr:colOff>666750</xdr:colOff>
      <xdr:row>64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266DF8-FB25-45D3-BAE8-DE8FC0DDA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10</xdr:col>
      <xdr:colOff>666750</xdr:colOff>
      <xdr:row>81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E7C26C-43DB-4A19-B14D-BC7601DF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83</xdr:row>
      <xdr:rowOff>0</xdr:rowOff>
    </xdr:from>
    <xdr:to>
      <xdr:col>10</xdr:col>
      <xdr:colOff>666750</xdr:colOff>
      <xdr:row>98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9F6008-9E23-4188-B674-8BE7F1A3F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15</xdr:col>
      <xdr:colOff>783167</xdr:colOff>
      <xdr:row>98</xdr:row>
      <xdr:rowOff>44450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D1F2E3-3BEE-4DBE-82C6-A1C0CD3F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15</xdr:col>
      <xdr:colOff>783167</xdr:colOff>
      <xdr:row>48</xdr:row>
      <xdr:rowOff>44450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F2F423F-82C2-4DF2-8BE8-66EF1534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15</xdr:col>
      <xdr:colOff>783167</xdr:colOff>
      <xdr:row>64</xdr:row>
      <xdr:rowOff>44450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D716050-1B07-4F88-B6CC-3F4DCFA9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15</xdr:col>
      <xdr:colOff>783167</xdr:colOff>
      <xdr:row>81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08F6877-B8D0-4353-9AF9-7B4265DF4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139700</xdr:rowOff>
    </xdr:from>
    <xdr:to>
      <xdr:col>9</xdr:col>
      <xdr:colOff>254000</xdr:colOff>
      <xdr:row>69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491D8-C709-498A-86B4-93413C77B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46</xdr:row>
      <xdr:rowOff>76200</xdr:rowOff>
    </xdr:from>
    <xdr:to>
      <xdr:col>16</xdr:col>
      <xdr:colOff>495300</xdr:colOff>
      <xdr:row>68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0924E3-64F6-4C2D-88B1-A7866293B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22</xdr:col>
      <xdr:colOff>190501</xdr:colOff>
      <xdr:row>68</xdr:row>
      <xdr:rowOff>154214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43F783-AA57-4695-8EDB-C2D29CD6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63500</xdr:rowOff>
    </xdr:from>
    <xdr:to>
      <xdr:col>5</xdr:col>
      <xdr:colOff>598714</xdr:colOff>
      <xdr:row>63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58D38-4DD4-40DD-A102-CCA67114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254001</xdr:colOff>
      <xdr:row>45</xdr:row>
      <xdr:rowOff>27718</xdr:rowOff>
    </xdr:from>
    <xdr:to>
      <xdr:col>11</xdr:col>
      <xdr:colOff>571501</xdr:colOff>
      <xdr:row>63</xdr:row>
      <xdr:rowOff>127505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80184-BC1C-41E6-84F4-436F3812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63501</xdr:colOff>
      <xdr:row>45</xdr:row>
      <xdr:rowOff>54428</xdr:rowOff>
    </xdr:from>
    <xdr:to>
      <xdr:col>17</xdr:col>
      <xdr:colOff>771071</xdr:colOff>
      <xdr:row>63</xdr:row>
      <xdr:rowOff>127504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1CC2CA-6063-4C93-BB55-F54F647A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353787</xdr:colOff>
      <xdr:row>44</xdr:row>
      <xdr:rowOff>163286</xdr:rowOff>
    </xdr:from>
    <xdr:to>
      <xdr:col>12</xdr:col>
      <xdr:colOff>635000</xdr:colOff>
      <xdr:row>60</xdr:row>
      <xdr:rowOff>3629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8B0D27-B2C3-43A4-A7CB-D17D75F3B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73157</xdr:colOff>
      <xdr:row>44</xdr:row>
      <xdr:rowOff>163286</xdr:rowOff>
    </xdr:from>
    <xdr:to>
      <xdr:col>17</xdr:col>
      <xdr:colOff>1660072</xdr:colOff>
      <xdr:row>60</xdr:row>
      <xdr:rowOff>3629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73B486-A47E-432E-B157-2A9A1D34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154215</xdr:rowOff>
    </xdr:from>
    <xdr:to>
      <xdr:col>6</xdr:col>
      <xdr:colOff>553357</xdr:colOff>
      <xdr:row>59</xdr:row>
      <xdr:rowOff>175987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5A996D-211E-4488-AEDA-4CB5F4CBA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6</xdr:col>
      <xdr:colOff>771071</xdr:colOff>
      <xdr:row>59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A5B02-5B1D-42E7-B699-DFD69749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81643</xdr:colOff>
      <xdr:row>45</xdr:row>
      <xdr:rowOff>45356</xdr:rowOff>
    </xdr:from>
    <xdr:to>
      <xdr:col>13</xdr:col>
      <xdr:colOff>326571</xdr:colOff>
      <xdr:row>59</xdr:row>
      <xdr:rowOff>181427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E8EAB-0D0E-4B62-8A5A-304206FDC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526142</xdr:colOff>
      <xdr:row>45</xdr:row>
      <xdr:rowOff>9071</xdr:rowOff>
    </xdr:from>
    <xdr:to>
      <xdr:col>18</xdr:col>
      <xdr:colOff>253999</xdr:colOff>
      <xdr:row>60</xdr:row>
      <xdr:rowOff>30841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5D876-F551-46AB-B41A-D01EDEAB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1188359</xdr:colOff>
      <xdr:row>44</xdr:row>
      <xdr:rowOff>18143</xdr:rowOff>
    </xdr:from>
    <xdr:to>
      <xdr:col>9</xdr:col>
      <xdr:colOff>371930</xdr:colOff>
      <xdr:row>59</xdr:row>
      <xdr:rowOff>39914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ED304-C20C-422B-9989-3629FFA2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426358</xdr:colOff>
      <xdr:row>44</xdr:row>
      <xdr:rowOff>0</xdr:rowOff>
    </xdr:from>
    <xdr:to>
      <xdr:col>17</xdr:col>
      <xdr:colOff>364592</xdr:colOff>
      <xdr:row>59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D2A671-5296-4AAB-A7BB-0B3C99C08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825501</xdr:colOff>
      <xdr:row>44</xdr:row>
      <xdr:rowOff>9071</xdr:rowOff>
    </xdr:from>
    <xdr:to>
      <xdr:col>20</xdr:col>
      <xdr:colOff>942933</xdr:colOff>
      <xdr:row>59</xdr:row>
      <xdr:rowOff>30842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8DD646-038E-4AB0-B283-A7E36E0D4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keo/Desktop/RISE/ACS2013_S0201(3yr)_ptk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ggregate_nomix"/>
      <sheetName val="All race"/>
      <sheetName val="Asian"/>
      <sheetName val="Oceana"/>
      <sheetName val="Hispanic_Latino"/>
      <sheetName val="AmerIndian_AKNative"/>
      <sheetName val="AKNative"/>
      <sheetName val="GreatPlains"/>
      <sheetName val="RockyMountain"/>
      <sheetName val="EasternOK"/>
      <sheetName val="Midwest"/>
      <sheetName val="Eastern"/>
      <sheetName val="Navajo"/>
      <sheetName val="Western"/>
    </sheetNames>
    <sheetDataSet>
      <sheetData sheetId="0"/>
      <sheetData sheetId="1"/>
      <sheetData sheetId="2"/>
      <sheetData sheetId="3"/>
      <sheetData sheetId="4">
        <row r="5">
          <cell r="A5" t="str">
            <v>Pacific Islander</v>
          </cell>
          <cell r="AO5">
            <v>0.29132799999999998</v>
          </cell>
          <cell r="AP5">
            <v>0.28165499999999999</v>
          </cell>
          <cell r="AQ5">
            <v>0.25149799999999994</v>
          </cell>
          <cell r="AX5">
            <v>0.16383999999999999</v>
          </cell>
          <cell r="AY5">
            <v>0.15839999999999999</v>
          </cell>
          <cell r="AZ5">
            <v>0.14144000000000001</v>
          </cell>
          <cell r="BG5">
            <v>9.3184000000000003E-2</v>
          </cell>
          <cell r="BH5">
            <v>9.008999999999999E-2</v>
          </cell>
          <cell r="BI5">
            <v>8.0444000000000002E-2</v>
          </cell>
        </row>
        <row r="7">
          <cell r="A7" t="str">
            <v>Polynesian</v>
          </cell>
          <cell r="AO7">
            <v>0.28252033333333332</v>
          </cell>
          <cell r="AP7">
            <v>0.2723773333333333</v>
          </cell>
          <cell r="AQ7">
            <v>0.24778866666666668</v>
          </cell>
          <cell r="AX7">
            <v>0.17683433333333334</v>
          </cell>
          <cell r="AY7">
            <v>0.17064933333333335</v>
          </cell>
          <cell r="AZ7">
            <v>0.15499566666666667</v>
          </cell>
          <cell r="BG7">
            <v>0.100545</v>
          </cell>
          <cell r="BH7">
            <v>9.716933333333333E-2</v>
          </cell>
          <cell r="BI7">
            <v>8.8054333333333346E-2</v>
          </cell>
        </row>
        <row r="8">
          <cell r="A8" t="str">
            <v>Hawaiian</v>
          </cell>
          <cell r="AO8">
            <v>0.33116800000000002</v>
          </cell>
          <cell r="AP8">
            <v>0.31347199999999997</v>
          </cell>
          <cell r="AQ8">
            <v>0.29767200000000005</v>
          </cell>
          <cell r="AX8">
            <v>0.17554</v>
          </cell>
          <cell r="AY8">
            <v>0.16616</v>
          </cell>
          <cell r="AZ8">
            <v>0.15778500000000001</v>
          </cell>
          <cell r="BG8">
            <v>7.0740000000000011E-2</v>
          </cell>
          <cell r="BH8">
            <v>6.6960000000000006E-2</v>
          </cell>
          <cell r="BI8">
            <v>6.3585000000000003E-2</v>
          </cell>
        </row>
        <row r="9">
          <cell r="A9" t="str">
            <v>Samoan</v>
          </cell>
          <cell r="AO9">
            <v>0.28328399999999998</v>
          </cell>
          <cell r="AP9">
            <v>0.27889199999999992</v>
          </cell>
          <cell r="AQ9">
            <v>0.23936399999999999</v>
          </cell>
          <cell r="AX9">
            <v>0.17389200000000002</v>
          </cell>
          <cell r="AY9">
            <v>0.17119600000000001</v>
          </cell>
          <cell r="AZ9">
            <v>0.14693200000000001</v>
          </cell>
          <cell r="BG9">
            <v>9.4427999999999998E-2</v>
          </cell>
          <cell r="BH9">
            <v>9.2963999999999991E-2</v>
          </cell>
          <cell r="BI9">
            <v>7.9787999999999998E-2</v>
          </cell>
        </row>
        <row r="10">
          <cell r="A10" t="str">
            <v>Tongan</v>
          </cell>
          <cell r="AO10">
            <v>0.23310900000000001</v>
          </cell>
          <cell r="AP10">
            <v>0.22476800000000002</v>
          </cell>
          <cell r="AQ10">
            <v>0.20632999999999999</v>
          </cell>
          <cell r="AX10">
            <v>0.18107100000000001</v>
          </cell>
          <cell r="AY10">
            <v>0.17459200000000002</v>
          </cell>
          <cell r="AZ10">
            <v>0.16027</v>
          </cell>
          <cell r="BG10">
            <v>0.136467</v>
          </cell>
          <cell r="BH10">
            <v>0.13158400000000001</v>
          </cell>
          <cell r="BI10">
            <v>0.12079000000000001</v>
          </cell>
        </row>
        <row r="12">
          <cell r="A12" t="str">
            <v>Micronesian</v>
          </cell>
        </row>
        <row r="13">
          <cell r="AO13">
            <v>0.33443800000000001</v>
          </cell>
          <cell r="AP13">
            <v>0.323606</v>
          </cell>
          <cell r="AQ13">
            <v>0.31142000000000009</v>
          </cell>
          <cell r="AX13">
            <v>0.11608999999999997</v>
          </cell>
          <cell r="AY13">
            <v>0.11232999999999999</v>
          </cell>
          <cell r="AZ13">
            <v>0.10810000000000002</v>
          </cell>
          <cell r="BG13">
            <v>8.4473999999999994E-2</v>
          </cell>
          <cell r="BH13">
            <v>8.1738000000000005E-2</v>
          </cell>
          <cell r="BI13">
            <v>7.8660000000000008E-2</v>
          </cell>
        </row>
        <row r="16">
          <cell r="A16" t="str">
            <v>Melanesian</v>
          </cell>
          <cell r="AO16">
            <v>0.24009750000000002</v>
          </cell>
          <cell r="AP16">
            <v>0.21982600000000002</v>
          </cell>
          <cell r="AQ16">
            <v>0.18126950000000003</v>
          </cell>
          <cell r="AX16">
            <v>0.16870800000000002</v>
          </cell>
          <cell r="AY16">
            <v>0.1506875</v>
          </cell>
          <cell r="AZ16">
            <v>0.1182175</v>
          </cell>
          <cell r="BG16">
            <v>0.11999200000000002</v>
          </cell>
          <cell r="BH16">
            <v>0.10790400000000001</v>
          </cell>
          <cell r="BI16">
            <v>8.5848000000000008E-2</v>
          </cell>
        </row>
        <row r="17">
          <cell r="A17" t="str">
            <v>Fijian</v>
          </cell>
          <cell r="AO17">
            <v>0.31488000000000005</v>
          </cell>
          <cell r="AP17">
            <v>0.29504000000000002</v>
          </cell>
          <cell r="AQ17">
            <v>0.25408000000000003</v>
          </cell>
          <cell r="AX17">
            <v>9.987600000000002E-2</v>
          </cell>
          <cell r="AY17">
            <v>9.3583000000000013E-2</v>
          </cell>
          <cell r="AZ17">
            <v>8.059100000000001E-2</v>
          </cell>
          <cell r="BG17">
            <v>9.446400000000002E-2</v>
          </cell>
          <cell r="BH17">
            <v>8.8512000000000007E-2</v>
          </cell>
          <cell r="BI17">
            <v>7.6224E-2</v>
          </cell>
        </row>
        <row r="18">
          <cell r="A18" t="str">
            <v xml:space="preserve">Marshallese </v>
          </cell>
          <cell r="AO18">
            <v>0.16531499999999999</v>
          </cell>
          <cell r="AP18">
            <v>0.14461200000000002</v>
          </cell>
          <cell r="AQ18">
            <v>0.10845900000000001</v>
          </cell>
          <cell r="AX18">
            <v>0.23754</v>
          </cell>
          <cell r="AY18">
            <v>0.20779199999999998</v>
          </cell>
          <cell r="AZ18">
            <v>0.15584400000000001</v>
          </cell>
          <cell r="BG18">
            <v>0.14552000000000001</v>
          </cell>
          <cell r="BH18">
            <v>0.12729600000000002</v>
          </cell>
          <cell r="BI18">
            <v>9.5472000000000001E-2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tabSelected="1" topLeftCell="B1" zoomScale="70" zoomScaleNormal="70" workbookViewId="0">
      <selection activeCell="B1" sqref="B1"/>
    </sheetView>
  </sheetViews>
  <sheetFormatPr defaultColWidth="8.7109375" defaultRowHeight="15" x14ac:dyDescent="0.25"/>
  <cols>
    <col min="1" max="1" width="28.85546875" style="2" bestFit="1" customWidth="1"/>
    <col min="2" max="2" width="14.85546875" style="2" bestFit="1" customWidth="1"/>
    <col min="3" max="3" width="11" style="2" bestFit="1" customWidth="1"/>
    <col min="4" max="4" width="12.42578125" style="2" bestFit="1" customWidth="1"/>
    <col min="5" max="5" width="12.85546875" style="2" bestFit="1" customWidth="1"/>
    <col min="6" max="6" width="12.42578125" style="2" bestFit="1" customWidth="1"/>
    <col min="7" max="7" width="15.42578125" style="2" bestFit="1" customWidth="1"/>
    <col min="8" max="8" width="11" style="2" bestFit="1" customWidth="1"/>
    <col min="9" max="9" width="12.42578125" style="2" bestFit="1" customWidth="1"/>
    <col min="10" max="10" width="14.85546875" style="2" bestFit="1" customWidth="1"/>
    <col min="11" max="11" width="12.42578125" style="2" bestFit="1" customWidth="1"/>
    <col min="12" max="12" width="10.42578125" style="2" bestFit="1" customWidth="1"/>
    <col min="13" max="13" width="10" style="2" bestFit="1" customWidth="1"/>
    <col min="14" max="14" width="10.85546875" style="2" bestFit="1" customWidth="1"/>
    <col min="15" max="15" width="10.5703125" style="2" customWidth="1"/>
    <col min="16" max="16" width="10.5703125" style="2" bestFit="1" customWidth="1"/>
    <col min="17" max="17" width="13.5703125" style="2" bestFit="1" customWidth="1"/>
    <col min="18" max="18" width="25.140625" style="2" bestFit="1" customWidth="1"/>
    <col min="19" max="19" width="16.85546875" style="2" customWidth="1"/>
    <col min="20" max="20" width="14.85546875" style="2" bestFit="1" customWidth="1"/>
    <col min="21" max="21" width="15.42578125" style="2" bestFit="1" customWidth="1"/>
    <col min="22" max="23" width="14.85546875" style="2" bestFit="1" customWidth="1"/>
    <col min="24" max="24" width="15.42578125" style="2" bestFit="1" customWidth="1"/>
    <col min="25" max="25" width="14.85546875" style="2" bestFit="1" customWidth="1"/>
    <col min="26" max="26" width="15.5703125" style="2" bestFit="1" customWidth="1"/>
    <col min="27" max="27" width="13.5703125" style="2" bestFit="1" customWidth="1"/>
    <col min="28" max="28" width="15.5703125" style="2" bestFit="1" customWidth="1"/>
    <col min="29" max="29" width="8.5703125" style="2" bestFit="1" customWidth="1"/>
    <col min="30" max="33" width="9.140625" style="2" bestFit="1" customWidth="1"/>
    <col min="34" max="35" width="7.7109375" style="2" bestFit="1" customWidth="1"/>
    <col min="36" max="36" width="6" style="2" bestFit="1" customWidth="1"/>
    <col min="37" max="37" width="14.28515625" style="2" customWidth="1"/>
    <col min="38" max="38" width="10" style="2" bestFit="1" customWidth="1"/>
    <col min="39" max="40" width="9.140625" style="2" bestFit="1" customWidth="1"/>
    <col min="41" max="41" width="8.140625" style="2" bestFit="1" customWidth="1"/>
    <col min="42" max="42" width="9.140625" style="2" bestFit="1" customWidth="1"/>
    <col min="43" max="44" width="7.7109375" style="2" bestFit="1" customWidth="1"/>
    <col min="45" max="45" width="6" style="2" bestFit="1" customWidth="1"/>
    <col min="46" max="46" width="11.85546875" style="2" bestFit="1" customWidth="1"/>
    <col min="47" max="47" width="10" style="2" bestFit="1" customWidth="1"/>
    <col min="48" max="50" width="8.140625" style="2" bestFit="1" customWidth="1"/>
    <col min="51" max="51" width="9.140625" style="2" customWidth="1"/>
    <col min="52" max="53" width="7.7109375" style="2" bestFit="1" customWidth="1"/>
    <col min="54" max="54" width="6" style="2" bestFit="1" customWidth="1"/>
    <col min="55" max="59" width="0" style="2" hidden="1" customWidth="1"/>
    <col min="60" max="16384" width="8.7109375" style="2"/>
  </cols>
  <sheetData>
    <row r="1" spans="1:58" s="6" customFormat="1" ht="60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8" t="s">
        <v>4</v>
      </c>
      <c r="AV1" s="8" t="s">
        <v>2</v>
      </c>
      <c r="AW1" s="8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D1" s="6" t="s">
        <v>2</v>
      </c>
      <c r="BE1" s="6" t="s">
        <v>3</v>
      </c>
      <c r="BF1" s="6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>J2/100</f>
        <v>0.49099999999999999</v>
      </c>
      <c r="L2" s="1">
        <f>H2*K2</f>
        <v>60648892.997000001</v>
      </c>
      <c r="M2" s="2">
        <v>43056386</v>
      </c>
      <c r="N2" s="3">
        <f t="shared" ref="N2:N7" si="4">M2/B2</f>
        <v>0.13718265989382847</v>
      </c>
      <c r="O2" s="2">
        <v>43.6</v>
      </c>
      <c r="P2" s="3">
        <f>O2/100</f>
        <v>0.436</v>
      </c>
      <c r="Q2" s="1">
        <f t="shared" ref="Q2:Q7" si="5">M2*P2</f>
        <v>18772584.296</v>
      </c>
      <c r="R2" s="2">
        <v>308858098</v>
      </c>
      <c r="S2" s="1">
        <f t="shared" ref="S2:S7" si="6">R2*D2</f>
        <v>72392477.838930264</v>
      </c>
      <c r="T2" s="3">
        <f t="shared" ref="T2:T7" si="7">F2</f>
        <v>0.50800000000000001</v>
      </c>
      <c r="U2" s="1">
        <f t="shared" ref="U2:U9" si="8">S2*T2</f>
        <v>36775378.742176577</v>
      </c>
      <c r="V2" s="1">
        <f t="shared" ref="V2:V7" si="9">R2*I2</f>
        <v>121551976.25790247</v>
      </c>
      <c r="W2" s="3">
        <f t="shared" ref="W2:W7" si="10">K2</f>
        <v>0.49099999999999999</v>
      </c>
      <c r="X2" s="1">
        <f>V2*W2</f>
        <v>59682020.342630111</v>
      </c>
      <c r="Y2" s="1">
        <f t="shared" ref="Y2:Y7" si="11">R2*N2</f>
        <v>42369975.413388744</v>
      </c>
      <c r="Z2" s="3">
        <f t="shared" ref="Z2:Z7" si="12">P2</f>
        <v>0.436</v>
      </c>
      <c r="AA2" s="1">
        <f>Y2*Z2</f>
        <v>18473309.280237492</v>
      </c>
      <c r="AB2" s="10">
        <v>65.2</v>
      </c>
      <c r="AC2" s="11">
        <f>AB2/100</f>
        <v>0.65200000000000002</v>
      </c>
      <c r="AD2" s="12">
        <f t="shared" ref="AD2:AD7" si="13">U2*AC2</f>
        <v>23977546.939899128</v>
      </c>
      <c r="AE2" s="12">
        <f t="shared" ref="AE2:AE7" si="14">X2*AC2</f>
        <v>38912677.263394833</v>
      </c>
      <c r="AF2" s="12">
        <f t="shared" ref="AF2:AF7" si="15">AA2*AC2</f>
        <v>12044597.650714844</v>
      </c>
      <c r="AG2" s="12">
        <f t="shared" ref="AG2:AG9" si="16">SUM(AD2:AF2)</f>
        <v>74934821.854008809</v>
      </c>
      <c r="AH2" s="13">
        <f t="shared" ref="AH2:AH7" si="17">AD2/S2</f>
        <v>0.33121600000000001</v>
      </c>
      <c r="AI2" s="13">
        <f t="shared" ref="AI2:AI7" si="18">AE2/V2</f>
        <v>0.32013199999999997</v>
      </c>
      <c r="AJ2" s="14">
        <f t="shared" ref="AJ2:AJ7" si="19">AF2/Y2</f>
        <v>0.28427199999999997</v>
      </c>
      <c r="AK2" s="10">
        <v>31</v>
      </c>
      <c r="AL2" s="11">
        <f>AK2/100</f>
        <v>0.31</v>
      </c>
      <c r="AM2" s="12">
        <f t="shared" ref="AM2:AM7" si="20">U2*AL2</f>
        <v>11400367.410074739</v>
      </c>
      <c r="AN2" s="12">
        <f t="shared" ref="AN2:AN7" si="21">X2*AL2</f>
        <v>18501426.306215335</v>
      </c>
      <c r="AO2" s="12">
        <f t="shared" ref="AO2:AO7" si="22">AA2*AL2</f>
        <v>5726725.8768736226</v>
      </c>
      <c r="AP2" s="12">
        <f>SUM(AM2:AO2)</f>
        <v>35628519.593163691</v>
      </c>
      <c r="AQ2" s="13">
        <f t="shared" ref="AQ2:AQ7" si="23">AM2/S2</f>
        <v>0.15748000000000001</v>
      </c>
      <c r="AR2" s="13">
        <f t="shared" ref="AR2:AR7" si="24">AN2/V2</f>
        <v>0.15220999999999998</v>
      </c>
      <c r="AS2" s="14">
        <f t="shared" ref="AS2:AS7" si="25">AO2/Y2</f>
        <v>0.13516</v>
      </c>
      <c r="AT2" s="10">
        <v>14.8</v>
      </c>
      <c r="AU2" s="11">
        <f>AT2/100</f>
        <v>0.14800000000000002</v>
      </c>
      <c r="AV2" s="12">
        <f t="shared" ref="AV2:AV7" si="26">U2*AU2</f>
        <v>5442756.0538421338</v>
      </c>
      <c r="AW2" s="12">
        <f t="shared" ref="AW2:AW7" si="27">X2*AU2</f>
        <v>8832939.0107092578</v>
      </c>
      <c r="AX2" s="12">
        <f t="shared" ref="AX2:AX7" si="28">AA2*AU2</f>
        <v>2734049.7734751492</v>
      </c>
      <c r="AY2" s="12">
        <f>SUM(AV2:AX2)</f>
        <v>17009744.838026538</v>
      </c>
      <c r="AZ2" s="13">
        <f t="shared" ref="AZ2:AZ7" si="29">AV2/S2</f>
        <v>7.5184000000000015E-2</v>
      </c>
      <c r="BA2" s="13">
        <f t="shared" ref="BA2:BA7" si="30">AW2/V2</f>
        <v>7.266800000000001E-2</v>
      </c>
      <c r="BB2" s="14">
        <f t="shared" ref="BB2:BB7" si="3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231887804</v>
      </c>
      <c r="C3" s="2">
        <v>51413090</v>
      </c>
      <c r="D3" s="3">
        <f t="shared" si="0"/>
        <v>0.22171536886864476</v>
      </c>
      <c r="E3" s="2">
        <v>51</v>
      </c>
      <c r="F3" s="3">
        <f t="shared" si="1"/>
        <v>0.51</v>
      </c>
      <c r="G3" s="1">
        <f t="shared" si="2"/>
        <v>26220675.900000002</v>
      </c>
      <c r="H3" s="2">
        <v>93918552</v>
      </c>
      <c r="I3" s="3">
        <f t="shared" si="3"/>
        <v>0.40501721254818557</v>
      </c>
      <c r="J3" s="2">
        <v>49.6</v>
      </c>
      <c r="K3" s="3">
        <f t="shared" ref="K3:K9" si="32">J3/100</f>
        <v>0.496</v>
      </c>
      <c r="L3" s="1">
        <f t="shared" ref="L3:L9" si="33">H3*K3</f>
        <v>46583601.792000003</v>
      </c>
      <c r="M3" s="2">
        <v>36402564</v>
      </c>
      <c r="N3" s="3">
        <f t="shared" si="4"/>
        <v>0.15698352122046055</v>
      </c>
      <c r="O3" s="2">
        <v>44</v>
      </c>
      <c r="P3" s="3">
        <f t="shared" ref="P3:P9" si="34">O3/100</f>
        <v>0.44</v>
      </c>
      <c r="Q3" s="1">
        <f t="shared" si="5"/>
        <v>16017128.16</v>
      </c>
      <c r="R3" s="2">
        <v>228678474</v>
      </c>
      <c r="S3" s="1">
        <f t="shared" si="6"/>
        <v>50701532.215228789</v>
      </c>
      <c r="T3" s="3">
        <f t="shared" si="7"/>
        <v>0.51</v>
      </c>
      <c r="U3" s="1">
        <f t="shared" si="8"/>
        <v>25857781.429766681</v>
      </c>
      <c r="V3" s="1">
        <f t="shared" si="9"/>
        <v>92618718.109252721</v>
      </c>
      <c r="W3" s="3">
        <f t="shared" si="10"/>
        <v>0.496</v>
      </c>
      <c r="X3" s="1">
        <f t="shared" ref="X3:X9" si="35">V3*W3</f>
        <v>45938884.182189353</v>
      </c>
      <c r="Y3" s="1">
        <f t="shared" si="11"/>
        <v>35898752.075841539</v>
      </c>
      <c r="Z3" s="3">
        <f t="shared" si="12"/>
        <v>0.44</v>
      </c>
      <c r="AA3" s="1">
        <f t="shared" ref="AA3:AA9" si="36">Y3*Z3</f>
        <v>15795450.913370278</v>
      </c>
      <c r="AB3" s="10">
        <v>69.7</v>
      </c>
      <c r="AC3" s="11">
        <f t="shared" ref="AC3:AC9" si="37">AB3/100</f>
        <v>0.69700000000000006</v>
      </c>
      <c r="AD3" s="12">
        <f t="shared" si="13"/>
        <v>18022873.656547379</v>
      </c>
      <c r="AE3" s="12">
        <f t="shared" si="14"/>
        <v>32019402.27498598</v>
      </c>
      <c r="AF3" s="12">
        <f t="shared" si="15"/>
        <v>11009429.286619084</v>
      </c>
      <c r="AG3" s="12">
        <f t="shared" si="16"/>
        <v>61051705.218152441</v>
      </c>
      <c r="AH3" s="13">
        <f t="shared" si="17"/>
        <v>0.35547000000000001</v>
      </c>
      <c r="AI3" s="13">
        <f t="shared" si="18"/>
        <v>0.34571200000000002</v>
      </c>
      <c r="AJ3" s="14">
        <f t="shared" si="19"/>
        <v>0.30668000000000001</v>
      </c>
      <c r="AK3" s="10">
        <v>29.7</v>
      </c>
      <c r="AL3" s="11">
        <f t="shared" ref="AL3:AL9" si="38">AK3/100</f>
        <v>0.29699999999999999</v>
      </c>
      <c r="AM3" s="12">
        <f t="shared" si="20"/>
        <v>7679761.0846407041</v>
      </c>
      <c r="AN3" s="12">
        <f t="shared" si="21"/>
        <v>13643848.602110237</v>
      </c>
      <c r="AO3" s="12">
        <f t="shared" si="22"/>
        <v>4691248.9212709721</v>
      </c>
      <c r="AP3" s="12">
        <f t="shared" ref="AP3:AP9" si="39">SUM(AM3:AO3)</f>
        <v>26014858.608021915</v>
      </c>
      <c r="AQ3" s="13">
        <f t="shared" si="23"/>
        <v>0.15146999999999999</v>
      </c>
      <c r="AR3" s="13">
        <f t="shared" si="24"/>
        <v>0.147312</v>
      </c>
      <c r="AS3" s="14">
        <f t="shared" si="25"/>
        <v>0.13067999999999999</v>
      </c>
      <c r="AT3" s="10">
        <v>13.1</v>
      </c>
      <c r="AU3" s="11">
        <f t="shared" ref="AU3:AU9" si="40">AT3/100</f>
        <v>0.13100000000000001</v>
      </c>
      <c r="AV3" s="12">
        <f t="shared" si="26"/>
        <v>3387369.3672994352</v>
      </c>
      <c r="AW3" s="12">
        <f t="shared" si="27"/>
        <v>6017993.8278668057</v>
      </c>
      <c r="AX3" s="12">
        <f t="shared" si="28"/>
        <v>2069204.0696515064</v>
      </c>
      <c r="AY3" s="12">
        <f t="shared" ref="AY3:AY9" si="41">SUM(AV3:AX3)</f>
        <v>11474567.264817748</v>
      </c>
      <c r="AZ3" s="13">
        <f t="shared" si="29"/>
        <v>6.6809999999999994E-2</v>
      </c>
      <c r="BA3" s="13">
        <f t="shared" si="30"/>
        <v>6.4976000000000006E-2</v>
      </c>
      <c r="BB3" s="14">
        <f t="shared" si="31"/>
        <v>5.7640000000000004E-2</v>
      </c>
      <c r="BD3" s="3">
        <f t="shared" ref="BD3:BD7" si="42">SUM(AH3,AQ3,AZ3)</f>
        <v>0.57374999999999998</v>
      </c>
      <c r="BE3" s="3">
        <f t="shared" ref="BE3:BF9" si="43">SUM(AI3,AR3,BA3)</f>
        <v>0.55800000000000005</v>
      </c>
      <c r="BF3" s="3">
        <f t="shared" si="43"/>
        <v>0.495</v>
      </c>
    </row>
    <row r="4" spans="1:58" x14ac:dyDescent="0.25">
      <c r="A4" s="2" t="s">
        <v>94</v>
      </c>
      <c r="B4" s="2">
        <v>39528206</v>
      </c>
      <c r="C4" s="2">
        <v>10338870</v>
      </c>
      <c r="D4" s="3">
        <f t="shared" si="0"/>
        <v>0.26155677290287344</v>
      </c>
      <c r="E4" s="2">
        <v>49.1</v>
      </c>
      <c r="F4" s="3">
        <f t="shared" si="1"/>
        <v>0.49099999999999999</v>
      </c>
      <c r="G4" s="1">
        <f t="shared" si="2"/>
        <v>5076385.17</v>
      </c>
      <c r="H4" s="2">
        <v>14957162</v>
      </c>
      <c r="I4" s="3">
        <f t="shared" si="3"/>
        <v>0.37839212839560693</v>
      </c>
      <c r="J4" s="2">
        <v>46.6</v>
      </c>
      <c r="K4" s="3">
        <f t="shared" si="32"/>
        <v>0.46600000000000003</v>
      </c>
      <c r="L4" s="1">
        <f t="shared" si="33"/>
        <v>6970037.4920000006</v>
      </c>
      <c r="M4" s="2">
        <v>3720891</v>
      </c>
      <c r="N4" s="3">
        <f t="shared" si="4"/>
        <v>9.4132554358778639E-2</v>
      </c>
      <c r="O4" s="2">
        <v>39.700000000000003</v>
      </c>
      <c r="P4" s="3">
        <f t="shared" si="34"/>
        <v>0.39700000000000002</v>
      </c>
      <c r="Q4" s="1">
        <f t="shared" si="5"/>
        <v>1477193.7270000002</v>
      </c>
      <c r="R4" s="2">
        <v>38245337</v>
      </c>
      <c r="S4" s="1">
        <f t="shared" si="6"/>
        <v>10003326.924302863</v>
      </c>
      <c r="T4" s="3">
        <f t="shared" si="7"/>
        <v>0.49099999999999999</v>
      </c>
      <c r="U4" s="1">
        <f t="shared" si="8"/>
        <v>4911633.5198327061</v>
      </c>
      <c r="V4" s="1">
        <f t="shared" si="9"/>
        <v>14471734.468637256</v>
      </c>
      <c r="W4" s="3">
        <f t="shared" si="10"/>
        <v>0.46600000000000003</v>
      </c>
      <c r="X4" s="1">
        <f t="shared" si="35"/>
        <v>6743828.2623849614</v>
      </c>
      <c r="Y4" s="1">
        <f t="shared" si="11"/>
        <v>3600131.2641223078</v>
      </c>
      <c r="Z4" s="3">
        <f t="shared" si="12"/>
        <v>0.39700000000000002</v>
      </c>
      <c r="AA4" s="1">
        <f t="shared" si="36"/>
        <v>1429252.1118565563</v>
      </c>
      <c r="AB4" s="10">
        <v>50.4</v>
      </c>
      <c r="AC4" s="11">
        <f t="shared" si="37"/>
        <v>0.504</v>
      </c>
      <c r="AD4" s="12">
        <f t="shared" si="13"/>
        <v>2475463.293995684</v>
      </c>
      <c r="AE4" s="12">
        <f t="shared" si="14"/>
        <v>3398889.4442420206</v>
      </c>
      <c r="AF4" s="12">
        <f t="shared" si="15"/>
        <v>720343.06437570439</v>
      </c>
      <c r="AG4" s="12">
        <f t="shared" si="16"/>
        <v>6594695.8026134092</v>
      </c>
      <c r="AH4" s="13">
        <f t="shared" si="17"/>
        <v>0.24746400000000005</v>
      </c>
      <c r="AI4" s="13">
        <f t="shared" si="18"/>
        <v>0.23486400000000002</v>
      </c>
      <c r="AJ4" s="14">
        <f t="shared" si="19"/>
        <v>0.20008800000000002</v>
      </c>
      <c r="AK4" s="10">
        <v>40.4</v>
      </c>
      <c r="AL4" s="11">
        <f t="shared" si="38"/>
        <v>0.40399999999999997</v>
      </c>
      <c r="AM4" s="12">
        <f t="shared" si="20"/>
        <v>1984299.9420124132</v>
      </c>
      <c r="AN4" s="12">
        <f t="shared" si="21"/>
        <v>2724506.6180035244</v>
      </c>
      <c r="AO4" s="12">
        <f t="shared" si="22"/>
        <v>577417.85319004871</v>
      </c>
      <c r="AP4" s="12">
        <f t="shared" si="39"/>
        <v>5286224.4132059859</v>
      </c>
      <c r="AQ4" s="13">
        <f t="shared" si="23"/>
        <v>0.19836400000000001</v>
      </c>
      <c r="AR4" s="13">
        <f t="shared" si="24"/>
        <v>0.18826400000000001</v>
      </c>
      <c r="AS4" s="14">
        <f t="shared" si="25"/>
        <v>0.160388</v>
      </c>
      <c r="AT4" s="10">
        <v>17.3</v>
      </c>
      <c r="AU4" s="11">
        <f t="shared" si="40"/>
        <v>0.17300000000000001</v>
      </c>
      <c r="AV4" s="12">
        <f t="shared" si="26"/>
        <v>849712.59893105819</v>
      </c>
      <c r="AW4" s="12">
        <f t="shared" si="27"/>
        <v>1166682.2893925984</v>
      </c>
      <c r="AX4" s="12">
        <f t="shared" si="28"/>
        <v>247260.61535118424</v>
      </c>
      <c r="AY4" s="12">
        <f t="shared" si="41"/>
        <v>2263655.503674841</v>
      </c>
      <c r="AZ4" s="13">
        <f t="shared" si="29"/>
        <v>8.4943000000000005E-2</v>
      </c>
      <c r="BA4" s="13">
        <f t="shared" si="30"/>
        <v>8.0618000000000009E-2</v>
      </c>
      <c r="BB4" s="14">
        <f t="shared" si="31"/>
        <v>6.8681000000000006E-2</v>
      </c>
      <c r="BD4" s="3">
        <f t="shared" si="42"/>
        <v>0.5307710000000001</v>
      </c>
      <c r="BE4" s="3">
        <f t="shared" si="43"/>
        <v>0.50374600000000003</v>
      </c>
      <c r="BF4" s="3">
        <f t="shared" si="43"/>
        <v>0.42915700000000001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32"/>
        <v>0.48799999999999999</v>
      </c>
      <c r="L5" s="1">
        <f t="shared" si="33"/>
        <v>465890.67199999996</v>
      </c>
      <c r="M5" s="2">
        <v>208468</v>
      </c>
      <c r="N5" s="3">
        <f t="shared" si="4"/>
        <v>8.1786763889504621E-2</v>
      </c>
      <c r="O5" s="2">
        <v>44.3</v>
      </c>
      <c r="P5" s="3">
        <f t="shared" si="34"/>
        <v>0.44299999999999995</v>
      </c>
      <c r="Q5" s="1">
        <f t="shared" si="5"/>
        <v>92351.323999999993</v>
      </c>
      <c r="R5" s="2">
        <v>2486429</v>
      </c>
      <c r="S5" s="1">
        <f t="shared" si="6"/>
        <v>649600.44061114488</v>
      </c>
      <c r="T5" s="3">
        <f t="shared" si="7"/>
        <v>0.50900000000000001</v>
      </c>
      <c r="U5" s="1">
        <f t="shared" si="8"/>
        <v>330646.62427107274</v>
      </c>
      <c r="V5" s="1">
        <f t="shared" si="9"/>
        <v>931287.72830778197</v>
      </c>
      <c r="W5" s="3">
        <f t="shared" si="10"/>
        <v>0.48799999999999999</v>
      </c>
      <c r="X5" s="1">
        <f t="shared" si="35"/>
        <v>454468.41141419759</v>
      </c>
      <c r="Y5" s="1">
        <f t="shared" si="11"/>
        <v>203356.98155101709</v>
      </c>
      <c r="Z5" s="3">
        <f t="shared" si="12"/>
        <v>0.44299999999999995</v>
      </c>
      <c r="AA5" s="1">
        <f t="shared" si="36"/>
        <v>90087.142827100557</v>
      </c>
      <c r="AB5" s="10">
        <v>40.799999999999997</v>
      </c>
      <c r="AC5" s="11">
        <f t="shared" si="37"/>
        <v>0.40799999999999997</v>
      </c>
      <c r="AD5" s="12">
        <f t="shared" si="13"/>
        <v>134903.82270259768</v>
      </c>
      <c r="AE5" s="12">
        <f t="shared" si="14"/>
        <v>185423.11185699262</v>
      </c>
      <c r="AF5" s="12">
        <f t="shared" si="15"/>
        <v>36755.554273457026</v>
      </c>
      <c r="AG5" s="12">
        <f t="shared" si="16"/>
        <v>357082.48883304733</v>
      </c>
      <c r="AH5" s="13">
        <f t="shared" si="17"/>
        <v>0.207672</v>
      </c>
      <c r="AI5" s="13">
        <f t="shared" si="18"/>
        <v>0.199104</v>
      </c>
      <c r="AJ5" s="14">
        <f t="shared" si="19"/>
        <v>0.18074399999999996</v>
      </c>
      <c r="AK5" s="10">
        <v>38.799999999999997</v>
      </c>
      <c r="AL5" s="11">
        <f t="shared" si="38"/>
        <v>0.38799999999999996</v>
      </c>
      <c r="AM5" s="12">
        <f t="shared" si="20"/>
        <v>128290.8902171762</v>
      </c>
      <c r="AN5" s="12">
        <f t="shared" si="21"/>
        <v>176333.74362870865</v>
      </c>
      <c r="AO5" s="12">
        <f t="shared" si="22"/>
        <v>34953.811416915014</v>
      </c>
      <c r="AP5" s="12">
        <f t="shared" si="39"/>
        <v>339578.44526279985</v>
      </c>
      <c r="AQ5" s="13">
        <f t="shared" si="23"/>
        <v>0.19749199999999997</v>
      </c>
      <c r="AR5" s="13">
        <f t="shared" si="24"/>
        <v>0.18934399999999998</v>
      </c>
      <c r="AS5" s="14">
        <f t="shared" si="25"/>
        <v>0.17188399999999995</v>
      </c>
      <c r="AT5" s="10">
        <v>27.3</v>
      </c>
      <c r="AU5" s="11">
        <f t="shared" si="40"/>
        <v>0.27300000000000002</v>
      </c>
      <c r="AV5" s="12">
        <f t="shared" si="26"/>
        <v>90266.528426002871</v>
      </c>
      <c r="AW5" s="12">
        <f t="shared" si="27"/>
        <v>124069.87631607596</v>
      </c>
      <c r="AX5" s="12">
        <f t="shared" si="28"/>
        <v>24593.789991798454</v>
      </c>
      <c r="AY5" s="12">
        <f t="shared" si="41"/>
        <v>238930.19473387729</v>
      </c>
      <c r="AZ5" s="13">
        <f t="shared" si="29"/>
        <v>0.13895700000000002</v>
      </c>
      <c r="BA5" s="13">
        <f t="shared" si="30"/>
        <v>0.13322400000000001</v>
      </c>
      <c r="BB5" s="14">
        <f t="shared" si="31"/>
        <v>0.12093899999999999</v>
      </c>
      <c r="BD5" s="3">
        <f t="shared" si="42"/>
        <v>0.54412099999999997</v>
      </c>
      <c r="BE5" s="3">
        <f t="shared" si="43"/>
        <v>0.52167200000000002</v>
      </c>
      <c r="BF5" s="3">
        <f t="shared" si="43"/>
        <v>0.47356699999999996</v>
      </c>
    </row>
    <row r="6" spans="1:58" x14ac:dyDescent="0.25">
      <c r="A6" s="2" t="s">
        <v>62</v>
      </c>
      <c r="B6" s="2">
        <v>15588948</v>
      </c>
      <c r="C6" s="2">
        <v>4187349</v>
      </c>
      <c r="D6" s="3">
        <f t="shared" si="0"/>
        <v>0.26861010762240017</v>
      </c>
      <c r="E6" s="2">
        <v>48.6</v>
      </c>
      <c r="F6" s="3">
        <f t="shared" si="1"/>
        <v>0.48599999999999999</v>
      </c>
      <c r="G6" s="1">
        <f t="shared" si="2"/>
        <v>2035051.6140000001</v>
      </c>
      <c r="H6" s="2">
        <v>6469639</v>
      </c>
      <c r="I6" s="3">
        <f t="shared" si="3"/>
        <v>0.41501447050820878</v>
      </c>
      <c r="J6" s="2">
        <v>46.1</v>
      </c>
      <c r="K6" s="3">
        <f t="shared" si="32"/>
        <v>0.46100000000000002</v>
      </c>
      <c r="L6" s="1">
        <f t="shared" si="33"/>
        <v>2982503.5789999999</v>
      </c>
      <c r="M6" s="2">
        <v>1606047</v>
      </c>
      <c r="N6" s="3">
        <f t="shared" si="4"/>
        <v>0.10302471982073454</v>
      </c>
      <c r="O6" s="2">
        <v>43.1</v>
      </c>
      <c r="P6" s="3">
        <f t="shared" si="34"/>
        <v>0.43099999999999999</v>
      </c>
      <c r="Q6" s="1">
        <f t="shared" si="5"/>
        <v>692206.25699999998</v>
      </c>
      <c r="R6" s="2">
        <v>15507857</v>
      </c>
      <c r="S6" s="1">
        <f t="shared" si="6"/>
        <v>4165567.1377627919</v>
      </c>
      <c r="T6" s="3">
        <f t="shared" si="7"/>
        <v>0.48599999999999999</v>
      </c>
      <c r="U6" s="1">
        <f t="shared" si="8"/>
        <v>2024465.6289527169</v>
      </c>
      <c r="V6" s="1">
        <f t="shared" si="9"/>
        <v>6435985.061572019</v>
      </c>
      <c r="W6" s="3">
        <f t="shared" si="10"/>
        <v>0.46100000000000002</v>
      </c>
      <c r="X6" s="1">
        <f t="shared" si="35"/>
        <v>2966989.1133847008</v>
      </c>
      <c r="Y6" s="1">
        <f t="shared" si="11"/>
        <v>1597692.6224450169</v>
      </c>
      <c r="Z6" s="3">
        <f t="shared" si="12"/>
        <v>0.43099999999999999</v>
      </c>
      <c r="AA6" s="1">
        <f t="shared" si="36"/>
        <v>688605.52027380222</v>
      </c>
      <c r="AB6" s="10">
        <v>69</v>
      </c>
      <c r="AC6" s="11">
        <f t="shared" si="37"/>
        <v>0.69</v>
      </c>
      <c r="AD6" s="12">
        <f t="shared" si="13"/>
        <v>1396881.2839773747</v>
      </c>
      <c r="AE6" s="12">
        <f t="shared" si="14"/>
        <v>2047222.4882354434</v>
      </c>
      <c r="AF6" s="12">
        <f t="shared" si="15"/>
        <v>475137.8089889235</v>
      </c>
      <c r="AG6" s="12">
        <f t="shared" si="16"/>
        <v>3919241.5812017419</v>
      </c>
      <c r="AH6" s="13">
        <f t="shared" si="17"/>
        <v>0.33534000000000003</v>
      </c>
      <c r="AI6" s="13">
        <f t="shared" si="18"/>
        <v>0.31808999999999998</v>
      </c>
      <c r="AJ6" s="14">
        <f t="shared" si="19"/>
        <v>0.29738999999999993</v>
      </c>
      <c r="AK6" s="10">
        <v>21.3</v>
      </c>
      <c r="AL6" s="11">
        <f t="shared" si="38"/>
        <v>0.21299999999999999</v>
      </c>
      <c r="AM6" s="12">
        <f t="shared" si="20"/>
        <v>431211.17896692868</v>
      </c>
      <c r="AN6" s="12">
        <f t="shared" si="21"/>
        <v>631968.68115094129</v>
      </c>
      <c r="AO6" s="12">
        <f t="shared" si="22"/>
        <v>146672.97581831986</v>
      </c>
      <c r="AP6" s="12">
        <f t="shared" si="39"/>
        <v>1209852.8359361899</v>
      </c>
      <c r="AQ6" s="13">
        <f t="shared" si="23"/>
        <v>0.103518</v>
      </c>
      <c r="AR6" s="13">
        <f t="shared" si="24"/>
        <v>9.8193000000000003E-2</v>
      </c>
      <c r="AS6" s="14">
        <f t="shared" si="25"/>
        <v>9.1802999999999982E-2</v>
      </c>
      <c r="AT6" s="10">
        <v>15</v>
      </c>
      <c r="AU6" s="11">
        <f t="shared" si="40"/>
        <v>0.15</v>
      </c>
      <c r="AV6" s="12">
        <f t="shared" si="26"/>
        <v>303669.84434290754</v>
      </c>
      <c r="AW6" s="12">
        <f t="shared" si="27"/>
        <v>445048.36700770509</v>
      </c>
      <c r="AX6" s="12">
        <f t="shared" si="28"/>
        <v>103290.82804107033</v>
      </c>
      <c r="AY6" s="12">
        <f t="shared" si="41"/>
        <v>852009.03939168295</v>
      </c>
      <c r="AZ6" s="13">
        <f t="shared" si="29"/>
        <v>7.2900000000000006E-2</v>
      </c>
      <c r="BA6" s="13">
        <f t="shared" si="30"/>
        <v>6.9150000000000003E-2</v>
      </c>
      <c r="BB6" s="14">
        <f t="shared" si="31"/>
        <v>6.4649999999999999E-2</v>
      </c>
      <c r="BD6" s="3">
        <f t="shared" si="42"/>
        <v>0.51175800000000005</v>
      </c>
      <c r="BE6" s="3">
        <f t="shared" si="43"/>
        <v>0.48543299999999995</v>
      </c>
      <c r="BF6" s="3">
        <f t="shared" si="43"/>
        <v>0.45384299999999989</v>
      </c>
    </row>
    <row r="7" spans="1:58" x14ac:dyDescent="0.25">
      <c r="A7" s="2" t="s">
        <v>111</v>
      </c>
      <c r="B7" s="2">
        <v>534855</v>
      </c>
      <c r="C7" s="2">
        <v>160207</v>
      </c>
      <c r="D7" s="3">
        <f t="shared" si="0"/>
        <v>0.29953351843022874</v>
      </c>
      <c r="E7" s="2">
        <v>51.2</v>
      </c>
      <c r="F7" s="3">
        <f t="shared" si="1"/>
        <v>0.51200000000000001</v>
      </c>
      <c r="G7" s="1">
        <f t="shared" si="2"/>
        <v>82025.983999999997</v>
      </c>
      <c r="H7" s="2">
        <v>188910</v>
      </c>
      <c r="I7" s="3">
        <f t="shared" si="3"/>
        <v>0.35319853044283028</v>
      </c>
      <c r="J7" s="2">
        <v>49.5</v>
      </c>
      <c r="K7" s="3">
        <f t="shared" si="32"/>
        <v>0.495</v>
      </c>
      <c r="L7" s="1">
        <f t="shared" si="33"/>
        <v>93510.45</v>
      </c>
      <c r="M7" s="2">
        <v>34919</v>
      </c>
      <c r="N7" s="3">
        <f t="shared" si="4"/>
        <v>6.5286853446261131E-2</v>
      </c>
      <c r="O7" s="2">
        <v>44.2</v>
      </c>
      <c r="P7" s="3">
        <f t="shared" si="34"/>
        <v>0.442</v>
      </c>
      <c r="Q7" s="1">
        <f t="shared" si="5"/>
        <v>15434.198</v>
      </c>
      <c r="R7" s="2">
        <v>522391</v>
      </c>
      <c r="S7" s="1">
        <f t="shared" si="6"/>
        <v>156473.61422628563</v>
      </c>
      <c r="T7" s="3">
        <f t="shared" si="7"/>
        <v>0.51200000000000001</v>
      </c>
      <c r="U7" s="1">
        <f t="shared" si="8"/>
        <v>80114.490483858244</v>
      </c>
      <c r="V7" s="1">
        <f t="shared" si="9"/>
        <v>184507.73351656055</v>
      </c>
      <c r="W7" s="3">
        <f t="shared" si="10"/>
        <v>0.495</v>
      </c>
      <c r="X7" s="1">
        <f t="shared" si="35"/>
        <v>91331.328090697469</v>
      </c>
      <c r="Y7" s="1">
        <f t="shared" si="11"/>
        <v>34105.264658645799</v>
      </c>
      <c r="Z7" s="3">
        <f t="shared" si="12"/>
        <v>0.442</v>
      </c>
      <c r="AA7" s="1">
        <f t="shared" si="36"/>
        <v>15074.526979121443</v>
      </c>
      <c r="AB7" s="10">
        <v>56.9</v>
      </c>
      <c r="AC7" s="11">
        <f t="shared" si="37"/>
        <v>0.56899999999999995</v>
      </c>
      <c r="AD7" s="12">
        <f t="shared" si="13"/>
        <v>45585.145085315336</v>
      </c>
      <c r="AE7" s="12">
        <f t="shared" si="14"/>
        <v>51967.525683606858</v>
      </c>
      <c r="AF7" s="12">
        <f t="shared" si="15"/>
        <v>8577.4058511201001</v>
      </c>
      <c r="AG7" s="12">
        <f t="shared" si="16"/>
        <v>106130.07662004229</v>
      </c>
      <c r="AH7" s="13">
        <f t="shared" si="17"/>
        <v>0.29132799999999998</v>
      </c>
      <c r="AI7" s="13">
        <f t="shared" si="18"/>
        <v>0.28165499999999999</v>
      </c>
      <c r="AJ7" s="14">
        <f t="shared" si="19"/>
        <v>0.25149799999999994</v>
      </c>
      <c r="AK7" s="10">
        <v>32</v>
      </c>
      <c r="AL7" s="11">
        <f t="shared" si="38"/>
        <v>0.32</v>
      </c>
      <c r="AM7" s="12">
        <f t="shared" si="20"/>
        <v>25636.636954834637</v>
      </c>
      <c r="AN7" s="12">
        <f t="shared" si="21"/>
        <v>29226.02498902319</v>
      </c>
      <c r="AO7" s="12">
        <f t="shared" si="22"/>
        <v>4823.8486333188621</v>
      </c>
      <c r="AP7" s="12">
        <f t="shared" si="39"/>
        <v>59686.51057717669</v>
      </c>
      <c r="AQ7" s="13">
        <f t="shared" si="23"/>
        <v>0.16383999999999999</v>
      </c>
      <c r="AR7" s="13">
        <f t="shared" si="24"/>
        <v>0.15839999999999999</v>
      </c>
      <c r="AS7" s="14">
        <f t="shared" si="25"/>
        <v>0.14144000000000001</v>
      </c>
      <c r="AT7" s="10">
        <v>18.2</v>
      </c>
      <c r="AU7" s="11">
        <f t="shared" si="40"/>
        <v>0.182</v>
      </c>
      <c r="AV7" s="12">
        <f t="shared" si="26"/>
        <v>14580.8372680622</v>
      </c>
      <c r="AW7" s="12">
        <f t="shared" si="27"/>
        <v>16622.301712506938</v>
      </c>
      <c r="AX7" s="12">
        <f t="shared" si="28"/>
        <v>2743.5639102001028</v>
      </c>
      <c r="AY7" s="12">
        <f t="shared" si="41"/>
        <v>33946.702890769237</v>
      </c>
      <c r="AZ7" s="13">
        <f t="shared" si="29"/>
        <v>9.3184000000000003E-2</v>
      </c>
      <c r="BA7" s="13">
        <f t="shared" si="30"/>
        <v>9.008999999999999E-2</v>
      </c>
      <c r="BB7" s="14">
        <f t="shared" si="31"/>
        <v>8.0444000000000002E-2</v>
      </c>
      <c r="BD7" s="3">
        <f t="shared" si="42"/>
        <v>0.54835199999999995</v>
      </c>
      <c r="BE7" s="3">
        <f t="shared" si="43"/>
        <v>0.53014499999999998</v>
      </c>
      <c r="BF7" s="3">
        <f t="shared" si="43"/>
        <v>0.47338199999999997</v>
      </c>
    </row>
    <row r="8" spans="1:58" x14ac:dyDescent="0.25">
      <c r="A8" s="2" t="s">
        <v>112</v>
      </c>
      <c r="B8" s="2">
        <v>111079</v>
      </c>
      <c r="C8" s="2">
        <v>30403</v>
      </c>
      <c r="D8" s="3">
        <f t="shared" ref="D8:D9" si="44">C8/B8</f>
        <v>0.27370610106320725</v>
      </c>
      <c r="E8" s="2">
        <v>51.1</v>
      </c>
      <c r="F8" s="3">
        <f t="shared" ref="F8:F9" si="45">E8/100</f>
        <v>0.51100000000000001</v>
      </c>
      <c r="G8" s="1">
        <f t="shared" ref="G8:G9" si="46">C8*F8</f>
        <v>15535.933000000001</v>
      </c>
      <c r="H8" s="2">
        <v>38782</v>
      </c>
      <c r="I8" s="3">
        <f t="shared" ref="I8:I9" si="47">H8/B8</f>
        <v>0.34913890114243018</v>
      </c>
      <c r="J8" s="2">
        <v>49.8</v>
      </c>
      <c r="K8" s="3">
        <f t="shared" si="32"/>
        <v>0.498</v>
      </c>
      <c r="L8" s="1">
        <f t="shared" si="33"/>
        <v>19313.436000000002</v>
      </c>
      <c r="M8" s="2">
        <v>8816</v>
      </c>
      <c r="N8" s="3">
        <f t="shared" ref="N8:N9" si="48">M8/B8</f>
        <v>7.9366937044805949E-2</v>
      </c>
      <c r="O8" s="2">
        <v>45.3</v>
      </c>
      <c r="P8" s="3">
        <f t="shared" si="34"/>
        <v>0.45299999999999996</v>
      </c>
      <c r="Q8" s="1">
        <f t="shared" ref="Q8:Q9" si="49">M8*P8</f>
        <v>3993.6479999999997</v>
      </c>
      <c r="R8" s="2">
        <v>108174</v>
      </c>
      <c r="S8" s="1">
        <f t="shared" ref="S8:S9" si="50">R8*D8</f>
        <v>29607.883776411381</v>
      </c>
      <c r="T8" s="3">
        <f t="shared" ref="T8:T9" si="51">F8</f>
        <v>0.51100000000000001</v>
      </c>
      <c r="U8" s="1">
        <f t="shared" si="8"/>
        <v>15129.628609746216</v>
      </c>
      <c r="V8" s="1">
        <f t="shared" ref="V8:V9" si="52">R8*I8</f>
        <v>37767.75149218124</v>
      </c>
      <c r="W8" s="3">
        <f t="shared" ref="W8:W9" si="53">K8</f>
        <v>0.498</v>
      </c>
      <c r="X8" s="1">
        <f t="shared" si="35"/>
        <v>18808.340243106257</v>
      </c>
      <c r="Y8" s="1">
        <f t="shared" ref="Y8:Y9" si="54">R8*N8</f>
        <v>8585.4390478848381</v>
      </c>
      <c r="Z8" s="3">
        <f t="shared" ref="Z8:Z9" si="55">P8</f>
        <v>0.45299999999999996</v>
      </c>
      <c r="AA8" s="1">
        <f t="shared" si="36"/>
        <v>3889.2038886918313</v>
      </c>
      <c r="AB8" s="10">
        <v>33.799999999999997</v>
      </c>
      <c r="AC8" s="11">
        <f t="shared" si="37"/>
        <v>0.33799999999999997</v>
      </c>
      <c r="AD8" s="12">
        <f t="shared" ref="AD8:AD9" si="56">U8*AC8</f>
        <v>5113.8144700942203</v>
      </c>
      <c r="AE8" s="12">
        <f t="shared" ref="AE8:AE9" si="57">X8*AC8</f>
        <v>6357.2190021699143</v>
      </c>
      <c r="AF8" s="12">
        <f t="shared" ref="AF8:AF9" si="58">AA8*AC8</f>
        <v>1314.5509143778388</v>
      </c>
      <c r="AG8" s="12">
        <f t="shared" si="16"/>
        <v>12785.584386641973</v>
      </c>
      <c r="AH8" s="13">
        <f t="shared" ref="AH8:AH9" si="59">AD8/S8</f>
        <v>0.17271799999999998</v>
      </c>
      <c r="AI8" s="13">
        <f t="shared" ref="AI8:AI9" si="60">AE8/V8</f>
        <v>0.16832399999999997</v>
      </c>
      <c r="AJ8" s="14">
        <f t="shared" ref="AJ8:AJ9" si="61">AF8/Y8</f>
        <v>0.15311399999999997</v>
      </c>
      <c r="AK8" s="10">
        <v>38.5</v>
      </c>
      <c r="AL8" s="11">
        <f t="shared" si="38"/>
        <v>0.38500000000000001</v>
      </c>
      <c r="AM8" s="12">
        <f t="shared" ref="AM8:AM9" si="62">U8*AL8</f>
        <v>5824.9070147522934</v>
      </c>
      <c r="AN8" s="12">
        <f t="shared" ref="AN8:AN9" si="63">X8*AL8</f>
        <v>7241.2109935959088</v>
      </c>
      <c r="AO8" s="12">
        <f t="shared" ref="AO8:AO9" si="64">AA8*AL8</f>
        <v>1497.343497146355</v>
      </c>
      <c r="AP8" s="12">
        <f t="shared" si="39"/>
        <v>14563.461505494559</v>
      </c>
      <c r="AQ8" s="13">
        <f t="shared" ref="AQ8:AQ9" si="65">AM8/S8</f>
        <v>0.19673500000000002</v>
      </c>
      <c r="AR8" s="13">
        <f t="shared" ref="AR8:AR9" si="66">AN8/V8</f>
        <v>0.19172999999999998</v>
      </c>
      <c r="AS8" s="14">
        <f t="shared" ref="AS8:AS9" si="67">AO8/Y8</f>
        <v>0.17440499999999998</v>
      </c>
      <c r="AT8" s="10">
        <v>33.799999999999997</v>
      </c>
      <c r="AU8" s="11">
        <f t="shared" si="40"/>
        <v>0.33799999999999997</v>
      </c>
      <c r="AV8" s="12">
        <f t="shared" ref="AV8:AV9" si="68">U8*AU8</f>
        <v>5113.8144700942203</v>
      </c>
      <c r="AW8" s="12">
        <f t="shared" ref="AW8:AW9" si="69">X8*AU8</f>
        <v>6357.2190021699143</v>
      </c>
      <c r="AX8" s="12">
        <f t="shared" ref="AX8:AX9" si="70">AA8*AU8</f>
        <v>1314.5509143778388</v>
      </c>
      <c r="AY8" s="12">
        <f t="shared" si="41"/>
        <v>12785.584386641973</v>
      </c>
      <c r="AZ8" s="13">
        <f t="shared" ref="AZ8:AZ9" si="71">AV8/S8</f>
        <v>0.17271799999999998</v>
      </c>
      <c r="BA8" s="13">
        <f t="shared" ref="BA8:BA9" si="72">AW8/V8</f>
        <v>0.16832399999999997</v>
      </c>
      <c r="BB8" s="14">
        <f t="shared" ref="BB8:BB9" si="73">AX8/Y8</f>
        <v>0.15311399999999997</v>
      </c>
      <c r="BD8" s="3">
        <f t="shared" ref="BD8:BD9" si="74">SUM(AH8,AQ8,AZ8)</f>
        <v>0.54217099999999996</v>
      </c>
      <c r="BE8" s="3">
        <f t="shared" si="43"/>
        <v>0.52837800000000001</v>
      </c>
      <c r="BF8" s="3">
        <f t="shared" si="43"/>
        <v>0.48063299999999992</v>
      </c>
    </row>
    <row r="9" spans="1:58" ht="15.75" thickBot="1" x14ac:dyDescent="0.3">
      <c r="A9" s="2" t="s">
        <v>113</v>
      </c>
      <c r="B9" s="2">
        <v>52952497</v>
      </c>
      <c r="C9" s="2">
        <v>15073965</v>
      </c>
      <c r="D9" s="3">
        <f t="shared" si="44"/>
        <v>0.28466957847143637</v>
      </c>
      <c r="E9" s="2">
        <v>52.7</v>
      </c>
      <c r="F9" s="3">
        <f t="shared" si="45"/>
        <v>0.52700000000000002</v>
      </c>
      <c r="G9" s="1">
        <f t="shared" si="46"/>
        <v>7943979.5550000006</v>
      </c>
      <c r="H9" s="2">
        <v>17184410</v>
      </c>
      <c r="I9" s="3">
        <f t="shared" si="47"/>
        <v>0.32452501720551535</v>
      </c>
      <c r="J9" s="2">
        <v>50.3</v>
      </c>
      <c r="K9" s="3">
        <f t="shared" si="32"/>
        <v>0.503</v>
      </c>
      <c r="L9" s="1">
        <f t="shared" si="33"/>
        <v>8643758.2300000004</v>
      </c>
      <c r="M9" s="2">
        <v>3135210</v>
      </c>
      <c r="N9" s="3">
        <f t="shared" si="48"/>
        <v>5.920797276094459E-2</v>
      </c>
      <c r="O9" s="2">
        <v>42.7</v>
      </c>
      <c r="P9" s="3">
        <f t="shared" si="34"/>
        <v>0.42700000000000005</v>
      </c>
      <c r="Q9" s="1">
        <f t="shared" si="49"/>
        <v>1338734.6700000002</v>
      </c>
      <c r="R9" s="2">
        <v>52233010</v>
      </c>
      <c r="S9" s="1">
        <f t="shared" si="50"/>
        <v>14869148.93899432</v>
      </c>
      <c r="T9" s="3">
        <f t="shared" si="51"/>
        <v>0.52700000000000002</v>
      </c>
      <c r="U9" s="1">
        <f t="shared" si="8"/>
        <v>7836041.4908500072</v>
      </c>
      <c r="V9" s="1">
        <f t="shared" si="52"/>
        <v>16950918.468945857</v>
      </c>
      <c r="W9" s="3">
        <f t="shared" si="53"/>
        <v>0.503</v>
      </c>
      <c r="X9" s="1">
        <f t="shared" si="35"/>
        <v>8526311.9898797665</v>
      </c>
      <c r="Y9" s="1">
        <f t="shared" si="54"/>
        <v>3092610.6333021466</v>
      </c>
      <c r="Z9" s="3">
        <f t="shared" si="55"/>
        <v>0.42700000000000005</v>
      </c>
      <c r="AA9" s="1">
        <f t="shared" si="36"/>
        <v>1320544.7404200167</v>
      </c>
      <c r="AB9" s="25">
        <v>41.7</v>
      </c>
      <c r="AC9" s="18">
        <f t="shared" si="37"/>
        <v>0.41700000000000004</v>
      </c>
      <c r="AD9" s="19">
        <f t="shared" si="56"/>
        <v>3267629.3016844532</v>
      </c>
      <c r="AE9" s="19">
        <f t="shared" si="57"/>
        <v>3555472.0997798629</v>
      </c>
      <c r="AF9" s="19">
        <f t="shared" si="58"/>
        <v>550667.15675514704</v>
      </c>
      <c r="AG9" s="19">
        <f t="shared" si="16"/>
        <v>7373768.5582194626</v>
      </c>
      <c r="AH9" s="20">
        <f t="shared" si="59"/>
        <v>0.21975900000000004</v>
      </c>
      <c r="AI9" s="20">
        <f t="shared" si="60"/>
        <v>0.20975100000000002</v>
      </c>
      <c r="AJ9" s="21">
        <f t="shared" si="61"/>
        <v>0.17805900000000005</v>
      </c>
      <c r="AK9" s="25">
        <v>33.299999999999997</v>
      </c>
      <c r="AL9" s="18">
        <f t="shared" si="38"/>
        <v>0.33299999999999996</v>
      </c>
      <c r="AM9" s="19">
        <f t="shared" si="62"/>
        <v>2609401.8164530522</v>
      </c>
      <c r="AN9" s="19">
        <f t="shared" si="63"/>
        <v>2839261.8926299619</v>
      </c>
      <c r="AO9" s="19">
        <f t="shared" si="64"/>
        <v>439741.39855986548</v>
      </c>
      <c r="AP9" s="19">
        <f t="shared" si="39"/>
        <v>5888405.1076428797</v>
      </c>
      <c r="AQ9" s="20">
        <f t="shared" si="65"/>
        <v>0.17549100000000001</v>
      </c>
      <c r="AR9" s="20">
        <f t="shared" si="66"/>
        <v>0.16749899999999998</v>
      </c>
      <c r="AS9" s="21">
        <f t="shared" si="67"/>
        <v>0.14219099999999998</v>
      </c>
      <c r="AT9" s="25">
        <v>29.1</v>
      </c>
      <c r="AU9" s="18">
        <f t="shared" si="40"/>
        <v>0.29100000000000004</v>
      </c>
      <c r="AV9" s="19">
        <f t="shared" si="68"/>
        <v>2280288.0738373525</v>
      </c>
      <c r="AW9" s="19">
        <f t="shared" si="69"/>
        <v>2481156.7890550122</v>
      </c>
      <c r="AX9" s="19">
        <f t="shared" si="70"/>
        <v>384278.51946222491</v>
      </c>
      <c r="AY9" s="19">
        <f t="shared" si="41"/>
        <v>5145723.3823545901</v>
      </c>
      <c r="AZ9" s="20">
        <f t="shared" si="71"/>
        <v>0.15335700000000002</v>
      </c>
      <c r="BA9" s="20">
        <f t="shared" si="72"/>
        <v>0.146373</v>
      </c>
      <c r="BB9" s="21">
        <f t="shared" si="73"/>
        <v>0.12425700000000003</v>
      </c>
      <c r="BD9" s="3">
        <f t="shared" si="74"/>
        <v>0.54860700000000007</v>
      </c>
      <c r="BE9" s="3">
        <f t="shared" si="43"/>
        <v>0.52362299999999995</v>
      </c>
      <c r="BF9" s="3">
        <f t="shared" si="43"/>
        <v>0.4445070000000001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2.7109375" style="2" customWidth="1"/>
    <col min="2" max="2" width="14.5703125" style="2" customWidth="1"/>
    <col min="3" max="3" width="10" style="2" bestFit="1" customWidth="1"/>
    <col min="4" max="4" width="12" style="2" customWidth="1"/>
    <col min="5" max="6" width="14.28515625" style="2" bestFit="1" customWidth="1"/>
    <col min="7" max="7" width="14.140625" style="2" bestFit="1" customWidth="1"/>
    <col min="8" max="8" width="10" style="2" bestFit="1" customWidth="1"/>
    <col min="9" max="9" width="12" style="2" customWidth="1"/>
    <col min="10" max="11" width="14.28515625" style="2" bestFit="1" customWidth="1"/>
    <col min="12" max="12" width="14.140625" style="2" bestFit="1" customWidth="1"/>
    <col min="13" max="13" width="9.7109375" style="2" bestFit="1" customWidth="1"/>
    <col min="14" max="14" width="12" style="2" customWidth="1"/>
    <col min="15" max="16" width="9.85546875" style="2" customWidth="1"/>
    <col min="17" max="17" width="12.5703125" style="2" customWidth="1"/>
    <col min="18" max="18" width="25" style="2" bestFit="1" customWidth="1"/>
    <col min="19" max="19" width="15.85546875" style="2" customWidth="1"/>
    <col min="20" max="20" width="16.140625" style="2" bestFit="1" customWidth="1"/>
    <col min="21" max="21" width="14.140625" style="2" bestFit="1" customWidth="1"/>
    <col min="22" max="22" width="14.28515625" style="2" bestFit="1" customWidth="1"/>
    <col min="23" max="23" width="16.140625" style="2" bestFit="1" customWidth="1"/>
    <col min="24" max="24" width="14.140625" style="2" bestFit="1" customWidth="1"/>
    <col min="25" max="25" width="16.42578125" style="2" customWidth="1"/>
    <col min="26" max="26" width="14.42578125" style="2" bestFit="1" customWidth="1"/>
    <col min="27" max="27" width="12.5703125" style="2" bestFit="1" customWidth="1"/>
    <col min="28" max="28" width="14.85546875" style="2" bestFit="1" customWidth="1"/>
    <col min="29" max="32" width="11.85546875" style="2" bestFit="1" customWidth="1"/>
    <col min="33" max="33" width="10.85546875" style="2" bestFit="1" customWidth="1"/>
    <col min="34" max="35" width="7.42578125" style="2" bestFit="1" customWidth="1"/>
    <col min="36" max="36" width="5.7109375" style="2" bestFit="1" customWidth="1"/>
    <col min="37" max="37" width="14" style="2" bestFit="1" customWidth="1"/>
    <col min="38" max="38" width="9.5703125" style="2" bestFit="1" customWidth="1"/>
    <col min="39" max="40" width="8.85546875" style="2" bestFit="1" customWidth="1"/>
    <col min="41" max="41" width="8.5703125" style="2" bestFit="1" customWidth="1"/>
    <col min="42" max="42" width="9.5703125" style="2" bestFit="1" customWidth="1"/>
    <col min="43" max="44" width="7.42578125" style="2" bestFit="1" customWidth="1"/>
    <col min="45" max="45" width="5.7109375" style="2" bestFit="1" customWidth="1"/>
    <col min="46" max="46" width="11.42578125" style="2" bestFit="1" customWidth="1"/>
    <col min="47" max="47" width="9.5703125" style="2" bestFit="1" customWidth="1"/>
    <col min="48" max="49" width="8.5703125" style="2" bestFit="1" customWidth="1"/>
    <col min="50" max="50" width="8.28515625" style="2" bestFit="1" customWidth="1"/>
    <col min="51" max="51" width="9.28515625" style="2" bestFit="1" customWidth="1"/>
    <col min="52" max="53" width="7.42578125" style="2" bestFit="1" customWidth="1"/>
    <col min="54" max="54" width="5.7109375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2.7109375" style="2" customWidth="1"/>
    <col min="2" max="2" width="14.85546875" style="2" bestFit="1" customWidth="1"/>
    <col min="3" max="3" width="11" style="2" bestFit="1" customWidth="1"/>
    <col min="4" max="4" width="12.42578125" style="2" bestFit="1" customWidth="1"/>
    <col min="5" max="5" width="12.85546875" style="2" bestFit="1" customWidth="1"/>
    <col min="6" max="6" width="12.42578125" style="2" bestFit="1" customWidth="1"/>
    <col min="7" max="7" width="15.42578125" style="2" bestFit="1" customWidth="1"/>
    <col min="8" max="8" width="11" style="2" bestFit="1" customWidth="1"/>
    <col min="9" max="11" width="12.42578125" style="2" bestFit="1" customWidth="1"/>
    <col min="12" max="12" width="11" style="2" bestFit="1" customWidth="1"/>
    <col min="13" max="13" width="10" style="2" bestFit="1" customWidth="1"/>
    <col min="14" max="14" width="12.42578125" style="2" bestFit="1" customWidth="1"/>
    <col min="15" max="16" width="10.5703125" style="2" bestFit="1" customWidth="1"/>
    <col min="17" max="17" width="10" style="2" bestFit="1" customWidth="1"/>
    <col min="18" max="18" width="18.28515625" style="2" bestFit="1" customWidth="1"/>
    <col min="19" max="19" width="16.7109375" style="2" customWidth="1"/>
    <col min="20" max="20" width="14.85546875" style="2" bestFit="1" customWidth="1"/>
    <col min="21" max="21" width="15.42578125" style="2" bestFit="1" customWidth="1"/>
    <col min="22" max="23" width="14.85546875" style="2" bestFit="1" customWidth="1"/>
    <col min="24" max="24" width="15.42578125" style="2" bestFit="1" customWidth="1"/>
    <col min="25" max="25" width="14.85546875" style="2" bestFit="1" customWidth="1"/>
    <col min="26" max="26" width="11.7109375" style="2" bestFit="1" customWidth="1"/>
    <col min="27" max="27" width="13.5703125" style="2" bestFit="1" customWidth="1"/>
    <col min="28" max="28" width="15.140625" style="2" bestFit="1" customWidth="1"/>
    <col min="29" max="32" width="12.28515625" style="2" bestFit="1" customWidth="1"/>
    <col min="33" max="33" width="11.28515625" style="2" bestFit="1" customWidth="1"/>
    <col min="34" max="35" width="7.7109375" style="2" bestFit="1" customWidth="1"/>
    <col min="36" max="36" width="6" style="2" bestFit="1" customWidth="1"/>
    <col min="37" max="37" width="14.28515625" style="2" bestFit="1" customWidth="1"/>
    <col min="38" max="38" width="10" style="2" bestFit="1" customWidth="1"/>
    <col min="39" max="40" width="9.140625" style="2" bestFit="1" customWidth="1"/>
    <col min="41" max="41" width="8.5703125" style="2" bestFit="1" customWidth="1"/>
    <col min="42" max="42" width="9.5703125" style="2" bestFit="1" customWidth="1"/>
    <col min="43" max="44" width="7.7109375" style="2" bestFit="1" customWidth="1"/>
    <col min="45" max="45" width="6" style="2" bestFit="1" customWidth="1"/>
    <col min="46" max="46" width="11.85546875" style="2" bestFit="1" customWidth="1"/>
    <col min="47" max="47" width="10" style="2" bestFit="1" customWidth="1"/>
    <col min="48" max="50" width="8.5703125" style="2" bestFit="1" customWidth="1"/>
    <col min="51" max="51" width="9.5703125" style="2" bestFit="1" customWidth="1"/>
    <col min="52" max="53" width="7.7109375" style="2" bestFit="1" customWidth="1"/>
    <col min="54" max="54" width="6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2.7109375" style="2" customWidth="1"/>
    <col min="2" max="2" width="14.85546875" style="2" bestFit="1" customWidth="1"/>
    <col min="3" max="3" width="11" style="2" bestFit="1" customWidth="1"/>
    <col min="4" max="4" width="12.42578125" style="2" bestFit="1" customWidth="1"/>
    <col min="5" max="6" width="14.85546875" style="2" bestFit="1" customWidth="1"/>
    <col min="7" max="7" width="15.42578125" style="2" bestFit="1" customWidth="1"/>
    <col min="8" max="8" width="11" style="2" bestFit="1" customWidth="1"/>
    <col min="9" max="9" width="12.42578125" style="2" bestFit="1" customWidth="1"/>
    <col min="10" max="11" width="14.85546875" style="2" bestFit="1" customWidth="1"/>
    <col min="12" max="12" width="15.42578125" style="2" bestFit="1" customWidth="1"/>
    <col min="13" max="13" width="10" style="2" bestFit="1" customWidth="1"/>
    <col min="14" max="14" width="12.42578125" style="2" bestFit="1" customWidth="1"/>
    <col min="15" max="16" width="15.5703125" style="2" bestFit="1" customWidth="1"/>
    <col min="17" max="17" width="13.5703125" style="2" bestFit="1" customWidth="1"/>
    <col min="18" max="18" width="25.140625" style="2" bestFit="1" customWidth="1"/>
    <col min="19" max="20" width="14.85546875" style="2" bestFit="1" customWidth="1"/>
    <col min="21" max="21" width="15.42578125" style="2" bestFit="1" customWidth="1"/>
    <col min="22" max="23" width="14.85546875" style="2" bestFit="1" customWidth="1"/>
    <col min="24" max="24" width="15.42578125" style="2" bestFit="1" customWidth="1"/>
    <col min="25" max="25" width="14.85546875" style="2" bestFit="1" customWidth="1"/>
    <col min="26" max="26" width="15.5703125" style="2" bestFit="1" customWidth="1"/>
    <col min="27" max="27" width="13.5703125" style="2" bestFit="1" customWidth="1"/>
    <col min="28" max="28" width="15.140625" style="2" bestFit="1" customWidth="1"/>
    <col min="29" max="32" width="12.28515625" style="2" bestFit="1" customWidth="1"/>
    <col min="33" max="33" width="11.28515625" style="2" bestFit="1" customWidth="1"/>
    <col min="34" max="35" width="7.7109375" style="2" bestFit="1" customWidth="1"/>
    <col min="36" max="36" width="6" style="2" bestFit="1" customWidth="1"/>
    <col min="37" max="37" width="14.28515625" style="2" bestFit="1" customWidth="1"/>
    <col min="38" max="38" width="10" style="2" bestFit="1" customWidth="1"/>
    <col min="39" max="40" width="9.140625" style="2" bestFit="1" customWidth="1"/>
    <col min="41" max="41" width="8.5703125" style="2" bestFit="1" customWidth="1"/>
    <col min="42" max="42" width="9.5703125" style="2" bestFit="1" customWidth="1"/>
    <col min="43" max="44" width="7.7109375" style="2" bestFit="1" customWidth="1"/>
    <col min="45" max="45" width="6" style="2" bestFit="1" customWidth="1"/>
    <col min="46" max="46" width="11.85546875" style="2" bestFit="1" customWidth="1"/>
    <col min="47" max="47" width="10" style="2" bestFit="1" customWidth="1"/>
    <col min="48" max="50" width="8.5703125" style="2" bestFit="1" customWidth="1"/>
    <col min="51" max="51" width="9.5703125" style="2" bestFit="1" customWidth="1"/>
    <col min="52" max="53" width="7.7109375" style="2" bestFit="1" customWidth="1"/>
    <col min="54" max="54" width="6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2.7109375" style="2" customWidth="1"/>
    <col min="2" max="2" width="14.85546875" style="2" bestFit="1" customWidth="1"/>
    <col min="3" max="3" width="11" style="2" bestFit="1" customWidth="1"/>
    <col min="4" max="4" width="12.42578125" style="2" bestFit="1" customWidth="1"/>
    <col min="5" max="5" width="12.85546875" style="2" bestFit="1" customWidth="1"/>
    <col min="6" max="6" width="12.42578125" style="2" bestFit="1" customWidth="1"/>
    <col min="7" max="7" width="15.42578125" style="2" bestFit="1" customWidth="1"/>
    <col min="8" max="8" width="11" style="2" bestFit="1" customWidth="1"/>
    <col min="9" max="11" width="12.42578125" style="2" bestFit="1" customWidth="1"/>
    <col min="12" max="12" width="11" style="2" bestFit="1" customWidth="1"/>
    <col min="13" max="13" width="10" style="2" bestFit="1" customWidth="1"/>
    <col min="14" max="14" width="12.42578125" style="2" bestFit="1" customWidth="1"/>
    <col min="15" max="16" width="10.5703125" style="2" bestFit="1" customWidth="1"/>
    <col min="17" max="17" width="10" style="2" bestFit="1" customWidth="1"/>
    <col min="18" max="18" width="25.140625" style="2" bestFit="1" customWidth="1"/>
    <col min="19" max="20" width="14.85546875" style="2" bestFit="1" customWidth="1"/>
    <col min="21" max="21" width="15.42578125" style="2" bestFit="1" customWidth="1"/>
    <col min="22" max="23" width="14.85546875" style="2" bestFit="1" customWidth="1"/>
    <col min="24" max="24" width="15.42578125" style="2" bestFit="1" customWidth="1"/>
    <col min="25" max="25" width="14.85546875" style="2" bestFit="1" customWidth="1"/>
    <col min="26" max="26" width="15.5703125" style="2" bestFit="1" customWidth="1"/>
    <col min="27" max="27" width="13.5703125" style="2" bestFit="1" customWidth="1"/>
    <col min="28" max="28" width="15.140625" style="2" bestFit="1" customWidth="1"/>
    <col min="29" max="32" width="12.28515625" style="2" bestFit="1" customWidth="1"/>
    <col min="33" max="33" width="11.28515625" style="2" bestFit="1" customWidth="1"/>
    <col min="34" max="35" width="7.7109375" style="2" bestFit="1" customWidth="1"/>
    <col min="36" max="36" width="6" style="2" bestFit="1" customWidth="1"/>
    <col min="37" max="37" width="14.28515625" style="2" bestFit="1" customWidth="1"/>
    <col min="38" max="38" width="10" style="2" bestFit="1" customWidth="1"/>
    <col min="39" max="40" width="9.140625" style="2" bestFit="1" customWidth="1"/>
    <col min="41" max="41" width="8.5703125" style="2" bestFit="1" customWidth="1"/>
    <col min="42" max="42" width="9.5703125" style="2" bestFit="1" customWidth="1"/>
    <col min="43" max="44" width="7.7109375" style="2" bestFit="1" customWidth="1"/>
    <col min="45" max="45" width="6" style="2" bestFit="1" customWidth="1"/>
    <col min="46" max="46" width="11.85546875" style="2" bestFit="1" customWidth="1"/>
    <col min="47" max="47" width="10" style="2" bestFit="1" customWidth="1"/>
    <col min="48" max="50" width="8.5703125" style="2" bestFit="1" customWidth="1"/>
    <col min="51" max="51" width="9.5703125" style="2" bestFit="1" customWidth="1"/>
    <col min="52" max="53" width="7.7109375" style="2" bestFit="1" customWidth="1"/>
    <col min="54" max="54" width="6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zoomScale="70" zoomScaleNormal="70" workbookViewId="0"/>
  </sheetViews>
  <sheetFormatPr defaultColWidth="8.7109375" defaultRowHeight="15" x14ac:dyDescent="0.25"/>
  <cols>
    <col min="1" max="1" width="20.42578125" style="2" bestFit="1" customWidth="1"/>
    <col min="2" max="2" width="14.85546875" style="2" bestFit="1" customWidth="1"/>
    <col min="3" max="3" width="11" style="2" bestFit="1" customWidth="1"/>
    <col min="4" max="4" width="12.42578125" style="2" bestFit="1" customWidth="1"/>
    <col min="5" max="5" width="12.85546875" style="2" bestFit="1" customWidth="1"/>
    <col min="6" max="6" width="14.85546875" style="2" bestFit="1" customWidth="1"/>
    <col min="7" max="7" width="15.42578125" style="2" bestFit="1" customWidth="1"/>
    <col min="8" max="8" width="11" style="2" bestFit="1" customWidth="1"/>
    <col min="9" max="9" width="12.42578125" style="2" bestFit="1" customWidth="1"/>
    <col min="10" max="11" width="17.28515625" style="2" bestFit="1" customWidth="1"/>
    <col min="12" max="12" width="16.42578125" style="2" customWidth="1"/>
    <col min="13" max="13" width="10" style="2" bestFit="1" customWidth="1"/>
    <col min="14" max="14" width="10.85546875" style="2" bestFit="1" customWidth="1"/>
    <col min="15" max="16" width="15.5703125" style="2" bestFit="1" customWidth="1"/>
    <col min="17" max="17" width="13.5703125" style="2" bestFit="1" customWidth="1"/>
    <col min="18" max="18" width="14.28515625" style="2" bestFit="1" customWidth="1"/>
    <col min="19" max="19" width="15.5703125" style="2" customWidth="1"/>
    <col min="20" max="20" width="17.28515625" style="2" bestFit="1" customWidth="1"/>
    <col min="21" max="21" width="15.85546875" style="2" customWidth="1"/>
    <col min="22" max="22" width="15.5703125" style="2" customWidth="1"/>
    <col min="23" max="23" width="14.85546875" style="2" bestFit="1" customWidth="1"/>
    <col min="24" max="24" width="15.42578125" style="2" bestFit="1" customWidth="1"/>
    <col min="25" max="25" width="13.5703125" style="2" bestFit="1" customWidth="1"/>
    <col min="26" max="26" width="10.5703125" style="2" bestFit="1" customWidth="1"/>
    <col min="27" max="27" width="13.5703125" style="2" bestFit="1" customWidth="1"/>
    <col min="28" max="28" width="13.5703125" style="2" customWidth="1"/>
    <col min="29" max="29" width="12.140625" style="2" customWidth="1"/>
    <col min="30" max="30" width="13.140625" style="2" bestFit="1" customWidth="1"/>
    <col min="31" max="32" width="12.5703125" style="2" bestFit="1" customWidth="1"/>
    <col min="33" max="33" width="14.42578125" style="2" bestFit="1" customWidth="1"/>
    <col min="34" max="34" width="8.140625" style="2" customWidth="1"/>
    <col min="35" max="36" width="8.7109375" style="2"/>
    <col min="37" max="37" width="13.140625" style="2" customWidth="1"/>
    <col min="38" max="38" width="12.5703125" style="2" bestFit="1" customWidth="1"/>
    <col min="39" max="41" width="8.7109375" style="2" customWidth="1"/>
    <col min="42" max="42" width="12.28515625" style="2" bestFit="1" customWidth="1"/>
    <col min="43" max="43" width="8.5703125" style="5" customWidth="1"/>
    <col min="44" max="45" width="8.7109375" style="5"/>
    <col min="46" max="46" width="11.42578125" style="2" bestFit="1" customWidth="1"/>
    <col min="47" max="49" width="12.5703125" style="2" bestFit="1" customWidth="1"/>
    <col min="50" max="51" width="8.7109375" style="2" customWidth="1"/>
    <col min="52" max="53" width="8.7109375" style="5"/>
    <col min="54" max="54" width="5.5703125" style="5" customWidth="1"/>
    <col min="55" max="16384" width="8.7109375" style="2"/>
  </cols>
  <sheetData>
    <row r="1" spans="1:54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</row>
    <row r="2" spans="1:54" x14ac:dyDescent="0.25">
      <c r="A2" s="2" t="s">
        <v>62</v>
      </c>
      <c r="B2" s="2">
        <v>15588948</v>
      </c>
      <c r="C2" s="2">
        <v>4187349</v>
      </c>
      <c r="D2" s="3">
        <v>0.26861010762240017</v>
      </c>
      <c r="E2" s="2">
        <v>48.6</v>
      </c>
      <c r="F2" s="3">
        <v>0.48599999999999999</v>
      </c>
      <c r="G2" s="1">
        <v>2035051.6140000001</v>
      </c>
      <c r="H2" s="2">
        <v>6469639</v>
      </c>
      <c r="I2" s="3">
        <v>0.41501447050820878</v>
      </c>
      <c r="J2" s="2">
        <v>46.1</v>
      </c>
      <c r="K2" s="3">
        <v>0.46100000000000002</v>
      </c>
      <c r="L2" s="1">
        <v>2982503.5789999999</v>
      </c>
      <c r="M2" s="2">
        <v>1606047</v>
      </c>
      <c r="N2" s="3">
        <v>0.10302471982073454</v>
      </c>
      <c r="O2" s="2">
        <v>43.1</v>
      </c>
      <c r="P2" s="3">
        <v>0.43099999999999999</v>
      </c>
      <c r="Q2" s="1">
        <v>692206.25699999998</v>
      </c>
      <c r="R2" s="2">
        <v>15507857</v>
      </c>
      <c r="S2" s="1">
        <v>4165567.1377627919</v>
      </c>
      <c r="T2" s="3">
        <v>0.48599999999999999</v>
      </c>
      <c r="U2" s="1">
        <v>2024465.6289527169</v>
      </c>
      <c r="V2" s="1">
        <v>6435985.061572019</v>
      </c>
      <c r="W2" s="3">
        <v>0.46100000000000002</v>
      </c>
      <c r="X2" s="1">
        <v>2966989.1133847008</v>
      </c>
      <c r="Y2" s="1">
        <v>1597692.6224450169</v>
      </c>
      <c r="Z2" s="3">
        <v>0.43099999999999999</v>
      </c>
      <c r="AA2" s="1">
        <v>688605.52027380222</v>
      </c>
      <c r="AB2" s="10">
        <v>69</v>
      </c>
      <c r="AC2" s="11">
        <v>0.69</v>
      </c>
      <c r="AD2" s="12">
        <v>1396881.2839773747</v>
      </c>
      <c r="AE2" s="12">
        <v>2047222.4882354434</v>
      </c>
      <c r="AF2" s="12">
        <v>475137.8089889235</v>
      </c>
      <c r="AG2" s="12">
        <v>3919241.5812017419</v>
      </c>
      <c r="AH2" s="13">
        <v>0.33534000000000003</v>
      </c>
      <c r="AI2" s="13">
        <v>0.31808999999999998</v>
      </c>
      <c r="AJ2" s="14">
        <v>0.29738999999999993</v>
      </c>
      <c r="AK2" s="17">
        <v>21.3</v>
      </c>
      <c r="AL2" s="11">
        <v>0.21299999999999999</v>
      </c>
      <c r="AM2" s="12">
        <v>431211.17896692868</v>
      </c>
      <c r="AN2" s="12">
        <v>631968.68115094129</v>
      </c>
      <c r="AO2" s="12">
        <v>146672.97581831986</v>
      </c>
      <c r="AP2" s="12">
        <v>1209852.8359361899</v>
      </c>
      <c r="AQ2" s="13">
        <v>0.103518</v>
      </c>
      <c r="AR2" s="13">
        <v>9.8193000000000003E-2</v>
      </c>
      <c r="AS2" s="14">
        <v>9.1802999999999982E-2</v>
      </c>
      <c r="AT2" s="17">
        <v>15</v>
      </c>
      <c r="AU2" s="11">
        <v>0.15</v>
      </c>
      <c r="AV2" s="12">
        <v>303669.84434290754</v>
      </c>
      <c r="AW2" s="12">
        <v>445048.36700770509</v>
      </c>
      <c r="AX2" s="12">
        <v>103290.82804107033</v>
      </c>
      <c r="AY2" s="12">
        <v>852009.03939168295</v>
      </c>
      <c r="AZ2" s="13">
        <v>7.2900000000000006E-2</v>
      </c>
      <c r="BA2" s="13">
        <v>6.9150000000000003E-2</v>
      </c>
      <c r="BB2" s="14">
        <v>6.4649999999999999E-2</v>
      </c>
    </row>
    <row r="3" spans="1:54" x14ac:dyDescent="0.25">
      <c r="A3" s="2" t="s">
        <v>39</v>
      </c>
      <c r="B3" s="2">
        <f>SUM(B4:B7)</f>
        <v>5890439</v>
      </c>
      <c r="C3" s="2">
        <f>SUM(C4:C7)</f>
        <v>1505591</v>
      </c>
      <c r="D3" s="3">
        <f>AVERAGE(D4:D7)</f>
        <v>0.25730941838438776</v>
      </c>
      <c r="E3" s="2">
        <f>AVERAGE(E4:E7)</f>
        <v>46.924999999999997</v>
      </c>
      <c r="F3" s="3">
        <f>AVERAGE(F4:F6)</f>
        <v>0.46966666666666668</v>
      </c>
      <c r="G3" s="1">
        <f>SUM(G4:G6)</f>
        <v>537051.57400000002</v>
      </c>
      <c r="H3" s="2">
        <f>SUM(H4:H6)</f>
        <v>1942907</v>
      </c>
      <c r="I3" s="3"/>
      <c r="J3" s="2">
        <f t="shared" ref="J3:K3" si="0">AVERAGE(J4:J6)</f>
        <v>44.333333333333336</v>
      </c>
      <c r="K3" s="3">
        <f t="shared" si="0"/>
        <v>0.44333333333333336</v>
      </c>
      <c r="L3" s="1">
        <f>SUM(L4:L6)</f>
        <v>879641.24200000009</v>
      </c>
      <c r="M3" s="2">
        <f>SUM(M4:M6)</f>
        <v>614996</v>
      </c>
      <c r="N3" s="3">
        <f>AVERAGE(N4:N6)</f>
        <v>0.15649739321631748</v>
      </c>
      <c r="O3" s="2">
        <f>AVERAGE(O4:O6)</f>
        <v>43.5</v>
      </c>
      <c r="P3" s="3">
        <f>AVERAGE(P4:P6)</f>
        <v>0.435</v>
      </c>
      <c r="Q3" s="1">
        <f>SUM(Q4:Q6)</f>
        <v>259908.25099999999</v>
      </c>
      <c r="R3" s="2">
        <f>SUM(R4:R6)</f>
        <v>4416687</v>
      </c>
      <c r="S3" s="1">
        <f>SUM(S4:S6)</f>
        <v>1103945.003248259</v>
      </c>
      <c r="T3" s="3">
        <f>AVERAGE(T4:T6)</f>
        <v>0.46966666666666668</v>
      </c>
      <c r="U3" s="1">
        <f>SUM(U4:U6)</f>
        <v>534773.83726833249</v>
      </c>
      <c r="V3" s="1">
        <f>SUM(V4:V6)</f>
        <v>1933938.2098669596</v>
      </c>
      <c r="W3" s="3">
        <f>AVERAGE(W4:W6)</f>
        <v>0.44333333333333336</v>
      </c>
      <c r="X3" s="1">
        <f>SUM(X4:X6)</f>
        <v>875602.38651254168</v>
      </c>
      <c r="Y3" s="1">
        <f>SUM(Y4:Y6)</f>
        <v>611849.58305896877</v>
      </c>
      <c r="Z3" s="3">
        <f>AVERAGE(Z4:Z6)</f>
        <v>0.435</v>
      </c>
      <c r="AA3" s="1">
        <f>SUM(AA4:AA6)</f>
        <v>258644.22887840704</v>
      </c>
      <c r="AB3" s="15">
        <f>AVERAGE(AB4:AB6)</f>
        <v>77.833333333333329</v>
      </c>
      <c r="AC3" s="11">
        <f>AVERAGE(AC4:AC6)</f>
        <v>0.77833333333333332</v>
      </c>
      <c r="AD3" s="12">
        <f>SUM(AD4:AD6)</f>
        <v>377789.93908431672</v>
      </c>
      <c r="AE3" s="12">
        <f>SUM(AE4:AE6)</f>
        <v>628054.42318375176</v>
      </c>
      <c r="AF3" s="12">
        <f>SUM(AF4:AF6)</f>
        <v>188116.19557316645</v>
      </c>
      <c r="AG3" s="12">
        <f>SUM(AG4:AG6)</f>
        <v>1193960.5578412348</v>
      </c>
      <c r="AH3" s="13">
        <f>AVERAGE(AH4:AH7)</f>
        <v>0.34626074999999995</v>
      </c>
      <c r="AI3" s="13">
        <f>AVERAGE(AI4:AI7)</f>
        <v>0.32265574999999996</v>
      </c>
      <c r="AJ3" s="14">
        <f>AVERAGE(AJ4:AJ7)</f>
        <v>0.31526399999999999</v>
      </c>
      <c r="AK3" s="17">
        <f>AVERAGE(AK4:AK6)</f>
        <v>20.766666666666666</v>
      </c>
      <c r="AL3" s="11">
        <f>AVERAGE(AL4:AL6)</f>
        <v>0.20766666666666667</v>
      </c>
      <c r="AM3" s="12">
        <f>SUM(AM4:AM6)</f>
        <v>118950.68283580153</v>
      </c>
      <c r="AN3" s="12">
        <f t="shared" ref="AN3:AP3" si="1">SUM(AN4:AN6)</f>
        <v>198611.513139135</v>
      </c>
      <c r="AO3" s="12">
        <f t="shared" si="1"/>
        <v>59363.242923828999</v>
      </c>
      <c r="AP3" s="16">
        <f t="shared" si="1"/>
        <v>376925.4388987656</v>
      </c>
      <c r="AQ3" s="13">
        <f>AVERAGE(AQ4:AQ7)</f>
        <v>9.4181750000000009E-2</v>
      </c>
      <c r="AR3" s="13">
        <f>AVERAGE(AR4:AR7)</f>
        <v>8.7888250000000015E-2</v>
      </c>
      <c r="AS3" s="14">
        <f>AVERAGE(AS4:AS7)</f>
        <v>8.3458500000000019E-2</v>
      </c>
      <c r="AT3" s="17">
        <f>AVERAGE(AT4:AT6)</f>
        <v>10.5</v>
      </c>
      <c r="AU3" s="11">
        <f>AVERAGE(AU4:AU6)</f>
        <v>0.105</v>
      </c>
      <c r="AV3" s="12">
        <f>SUM(AV4:AV6)</f>
        <v>70699.615605400264</v>
      </c>
      <c r="AW3" s="12">
        <f t="shared" ref="AW3:AY3" si="2">SUM(AW4:AW6)</f>
        <v>111313.34401651351</v>
      </c>
      <c r="AX3" s="12">
        <f t="shared" si="2"/>
        <v>31717.548662285986</v>
      </c>
      <c r="AY3" s="12">
        <f t="shared" si="2"/>
        <v>213730.50828419978</v>
      </c>
      <c r="AZ3" s="13">
        <f>AVERAGE(AZ4:AZ7)</f>
        <v>6.5647999999999998E-2</v>
      </c>
      <c r="BA3" s="13">
        <f>AVERAGE(BA4:BA7)</f>
        <v>6.0066750000000002E-2</v>
      </c>
      <c r="BB3" s="14">
        <f>AVERAGE(BB4:BB7)</f>
        <v>5.9596999999999997E-2</v>
      </c>
    </row>
    <row r="4" spans="1:54" x14ac:dyDescent="0.25">
      <c r="A4" s="2" t="s">
        <v>118</v>
      </c>
      <c r="B4" s="2">
        <v>3506391</v>
      </c>
      <c r="C4" s="2">
        <v>925878</v>
      </c>
      <c r="D4" s="3">
        <f>C4/B4</f>
        <v>0.26405440807941843</v>
      </c>
      <c r="E4" s="2">
        <v>49</v>
      </c>
      <c r="F4" s="3">
        <f>E4/100</f>
        <v>0.49</v>
      </c>
      <c r="G4" s="1">
        <f>C4*F4</f>
        <v>453680.22</v>
      </c>
      <c r="H4" s="2">
        <v>1501723</v>
      </c>
      <c r="I4" s="3">
        <f>H4/B4</f>
        <v>0.42828167195272859</v>
      </c>
      <c r="J4" s="2">
        <v>45.7</v>
      </c>
      <c r="K4" s="3">
        <f>J4/100</f>
        <v>0.45700000000000002</v>
      </c>
      <c r="L4" s="1">
        <f>H4*K4</f>
        <v>686287.41100000008</v>
      </c>
      <c r="M4" s="2">
        <v>410928</v>
      </c>
      <c r="N4" s="3">
        <f>M4/B4</f>
        <v>0.11719400374915405</v>
      </c>
      <c r="O4" s="2">
        <v>45.4</v>
      </c>
      <c r="P4" s="3">
        <f>O4/100</f>
        <v>0.45399999999999996</v>
      </c>
      <c r="Q4" s="1">
        <f>M4*P4</f>
        <v>186561.31199999998</v>
      </c>
      <c r="R4" s="2">
        <v>3493106</v>
      </c>
      <c r="S4" s="1">
        <f>R4*D4</f>
        <v>922370.03718866501</v>
      </c>
      <c r="T4" s="3">
        <f>F4</f>
        <v>0.49</v>
      </c>
      <c r="U4" s="1">
        <f>S4*T4</f>
        <v>451961.31822244584</v>
      </c>
      <c r="V4" s="1">
        <f>R4*I4</f>
        <v>1496033.2779881079</v>
      </c>
      <c r="W4" s="3">
        <f>K4</f>
        <v>0.45700000000000002</v>
      </c>
      <c r="X4" s="1">
        <f>V4*W4</f>
        <v>683687.20804056537</v>
      </c>
      <c r="Y4" s="1">
        <f>R4*N4</f>
        <v>409371.0776601925</v>
      </c>
      <c r="Z4" s="3">
        <f>P4</f>
        <v>0.45399999999999996</v>
      </c>
      <c r="AA4" s="1">
        <f>Y4*Z4</f>
        <v>185854.46925772738</v>
      </c>
      <c r="AB4" s="17">
        <v>68.3</v>
      </c>
      <c r="AC4" s="11">
        <f>AB4/100</f>
        <v>0.68299999999999994</v>
      </c>
      <c r="AD4" s="12">
        <f>U4*AC4</f>
        <v>308689.58034593047</v>
      </c>
      <c r="AE4" s="12">
        <f>X4*AC4</f>
        <v>466958.36309170612</v>
      </c>
      <c r="AF4" s="12">
        <f>AA4*AC4</f>
        <v>126938.6025030278</v>
      </c>
      <c r="AG4" s="12">
        <f>SUM(AD4:AF4)</f>
        <v>902586.54594066436</v>
      </c>
      <c r="AH4" s="13">
        <f>AD4/S4</f>
        <v>0.33466999999999997</v>
      </c>
      <c r="AI4" s="13">
        <f>AE4/V4</f>
        <v>0.31213099999999999</v>
      </c>
      <c r="AJ4" s="14">
        <f>AF4/Y4</f>
        <v>0.31008199999999997</v>
      </c>
      <c r="AK4" s="17">
        <v>22.1</v>
      </c>
      <c r="AL4" s="11">
        <f>AK4/100</f>
        <v>0.221</v>
      </c>
      <c r="AM4" s="12">
        <f>U4*AL4</f>
        <v>99883.451327160539</v>
      </c>
      <c r="AN4" s="12">
        <f>X4*AL4</f>
        <v>151094.87297696495</v>
      </c>
      <c r="AO4" s="12">
        <f>AA4*AL4</f>
        <v>41073.837705957754</v>
      </c>
      <c r="AP4" s="12">
        <f>SUM(AM4:AO4)</f>
        <v>292052.16201008327</v>
      </c>
      <c r="AQ4" s="13">
        <f>AM4/S4</f>
        <v>0.10829000000000001</v>
      </c>
      <c r="AR4" s="13">
        <f>AN4/V4</f>
        <v>0.10099700000000002</v>
      </c>
      <c r="AS4" s="14">
        <f>AO4/Y4</f>
        <v>0.10033399999999999</v>
      </c>
      <c r="AT4" s="17">
        <v>14.2</v>
      </c>
      <c r="AU4" s="11">
        <f>AT4/100</f>
        <v>0.14199999999999999</v>
      </c>
      <c r="AV4" s="12">
        <f>U4*AU4</f>
        <v>64178.507187587304</v>
      </c>
      <c r="AW4" s="12">
        <f>X4*AU4</f>
        <v>97083.583541760279</v>
      </c>
      <c r="AX4" s="12">
        <f>AA4*AU4</f>
        <v>26391.334634597286</v>
      </c>
      <c r="AY4" s="12">
        <f>SUM(AV4:AX4)</f>
        <v>187653.42536394487</v>
      </c>
      <c r="AZ4" s="13">
        <f>AV4/S4</f>
        <v>6.9579999999999989E-2</v>
      </c>
      <c r="BA4" s="13">
        <f>AW4/V4</f>
        <v>6.4894000000000007E-2</v>
      </c>
      <c r="BB4" s="14">
        <f>AX4/Y4</f>
        <v>6.4467999999999984E-2</v>
      </c>
    </row>
    <row r="5" spans="1:54" x14ac:dyDescent="0.25">
      <c r="A5" s="2" t="s">
        <v>57</v>
      </c>
      <c r="B5" s="2">
        <v>154547</v>
      </c>
      <c r="C5" s="2">
        <v>49506</v>
      </c>
      <c r="D5" s="3">
        <f>C5/B5</f>
        <v>0.3203297378790918</v>
      </c>
      <c r="E5" s="2">
        <v>46.7</v>
      </c>
      <c r="F5" s="3">
        <f>E5/100</f>
        <v>0.46700000000000003</v>
      </c>
      <c r="G5" s="1">
        <f>C5*F5</f>
        <v>23119.302</v>
      </c>
      <c r="H5" s="2">
        <v>65189</v>
      </c>
      <c r="I5" s="3">
        <f>H5/B5</f>
        <v>0.42180695840100424</v>
      </c>
      <c r="J5" s="2">
        <v>43.4</v>
      </c>
      <c r="K5" s="3">
        <f>J5/100</f>
        <v>0.434</v>
      </c>
      <c r="L5" s="1">
        <f>H5*K5</f>
        <v>28292.025999999998</v>
      </c>
      <c r="M5" s="2">
        <v>17229</v>
      </c>
      <c r="N5" s="3">
        <f>M5/B5</f>
        <v>0.11148064989938336</v>
      </c>
      <c r="O5" s="2">
        <v>50.5</v>
      </c>
      <c r="P5" s="3">
        <f>O5/100</f>
        <v>0.505</v>
      </c>
      <c r="Q5" s="1">
        <f>M5*P5</f>
        <v>8700.6450000000004</v>
      </c>
      <c r="R5" s="2">
        <v>154140</v>
      </c>
      <c r="S5" s="1">
        <f>R5*D5</f>
        <v>49375.625796683213</v>
      </c>
      <c r="T5" s="3">
        <f>F5</f>
        <v>0.46700000000000003</v>
      </c>
      <c r="U5" s="1">
        <f>S5*T5</f>
        <v>23058.41724705106</v>
      </c>
      <c r="V5" s="1">
        <f>R5*I5</f>
        <v>65017.324567930795</v>
      </c>
      <c r="W5" s="3">
        <f>K5</f>
        <v>0.434</v>
      </c>
      <c r="X5" s="1">
        <f>V5*W5</f>
        <v>28217.518862481964</v>
      </c>
      <c r="Y5" s="1">
        <f>R5*N5</f>
        <v>17183.627375490953</v>
      </c>
      <c r="Z5" s="3">
        <f>P5</f>
        <v>0.505</v>
      </c>
      <c r="AA5" s="1">
        <f>Y5*Z5</f>
        <v>8677.7318246229315</v>
      </c>
      <c r="AB5" s="17">
        <v>80.7</v>
      </c>
      <c r="AC5" s="11">
        <f>AB5/100</f>
        <v>0.80700000000000005</v>
      </c>
      <c r="AD5" s="12">
        <f>U5*AC5</f>
        <v>18608.142718370207</v>
      </c>
      <c r="AE5" s="12">
        <f>X5*AC5</f>
        <v>22771.537722022946</v>
      </c>
      <c r="AF5" s="12">
        <f>AA5*AC5</f>
        <v>7002.929582470706</v>
      </c>
      <c r="AG5" s="12">
        <f>SUM(AD5:AF5)</f>
        <v>48382.610022863861</v>
      </c>
      <c r="AH5" s="13">
        <f>AD5/S5</f>
        <v>0.37686900000000001</v>
      </c>
      <c r="AI5" s="13">
        <f>AE5/V5</f>
        <v>0.35023799999999999</v>
      </c>
      <c r="AJ5" s="14">
        <f>AF5/Y5</f>
        <v>0.40753500000000004</v>
      </c>
      <c r="AK5" s="17">
        <v>13.5</v>
      </c>
      <c r="AL5" s="11">
        <f>AK5/100</f>
        <v>0.13500000000000001</v>
      </c>
      <c r="AM5" s="12">
        <f>U5*AL5</f>
        <v>3112.8863283518936</v>
      </c>
      <c r="AN5" s="12">
        <f>X5*AL5</f>
        <v>3809.3650464350653</v>
      </c>
      <c r="AO5" s="12">
        <f>AA5*AL5</f>
        <v>1171.4937963240959</v>
      </c>
      <c r="AP5" s="12">
        <f>SUM(AM5:AO5)</f>
        <v>8093.7451711110552</v>
      </c>
      <c r="AQ5" s="13">
        <f>AM5/S5</f>
        <v>6.3045000000000004E-2</v>
      </c>
      <c r="AR5" s="13">
        <f>AN5/V5</f>
        <v>5.8590000000000003E-2</v>
      </c>
      <c r="AS5" s="14">
        <f>AO5/Y5</f>
        <v>6.8175000000000013E-2</v>
      </c>
      <c r="AT5" s="17">
        <v>10.4</v>
      </c>
      <c r="AU5" s="11">
        <f>AT5/100</f>
        <v>0.10400000000000001</v>
      </c>
      <c r="AV5" s="12">
        <f>U5*AU5</f>
        <v>2398.0753936933106</v>
      </c>
      <c r="AW5" s="12">
        <f>X5*AU5</f>
        <v>2934.6219616981243</v>
      </c>
      <c r="AX5" s="12">
        <f>AA5*AU5</f>
        <v>902.48410976078492</v>
      </c>
      <c r="AY5" s="12">
        <f>SUM(AV5:AX5)</f>
        <v>6235.18146515222</v>
      </c>
      <c r="AZ5" s="13">
        <f>AV5/S5</f>
        <v>4.8568000000000007E-2</v>
      </c>
      <c r="BA5" s="13">
        <f>AW5/V5</f>
        <v>4.5136000000000003E-2</v>
      </c>
      <c r="BB5" s="14">
        <f>AX5/Y5</f>
        <v>5.2520000000000004E-2</v>
      </c>
    </row>
    <row r="6" spans="1:54" x14ac:dyDescent="0.25">
      <c r="A6" s="2" t="s">
        <v>58</v>
      </c>
      <c r="B6" s="2">
        <v>775853</v>
      </c>
      <c r="C6" s="2">
        <v>133301</v>
      </c>
      <c r="D6" s="3">
        <f>C6/B6</f>
        <v>0.17181218607133053</v>
      </c>
      <c r="E6" s="2">
        <v>45.2</v>
      </c>
      <c r="F6" s="3">
        <f>E6/100</f>
        <v>0.45200000000000001</v>
      </c>
      <c r="G6" s="1">
        <f>C6*F6</f>
        <v>60252.052000000003</v>
      </c>
      <c r="H6" s="2">
        <v>375995</v>
      </c>
      <c r="I6" s="3">
        <f>H6/B6</f>
        <v>0.48462144246397193</v>
      </c>
      <c r="J6" s="2">
        <v>43.9</v>
      </c>
      <c r="K6" s="3">
        <f>J6/100</f>
        <v>0.439</v>
      </c>
      <c r="L6" s="1">
        <f>H6*K6</f>
        <v>165061.80499999999</v>
      </c>
      <c r="M6" s="2">
        <v>186839</v>
      </c>
      <c r="N6" s="3">
        <f>M6/B6</f>
        <v>0.24081752600041503</v>
      </c>
      <c r="O6" s="2">
        <v>34.6</v>
      </c>
      <c r="P6" s="3">
        <f>O6/100</f>
        <v>0.34600000000000003</v>
      </c>
      <c r="Q6" s="1">
        <f>M6*P6</f>
        <v>64646.294000000009</v>
      </c>
      <c r="R6" s="2">
        <v>769441</v>
      </c>
      <c r="S6" s="1">
        <f>R6*D6</f>
        <v>132199.34026291064</v>
      </c>
      <c r="T6" s="3">
        <f>F6</f>
        <v>0.45200000000000001</v>
      </c>
      <c r="U6" s="1">
        <f>S6*T6</f>
        <v>59754.101798835611</v>
      </c>
      <c r="V6" s="1">
        <f>R6*I6</f>
        <v>372887.60731092101</v>
      </c>
      <c r="W6" s="3">
        <f>K6</f>
        <v>0.439</v>
      </c>
      <c r="X6" s="1">
        <f>V6*W6</f>
        <v>163697.65960949432</v>
      </c>
      <c r="Y6" s="1">
        <f>R6*N6</f>
        <v>185294.87802328533</v>
      </c>
      <c r="Z6" s="3">
        <f>P6</f>
        <v>0.34600000000000003</v>
      </c>
      <c r="AA6" s="1">
        <f>Y6*Z6</f>
        <v>64112.027796056733</v>
      </c>
      <c r="AB6" s="17">
        <v>84.5</v>
      </c>
      <c r="AC6" s="11">
        <f>AB6/100</f>
        <v>0.84499999999999997</v>
      </c>
      <c r="AD6" s="12">
        <f>U6*AC6</f>
        <v>50492.216020016087</v>
      </c>
      <c r="AE6" s="12">
        <f>X6*AC6</f>
        <v>138324.52237002269</v>
      </c>
      <c r="AF6" s="12">
        <f>AA6*AC6</f>
        <v>54174.663487667938</v>
      </c>
      <c r="AG6" s="12">
        <f>SUM(AD6:AF6)</f>
        <v>242991.40187770672</v>
      </c>
      <c r="AH6" s="13">
        <f>AD6/S6</f>
        <v>0.38193999999999995</v>
      </c>
      <c r="AI6" s="13">
        <f>AE6/V6</f>
        <v>0.37095499999999998</v>
      </c>
      <c r="AJ6" s="14">
        <f>AF6/Y6</f>
        <v>0.29237000000000002</v>
      </c>
      <c r="AK6" s="17">
        <v>26.7</v>
      </c>
      <c r="AL6" s="11">
        <f>AK6/100</f>
        <v>0.26700000000000002</v>
      </c>
      <c r="AM6" s="12">
        <f>U6*AL6</f>
        <v>15954.345180289109</v>
      </c>
      <c r="AN6" s="12">
        <f>X6*AL6</f>
        <v>43707.275115734985</v>
      </c>
      <c r="AO6" s="12">
        <f>AA6*AL6</f>
        <v>17117.911421547149</v>
      </c>
      <c r="AP6" s="12">
        <f>SUM(AM6:AO6)</f>
        <v>76779.531717571241</v>
      </c>
      <c r="AQ6" s="13">
        <f>AM6/S6</f>
        <v>0.120684</v>
      </c>
      <c r="AR6" s="13">
        <f>AN6/V6</f>
        <v>0.117213</v>
      </c>
      <c r="AS6" s="14">
        <f>AO6/Y6</f>
        <v>9.238200000000002E-2</v>
      </c>
      <c r="AT6" s="17">
        <v>6.9</v>
      </c>
      <c r="AU6" s="11">
        <f>AT6/100</f>
        <v>6.9000000000000006E-2</v>
      </c>
      <c r="AV6" s="12">
        <f>U6*AU6</f>
        <v>4123.0330241196571</v>
      </c>
      <c r="AW6" s="12">
        <f>X6*AU6</f>
        <v>11295.13851305511</v>
      </c>
      <c r="AX6" s="12">
        <f>AA6*AU6</f>
        <v>4423.7299179279153</v>
      </c>
      <c r="AY6" s="12">
        <f>SUM(AV6:AX6)</f>
        <v>19841.901455102681</v>
      </c>
      <c r="AZ6" s="13">
        <f>AV6/S6</f>
        <v>3.1188E-2</v>
      </c>
      <c r="BA6" s="13">
        <f>AW6/V6</f>
        <v>3.0291000000000005E-2</v>
      </c>
      <c r="BB6" s="14">
        <f>AX6/Y6</f>
        <v>2.3874000000000006E-2</v>
      </c>
    </row>
    <row r="7" spans="1:54" x14ac:dyDescent="0.25">
      <c r="A7" s="2" t="s">
        <v>40</v>
      </c>
      <c r="B7" s="2">
        <v>1453648</v>
      </c>
      <c r="C7" s="2">
        <v>396906</v>
      </c>
      <c r="D7" s="3">
        <f>C7/B7</f>
        <v>0.27304134150771026</v>
      </c>
      <c r="E7" s="2">
        <v>46.8</v>
      </c>
      <c r="F7" s="3">
        <f>E7/100</f>
        <v>0.46799999999999997</v>
      </c>
      <c r="G7" s="1">
        <f>C7*F7</f>
        <v>185752.008</v>
      </c>
      <c r="H7" s="2">
        <v>630098</v>
      </c>
      <c r="I7" s="3">
        <f>H7/B7</f>
        <v>0.4334598197087603</v>
      </c>
      <c r="J7" s="2">
        <v>41.3</v>
      </c>
      <c r="K7" s="3">
        <f>J7/100</f>
        <v>0.41299999999999998</v>
      </c>
      <c r="L7" s="1">
        <f>H7*K7</f>
        <v>260230.47399999999</v>
      </c>
      <c r="M7" s="2">
        <v>160790</v>
      </c>
      <c r="N7" s="3">
        <f>M7/B7</f>
        <v>0.11061137221665768</v>
      </c>
      <c r="O7" s="2">
        <v>40.299999999999997</v>
      </c>
      <c r="P7" s="3">
        <f>O7/100</f>
        <v>0.40299999999999997</v>
      </c>
      <c r="Q7" s="1">
        <f>M7*P7</f>
        <v>64798.369999999995</v>
      </c>
      <c r="R7" s="2">
        <v>1443176</v>
      </c>
      <c r="S7" s="1">
        <f>R7*D7</f>
        <v>394046.71107173123</v>
      </c>
      <c r="T7" s="3">
        <f>F7</f>
        <v>0.46799999999999997</v>
      </c>
      <c r="U7" s="1">
        <f>S7*T7</f>
        <v>184413.8607815702</v>
      </c>
      <c r="V7" s="1">
        <f>R7*I7</f>
        <v>625558.80876800988</v>
      </c>
      <c r="W7" s="3">
        <f>K7</f>
        <v>0.41299999999999998</v>
      </c>
      <c r="X7" s="1">
        <f>V7*W7</f>
        <v>258355.78802118805</v>
      </c>
      <c r="Y7" s="1">
        <f>R7*N7</f>
        <v>159631.67771014717</v>
      </c>
      <c r="Z7" s="3">
        <f>P7</f>
        <v>0.40299999999999997</v>
      </c>
      <c r="AA7" s="1">
        <f>Y7*Z7</f>
        <v>64331.566117189301</v>
      </c>
      <c r="AB7" s="17">
        <v>62.3</v>
      </c>
      <c r="AC7" s="11">
        <f>AB7/100</f>
        <v>0.623</v>
      </c>
      <c r="AD7" s="12">
        <f>U7*AC7</f>
        <v>114889.83526691823</v>
      </c>
      <c r="AE7" s="12">
        <f>X7*AC7</f>
        <v>160955.65593720015</v>
      </c>
      <c r="AF7" s="12">
        <f>AA7*AC7</f>
        <v>40078.565691008931</v>
      </c>
      <c r="AG7" s="12">
        <f>SUM(AD7:AF7)</f>
        <v>315924.05689512729</v>
      </c>
      <c r="AH7" s="13">
        <f>AD7/S7</f>
        <v>0.29156399999999999</v>
      </c>
      <c r="AI7" s="13">
        <f>AE7/V7</f>
        <v>0.25729899999999994</v>
      </c>
      <c r="AJ7" s="14">
        <f>AF7/Y7</f>
        <v>0.25106899999999993</v>
      </c>
      <c r="AK7" s="17">
        <v>18.100000000000001</v>
      </c>
      <c r="AL7" s="11">
        <f>AK7/100</f>
        <v>0.18100000000000002</v>
      </c>
      <c r="AM7" s="12">
        <f>U7*AL7</f>
        <v>33378.908801464211</v>
      </c>
      <c r="AN7" s="12">
        <f>X7*AL7</f>
        <v>46762.397631835047</v>
      </c>
      <c r="AO7" s="12">
        <f>AA7*AL7</f>
        <v>11644.013467211265</v>
      </c>
      <c r="AP7" s="12">
        <f>SUM(AM7:AO7)</f>
        <v>91785.319900510527</v>
      </c>
      <c r="AQ7" s="13">
        <f>AM7/S7</f>
        <v>8.4708000000000006E-2</v>
      </c>
      <c r="AR7" s="13">
        <f>AN7/V7</f>
        <v>7.4753E-2</v>
      </c>
      <c r="AS7" s="14">
        <f>AO7/Y7</f>
        <v>7.2943000000000008E-2</v>
      </c>
      <c r="AT7" s="17">
        <v>24.2</v>
      </c>
      <c r="AU7" s="11">
        <f>AT7/100</f>
        <v>0.24199999999999999</v>
      </c>
      <c r="AV7" s="12">
        <f>U7*AU7</f>
        <v>44628.154309139987</v>
      </c>
      <c r="AW7" s="12">
        <f>X7*AU7</f>
        <v>62522.100701127507</v>
      </c>
      <c r="AX7" s="12">
        <f>AA7*AU7</f>
        <v>15568.23900035981</v>
      </c>
      <c r="AY7" s="12">
        <f>SUM(AV7:AX7)</f>
        <v>122718.4940106273</v>
      </c>
      <c r="AZ7" s="13">
        <f>AV7/S7</f>
        <v>0.11325599999999998</v>
      </c>
      <c r="BA7" s="13">
        <f>AW7/V7</f>
        <v>9.9945999999999979E-2</v>
      </c>
      <c r="BB7" s="14">
        <f>AX7/Y7</f>
        <v>9.7525999999999988E-2</v>
      </c>
    </row>
    <row r="8" spans="1:54" x14ac:dyDescent="0.25">
      <c r="D8" s="3"/>
      <c r="F8" s="3"/>
      <c r="G8" s="1"/>
      <c r="I8" s="3"/>
      <c r="K8" s="3"/>
      <c r="L8" s="1"/>
      <c r="N8" s="3"/>
      <c r="P8" s="3"/>
      <c r="Q8" s="1"/>
      <c r="S8" s="1"/>
      <c r="T8" s="3"/>
      <c r="U8" s="1"/>
      <c r="V8" s="1"/>
      <c r="W8" s="3"/>
      <c r="X8" s="1"/>
      <c r="Y8" s="1"/>
      <c r="Z8" s="3"/>
      <c r="AA8" s="1"/>
      <c r="AB8" s="17"/>
      <c r="AC8" s="11"/>
      <c r="AD8" s="12"/>
      <c r="AE8" s="12"/>
      <c r="AF8" s="12"/>
      <c r="AG8" s="12"/>
      <c r="AH8" s="13"/>
      <c r="AI8" s="13"/>
      <c r="AJ8" s="14"/>
      <c r="AK8" s="17"/>
      <c r="AL8" s="11"/>
      <c r="AM8" s="12"/>
      <c r="AN8" s="12"/>
      <c r="AO8" s="12"/>
      <c r="AP8" s="12"/>
      <c r="AQ8" s="13"/>
      <c r="AR8" s="13"/>
      <c r="AS8" s="14"/>
      <c r="AT8" s="17"/>
      <c r="AU8" s="11"/>
      <c r="AV8" s="12"/>
      <c r="AW8" s="12"/>
      <c r="AX8" s="12"/>
      <c r="AY8" s="12"/>
      <c r="AZ8" s="13"/>
      <c r="BA8" s="13"/>
      <c r="BB8" s="14"/>
    </row>
    <row r="9" spans="1:54" x14ac:dyDescent="0.25">
      <c r="A9" s="2" t="s">
        <v>62</v>
      </c>
      <c r="B9" s="2">
        <v>15588948</v>
      </c>
      <c r="C9" s="2">
        <v>4187349</v>
      </c>
      <c r="D9" s="3">
        <v>0.26861010762240017</v>
      </c>
      <c r="E9" s="2">
        <v>48.6</v>
      </c>
      <c r="F9" s="3">
        <v>0.48599999999999999</v>
      </c>
      <c r="G9" s="1">
        <v>2035051.6140000001</v>
      </c>
      <c r="H9" s="2">
        <v>6469639</v>
      </c>
      <c r="I9" s="3">
        <v>0.41501447050820878</v>
      </c>
      <c r="J9" s="2">
        <v>46.1</v>
      </c>
      <c r="K9" s="3">
        <v>0.46100000000000002</v>
      </c>
      <c r="L9" s="1">
        <v>2982503.5789999999</v>
      </c>
      <c r="M9" s="2">
        <v>1606047</v>
      </c>
      <c r="N9" s="3">
        <v>0.10302471982073454</v>
      </c>
      <c r="O9" s="2">
        <v>43.1</v>
      </c>
      <c r="P9" s="3">
        <v>0.43099999999999999</v>
      </c>
      <c r="Q9" s="1">
        <v>692206.25699999998</v>
      </c>
      <c r="R9" s="2">
        <v>15507857</v>
      </c>
      <c r="S9" s="1">
        <v>4165567.1377627919</v>
      </c>
      <c r="T9" s="3">
        <v>0.48599999999999999</v>
      </c>
      <c r="U9" s="1">
        <v>2024465.6289527169</v>
      </c>
      <c r="V9" s="1">
        <v>6435985.061572019</v>
      </c>
      <c r="W9" s="3">
        <v>0.46100000000000002</v>
      </c>
      <c r="X9" s="1">
        <v>2966989.1133847008</v>
      </c>
      <c r="Y9" s="1">
        <v>1597692.6224450169</v>
      </c>
      <c r="Z9" s="3">
        <v>0.43099999999999999</v>
      </c>
      <c r="AA9" s="1">
        <v>688605.52027380222</v>
      </c>
      <c r="AB9" s="10">
        <v>69</v>
      </c>
      <c r="AC9" s="11">
        <v>0.69</v>
      </c>
      <c r="AD9" s="12">
        <v>1396881.2839773747</v>
      </c>
      <c r="AE9" s="12">
        <v>2047222.4882354434</v>
      </c>
      <c r="AF9" s="12">
        <v>475137.8089889235</v>
      </c>
      <c r="AG9" s="12">
        <v>3919241.5812017419</v>
      </c>
      <c r="AH9" s="13">
        <v>0.33534000000000003</v>
      </c>
      <c r="AI9" s="13">
        <v>0.31808999999999998</v>
      </c>
      <c r="AJ9" s="14">
        <v>0.29738999999999993</v>
      </c>
      <c r="AK9" s="17">
        <v>21.3</v>
      </c>
      <c r="AL9" s="11">
        <v>0.21299999999999999</v>
      </c>
      <c r="AM9" s="12">
        <v>431211.17896692868</v>
      </c>
      <c r="AN9" s="12">
        <v>631968.68115094129</v>
      </c>
      <c r="AO9" s="12">
        <v>146672.97581831986</v>
      </c>
      <c r="AP9" s="12">
        <v>1209852.8359361899</v>
      </c>
      <c r="AQ9" s="13">
        <v>0.103518</v>
      </c>
      <c r="AR9" s="13">
        <v>9.8193000000000003E-2</v>
      </c>
      <c r="AS9" s="14">
        <v>9.1802999999999982E-2</v>
      </c>
      <c r="AT9" s="17">
        <v>15</v>
      </c>
      <c r="AU9" s="11">
        <v>0.15</v>
      </c>
      <c r="AV9" s="12">
        <v>303669.84434290754</v>
      </c>
      <c r="AW9" s="12">
        <v>445048.36700770509</v>
      </c>
      <c r="AX9" s="12">
        <v>103290.82804107033</v>
      </c>
      <c r="AY9" s="12">
        <v>852009.03939168295</v>
      </c>
      <c r="AZ9" s="13">
        <v>7.2900000000000006E-2</v>
      </c>
      <c r="BA9" s="13">
        <v>6.9150000000000003E-2</v>
      </c>
      <c r="BB9" s="14">
        <v>6.4649999999999999E-2</v>
      </c>
    </row>
    <row r="10" spans="1:54" x14ac:dyDescent="0.25">
      <c r="A10" s="2" t="s">
        <v>41</v>
      </c>
      <c r="B10" s="2">
        <f>SUM(B11:B18)</f>
        <v>5409786</v>
      </c>
      <c r="C10" s="2">
        <f>SUM(C11:C18)</f>
        <v>1373807</v>
      </c>
      <c r="D10" s="3">
        <f>AVERAGE(D11:D18)</f>
        <v>0.2938887132759167</v>
      </c>
      <c r="E10" s="4">
        <f>AVERAGE(E11:E18)</f>
        <v>47.337499999999999</v>
      </c>
      <c r="F10" s="3">
        <f>AVERAGE(F11:F13)</f>
        <v>0.47966666666666669</v>
      </c>
      <c r="G10" s="1">
        <f>SUM(G11:G13)</f>
        <v>387132.72600000002</v>
      </c>
      <c r="H10" s="2">
        <f>SUM(H11:H13)</f>
        <v>1334156</v>
      </c>
      <c r="I10" s="3"/>
      <c r="J10" s="2">
        <f t="shared" ref="J10:K10" si="3">AVERAGE(J11:J13)</f>
        <v>45.966666666666669</v>
      </c>
      <c r="K10" s="3">
        <f t="shared" si="3"/>
        <v>0.45966666666666667</v>
      </c>
      <c r="L10" s="1">
        <f>SUM(L11:L13)</f>
        <v>554449.0689999999</v>
      </c>
      <c r="M10" s="2">
        <f>SUM(M11:M13)</f>
        <v>361026</v>
      </c>
      <c r="N10" s="3">
        <f>AVERAGE(N11:N13)</f>
        <v>7.5811398767545432E-2</v>
      </c>
      <c r="O10" s="2">
        <f>AVERAGE(O11:O13)</f>
        <v>40</v>
      </c>
      <c r="P10" s="3">
        <f>AVERAGE(P11:P13)</f>
        <v>0.39999999999999997</v>
      </c>
      <c r="Q10" s="1">
        <f>SUM(Q11:Q13)</f>
        <v>137802.74400000001</v>
      </c>
      <c r="R10" s="2">
        <f>SUM(R11:R13)</f>
        <v>3118375</v>
      </c>
      <c r="S10" s="1">
        <f>SUM(S11:S13)</f>
        <v>802870.87761102966</v>
      </c>
      <c r="T10" s="3">
        <f>AVERAGE(T11:T13)</f>
        <v>0.47966666666666669</v>
      </c>
      <c r="U10" s="1">
        <f>SUM(U11:U13)</f>
        <v>383799.29001224594</v>
      </c>
      <c r="V10" s="1">
        <f>SUM(V11:V13)</f>
        <v>1322302.6014229122</v>
      </c>
      <c r="W10" s="3">
        <f>AVERAGE(W11:W13)</f>
        <v>0.45966666666666667</v>
      </c>
      <c r="X10" s="1">
        <f>SUM(X11:X13)</f>
        <v>549540.16983656818</v>
      </c>
      <c r="Y10" s="1">
        <f>SUM(Y11:Y13)</f>
        <v>357798.7984636547</v>
      </c>
      <c r="Z10" s="3">
        <f>AVERAGE(Z11:Z13)</f>
        <v>0.39999999999999997</v>
      </c>
      <c r="AA10" s="1">
        <f>SUM(AA11:AA13)</f>
        <v>136570.9296266023</v>
      </c>
      <c r="AB10" s="17">
        <f>AVERAGE(AB11:AB13)</f>
        <v>58.766666666666673</v>
      </c>
      <c r="AC10" s="11">
        <f>AVERAGE(AC11:AC13)</f>
        <v>0.58766666666666667</v>
      </c>
      <c r="AD10" s="12">
        <f>SUM(AD11:AD13)</f>
        <v>269912.0168076398</v>
      </c>
      <c r="AE10" s="12">
        <f>SUM(AE11:AE13)</f>
        <v>401912.96505497117</v>
      </c>
      <c r="AF10" s="12">
        <f>SUM(AF11:AF13)</f>
        <v>101616.7762144804</v>
      </c>
      <c r="AG10" s="12">
        <f>SUM(AG11:AG13)</f>
        <v>773441.7580770913</v>
      </c>
      <c r="AH10" s="13">
        <f>AVERAGE(AH11:AH18)</f>
        <v>0.26939050000000003</v>
      </c>
      <c r="AI10" s="13">
        <f>AVERAGE(AI11:AI18)</f>
        <v>0.25698100000000001</v>
      </c>
      <c r="AJ10" s="14">
        <f>AVERAGE(AJ11:AJ18)</f>
        <v>0.233740375</v>
      </c>
      <c r="AK10" s="17">
        <f>AVERAGE(AK11:AK13)</f>
        <v>31</v>
      </c>
      <c r="AL10" s="11">
        <f>AVERAGE(AL11:AL13)</f>
        <v>0.31</v>
      </c>
      <c r="AM10" s="12">
        <f>SUM(AM11:AM13)</f>
        <v>91267.163464287063</v>
      </c>
      <c r="AN10" s="12">
        <f t="shared" ref="AN10:AP10" si="4">SUM(AN11:AN13)</f>
        <v>120184.27609748939</v>
      </c>
      <c r="AO10" s="12">
        <f t="shared" si="4"/>
        <v>28747.53839375218</v>
      </c>
      <c r="AP10" s="16">
        <f t="shared" si="4"/>
        <v>240198.97795552865</v>
      </c>
      <c r="AQ10" s="13">
        <f>AVERAGE(AQ11:AQ18)</f>
        <v>0.13629812499999999</v>
      </c>
      <c r="AR10" s="13">
        <f>AVERAGE(AR11:AR18)</f>
        <v>0.13578849999999998</v>
      </c>
      <c r="AS10" s="14">
        <f>AVERAGE(AS11:AS18)</f>
        <v>0.12415137499999998</v>
      </c>
      <c r="AT10" s="17">
        <f>AVERAGE(AT11:AT13)</f>
        <v>15.533333333333331</v>
      </c>
      <c r="AU10" s="11">
        <f>AVERAGE(AU11:AU13)</f>
        <v>0.15533333333333332</v>
      </c>
      <c r="AV10" s="12">
        <f>SUM(AV11:AV13)</f>
        <v>49568.262573385102</v>
      </c>
      <c r="AW10" s="12">
        <f t="shared" ref="AW10:AY10" si="5">SUM(AW11:AW13)</f>
        <v>68072.800170058021</v>
      </c>
      <c r="AX10" s="12">
        <f t="shared" si="5"/>
        <v>16550.873760991428</v>
      </c>
      <c r="AY10" s="12">
        <f t="shared" si="5"/>
        <v>134191.93650443456</v>
      </c>
      <c r="AZ10" s="13">
        <f>AVERAGE(AZ11:AZ18)</f>
        <v>8.7802124999999995E-2</v>
      </c>
      <c r="BA10" s="13">
        <f>AVERAGE(BA11:BA18)</f>
        <v>8.5388124999999981E-2</v>
      </c>
      <c r="BB10" s="14">
        <f>AVERAGE(BB11:BB18)</f>
        <v>7.8179624999999989E-2</v>
      </c>
    </row>
    <row r="11" spans="1:54" x14ac:dyDescent="0.25">
      <c r="A11" s="2" t="s">
        <v>59</v>
      </c>
      <c r="B11" s="2">
        <v>260582</v>
      </c>
      <c r="C11" s="2">
        <v>86518</v>
      </c>
      <c r="D11" s="3">
        <f t="shared" ref="D11:D18" si="6">C11/B11</f>
        <v>0.33201832820378996</v>
      </c>
      <c r="E11" s="2">
        <v>47.1</v>
      </c>
      <c r="F11" s="3">
        <f t="shared" ref="F11:F18" si="7">E11/100</f>
        <v>0.47100000000000003</v>
      </c>
      <c r="G11" s="1">
        <f t="shared" ref="G11:G18" si="8">C11*F11</f>
        <v>40749.978000000003</v>
      </c>
      <c r="H11" s="2">
        <v>92783</v>
      </c>
      <c r="I11" s="3">
        <f t="shared" ref="I11:I18" si="9">H11/B11</f>
        <v>0.35606066420550919</v>
      </c>
      <c r="J11" s="2">
        <v>45.5</v>
      </c>
      <c r="K11" s="3">
        <f t="shared" ref="K11:K18" si="10">J11/100</f>
        <v>0.45500000000000002</v>
      </c>
      <c r="L11" s="1">
        <f t="shared" ref="L11:L18" si="11">H11*K11</f>
        <v>42216.264999999999</v>
      </c>
      <c r="M11" s="2">
        <v>18030</v>
      </c>
      <c r="N11" s="3">
        <f t="shared" ref="N11:N18" si="12">M11/B11</f>
        <v>6.9191271845330832E-2</v>
      </c>
      <c r="O11" s="2">
        <v>42.6</v>
      </c>
      <c r="P11" s="3">
        <f t="shared" ref="P11:P18" si="13">O11/100</f>
        <v>0.42599999999999999</v>
      </c>
      <c r="Q11" s="1">
        <f t="shared" ref="Q11:Q18" si="14">M11*P11</f>
        <v>7680.78</v>
      </c>
      <c r="R11" s="2">
        <v>258118</v>
      </c>
      <c r="S11" s="1">
        <f t="shared" ref="S11:S18" si="15">R11*D11</f>
        <v>85699.906839305855</v>
      </c>
      <c r="T11" s="3">
        <f t="shared" ref="T11:T18" si="16">F11</f>
        <v>0.47100000000000003</v>
      </c>
      <c r="U11" s="1">
        <f t="shared" ref="U11:U18" si="17">S11*T11</f>
        <v>40364.656121313063</v>
      </c>
      <c r="V11" s="1">
        <f t="shared" ref="V11:V18" si="18">R11*I11</f>
        <v>91905.666523397624</v>
      </c>
      <c r="W11" s="3">
        <f t="shared" ref="W11:W18" si="19">K11</f>
        <v>0.45500000000000002</v>
      </c>
      <c r="X11" s="1">
        <f t="shared" ref="X11:X18" si="20">V11*W11</f>
        <v>41817.078268145917</v>
      </c>
      <c r="Y11" s="1">
        <f t="shared" ref="Y11:Y18" si="21">R11*N11</f>
        <v>17859.512706173104</v>
      </c>
      <c r="Z11" s="3">
        <f t="shared" ref="Z11:Z18" si="22">P11</f>
        <v>0.42599999999999999</v>
      </c>
      <c r="AA11" s="1">
        <f t="shared" ref="AA11:AA18" si="23">Y11*Z11</f>
        <v>7608.1524128297424</v>
      </c>
      <c r="AB11" s="17">
        <v>52.4</v>
      </c>
      <c r="AC11" s="11">
        <f t="shared" ref="AC11:AC18" si="24">AB11/100</f>
        <v>0.52400000000000002</v>
      </c>
      <c r="AD11" s="12">
        <f t="shared" ref="AD11:AD18" si="25">U11*AC11</f>
        <v>21151.079807568047</v>
      </c>
      <c r="AE11" s="12">
        <f t="shared" ref="AE11:AE18" si="26">X11*AC11</f>
        <v>21912.14901250846</v>
      </c>
      <c r="AF11" s="12">
        <f t="shared" ref="AF11:AF18" si="27">AA11*AC11</f>
        <v>3986.671864322785</v>
      </c>
      <c r="AG11" s="12">
        <f t="shared" ref="AG11:AG18" si="28">SUM(AD11:AF11)</f>
        <v>47049.90068439929</v>
      </c>
      <c r="AH11" s="13">
        <f t="shared" ref="AH11:AH18" si="29">AD11/S11</f>
        <v>0.24680400000000005</v>
      </c>
      <c r="AI11" s="13">
        <f t="shared" ref="AI11:AI18" si="30">AE11/V11</f>
        <v>0.23841999999999999</v>
      </c>
      <c r="AJ11" s="14">
        <f t="shared" ref="AJ11:AJ18" si="31">AF11/Y11</f>
        <v>0.22322400000000001</v>
      </c>
      <c r="AK11" s="17">
        <v>31.8</v>
      </c>
      <c r="AL11" s="11">
        <f t="shared" ref="AL11:AL18" si="32">AK11/100</f>
        <v>0.318</v>
      </c>
      <c r="AM11" s="12">
        <f t="shared" ref="AM11:AM18" si="33">U11*AL11</f>
        <v>12835.960646577554</v>
      </c>
      <c r="AN11" s="12">
        <f t="shared" ref="AN11:AN18" si="34">X11*AL11</f>
        <v>13297.830889270403</v>
      </c>
      <c r="AO11" s="12">
        <f t="shared" ref="AO11:AO18" si="35">AA11*AL11</f>
        <v>2419.392467279858</v>
      </c>
      <c r="AP11" s="12">
        <f t="shared" ref="AP11:AP18" si="36">SUM(AM11:AO11)</f>
        <v>28553.184003127815</v>
      </c>
      <c r="AQ11" s="13">
        <f t="shared" ref="AQ11:AQ18" si="37">AM11/S11</f>
        <v>0.14977800000000002</v>
      </c>
      <c r="AR11" s="13">
        <f t="shared" ref="AR11:AR18" si="38">AN11/V11</f>
        <v>0.14469000000000001</v>
      </c>
      <c r="AS11" s="14">
        <f t="shared" ref="AS11:AS18" si="39">AO11/Y11</f>
        <v>0.13546800000000001</v>
      </c>
      <c r="AT11" s="17">
        <v>19.2</v>
      </c>
      <c r="AU11" s="11">
        <f t="shared" ref="AU11:AU18" si="40">AT11/100</f>
        <v>0.192</v>
      </c>
      <c r="AV11" s="12">
        <f t="shared" ref="AV11:AV18" si="41">U11*AU11</f>
        <v>7750.0139752921086</v>
      </c>
      <c r="AW11" s="12">
        <f t="shared" ref="AW11:AW18" si="42">X11*AU11</f>
        <v>8028.8790274840158</v>
      </c>
      <c r="AX11" s="12">
        <f t="shared" ref="AX11:AX18" si="43">AA11*AU11</f>
        <v>1460.7652632633105</v>
      </c>
      <c r="AY11" s="12">
        <f t="shared" ref="AY11:AY18" si="44">SUM(AV11:AX11)</f>
        <v>17239.658266039434</v>
      </c>
      <c r="AZ11" s="13">
        <f t="shared" ref="AZ11:AZ18" si="45">AV11/S11</f>
        <v>9.0432000000000012E-2</v>
      </c>
      <c r="BA11" s="13">
        <f t="shared" ref="BA11:BA18" si="46">AW11/V11</f>
        <v>8.7359999999999993E-2</v>
      </c>
      <c r="BB11" s="14">
        <f t="shared" ref="BB11:BB18" si="47">AX11/Y11</f>
        <v>8.1792000000000004E-2</v>
      </c>
    </row>
    <row r="12" spans="1:54" x14ac:dyDescent="0.25">
      <c r="A12" s="2" t="s">
        <v>42</v>
      </c>
      <c r="B12" s="2">
        <v>2628168</v>
      </c>
      <c r="C12" s="2">
        <v>626802</v>
      </c>
      <c r="D12" s="3">
        <f t="shared" si="6"/>
        <v>0.23849388623558312</v>
      </c>
      <c r="E12" s="2">
        <v>47.7</v>
      </c>
      <c r="F12" s="3">
        <f t="shared" si="7"/>
        <v>0.47700000000000004</v>
      </c>
      <c r="G12" s="1">
        <f t="shared" si="8"/>
        <v>298984.554</v>
      </c>
      <c r="H12" s="2">
        <v>1188108</v>
      </c>
      <c r="I12" s="3">
        <f t="shared" si="9"/>
        <v>0.4520669911512506</v>
      </c>
      <c r="J12" s="2">
        <v>40.799999999999997</v>
      </c>
      <c r="K12" s="3">
        <f t="shared" si="10"/>
        <v>0.40799999999999997</v>
      </c>
      <c r="L12" s="1">
        <f t="shared" si="11"/>
        <v>484748.06399999995</v>
      </c>
      <c r="M12" s="2">
        <v>335091</v>
      </c>
      <c r="N12" s="3">
        <f t="shared" si="12"/>
        <v>0.12749984019286439</v>
      </c>
      <c r="O12" s="2">
        <v>37.9</v>
      </c>
      <c r="P12" s="3">
        <f t="shared" si="13"/>
        <v>0.379</v>
      </c>
      <c r="Q12" s="1">
        <f t="shared" si="14"/>
        <v>126999.489</v>
      </c>
      <c r="R12" s="2">
        <v>2604533</v>
      </c>
      <c r="S12" s="1">
        <f t="shared" si="15"/>
        <v>621165.19699882204</v>
      </c>
      <c r="T12" s="3">
        <f t="shared" si="16"/>
        <v>0.47700000000000004</v>
      </c>
      <c r="U12" s="1">
        <f t="shared" si="17"/>
        <v>296295.79896843812</v>
      </c>
      <c r="V12" s="1">
        <f t="shared" si="18"/>
        <v>1177423.3966641403</v>
      </c>
      <c r="W12" s="3">
        <f t="shared" si="19"/>
        <v>0.40799999999999997</v>
      </c>
      <c r="X12" s="1">
        <f t="shared" si="20"/>
        <v>480388.74583896919</v>
      </c>
      <c r="Y12" s="1">
        <f t="shared" si="21"/>
        <v>332077.54127704166</v>
      </c>
      <c r="Z12" s="3">
        <f t="shared" si="22"/>
        <v>0.379</v>
      </c>
      <c r="AA12" s="1">
        <f t="shared" si="23"/>
        <v>125857.38814399879</v>
      </c>
      <c r="AB12" s="17">
        <v>76.400000000000006</v>
      </c>
      <c r="AC12" s="11">
        <f t="shared" si="24"/>
        <v>0.76400000000000001</v>
      </c>
      <c r="AD12" s="12">
        <f t="shared" si="25"/>
        <v>226369.99041188671</v>
      </c>
      <c r="AE12" s="12">
        <f t="shared" si="26"/>
        <v>367017.00182097248</v>
      </c>
      <c r="AF12" s="12">
        <f t="shared" si="27"/>
        <v>96155.044542015079</v>
      </c>
      <c r="AG12" s="12">
        <f t="shared" si="28"/>
        <v>689542.0367748742</v>
      </c>
      <c r="AH12" s="13">
        <f t="shared" si="29"/>
        <v>0.36442799999999997</v>
      </c>
      <c r="AI12" s="13">
        <f t="shared" si="30"/>
        <v>0.31171199999999999</v>
      </c>
      <c r="AJ12" s="14">
        <f t="shared" si="31"/>
        <v>0.28955600000000004</v>
      </c>
      <c r="AK12" s="17">
        <v>19.899999999999999</v>
      </c>
      <c r="AL12" s="11">
        <f t="shared" si="32"/>
        <v>0.19899999999999998</v>
      </c>
      <c r="AM12" s="12">
        <f t="shared" si="33"/>
        <v>58962.863994719177</v>
      </c>
      <c r="AN12" s="12">
        <f t="shared" si="34"/>
        <v>95597.360421954858</v>
      </c>
      <c r="AO12" s="12">
        <f t="shared" si="35"/>
        <v>25045.620240655757</v>
      </c>
      <c r="AP12" s="12">
        <f t="shared" si="36"/>
        <v>179605.84465732978</v>
      </c>
      <c r="AQ12" s="13">
        <f t="shared" si="37"/>
        <v>9.4922999999999993E-2</v>
      </c>
      <c r="AR12" s="13">
        <f t="shared" si="38"/>
        <v>8.1191999999999986E-2</v>
      </c>
      <c r="AS12" s="14">
        <f t="shared" si="39"/>
        <v>7.5420999999999988E-2</v>
      </c>
      <c r="AT12" s="17">
        <v>11.6</v>
      </c>
      <c r="AU12" s="11">
        <f t="shared" si="40"/>
        <v>0.11599999999999999</v>
      </c>
      <c r="AV12" s="12">
        <f t="shared" si="41"/>
        <v>34370.312680338822</v>
      </c>
      <c r="AW12" s="12">
        <f t="shared" si="42"/>
        <v>55725.094517320424</v>
      </c>
      <c r="AX12" s="12">
        <f t="shared" si="43"/>
        <v>14599.457024703859</v>
      </c>
      <c r="AY12" s="12">
        <f t="shared" si="44"/>
        <v>104694.86422236312</v>
      </c>
      <c r="AZ12" s="13">
        <f t="shared" si="45"/>
        <v>5.5331999999999999E-2</v>
      </c>
      <c r="BA12" s="13">
        <f t="shared" si="46"/>
        <v>4.7327999999999995E-2</v>
      </c>
      <c r="BB12" s="14">
        <f t="shared" si="47"/>
        <v>4.3963999999999996E-2</v>
      </c>
    </row>
    <row r="13" spans="1:54" x14ac:dyDescent="0.25">
      <c r="A13" s="2" t="s">
        <v>60</v>
      </c>
      <c r="B13" s="2">
        <v>257131</v>
      </c>
      <c r="C13" s="2">
        <v>96534</v>
      </c>
      <c r="D13" s="3">
        <f t="shared" si="6"/>
        <v>0.37542731137046875</v>
      </c>
      <c r="E13" s="2">
        <v>49.1</v>
      </c>
      <c r="F13" s="3">
        <f t="shared" si="7"/>
        <v>0.49099999999999999</v>
      </c>
      <c r="G13" s="1">
        <f t="shared" si="8"/>
        <v>47398.193999999996</v>
      </c>
      <c r="H13" s="2">
        <v>53265</v>
      </c>
      <c r="I13" s="3">
        <f t="shared" si="9"/>
        <v>0.20715121863952615</v>
      </c>
      <c r="J13" s="2">
        <v>51.6</v>
      </c>
      <c r="K13" s="3">
        <f t="shared" si="10"/>
        <v>0.51600000000000001</v>
      </c>
      <c r="L13" s="1">
        <f t="shared" si="11"/>
        <v>27484.74</v>
      </c>
      <c r="M13" s="2">
        <v>7905</v>
      </c>
      <c r="N13" s="3">
        <f t="shared" si="12"/>
        <v>3.0743084264441084E-2</v>
      </c>
      <c r="O13" s="2">
        <v>39.5</v>
      </c>
      <c r="P13" s="3">
        <f t="shared" si="13"/>
        <v>0.39500000000000002</v>
      </c>
      <c r="Q13" s="1">
        <f t="shared" si="14"/>
        <v>3122.4750000000004</v>
      </c>
      <c r="R13" s="2">
        <v>255724</v>
      </c>
      <c r="S13" s="1">
        <f t="shared" si="15"/>
        <v>96005.773772901754</v>
      </c>
      <c r="T13" s="3">
        <f t="shared" si="16"/>
        <v>0.49099999999999999</v>
      </c>
      <c r="U13" s="1">
        <f t="shared" si="17"/>
        <v>47138.83492249476</v>
      </c>
      <c r="V13" s="1">
        <f t="shared" si="18"/>
        <v>52973.538235374188</v>
      </c>
      <c r="W13" s="3">
        <f t="shared" si="19"/>
        <v>0.51600000000000001</v>
      </c>
      <c r="X13" s="1">
        <f t="shared" si="20"/>
        <v>27334.345729453082</v>
      </c>
      <c r="Y13" s="1">
        <f t="shared" si="21"/>
        <v>7861.744480439932</v>
      </c>
      <c r="Z13" s="3">
        <f t="shared" si="22"/>
        <v>0.39500000000000002</v>
      </c>
      <c r="AA13" s="1">
        <f t="shared" si="23"/>
        <v>3105.3890697737734</v>
      </c>
      <c r="AB13" s="17">
        <v>47.5</v>
      </c>
      <c r="AC13" s="11">
        <f t="shared" si="24"/>
        <v>0.47499999999999998</v>
      </c>
      <c r="AD13" s="12">
        <f t="shared" si="25"/>
        <v>22390.946588185008</v>
      </c>
      <c r="AE13" s="12">
        <f t="shared" si="26"/>
        <v>12983.814221490213</v>
      </c>
      <c r="AF13" s="12">
        <f t="shared" si="27"/>
        <v>1475.0598081425424</v>
      </c>
      <c r="AG13" s="12">
        <f t="shared" si="28"/>
        <v>36849.820617817764</v>
      </c>
      <c r="AH13" s="13">
        <f t="shared" si="29"/>
        <v>0.23322499999999996</v>
      </c>
      <c r="AI13" s="13">
        <f t="shared" si="30"/>
        <v>0.24509999999999998</v>
      </c>
      <c r="AJ13" s="14">
        <f t="shared" si="31"/>
        <v>0.18762500000000001</v>
      </c>
      <c r="AK13" s="17">
        <v>41.3</v>
      </c>
      <c r="AL13" s="11">
        <f t="shared" si="32"/>
        <v>0.41299999999999998</v>
      </c>
      <c r="AM13" s="12">
        <f t="shared" si="33"/>
        <v>19468.338822990336</v>
      </c>
      <c r="AN13" s="12">
        <f t="shared" si="34"/>
        <v>11289.084786264122</v>
      </c>
      <c r="AO13" s="12">
        <f t="shared" si="35"/>
        <v>1282.5256858165683</v>
      </c>
      <c r="AP13" s="12">
        <f t="shared" si="36"/>
        <v>32039.949295071026</v>
      </c>
      <c r="AQ13" s="13">
        <f t="shared" si="37"/>
        <v>0.20278299999999999</v>
      </c>
      <c r="AR13" s="13">
        <f t="shared" si="38"/>
        <v>0.21310799999999999</v>
      </c>
      <c r="AS13" s="14">
        <f t="shared" si="39"/>
        <v>0.163135</v>
      </c>
      <c r="AT13" s="17">
        <v>15.8</v>
      </c>
      <c r="AU13" s="11">
        <f t="shared" si="40"/>
        <v>0.158</v>
      </c>
      <c r="AV13" s="12">
        <f t="shared" si="41"/>
        <v>7447.9359177541719</v>
      </c>
      <c r="AW13" s="12">
        <f t="shared" si="42"/>
        <v>4318.8266252535868</v>
      </c>
      <c r="AX13" s="12">
        <f t="shared" si="43"/>
        <v>490.65147302425618</v>
      </c>
      <c r="AY13" s="12">
        <f t="shared" si="44"/>
        <v>12257.414016032015</v>
      </c>
      <c r="AZ13" s="13">
        <f t="shared" si="45"/>
        <v>7.7577999999999994E-2</v>
      </c>
      <c r="BA13" s="13">
        <f t="shared" si="46"/>
        <v>8.1528000000000003E-2</v>
      </c>
      <c r="BB13" s="14">
        <f t="shared" si="47"/>
        <v>6.241E-2</v>
      </c>
    </row>
    <row r="14" spans="1:54" x14ac:dyDescent="0.25">
      <c r="A14" s="2" t="s">
        <v>43</v>
      </c>
      <c r="B14" s="2">
        <v>69838</v>
      </c>
      <c r="C14" s="2">
        <v>19873</v>
      </c>
      <c r="D14" s="3">
        <f t="shared" si="6"/>
        <v>0.28455854978664913</v>
      </c>
      <c r="E14" s="2">
        <v>47.8</v>
      </c>
      <c r="F14" s="3">
        <f t="shared" si="7"/>
        <v>0.47799999999999998</v>
      </c>
      <c r="G14" s="1">
        <f t="shared" si="8"/>
        <v>9499.2939999999999</v>
      </c>
      <c r="H14" s="2">
        <v>31699</v>
      </c>
      <c r="I14" s="3">
        <f t="shared" si="9"/>
        <v>0.45389329591339961</v>
      </c>
      <c r="J14" s="2">
        <v>44</v>
      </c>
      <c r="K14" s="3">
        <f t="shared" si="10"/>
        <v>0.44</v>
      </c>
      <c r="L14" s="1">
        <f t="shared" si="11"/>
        <v>13947.56</v>
      </c>
      <c r="M14" s="2">
        <v>4632</v>
      </c>
      <c r="N14" s="3">
        <f t="shared" si="12"/>
        <v>6.6324923394140728E-2</v>
      </c>
      <c r="O14" s="2">
        <v>37.5</v>
      </c>
      <c r="P14" s="3">
        <f t="shared" si="13"/>
        <v>0.375</v>
      </c>
      <c r="Q14" s="1">
        <f t="shared" si="14"/>
        <v>1737</v>
      </c>
      <c r="R14" s="2">
        <v>69621</v>
      </c>
      <c r="S14" s="1">
        <f t="shared" si="15"/>
        <v>19811.250794696298</v>
      </c>
      <c r="T14" s="3">
        <f t="shared" si="16"/>
        <v>0.47799999999999998</v>
      </c>
      <c r="U14" s="1">
        <f t="shared" si="17"/>
        <v>9469.7778798648305</v>
      </c>
      <c r="V14" s="1">
        <f t="shared" si="18"/>
        <v>31600.505154786795</v>
      </c>
      <c r="W14" s="3">
        <f t="shared" si="19"/>
        <v>0.44</v>
      </c>
      <c r="X14" s="1">
        <f t="shared" si="20"/>
        <v>13904.22226810619</v>
      </c>
      <c r="Y14" s="1">
        <f t="shared" si="21"/>
        <v>4617.607491623472</v>
      </c>
      <c r="Z14" s="3">
        <f t="shared" si="22"/>
        <v>0.375</v>
      </c>
      <c r="AA14" s="1">
        <f t="shared" si="23"/>
        <v>1731.602809358802</v>
      </c>
      <c r="AB14" s="17">
        <v>68.900000000000006</v>
      </c>
      <c r="AC14" s="11">
        <f t="shared" si="24"/>
        <v>0.68900000000000006</v>
      </c>
      <c r="AD14" s="12">
        <f t="shared" si="25"/>
        <v>6524.6769592268683</v>
      </c>
      <c r="AE14" s="12">
        <f t="shared" si="26"/>
        <v>9580.0091427251664</v>
      </c>
      <c r="AF14" s="12">
        <f t="shared" si="27"/>
        <v>1193.0743356482146</v>
      </c>
      <c r="AG14" s="12">
        <f t="shared" si="28"/>
        <v>17297.760437600249</v>
      </c>
      <c r="AH14" s="13">
        <f t="shared" si="29"/>
        <v>0.32934200000000002</v>
      </c>
      <c r="AI14" s="13">
        <f t="shared" si="30"/>
        <v>0.30316000000000004</v>
      </c>
      <c r="AJ14" s="14">
        <f t="shared" si="31"/>
        <v>0.25837500000000002</v>
      </c>
      <c r="AK14" s="17">
        <v>14.6</v>
      </c>
      <c r="AL14" s="11">
        <f t="shared" si="32"/>
        <v>0.14599999999999999</v>
      </c>
      <c r="AM14" s="12">
        <f t="shared" si="33"/>
        <v>1382.5875704602652</v>
      </c>
      <c r="AN14" s="12">
        <f t="shared" si="34"/>
        <v>2030.0164511435037</v>
      </c>
      <c r="AO14" s="12">
        <f t="shared" si="35"/>
        <v>252.81401016638509</v>
      </c>
      <c r="AP14" s="12">
        <f t="shared" si="36"/>
        <v>3665.4180317701544</v>
      </c>
      <c r="AQ14" s="13">
        <f t="shared" si="37"/>
        <v>6.9788000000000003E-2</v>
      </c>
      <c r="AR14" s="13">
        <f t="shared" si="38"/>
        <v>6.4239999999999992E-2</v>
      </c>
      <c r="AS14" s="14">
        <f t="shared" si="39"/>
        <v>5.475E-2</v>
      </c>
      <c r="AT14" s="17">
        <v>19.7</v>
      </c>
      <c r="AU14" s="11">
        <f t="shared" si="40"/>
        <v>0.19699999999999998</v>
      </c>
      <c r="AV14" s="12">
        <f t="shared" si="41"/>
        <v>1865.5462423333715</v>
      </c>
      <c r="AW14" s="12">
        <f t="shared" si="42"/>
        <v>2739.1317868169194</v>
      </c>
      <c r="AX14" s="12">
        <f t="shared" si="43"/>
        <v>341.12575344368395</v>
      </c>
      <c r="AY14" s="12">
        <f t="shared" si="44"/>
        <v>4945.8037825939746</v>
      </c>
      <c r="AZ14" s="13">
        <f t="shared" si="45"/>
        <v>9.4166E-2</v>
      </c>
      <c r="BA14" s="13">
        <f t="shared" si="46"/>
        <v>8.6680000000000007E-2</v>
      </c>
      <c r="BB14" s="14">
        <f t="shared" si="47"/>
        <v>7.3874999999999996E-2</v>
      </c>
    </row>
    <row r="15" spans="1:54" x14ac:dyDescent="0.25">
      <c r="A15" s="2" t="s">
        <v>61</v>
      </c>
      <c r="B15" s="2">
        <v>205214</v>
      </c>
      <c r="C15" s="2">
        <v>61328</v>
      </c>
      <c r="D15" s="3">
        <f t="shared" si="6"/>
        <v>0.29884900640307194</v>
      </c>
      <c r="E15" s="2">
        <v>49</v>
      </c>
      <c r="F15" s="3">
        <f t="shared" si="7"/>
        <v>0.49</v>
      </c>
      <c r="G15" s="1">
        <f t="shared" si="8"/>
        <v>30050.720000000001</v>
      </c>
      <c r="H15" s="2">
        <v>81650</v>
      </c>
      <c r="I15" s="3">
        <f t="shared" si="9"/>
        <v>0.39787733780346368</v>
      </c>
      <c r="J15" s="2">
        <v>49.7</v>
      </c>
      <c r="K15" s="3">
        <f t="shared" si="10"/>
        <v>0.49700000000000005</v>
      </c>
      <c r="L15" s="1">
        <f t="shared" si="11"/>
        <v>40580.050000000003</v>
      </c>
      <c r="M15" s="2">
        <v>13829</v>
      </c>
      <c r="N15" s="3">
        <f t="shared" si="12"/>
        <v>6.738818988957869E-2</v>
      </c>
      <c r="O15" s="2">
        <v>47.5</v>
      </c>
      <c r="P15" s="3">
        <f t="shared" si="13"/>
        <v>0.47499999999999998</v>
      </c>
      <c r="Q15" s="1">
        <f t="shared" si="14"/>
        <v>6568.7749999999996</v>
      </c>
      <c r="R15" s="2">
        <v>202829</v>
      </c>
      <c r="S15" s="1">
        <f t="shared" si="15"/>
        <v>60615.245119728679</v>
      </c>
      <c r="T15" s="3">
        <f t="shared" si="16"/>
        <v>0.49</v>
      </c>
      <c r="U15" s="1">
        <f t="shared" si="17"/>
        <v>29701.470108667054</v>
      </c>
      <c r="V15" s="1">
        <f t="shared" si="18"/>
        <v>80701.062549338734</v>
      </c>
      <c r="W15" s="3">
        <f t="shared" si="19"/>
        <v>0.49700000000000005</v>
      </c>
      <c r="X15" s="1">
        <f t="shared" si="20"/>
        <v>40108.428087021355</v>
      </c>
      <c r="Y15" s="1">
        <f t="shared" si="21"/>
        <v>13668.279167113356</v>
      </c>
      <c r="Z15" s="3">
        <f t="shared" si="22"/>
        <v>0.47499999999999998</v>
      </c>
      <c r="AA15" s="1">
        <f t="shared" si="23"/>
        <v>6492.4326043788442</v>
      </c>
      <c r="AB15" s="17">
        <v>59</v>
      </c>
      <c r="AC15" s="11">
        <f t="shared" si="24"/>
        <v>0.59</v>
      </c>
      <c r="AD15" s="12">
        <f t="shared" si="25"/>
        <v>17523.867364113561</v>
      </c>
      <c r="AE15" s="12">
        <f t="shared" si="26"/>
        <v>23663.972571342598</v>
      </c>
      <c r="AF15" s="12">
        <f t="shared" si="27"/>
        <v>3830.5352365835179</v>
      </c>
      <c r="AG15" s="12">
        <f t="shared" si="28"/>
        <v>45018.375172039676</v>
      </c>
      <c r="AH15" s="13">
        <f t="shared" si="29"/>
        <v>0.28910000000000002</v>
      </c>
      <c r="AI15" s="13">
        <f t="shared" si="30"/>
        <v>0.29322999999999999</v>
      </c>
      <c r="AJ15" s="14">
        <f t="shared" si="31"/>
        <v>0.28025</v>
      </c>
      <c r="AK15" s="17">
        <v>26.9</v>
      </c>
      <c r="AL15" s="11">
        <f t="shared" si="32"/>
        <v>0.26899999999999996</v>
      </c>
      <c r="AM15" s="12">
        <f t="shared" si="33"/>
        <v>7989.695459231436</v>
      </c>
      <c r="AN15" s="12">
        <f t="shared" si="34"/>
        <v>10789.167155408742</v>
      </c>
      <c r="AO15" s="12">
        <f t="shared" si="35"/>
        <v>1746.4643705779088</v>
      </c>
      <c r="AP15" s="12">
        <f t="shared" si="36"/>
        <v>20525.326985218089</v>
      </c>
      <c r="AQ15" s="13">
        <f t="shared" si="37"/>
        <v>0.13180999999999998</v>
      </c>
      <c r="AR15" s="13">
        <f t="shared" si="38"/>
        <v>0.13369299999999998</v>
      </c>
      <c r="AS15" s="14">
        <f t="shared" si="39"/>
        <v>0.12777499999999997</v>
      </c>
      <c r="AT15" s="17">
        <v>17.2</v>
      </c>
      <c r="AU15" s="11">
        <f t="shared" si="40"/>
        <v>0.17199999999999999</v>
      </c>
      <c r="AV15" s="12">
        <f t="shared" si="41"/>
        <v>5108.6528586907325</v>
      </c>
      <c r="AW15" s="12">
        <f t="shared" si="42"/>
        <v>6898.6496309676722</v>
      </c>
      <c r="AX15" s="12">
        <f t="shared" si="43"/>
        <v>1116.6984079531612</v>
      </c>
      <c r="AY15" s="12">
        <f t="shared" si="44"/>
        <v>13124.000897611566</v>
      </c>
      <c r="AZ15" s="13">
        <f t="shared" si="45"/>
        <v>8.4279999999999994E-2</v>
      </c>
      <c r="BA15" s="13">
        <f t="shared" si="46"/>
        <v>8.5484000000000004E-2</v>
      </c>
      <c r="BB15" s="14">
        <f t="shared" si="47"/>
        <v>8.1699999999999995E-2</v>
      </c>
    </row>
    <row r="16" spans="1:54" x14ac:dyDescent="0.25">
      <c r="A16" s="2" t="s">
        <v>44</v>
      </c>
      <c r="B16" s="2">
        <v>186333</v>
      </c>
      <c r="C16" s="2">
        <v>52433</v>
      </c>
      <c r="D16" s="3">
        <f t="shared" si="6"/>
        <v>0.2813940633167501</v>
      </c>
      <c r="E16" s="2">
        <v>42.3</v>
      </c>
      <c r="F16" s="3">
        <f t="shared" si="7"/>
        <v>0.42299999999999999</v>
      </c>
      <c r="G16" s="1">
        <f t="shared" si="8"/>
        <v>22179.159</v>
      </c>
      <c r="H16" s="2">
        <v>89929</v>
      </c>
      <c r="I16" s="3">
        <f t="shared" si="9"/>
        <v>0.48262519253165032</v>
      </c>
      <c r="J16" s="2">
        <v>35.1</v>
      </c>
      <c r="K16" s="3">
        <f t="shared" si="10"/>
        <v>0.35100000000000003</v>
      </c>
      <c r="L16" s="1">
        <f t="shared" si="11"/>
        <v>31565.079000000002</v>
      </c>
      <c r="M16" s="2">
        <v>18550</v>
      </c>
      <c r="N16" s="3">
        <f t="shared" si="12"/>
        <v>9.9552950899733275E-2</v>
      </c>
      <c r="O16" s="2">
        <v>30</v>
      </c>
      <c r="P16" s="3">
        <f t="shared" si="13"/>
        <v>0.3</v>
      </c>
      <c r="Q16" s="1">
        <f t="shared" si="14"/>
        <v>5565</v>
      </c>
      <c r="R16" s="2">
        <v>185157</v>
      </c>
      <c r="S16" s="1">
        <f t="shared" si="15"/>
        <v>52102.0805815395</v>
      </c>
      <c r="T16" s="3">
        <f t="shared" si="16"/>
        <v>0.42299999999999999</v>
      </c>
      <c r="U16" s="1">
        <f t="shared" si="17"/>
        <v>22039.180085991207</v>
      </c>
      <c r="V16" s="1">
        <f t="shared" si="18"/>
        <v>89361.432773582783</v>
      </c>
      <c r="W16" s="3">
        <f t="shared" si="19"/>
        <v>0.35100000000000003</v>
      </c>
      <c r="X16" s="1">
        <f t="shared" si="20"/>
        <v>31365.862903527559</v>
      </c>
      <c r="Y16" s="1">
        <f t="shared" si="21"/>
        <v>18432.925729741914</v>
      </c>
      <c r="Z16" s="3">
        <f t="shared" si="22"/>
        <v>0.3</v>
      </c>
      <c r="AA16" s="1">
        <f t="shared" si="23"/>
        <v>5529.8777189225739</v>
      </c>
      <c r="AB16" s="17">
        <v>62.6</v>
      </c>
      <c r="AC16" s="11">
        <f t="shared" si="24"/>
        <v>0.626</v>
      </c>
      <c r="AD16" s="12">
        <f t="shared" si="25"/>
        <v>13796.526733830497</v>
      </c>
      <c r="AE16" s="12">
        <f t="shared" si="26"/>
        <v>19635.030177608252</v>
      </c>
      <c r="AF16" s="12">
        <f t="shared" si="27"/>
        <v>3461.7034520455313</v>
      </c>
      <c r="AG16" s="12">
        <f t="shared" si="28"/>
        <v>36893.260363484282</v>
      </c>
      <c r="AH16" s="13">
        <f t="shared" si="29"/>
        <v>0.26479799999999998</v>
      </c>
      <c r="AI16" s="13">
        <f t="shared" si="30"/>
        <v>0.21972600000000003</v>
      </c>
      <c r="AJ16" s="14">
        <f t="shared" si="31"/>
        <v>0.18779999999999999</v>
      </c>
      <c r="AK16" s="17">
        <v>19.899999999999999</v>
      </c>
      <c r="AL16" s="11">
        <f t="shared" si="32"/>
        <v>0.19899999999999998</v>
      </c>
      <c r="AM16" s="12">
        <f t="shared" si="33"/>
        <v>4385.7968371122497</v>
      </c>
      <c r="AN16" s="12">
        <f t="shared" si="34"/>
        <v>6241.8067178019837</v>
      </c>
      <c r="AO16" s="12">
        <f t="shared" si="35"/>
        <v>1100.4456660655921</v>
      </c>
      <c r="AP16" s="12">
        <f t="shared" si="36"/>
        <v>11728.049220979825</v>
      </c>
      <c r="AQ16" s="13">
        <f t="shared" si="37"/>
        <v>8.4176999999999988E-2</v>
      </c>
      <c r="AR16" s="13">
        <f t="shared" si="38"/>
        <v>6.9848999999999994E-2</v>
      </c>
      <c r="AS16" s="14">
        <f t="shared" si="39"/>
        <v>5.9699999999999996E-2</v>
      </c>
      <c r="AT16" s="17">
        <v>23.3</v>
      </c>
      <c r="AU16" s="11">
        <f t="shared" si="40"/>
        <v>0.23300000000000001</v>
      </c>
      <c r="AV16" s="12">
        <f t="shared" si="41"/>
        <v>5135.1289600359514</v>
      </c>
      <c r="AW16" s="12">
        <f t="shared" si="42"/>
        <v>7308.2460565219217</v>
      </c>
      <c r="AX16" s="12">
        <f t="shared" si="43"/>
        <v>1288.4615085089597</v>
      </c>
      <c r="AY16" s="12">
        <f t="shared" si="44"/>
        <v>13731.836525066832</v>
      </c>
      <c r="AZ16" s="13">
        <f t="shared" si="45"/>
        <v>9.8558999999999994E-2</v>
      </c>
      <c r="BA16" s="13">
        <f t="shared" si="46"/>
        <v>8.1783000000000008E-2</v>
      </c>
      <c r="BB16" s="14">
        <f t="shared" si="47"/>
        <v>6.989999999999999E-2</v>
      </c>
    </row>
    <row r="17" spans="1:54" x14ac:dyDescent="0.25">
      <c r="A17" s="2" t="s">
        <v>45</v>
      </c>
      <c r="B17" s="2">
        <v>1687951</v>
      </c>
      <c r="C17" s="2">
        <v>395236</v>
      </c>
      <c r="D17" s="3">
        <f t="shared" si="6"/>
        <v>0.23415134681042282</v>
      </c>
      <c r="E17" s="2">
        <v>47.3</v>
      </c>
      <c r="F17" s="3">
        <f t="shared" si="7"/>
        <v>0.47299999999999998</v>
      </c>
      <c r="G17" s="1">
        <f t="shared" si="8"/>
        <v>186946.628</v>
      </c>
      <c r="H17" s="2">
        <v>742843</v>
      </c>
      <c r="I17" s="3">
        <f t="shared" si="9"/>
        <v>0.44008564229648844</v>
      </c>
      <c r="J17" s="2">
        <v>47.7</v>
      </c>
      <c r="K17" s="3">
        <f t="shared" si="10"/>
        <v>0.47700000000000004</v>
      </c>
      <c r="L17" s="1">
        <f t="shared" si="11"/>
        <v>354336.11100000003</v>
      </c>
      <c r="M17" s="2">
        <v>152725</v>
      </c>
      <c r="N17" s="3">
        <f t="shared" si="12"/>
        <v>9.0479522213618754E-2</v>
      </c>
      <c r="O17" s="2">
        <v>47.8</v>
      </c>
      <c r="P17" s="3">
        <f t="shared" si="13"/>
        <v>0.47799999999999998</v>
      </c>
      <c r="Q17" s="1">
        <f t="shared" si="14"/>
        <v>73002.55</v>
      </c>
      <c r="R17" s="2">
        <v>1678852</v>
      </c>
      <c r="S17" s="1">
        <f t="shared" si="15"/>
        <v>393105.45689537196</v>
      </c>
      <c r="T17" s="3">
        <f t="shared" si="16"/>
        <v>0.47299999999999998</v>
      </c>
      <c r="U17" s="1">
        <f t="shared" si="17"/>
        <v>185938.88111151091</v>
      </c>
      <c r="V17" s="1">
        <f t="shared" si="18"/>
        <v>738838.66074074421</v>
      </c>
      <c r="W17" s="3">
        <f t="shared" si="19"/>
        <v>0.47700000000000004</v>
      </c>
      <c r="X17" s="1">
        <f t="shared" si="20"/>
        <v>352426.04117333499</v>
      </c>
      <c r="Y17" s="1">
        <f t="shared" si="21"/>
        <v>151901.72682737827</v>
      </c>
      <c r="Z17" s="3">
        <f t="shared" si="22"/>
        <v>0.47799999999999998</v>
      </c>
      <c r="AA17" s="1">
        <f t="shared" si="23"/>
        <v>72609.025423486804</v>
      </c>
      <c r="AB17" s="17">
        <v>56.7</v>
      </c>
      <c r="AC17" s="11">
        <f t="shared" si="24"/>
        <v>0.56700000000000006</v>
      </c>
      <c r="AD17" s="12">
        <f t="shared" si="25"/>
        <v>105427.3455902267</v>
      </c>
      <c r="AE17" s="12">
        <f t="shared" si="26"/>
        <v>199825.56534528095</v>
      </c>
      <c r="AF17" s="12">
        <f t="shared" si="27"/>
        <v>41169.317415117024</v>
      </c>
      <c r="AG17" s="12">
        <f t="shared" si="28"/>
        <v>346422.22835062467</v>
      </c>
      <c r="AH17" s="13">
        <f t="shared" si="29"/>
        <v>0.26819100000000001</v>
      </c>
      <c r="AI17" s="13">
        <f t="shared" si="30"/>
        <v>0.270459</v>
      </c>
      <c r="AJ17" s="14">
        <f t="shared" si="31"/>
        <v>0.27102599999999999</v>
      </c>
      <c r="AK17" s="17">
        <v>27</v>
      </c>
      <c r="AL17" s="11">
        <f t="shared" si="32"/>
        <v>0.27</v>
      </c>
      <c r="AM17" s="12">
        <f t="shared" si="33"/>
        <v>50203.497900107948</v>
      </c>
      <c r="AN17" s="12">
        <f t="shared" si="34"/>
        <v>95155.031116800455</v>
      </c>
      <c r="AO17" s="12">
        <f t="shared" si="35"/>
        <v>19604.436864341438</v>
      </c>
      <c r="AP17" s="12">
        <f t="shared" si="36"/>
        <v>164962.96588124984</v>
      </c>
      <c r="AQ17" s="13">
        <f t="shared" si="37"/>
        <v>0.12770999999999999</v>
      </c>
      <c r="AR17" s="13">
        <f t="shared" si="38"/>
        <v>0.12879000000000002</v>
      </c>
      <c r="AS17" s="14">
        <f t="shared" si="39"/>
        <v>0.12905999999999998</v>
      </c>
      <c r="AT17" s="17">
        <v>19.8</v>
      </c>
      <c r="AU17" s="11">
        <f t="shared" si="40"/>
        <v>0.19800000000000001</v>
      </c>
      <c r="AV17" s="12">
        <f t="shared" si="41"/>
        <v>36815.898460079159</v>
      </c>
      <c r="AW17" s="12">
        <f t="shared" si="42"/>
        <v>69780.356152320324</v>
      </c>
      <c r="AX17" s="12">
        <f t="shared" si="43"/>
        <v>14376.587033850388</v>
      </c>
      <c r="AY17" s="12">
        <f t="shared" si="44"/>
        <v>120972.84164624987</v>
      </c>
      <c r="AZ17" s="13">
        <f t="shared" si="45"/>
        <v>9.3653999999999987E-2</v>
      </c>
      <c r="BA17" s="13">
        <f t="shared" si="46"/>
        <v>9.4446000000000002E-2</v>
      </c>
      <c r="BB17" s="14">
        <f t="shared" si="47"/>
        <v>9.4643999999999992E-2</v>
      </c>
    </row>
    <row r="18" spans="1:54" ht="15" customHeight="1" x14ac:dyDescent="0.25">
      <c r="A18" s="2" t="s">
        <v>46</v>
      </c>
      <c r="B18" s="2">
        <v>114569</v>
      </c>
      <c r="C18" s="2">
        <v>35083</v>
      </c>
      <c r="D18" s="3">
        <f t="shared" si="6"/>
        <v>0.30621721408059771</v>
      </c>
      <c r="E18" s="2">
        <v>48.4</v>
      </c>
      <c r="F18" s="3">
        <f t="shared" si="7"/>
        <v>0.48399999999999999</v>
      </c>
      <c r="G18" s="1">
        <f t="shared" si="8"/>
        <v>16980.171999999999</v>
      </c>
      <c r="H18" s="2">
        <v>35084</v>
      </c>
      <c r="I18" s="3">
        <f t="shared" si="9"/>
        <v>0.30622594244516405</v>
      </c>
      <c r="J18" s="2">
        <v>52.9</v>
      </c>
      <c r="K18" s="3">
        <f t="shared" si="10"/>
        <v>0.52900000000000003</v>
      </c>
      <c r="L18" s="1">
        <f t="shared" si="11"/>
        <v>18559.436000000002</v>
      </c>
      <c r="M18" s="2">
        <v>4233</v>
      </c>
      <c r="N18" s="3">
        <f t="shared" si="12"/>
        <v>3.6947167209279999E-2</v>
      </c>
      <c r="O18" s="2">
        <v>52.3</v>
      </c>
      <c r="P18" s="3">
        <f t="shared" si="13"/>
        <v>0.52300000000000002</v>
      </c>
      <c r="Q18" s="1">
        <f t="shared" si="14"/>
        <v>2213.8589999999999</v>
      </c>
      <c r="R18" s="2">
        <v>114335</v>
      </c>
      <c r="S18" s="1">
        <f t="shared" si="15"/>
        <v>35011.345171905137</v>
      </c>
      <c r="T18" s="3">
        <f t="shared" si="16"/>
        <v>0.48399999999999999</v>
      </c>
      <c r="U18" s="1">
        <f t="shared" si="17"/>
        <v>16945.491063202087</v>
      </c>
      <c r="V18" s="1">
        <f t="shared" si="18"/>
        <v>35012.34312946783</v>
      </c>
      <c r="W18" s="3">
        <f t="shared" si="19"/>
        <v>0.52900000000000003</v>
      </c>
      <c r="X18" s="1">
        <f t="shared" si="20"/>
        <v>18521.529515488484</v>
      </c>
      <c r="Y18" s="1">
        <f t="shared" si="21"/>
        <v>4224.3543628730285</v>
      </c>
      <c r="Z18" s="3">
        <f t="shared" si="22"/>
        <v>0.52300000000000002</v>
      </c>
      <c r="AA18" s="1">
        <f t="shared" si="23"/>
        <v>2209.337331782594</v>
      </c>
      <c r="AB18" s="17">
        <v>32.9</v>
      </c>
      <c r="AC18" s="11">
        <f t="shared" si="24"/>
        <v>0.32899999999999996</v>
      </c>
      <c r="AD18" s="12">
        <f t="shared" si="25"/>
        <v>5575.0665597934858</v>
      </c>
      <c r="AE18" s="12">
        <f t="shared" si="26"/>
        <v>6093.5832105957106</v>
      </c>
      <c r="AF18" s="12">
        <f t="shared" si="27"/>
        <v>726.87198215647334</v>
      </c>
      <c r="AG18" s="12">
        <f t="shared" si="28"/>
        <v>12395.52175254567</v>
      </c>
      <c r="AH18" s="13">
        <f t="shared" si="29"/>
        <v>0.15923599999999999</v>
      </c>
      <c r="AI18" s="13">
        <f t="shared" si="30"/>
        <v>0.174041</v>
      </c>
      <c r="AJ18" s="14">
        <f t="shared" si="31"/>
        <v>0.172067</v>
      </c>
      <c r="AK18" s="17">
        <v>47.4</v>
      </c>
      <c r="AL18" s="11">
        <f t="shared" si="32"/>
        <v>0.47399999999999998</v>
      </c>
      <c r="AM18" s="12">
        <f t="shared" si="33"/>
        <v>8032.1627639577891</v>
      </c>
      <c r="AN18" s="12">
        <f t="shared" si="34"/>
        <v>8779.2049903415409</v>
      </c>
      <c r="AO18" s="12">
        <f t="shared" si="35"/>
        <v>1047.2258952649495</v>
      </c>
      <c r="AP18" s="12">
        <f t="shared" si="36"/>
        <v>17858.593649564282</v>
      </c>
      <c r="AQ18" s="13">
        <f t="shared" si="37"/>
        <v>0.22941600000000001</v>
      </c>
      <c r="AR18" s="13">
        <f t="shared" si="38"/>
        <v>0.25074600000000002</v>
      </c>
      <c r="AS18" s="14">
        <f t="shared" si="39"/>
        <v>0.24790199999999998</v>
      </c>
      <c r="AT18" s="17">
        <v>22.4</v>
      </c>
      <c r="AU18" s="11">
        <f t="shared" si="40"/>
        <v>0.22399999999999998</v>
      </c>
      <c r="AV18" s="12">
        <f t="shared" si="41"/>
        <v>3795.7899981572673</v>
      </c>
      <c r="AW18" s="12">
        <f t="shared" si="42"/>
        <v>4148.8226114694198</v>
      </c>
      <c r="AX18" s="12">
        <f t="shared" si="43"/>
        <v>494.89156231930099</v>
      </c>
      <c r="AY18" s="12">
        <f t="shared" si="44"/>
        <v>8439.5041719459878</v>
      </c>
      <c r="AZ18" s="13">
        <f t="shared" si="45"/>
        <v>0.108416</v>
      </c>
      <c r="BA18" s="13">
        <f t="shared" si="46"/>
        <v>0.11849599999999999</v>
      </c>
      <c r="BB18" s="14">
        <f t="shared" si="47"/>
        <v>0.11715199999999999</v>
      </c>
    </row>
    <row r="19" spans="1:54" ht="15" customHeight="1" x14ac:dyDescent="0.25">
      <c r="D19" s="3"/>
      <c r="F19" s="3"/>
      <c r="G19" s="1"/>
      <c r="I19" s="3"/>
      <c r="K19" s="3"/>
      <c r="L19" s="1"/>
      <c r="N19" s="3"/>
      <c r="P19" s="3"/>
      <c r="Q19" s="1"/>
      <c r="S19" s="1"/>
      <c r="T19" s="3"/>
      <c r="U19" s="1"/>
      <c r="V19" s="1"/>
      <c r="W19" s="3"/>
      <c r="X19" s="1"/>
      <c r="Y19" s="1"/>
      <c r="Z19" s="3"/>
      <c r="AA19" s="1"/>
      <c r="AB19" s="17"/>
      <c r="AC19" s="11"/>
      <c r="AD19" s="12"/>
      <c r="AE19" s="12"/>
      <c r="AF19" s="12"/>
      <c r="AG19" s="12"/>
      <c r="AH19" s="13"/>
      <c r="AI19" s="13"/>
      <c r="AJ19" s="14"/>
      <c r="AK19" s="17"/>
      <c r="AL19" s="11"/>
      <c r="AM19" s="12"/>
      <c r="AN19" s="12"/>
      <c r="AO19" s="12"/>
      <c r="AP19" s="12"/>
      <c r="AQ19" s="13"/>
      <c r="AR19" s="13"/>
      <c r="AS19" s="14"/>
      <c r="AT19" s="17"/>
      <c r="AU19" s="11"/>
      <c r="AV19" s="12"/>
      <c r="AW19" s="12"/>
      <c r="AX19" s="12"/>
      <c r="AY19" s="12"/>
      <c r="AZ19" s="13"/>
      <c r="BA19" s="13"/>
      <c r="BB19" s="14"/>
    </row>
    <row r="20" spans="1:54" x14ac:dyDescent="0.25">
      <c r="A20" s="2" t="s">
        <v>62</v>
      </c>
      <c r="B20" s="2">
        <v>15588948</v>
      </c>
      <c r="C20" s="2">
        <v>4187349</v>
      </c>
      <c r="D20" s="3">
        <v>0.26861010762240017</v>
      </c>
      <c r="E20" s="2">
        <v>48.6</v>
      </c>
      <c r="F20" s="3">
        <v>0.48599999999999999</v>
      </c>
      <c r="G20" s="1">
        <v>2035051.6140000001</v>
      </c>
      <c r="H20" s="2">
        <v>6469639</v>
      </c>
      <c r="I20" s="3">
        <v>0.41501447050820878</v>
      </c>
      <c r="J20" s="2">
        <v>46.1</v>
      </c>
      <c r="K20" s="3">
        <v>0.46100000000000002</v>
      </c>
      <c r="L20" s="1">
        <v>2982503.5789999999</v>
      </c>
      <c r="M20" s="2">
        <v>1606047</v>
      </c>
      <c r="N20" s="3">
        <v>0.10302471982073454</v>
      </c>
      <c r="O20" s="2">
        <v>43.1</v>
      </c>
      <c r="P20" s="3">
        <v>0.43099999999999999</v>
      </c>
      <c r="Q20" s="1">
        <v>692206.25699999998</v>
      </c>
      <c r="R20" s="2">
        <v>15507857</v>
      </c>
      <c r="S20" s="1">
        <v>4165567.1377627919</v>
      </c>
      <c r="T20" s="3">
        <v>0.48599999999999999</v>
      </c>
      <c r="U20" s="1">
        <v>2024465.6289527169</v>
      </c>
      <c r="V20" s="1">
        <v>6435985.061572019</v>
      </c>
      <c r="W20" s="3">
        <v>0.46100000000000002</v>
      </c>
      <c r="X20" s="1">
        <v>2966989.1133847008</v>
      </c>
      <c r="Y20" s="1">
        <v>1597692.6224450169</v>
      </c>
      <c r="Z20" s="3">
        <v>0.43099999999999999</v>
      </c>
      <c r="AA20" s="1">
        <v>688605.52027380222</v>
      </c>
      <c r="AB20" s="10">
        <v>69</v>
      </c>
      <c r="AC20" s="11">
        <v>0.69</v>
      </c>
      <c r="AD20" s="12">
        <v>1396881.2839773747</v>
      </c>
      <c r="AE20" s="12">
        <v>2047222.4882354434</v>
      </c>
      <c r="AF20" s="12">
        <v>475137.8089889235</v>
      </c>
      <c r="AG20" s="12">
        <v>3919241.5812017419</v>
      </c>
      <c r="AH20" s="13">
        <v>0.33534000000000003</v>
      </c>
      <c r="AI20" s="13">
        <v>0.31808999999999998</v>
      </c>
      <c r="AJ20" s="14">
        <v>0.29738999999999993</v>
      </c>
      <c r="AK20" s="17">
        <v>21.3</v>
      </c>
      <c r="AL20" s="11">
        <v>0.21299999999999999</v>
      </c>
      <c r="AM20" s="12">
        <v>431211.17896692868</v>
      </c>
      <c r="AN20" s="12">
        <v>631968.68115094129</v>
      </c>
      <c r="AO20" s="12">
        <v>146672.97581831986</v>
      </c>
      <c r="AP20" s="12">
        <v>1209852.8359361899</v>
      </c>
      <c r="AQ20" s="13">
        <v>0.103518</v>
      </c>
      <c r="AR20" s="13">
        <v>9.8193000000000003E-2</v>
      </c>
      <c r="AS20" s="14">
        <v>9.1802999999999982E-2</v>
      </c>
      <c r="AT20" s="17">
        <v>15</v>
      </c>
      <c r="AU20" s="11">
        <v>0.15</v>
      </c>
      <c r="AV20" s="12">
        <v>303669.84434290754</v>
      </c>
      <c r="AW20" s="12">
        <v>445048.36700770509</v>
      </c>
      <c r="AX20" s="12">
        <v>103290.82804107033</v>
      </c>
      <c r="AY20" s="12">
        <v>852009.03939168295</v>
      </c>
      <c r="AZ20" s="13">
        <v>7.2900000000000006E-2</v>
      </c>
      <c r="BA20" s="13">
        <v>6.9150000000000003E-2</v>
      </c>
      <c r="BB20" s="14">
        <v>6.4649999999999999E-2</v>
      </c>
    </row>
    <row r="21" spans="1:54" x14ac:dyDescent="0.25">
      <c r="A21" s="2" t="s">
        <v>47</v>
      </c>
      <c r="B21" s="2">
        <f>SUM(B22:B26)</f>
        <v>3744330</v>
      </c>
      <c r="C21" s="2">
        <f>SUM(C22:C26)</f>
        <v>1155077</v>
      </c>
      <c r="D21" s="3">
        <f>AVERAGE(D22:D29)</f>
        <v>0.30505079209025066</v>
      </c>
      <c r="E21" s="2">
        <f>AVERAGE(E22:E29)</f>
        <v>50.2</v>
      </c>
      <c r="F21" s="3">
        <f>AVERAGE(F22:F24)</f>
        <v>0.5013333333333333</v>
      </c>
      <c r="G21" s="1">
        <f>SUM(G22:G24)</f>
        <v>563098.68499999994</v>
      </c>
      <c r="H21" s="2">
        <f>SUM(H22:H24)</f>
        <v>1358853</v>
      </c>
      <c r="I21" s="3"/>
      <c r="J21" s="2">
        <f t="shared" ref="J21:K21" si="48">AVERAGE(J22:J24)</f>
        <v>54.800000000000004</v>
      </c>
      <c r="K21" s="3">
        <f t="shared" si="48"/>
        <v>0.54800000000000004</v>
      </c>
      <c r="L21" s="1">
        <f>SUM(L22:L24)</f>
        <v>723482.47199999995</v>
      </c>
      <c r="M21" s="2">
        <f>SUM(M22:M24)</f>
        <v>241428</v>
      </c>
      <c r="N21" s="3">
        <f>AVERAGE(N22:N24)</f>
        <v>5.4603247230730879E-2</v>
      </c>
      <c r="O21" s="2">
        <f>AVERAGE(O22:O24)</f>
        <v>51</v>
      </c>
      <c r="P21" s="3">
        <f>AVERAGE(P22:P24)</f>
        <v>0.51000000000000012</v>
      </c>
      <c r="Q21" s="1">
        <f>SUM(Q22:Q24)</f>
        <v>125737.17700000001</v>
      </c>
      <c r="R21" s="2">
        <f>SUM(R22:R24)</f>
        <v>3607361</v>
      </c>
      <c r="S21" s="1">
        <f>SUM(S22:S24)</f>
        <v>1107977.1074267142</v>
      </c>
      <c r="T21" s="3">
        <f>AVERAGE(T22:T24)</f>
        <v>0.5013333333333333</v>
      </c>
      <c r="U21" s="1">
        <f>SUM(U22:U24)</f>
        <v>562097.55947303597</v>
      </c>
      <c r="V21" s="1">
        <f>SUM(V22:V24)</f>
        <v>1356445.0541774053</v>
      </c>
      <c r="W21" s="3">
        <f>AVERAGE(W22:W24)</f>
        <v>0.54800000000000004</v>
      </c>
      <c r="X21" s="1">
        <f>SUM(X22:X24)</f>
        <v>722201.66181093792</v>
      </c>
      <c r="Y21" s="1">
        <f>SUM(Y22:Y24)</f>
        <v>240998.05561270742</v>
      </c>
      <c r="Z21" s="3">
        <f>AVERAGE(Z22:Z24)</f>
        <v>0.51000000000000012</v>
      </c>
      <c r="AA21" s="1">
        <f>SUM(AA22:AA24)</f>
        <v>125513.29467781927</v>
      </c>
      <c r="AB21" s="17">
        <f>AVERAGE(AB22:AB24)</f>
        <v>57.699999999999996</v>
      </c>
      <c r="AC21" s="11">
        <f>AVERAGE(AC22:AC24)</f>
        <v>0.57699999999999996</v>
      </c>
      <c r="AD21" s="12">
        <f>SUM(AD22:AD24)</f>
        <v>420475.17888149817</v>
      </c>
      <c r="AE21" s="12">
        <f>SUM(AE22:AE24)</f>
        <v>536679.51613516721</v>
      </c>
      <c r="AF21" s="12">
        <f>SUM(AF22:AF24)</f>
        <v>95024.064231235563</v>
      </c>
      <c r="AG21" s="12">
        <f>SUM(AG22:AG24)</f>
        <v>1052178.7592479009</v>
      </c>
      <c r="AH21" s="13">
        <f>AVERAGE(AH22:AH29)</f>
        <v>0.29490179999999999</v>
      </c>
      <c r="AI21" s="13">
        <f>AVERAGE(AI22:AI29)</f>
        <v>0.31786360000000002</v>
      </c>
      <c r="AJ21" s="14">
        <f>AVERAGE(AJ22:AJ29)</f>
        <v>0.293236</v>
      </c>
      <c r="AK21" s="17">
        <f>AVERAGE(AK22:AK24)</f>
        <v>27.333333333333332</v>
      </c>
      <c r="AL21" s="11">
        <f>AVERAGE(AL22:AL24)</f>
        <v>0.27333333333333326</v>
      </c>
      <c r="AM21" s="12">
        <f>SUM(AM22:AM24)</f>
        <v>88604.50279703211</v>
      </c>
      <c r="AN21" s="12">
        <f t="shared" ref="AN21:AP21" si="49">SUM(AN22:AN24)</f>
        <v>116361.49494362893</v>
      </c>
      <c r="AO21" s="12">
        <f t="shared" si="49"/>
        <v>19060.438879724785</v>
      </c>
      <c r="AP21" s="16">
        <f t="shared" si="49"/>
        <v>224026.43662038582</v>
      </c>
      <c r="AQ21" s="13">
        <f>AVERAGE(AQ22:AQ29)</f>
        <v>0.1303166</v>
      </c>
      <c r="AR21" s="13">
        <f>AVERAGE(AR22:AR29)</f>
        <v>0.14458799999999999</v>
      </c>
      <c r="AS21" s="14">
        <f>AVERAGE(AS22:AS29)</f>
        <v>0.13150879999999998</v>
      </c>
      <c r="AT21" s="17">
        <f>AVERAGE(AT22:AT24)</f>
        <v>18.066666666666666</v>
      </c>
      <c r="AU21" s="11">
        <f>AVERAGE(AU22:AU24)</f>
        <v>0.18066666666666667</v>
      </c>
      <c r="AV21" s="12">
        <f>SUM(AV22:AV24)</f>
        <v>72155.111663952368</v>
      </c>
      <c r="AW21" s="12">
        <f t="shared" ref="AW21:AY21" si="50">SUM(AW22:AW24)</f>
        <v>93696.598678108494</v>
      </c>
      <c r="AX21" s="12">
        <f t="shared" si="50"/>
        <v>15726.563559650518</v>
      </c>
      <c r="AY21" s="12">
        <f t="shared" si="50"/>
        <v>181578.27390171139</v>
      </c>
      <c r="AZ21" s="13">
        <f>AVERAGE(AZ22:AZ29)</f>
        <v>9.3454400000000007E-2</v>
      </c>
      <c r="BA21" s="13">
        <f>AVERAGE(BA22:BA29)</f>
        <v>0.10319959999999999</v>
      </c>
      <c r="BB21" s="14">
        <f>AVERAGE(BB22:BB29)</f>
        <v>9.4385599999999986E-2</v>
      </c>
    </row>
    <row r="22" spans="1:54" x14ac:dyDescent="0.25">
      <c r="A22" s="2" t="s">
        <v>48</v>
      </c>
      <c r="B22" s="2">
        <v>3074204</v>
      </c>
      <c r="C22" s="2">
        <v>956470</v>
      </c>
      <c r="D22" s="3">
        <f t="shared" ref="D22:D26" si="51">C22/B22</f>
        <v>0.31112769354278375</v>
      </c>
      <c r="E22" s="2">
        <v>50.8</v>
      </c>
      <c r="F22" s="3">
        <f t="shared" ref="F22:F26" si="52">E22/100</f>
        <v>0.50800000000000001</v>
      </c>
      <c r="G22" s="1">
        <f t="shared" ref="G22:G26" si="53">C22*F22</f>
        <v>485886.76</v>
      </c>
      <c r="H22" s="2">
        <v>1160418</v>
      </c>
      <c r="I22" s="3">
        <f t="shared" ref="I22:I26" si="54">H22/B22</f>
        <v>0.37746941972621206</v>
      </c>
      <c r="J22" s="2">
        <v>52.9</v>
      </c>
      <c r="K22" s="3">
        <f t="shared" ref="K22:K26" si="55">J22/100</f>
        <v>0.52900000000000003</v>
      </c>
      <c r="L22" s="1">
        <f t="shared" ref="L22:L26" si="56">H22*K22</f>
        <v>613861.12199999997</v>
      </c>
      <c r="M22" s="2">
        <v>214635</v>
      </c>
      <c r="N22" s="3">
        <f t="shared" ref="N22:N26" si="57">M22/B22</f>
        <v>6.9818073231314517E-2</v>
      </c>
      <c r="O22" s="2">
        <v>52.3</v>
      </c>
      <c r="P22" s="3">
        <f t="shared" ref="P22:P26" si="58">O22/100</f>
        <v>0.52300000000000002</v>
      </c>
      <c r="Q22" s="1">
        <f t="shared" ref="Q22:Q26" si="59">M22*P22</f>
        <v>112254.10500000001</v>
      </c>
      <c r="R22" s="2">
        <v>3068751</v>
      </c>
      <c r="S22" s="1">
        <f t="shared" ref="S22:S26" si="60">R22*D22</f>
        <v>954773.42068711121</v>
      </c>
      <c r="T22" s="3">
        <f t="shared" ref="T22:T26" si="61">F22</f>
        <v>0.50800000000000001</v>
      </c>
      <c r="U22" s="1">
        <f t="shared" ref="U22:U26" si="62">S22*T22</f>
        <v>485024.89770905249</v>
      </c>
      <c r="V22" s="1">
        <f t="shared" ref="V22:V26" si="63">R22*I22</f>
        <v>1158359.6592542329</v>
      </c>
      <c r="W22" s="3">
        <f t="shared" ref="W22:W26" si="64">K22</f>
        <v>0.52900000000000003</v>
      </c>
      <c r="X22" s="1">
        <f t="shared" ref="X22:X26" si="65">V22*W22</f>
        <v>612772.25974548922</v>
      </c>
      <c r="Y22" s="1">
        <f t="shared" ref="Y22:Y26" si="66">R22*N22</f>
        <v>214254.28204666966</v>
      </c>
      <c r="Z22" s="3">
        <f t="shared" ref="Z22:Z26" si="67">P22</f>
        <v>0.52300000000000002</v>
      </c>
      <c r="AA22" s="1">
        <f t="shared" ref="AA22:AA26" si="68">Y22*Z22</f>
        <v>112054.98951040824</v>
      </c>
      <c r="AB22" s="17">
        <v>78.8</v>
      </c>
      <c r="AC22" s="11">
        <f t="shared" ref="AC22:AC26" si="69">AB22/100</f>
        <v>0.78799999999999992</v>
      </c>
      <c r="AD22" s="12">
        <f t="shared" ref="AD22:AD26" si="70">U22*AC22</f>
        <v>382199.61939473334</v>
      </c>
      <c r="AE22" s="12">
        <f t="shared" ref="AE22:AE26" si="71">X22*AC22</f>
        <v>482864.54067944543</v>
      </c>
      <c r="AF22" s="12">
        <f t="shared" ref="AF22:AF26" si="72">AA22*AC22</f>
        <v>88299.331734201682</v>
      </c>
      <c r="AG22" s="12">
        <f t="shared" ref="AG22:AG26" si="73">SUM(AD22:AF22)</f>
        <v>953363.49180838047</v>
      </c>
      <c r="AH22" s="13">
        <f t="shared" ref="AH22:AH26" si="74">AD22/S22</f>
        <v>0.40030399999999999</v>
      </c>
      <c r="AI22" s="13">
        <f t="shared" ref="AI22:AI26" si="75">AE22/V22</f>
        <v>0.41685199999999994</v>
      </c>
      <c r="AJ22" s="14">
        <f t="shared" ref="AJ22:AJ26" si="76">AF22/Y22</f>
        <v>0.41212399999999999</v>
      </c>
      <c r="AK22" s="17">
        <v>13.3</v>
      </c>
      <c r="AL22" s="11">
        <f t="shared" ref="AL22:AL26" si="77">AK22/100</f>
        <v>0.13300000000000001</v>
      </c>
      <c r="AM22" s="12">
        <f t="shared" ref="AM22:AM26" si="78">U22*AL22</f>
        <v>64508.311395303987</v>
      </c>
      <c r="AN22" s="12">
        <f t="shared" ref="AN22:AN26" si="79">X22*AL22</f>
        <v>81498.710546150076</v>
      </c>
      <c r="AO22" s="12">
        <f t="shared" ref="AO22:AO26" si="80">AA22*AL22</f>
        <v>14903.313604884297</v>
      </c>
      <c r="AP22" s="12">
        <f t="shared" ref="AP22:AP26" si="81">SUM(AM22:AO22)</f>
        <v>160910.33554633835</v>
      </c>
      <c r="AQ22" s="13">
        <f t="shared" ref="AQ22:AQ26" si="82">AM22/S22</f>
        <v>6.7563999999999999E-2</v>
      </c>
      <c r="AR22" s="13">
        <f t="shared" ref="AR22:AR26" si="83">AN22/V22</f>
        <v>7.0357000000000017E-2</v>
      </c>
      <c r="AS22" s="14">
        <f t="shared" ref="AS22:AS26" si="84">AO22/Y22</f>
        <v>6.955900000000001E-2</v>
      </c>
      <c r="AT22" s="17">
        <v>11.4</v>
      </c>
      <c r="AU22" s="11">
        <f t="shared" ref="AU22:AU26" si="85">AT22/100</f>
        <v>0.114</v>
      </c>
      <c r="AV22" s="12">
        <f t="shared" ref="AV22:AV26" si="86">U22*AU22</f>
        <v>55292.838338831985</v>
      </c>
      <c r="AW22" s="12">
        <f t="shared" ref="AW22:AW26" si="87">X22*AU22</f>
        <v>69856.037610985775</v>
      </c>
      <c r="AX22" s="12">
        <f t="shared" ref="AX22:AX26" si="88">AA22*AU22</f>
        <v>12774.26880418654</v>
      </c>
      <c r="AY22" s="12">
        <f t="shared" ref="AY22:AY26" si="89">SUM(AV22:AX22)</f>
        <v>137923.14475400432</v>
      </c>
      <c r="AZ22" s="13">
        <f t="shared" ref="AZ22:AZ26" si="90">AV22/S22</f>
        <v>5.7911999999999998E-2</v>
      </c>
      <c r="BA22" s="13">
        <f t="shared" ref="BA22:BA26" si="91">AW22/V22</f>
        <v>6.0306000000000005E-2</v>
      </c>
      <c r="BB22" s="14">
        <f t="shared" ref="BB22:BB26" si="92">AX22/Y22</f>
        <v>5.9622000000000008E-2</v>
      </c>
    </row>
    <row r="23" spans="1:54" x14ac:dyDescent="0.25">
      <c r="A23" s="2" t="s">
        <v>63</v>
      </c>
      <c r="B23" s="2">
        <v>151270</v>
      </c>
      <c r="C23" s="2">
        <v>41313</v>
      </c>
      <c r="D23" s="3">
        <f t="shared" si="51"/>
        <v>0.2731076882395716</v>
      </c>
      <c r="E23" s="2">
        <v>48.7</v>
      </c>
      <c r="F23" s="3">
        <f t="shared" si="52"/>
        <v>0.48700000000000004</v>
      </c>
      <c r="G23" s="1">
        <f t="shared" si="53"/>
        <v>20119.431</v>
      </c>
      <c r="H23" s="2">
        <v>58971</v>
      </c>
      <c r="I23" s="3">
        <f t="shared" si="54"/>
        <v>0.38983936008461689</v>
      </c>
      <c r="J23" s="2">
        <v>57</v>
      </c>
      <c r="K23" s="3">
        <f t="shared" si="55"/>
        <v>0.56999999999999995</v>
      </c>
      <c r="L23" s="1">
        <f t="shared" si="56"/>
        <v>33613.469999999994</v>
      </c>
      <c r="M23" s="2">
        <v>6193</v>
      </c>
      <c r="N23" s="3">
        <f t="shared" si="57"/>
        <v>4.0940040986315859E-2</v>
      </c>
      <c r="O23" s="2">
        <v>50.4</v>
      </c>
      <c r="P23" s="3">
        <f t="shared" si="58"/>
        <v>0.504</v>
      </c>
      <c r="Q23" s="1">
        <f t="shared" si="59"/>
        <v>3121.2719999999999</v>
      </c>
      <c r="R23" s="2">
        <v>151125</v>
      </c>
      <c r="S23" s="1">
        <f t="shared" si="60"/>
        <v>41273.399385205259</v>
      </c>
      <c r="T23" s="3">
        <f t="shared" si="61"/>
        <v>0.48700000000000004</v>
      </c>
      <c r="U23" s="1">
        <f t="shared" si="62"/>
        <v>20100.145500594965</v>
      </c>
      <c r="V23" s="1">
        <f t="shared" si="63"/>
        <v>58914.473292787727</v>
      </c>
      <c r="W23" s="3">
        <f t="shared" si="64"/>
        <v>0.56999999999999995</v>
      </c>
      <c r="X23" s="1">
        <f t="shared" si="65"/>
        <v>33581.249776889003</v>
      </c>
      <c r="Y23" s="1">
        <f t="shared" si="66"/>
        <v>6187.0636940569839</v>
      </c>
      <c r="Z23" s="3">
        <f t="shared" si="67"/>
        <v>0.504</v>
      </c>
      <c r="AA23" s="1">
        <f t="shared" si="68"/>
        <v>3118.2801018047198</v>
      </c>
      <c r="AB23" s="17">
        <v>41.9</v>
      </c>
      <c r="AC23" s="11">
        <f t="shared" si="69"/>
        <v>0.41899999999999998</v>
      </c>
      <c r="AD23" s="12">
        <f t="shared" si="70"/>
        <v>8421.9609647492907</v>
      </c>
      <c r="AE23" s="12">
        <f t="shared" si="71"/>
        <v>14070.543656516491</v>
      </c>
      <c r="AF23" s="12">
        <f t="shared" si="72"/>
        <v>1306.5593626561777</v>
      </c>
      <c r="AG23" s="12">
        <f t="shared" si="73"/>
        <v>23799.063983921962</v>
      </c>
      <c r="AH23" s="13">
        <f t="shared" si="74"/>
        <v>0.20405300000000004</v>
      </c>
      <c r="AI23" s="13">
        <f t="shared" si="75"/>
        <v>0.23882999999999996</v>
      </c>
      <c r="AJ23" s="14">
        <f t="shared" si="76"/>
        <v>0.211176</v>
      </c>
      <c r="AK23" s="17">
        <v>40.799999999999997</v>
      </c>
      <c r="AL23" s="11">
        <f t="shared" si="77"/>
        <v>0.40799999999999997</v>
      </c>
      <c r="AM23" s="12">
        <f t="shared" si="78"/>
        <v>8200.8593642427459</v>
      </c>
      <c r="AN23" s="12">
        <f t="shared" si="79"/>
        <v>13701.149908970712</v>
      </c>
      <c r="AO23" s="12">
        <f t="shared" si="80"/>
        <v>1272.2582815363255</v>
      </c>
      <c r="AP23" s="12">
        <f t="shared" si="81"/>
        <v>23174.267554749782</v>
      </c>
      <c r="AQ23" s="13">
        <f t="shared" si="82"/>
        <v>0.19869600000000004</v>
      </c>
      <c r="AR23" s="13">
        <f t="shared" si="83"/>
        <v>0.23255999999999996</v>
      </c>
      <c r="AS23" s="14">
        <f t="shared" si="84"/>
        <v>0.20563199999999998</v>
      </c>
      <c r="AT23" s="17">
        <v>20.399999999999999</v>
      </c>
      <c r="AU23" s="11">
        <f t="shared" si="85"/>
        <v>0.20399999999999999</v>
      </c>
      <c r="AV23" s="12">
        <f t="shared" si="86"/>
        <v>4100.4296821213729</v>
      </c>
      <c r="AW23" s="12">
        <f t="shared" si="87"/>
        <v>6850.5749544853561</v>
      </c>
      <c r="AX23" s="12">
        <f t="shared" si="88"/>
        <v>636.12914076816276</v>
      </c>
      <c r="AY23" s="12">
        <f t="shared" si="89"/>
        <v>11587.133777374891</v>
      </c>
      <c r="AZ23" s="13">
        <f t="shared" si="90"/>
        <v>9.934800000000002E-2</v>
      </c>
      <c r="BA23" s="13">
        <f t="shared" si="91"/>
        <v>0.11627999999999998</v>
      </c>
      <c r="BB23" s="14">
        <f t="shared" si="92"/>
        <v>0.10281599999999999</v>
      </c>
    </row>
    <row r="24" spans="1:54" x14ac:dyDescent="0.25">
      <c r="A24" s="2" t="s">
        <v>49</v>
      </c>
      <c r="B24" s="2">
        <v>388301</v>
      </c>
      <c r="C24" s="2">
        <v>112166</v>
      </c>
      <c r="D24" s="3">
        <f t="shared" si="51"/>
        <v>0.28886353627726946</v>
      </c>
      <c r="E24" s="2">
        <v>50.9</v>
      </c>
      <c r="F24" s="3">
        <f t="shared" si="52"/>
        <v>0.50900000000000001</v>
      </c>
      <c r="G24" s="1">
        <f t="shared" si="53"/>
        <v>57092.493999999999</v>
      </c>
      <c r="H24" s="2">
        <v>139464</v>
      </c>
      <c r="I24" s="3">
        <f t="shared" si="54"/>
        <v>0.35916466864623064</v>
      </c>
      <c r="J24" s="2">
        <v>54.5</v>
      </c>
      <c r="K24" s="3">
        <f t="shared" si="55"/>
        <v>0.54500000000000004</v>
      </c>
      <c r="L24" s="1">
        <f t="shared" si="56"/>
        <v>76007.88</v>
      </c>
      <c r="M24" s="2">
        <v>20600</v>
      </c>
      <c r="N24" s="3">
        <f t="shared" si="57"/>
        <v>5.3051627474562262E-2</v>
      </c>
      <c r="O24" s="2">
        <v>50.3</v>
      </c>
      <c r="P24" s="3">
        <f t="shared" si="58"/>
        <v>0.503</v>
      </c>
      <c r="Q24" s="1">
        <f t="shared" si="59"/>
        <v>10361.799999999999</v>
      </c>
      <c r="R24" s="2">
        <v>387485</v>
      </c>
      <c r="S24" s="1">
        <f t="shared" si="60"/>
        <v>111930.28735439776</v>
      </c>
      <c r="T24" s="3">
        <f t="shared" si="61"/>
        <v>0.50900000000000001</v>
      </c>
      <c r="U24" s="1">
        <f t="shared" si="62"/>
        <v>56972.516263388461</v>
      </c>
      <c r="V24" s="1">
        <f t="shared" si="63"/>
        <v>139170.92163038469</v>
      </c>
      <c r="W24" s="3">
        <f t="shared" si="64"/>
        <v>0.54500000000000004</v>
      </c>
      <c r="X24" s="1">
        <f t="shared" si="65"/>
        <v>75848.152288559664</v>
      </c>
      <c r="Y24" s="1">
        <f t="shared" si="66"/>
        <v>20556.709871980758</v>
      </c>
      <c r="Z24" s="3">
        <f t="shared" si="67"/>
        <v>0.503</v>
      </c>
      <c r="AA24" s="1">
        <f t="shared" si="68"/>
        <v>10340.025065606322</v>
      </c>
      <c r="AB24" s="17">
        <v>52.4</v>
      </c>
      <c r="AC24" s="11">
        <f t="shared" si="69"/>
        <v>0.52400000000000002</v>
      </c>
      <c r="AD24" s="12">
        <f t="shared" si="70"/>
        <v>29853.598522015556</v>
      </c>
      <c r="AE24" s="12">
        <f t="shared" si="71"/>
        <v>39744.431799205267</v>
      </c>
      <c r="AF24" s="12">
        <f t="shared" si="72"/>
        <v>5418.1731343777128</v>
      </c>
      <c r="AG24" s="12">
        <f t="shared" si="73"/>
        <v>75016.20345559853</v>
      </c>
      <c r="AH24" s="13">
        <f t="shared" si="74"/>
        <v>0.26671600000000001</v>
      </c>
      <c r="AI24" s="13">
        <f t="shared" si="75"/>
        <v>0.28558000000000006</v>
      </c>
      <c r="AJ24" s="14">
        <f t="shared" si="76"/>
        <v>0.26357200000000003</v>
      </c>
      <c r="AK24" s="17">
        <v>27.9</v>
      </c>
      <c r="AL24" s="11">
        <f t="shared" si="77"/>
        <v>0.27899999999999997</v>
      </c>
      <c r="AM24" s="12">
        <f t="shared" si="78"/>
        <v>15895.332037485379</v>
      </c>
      <c r="AN24" s="12">
        <f t="shared" si="79"/>
        <v>21161.634488508145</v>
      </c>
      <c r="AO24" s="12">
        <f t="shared" si="80"/>
        <v>2884.8669933041633</v>
      </c>
      <c r="AP24" s="12">
        <f t="shared" si="81"/>
        <v>39941.833519297688</v>
      </c>
      <c r="AQ24" s="13">
        <f t="shared" si="82"/>
        <v>0.142011</v>
      </c>
      <c r="AR24" s="13">
        <f t="shared" si="83"/>
        <v>0.152055</v>
      </c>
      <c r="AS24" s="14">
        <f t="shared" si="84"/>
        <v>0.14033699999999999</v>
      </c>
      <c r="AT24" s="17">
        <v>22.4</v>
      </c>
      <c r="AU24" s="11">
        <f t="shared" si="85"/>
        <v>0.22399999999999998</v>
      </c>
      <c r="AV24" s="12">
        <f t="shared" si="86"/>
        <v>12761.843642999014</v>
      </c>
      <c r="AW24" s="12">
        <f t="shared" si="87"/>
        <v>16989.986112637362</v>
      </c>
      <c r="AX24" s="12">
        <f t="shared" si="88"/>
        <v>2316.1656146958157</v>
      </c>
      <c r="AY24" s="12">
        <f t="shared" si="89"/>
        <v>32067.995370332192</v>
      </c>
      <c r="AZ24" s="13">
        <f t="shared" si="90"/>
        <v>0.11401599999999999</v>
      </c>
      <c r="BA24" s="13">
        <f t="shared" si="91"/>
        <v>0.12207999999999999</v>
      </c>
      <c r="BB24" s="14">
        <f t="shared" si="92"/>
        <v>0.11267199999999999</v>
      </c>
    </row>
    <row r="25" spans="1:54" x14ac:dyDescent="0.25">
      <c r="A25" s="2" t="s">
        <v>50</v>
      </c>
      <c r="B25" s="2">
        <v>44893</v>
      </c>
      <c r="C25" s="2">
        <v>11823</v>
      </c>
      <c r="D25" s="3">
        <f t="shared" si="51"/>
        <v>0.26335954380415655</v>
      </c>
      <c r="E25" s="2">
        <v>50.4</v>
      </c>
      <c r="F25" s="3">
        <f t="shared" si="52"/>
        <v>0.504</v>
      </c>
      <c r="G25" s="1">
        <f t="shared" si="53"/>
        <v>5958.7920000000004</v>
      </c>
      <c r="H25" s="2">
        <v>20080</v>
      </c>
      <c r="I25" s="3">
        <f t="shared" si="54"/>
        <v>0.44728576838259865</v>
      </c>
      <c r="J25" s="2">
        <v>52.4</v>
      </c>
      <c r="K25" s="3">
        <f t="shared" si="55"/>
        <v>0.52400000000000002</v>
      </c>
      <c r="L25" s="1">
        <f t="shared" si="56"/>
        <v>10521.92</v>
      </c>
      <c r="M25" s="2">
        <v>3720</v>
      </c>
      <c r="N25" s="3">
        <f t="shared" si="57"/>
        <v>8.2863698126656712E-2</v>
      </c>
      <c r="O25" s="2">
        <v>46.2</v>
      </c>
      <c r="P25" s="3">
        <f t="shared" si="58"/>
        <v>0.46200000000000002</v>
      </c>
      <c r="Q25" s="1">
        <f t="shared" si="59"/>
        <v>1718.64</v>
      </c>
      <c r="R25" s="2">
        <v>44815</v>
      </c>
      <c r="S25" s="1">
        <f t="shared" si="60"/>
        <v>11802.457955583275</v>
      </c>
      <c r="T25" s="3">
        <f t="shared" si="61"/>
        <v>0.504</v>
      </c>
      <c r="U25" s="1">
        <f t="shared" si="62"/>
        <v>5948.438809613971</v>
      </c>
      <c r="V25" s="1">
        <f t="shared" si="63"/>
        <v>20045.111710066158</v>
      </c>
      <c r="W25" s="3">
        <f t="shared" si="64"/>
        <v>0.52400000000000002</v>
      </c>
      <c r="X25" s="1">
        <f t="shared" si="65"/>
        <v>10503.638536074666</v>
      </c>
      <c r="Y25" s="1">
        <f t="shared" si="66"/>
        <v>3713.5366315461206</v>
      </c>
      <c r="Z25" s="3">
        <f t="shared" si="67"/>
        <v>0.46200000000000002</v>
      </c>
      <c r="AA25" s="1">
        <f t="shared" si="68"/>
        <v>1715.6539237743077</v>
      </c>
      <c r="AB25" s="17">
        <v>76.900000000000006</v>
      </c>
      <c r="AC25" s="11">
        <f t="shared" si="69"/>
        <v>0.76900000000000002</v>
      </c>
      <c r="AD25" s="12">
        <f t="shared" si="70"/>
        <v>4574.3494445931437</v>
      </c>
      <c r="AE25" s="12">
        <f t="shared" si="71"/>
        <v>8077.2980342414185</v>
      </c>
      <c r="AF25" s="12">
        <f t="shared" si="72"/>
        <v>1319.3378673824427</v>
      </c>
      <c r="AG25" s="12">
        <f t="shared" si="73"/>
        <v>13970.985346217005</v>
      </c>
      <c r="AH25" s="13">
        <f t="shared" si="74"/>
        <v>0.38757600000000003</v>
      </c>
      <c r="AI25" s="13">
        <f t="shared" si="75"/>
        <v>0.40295599999999998</v>
      </c>
      <c r="AJ25" s="14">
        <f t="shared" si="76"/>
        <v>0.35527800000000004</v>
      </c>
      <c r="AK25" s="17">
        <v>17.2</v>
      </c>
      <c r="AL25" s="11">
        <f t="shared" si="77"/>
        <v>0.17199999999999999</v>
      </c>
      <c r="AM25" s="12">
        <f t="shared" si="78"/>
        <v>1023.131475253603</v>
      </c>
      <c r="AN25" s="12">
        <f t="shared" si="79"/>
        <v>1806.6258282048425</v>
      </c>
      <c r="AO25" s="12">
        <f t="shared" si="80"/>
        <v>295.09247488918089</v>
      </c>
      <c r="AP25" s="12">
        <f t="shared" si="81"/>
        <v>3124.8497783476264</v>
      </c>
      <c r="AQ25" s="13">
        <f t="shared" si="82"/>
        <v>8.6688000000000001E-2</v>
      </c>
      <c r="AR25" s="13">
        <f t="shared" si="83"/>
        <v>9.0127999999999986E-2</v>
      </c>
      <c r="AS25" s="14">
        <f t="shared" si="84"/>
        <v>7.9463999999999993E-2</v>
      </c>
      <c r="AT25" s="17">
        <v>10.8</v>
      </c>
      <c r="AU25" s="11">
        <f t="shared" si="85"/>
        <v>0.10800000000000001</v>
      </c>
      <c r="AV25" s="12">
        <f t="shared" si="86"/>
        <v>642.43139143830899</v>
      </c>
      <c r="AW25" s="12">
        <f t="shared" si="87"/>
        <v>1134.392961896064</v>
      </c>
      <c r="AX25" s="12">
        <f t="shared" si="88"/>
        <v>185.29062376762525</v>
      </c>
      <c r="AY25" s="12">
        <f t="shared" si="89"/>
        <v>1962.1149771019982</v>
      </c>
      <c r="AZ25" s="13">
        <f t="shared" si="90"/>
        <v>5.4432000000000015E-2</v>
      </c>
      <c r="BA25" s="13">
        <f t="shared" si="91"/>
        <v>5.6591999999999996E-2</v>
      </c>
      <c r="BB25" s="14">
        <f t="shared" si="92"/>
        <v>4.9896000000000003E-2</v>
      </c>
    </row>
    <row r="26" spans="1:54" ht="15.75" thickBot="1" x14ac:dyDescent="0.3">
      <c r="A26" s="2" t="s">
        <v>51</v>
      </c>
      <c r="B26" s="2">
        <v>85662</v>
      </c>
      <c r="C26" s="2">
        <v>33305</v>
      </c>
      <c r="D26" s="3">
        <f t="shared" si="51"/>
        <v>0.3887954985874717</v>
      </c>
      <c r="E26" s="2">
        <v>50.2</v>
      </c>
      <c r="F26" s="3">
        <f t="shared" si="52"/>
        <v>0.502</v>
      </c>
      <c r="G26" s="1">
        <f t="shared" si="53"/>
        <v>16719.11</v>
      </c>
      <c r="H26" s="2">
        <v>27606</v>
      </c>
      <c r="I26" s="3">
        <f t="shared" si="54"/>
        <v>0.32226658261539537</v>
      </c>
      <c r="J26" s="2">
        <v>57</v>
      </c>
      <c r="K26" s="3">
        <f t="shared" si="55"/>
        <v>0.56999999999999995</v>
      </c>
      <c r="L26" s="1">
        <f t="shared" si="56"/>
        <v>15735.419999999998</v>
      </c>
      <c r="M26" s="2">
        <v>2426</v>
      </c>
      <c r="N26" s="3">
        <f t="shared" si="57"/>
        <v>2.8320608904765239E-2</v>
      </c>
      <c r="O26" s="2">
        <v>52.1</v>
      </c>
      <c r="P26" s="3">
        <f t="shared" si="58"/>
        <v>0.52100000000000002</v>
      </c>
      <c r="Q26" s="1">
        <f t="shared" si="59"/>
        <v>1263.9460000000001</v>
      </c>
      <c r="R26" s="2">
        <v>85478</v>
      </c>
      <c r="S26" s="1">
        <f t="shared" si="60"/>
        <v>33233.461628259909</v>
      </c>
      <c r="T26" s="3">
        <f t="shared" si="61"/>
        <v>0.502</v>
      </c>
      <c r="U26" s="1">
        <f t="shared" si="62"/>
        <v>16683.197737386476</v>
      </c>
      <c r="V26" s="1">
        <f t="shared" si="63"/>
        <v>27546.702948798764</v>
      </c>
      <c r="W26" s="3">
        <f t="shared" si="64"/>
        <v>0.56999999999999995</v>
      </c>
      <c r="X26" s="1">
        <f t="shared" si="65"/>
        <v>15701.620680815295</v>
      </c>
      <c r="Y26" s="1">
        <f t="shared" si="66"/>
        <v>2420.7890079615231</v>
      </c>
      <c r="Z26" s="3">
        <f t="shared" si="67"/>
        <v>0.52100000000000002</v>
      </c>
      <c r="AA26" s="1">
        <f t="shared" si="68"/>
        <v>1261.2310731479536</v>
      </c>
      <c r="AB26" s="33">
        <v>43</v>
      </c>
      <c r="AC26" s="18">
        <f t="shared" si="69"/>
        <v>0.43</v>
      </c>
      <c r="AD26" s="19">
        <f t="shared" si="70"/>
        <v>7173.7750270761844</v>
      </c>
      <c r="AE26" s="19">
        <f t="shared" si="71"/>
        <v>6751.6968927505768</v>
      </c>
      <c r="AF26" s="19">
        <f t="shared" si="72"/>
        <v>542.32936145361998</v>
      </c>
      <c r="AG26" s="19">
        <f t="shared" si="73"/>
        <v>14467.801281280381</v>
      </c>
      <c r="AH26" s="20">
        <f t="shared" si="74"/>
        <v>0.21586000000000002</v>
      </c>
      <c r="AI26" s="20">
        <f t="shared" si="75"/>
        <v>0.24509999999999998</v>
      </c>
      <c r="AJ26" s="21">
        <f t="shared" si="76"/>
        <v>0.22402999999999998</v>
      </c>
      <c r="AK26" s="33">
        <v>31.2</v>
      </c>
      <c r="AL26" s="18">
        <f t="shared" si="77"/>
        <v>0.312</v>
      </c>
      <c r="AM26" s="19">
        <f t="shared" si="78"/>
        <v>5205.15769406458</v>
      </c>
      <c r="AN26" s="19">
        <f t="shared" si="79"/>
        <v>4898.9056524143716</v>
      </c>
      <c r="AO26" s="19">
        <f t="shared" si="80"/>
        <v>393.50409482216151</v>
      </c>
      <c r="AP26" s="19">
        <f t="shared" si="81"/>
        <v>10497.567441301113</v>
      </c>
      <c r="AQ26" s="20">
        <f t="shared" si="82"/>
        <v>0.15662400000000001</v>
      </c>
      <c r="AR26" s="20">
        <f t="shared" si="83"/>
        <v>0.17783999999999997</v>
      </c>
      <c r="AS26" s="21">
        <f t="shared" si="84"/>
        <v>0.162552</v>
      </c>
      <c r="AT26" s="33">
        <v>28.2</v>
      </c>
      <c r="AU26" s="18">
        <f t="shared" si="85"/>
        <v>0.28199999999999997</v>
      </c>
      <c r="AV26" s="19">
        <f t="shared" si="86"/>
        <v>4704.6617619429853</v>
      </c>
      <c r="AW26" s="19">
        <f t="shared" si="87"/>
        <v>4427.8570319899127</v>
      </c>
      <c r="AX26" s="19">
        <f t="shared" si="88"/>
        <v>355.66716262772286</v>
      </c>
      <c r="AY26" s="19">
        <f t="shared" si="89"/>
        <v>9488.1859565606192</v>
      </c>
      <c r="AZ26" s="20">
        <f t="shared" si="90"/>
        <v>0.141564</v>
      </c>
      <c r="BA26" s="20">
        <f t="shared" si="91"/>
        <v>0.16073999999999997</v>
      </c>
      <c r="BB26" s="21">
        <f t="shared" si="92"/>
        <v>0.146922</v>
      </c>
    </row>
    <row r="27" spans="1:54" x14ac:dyDescent="0.25">
      <c r="D27" s="3"/>
      <c r="F27" s="3"/>
      <c r="G27" s="1"/>
      <c r="I27" s="3"/>
      <c r="K27" s="3"/>
      <c r="L27" s="1"/>
      <c r="N27" s="3"/>
      <c r="P27" s="3"/>
      <c r="Q27" s="1"/>
      <c r="S27" s="1"/>
      <c r="T27" s="3"/>
      <c r="U27" s="1"/>
      <c r="V27" s="1"/>
      <c r="W27" s="3"/>
      <c r="X27" s="1"/>
      <c r="Y27" s="1"/>
      <c r="Z27" s="3"/>
      <c r="AA27" s="1"/>
      <c r="AC27" s="3"/>
      <c r="AD27" s="1"/>
      <c r="AE27" s="1"/>
      <c r="AF27" s="1"/>
      <c r="AG27" s="1"/>
      <c r="AH27" s="3"/>
      <c r="AI27" s="3"/>
      <c r="AJ27" s="3"/>
      <c r="AL27" s="3"/>
      <c r="AM27" s="1"/>
      <c r="AN27" s="1"/>
      <c r="AO27" s="1"/>
      <c r="AP27" s="1"/>
      <c r="AU27" s="3"/>
      <c r="AV27" s="1"/>
      <c r="AW27" s="1"/>
      <c r="AX27" s="1"/>
      <c r="AY27" s="1"/>
    </row>
    <row r="28" spans="1:54" x14ac:dyDescent="0.25">
      <c r="D28" s="3"/>
      <c r="F28" s="3"/>
      <c r="G28" s="1"/>
      <c r="I28" s="3"/>
      <c r="K28" s="3"/>
      <c r="L28" s="1"/>
      <c r="N28" s="3"/>
      <c r="P28" s="3"/>
      <c r="Q28" s="1"/>
      <c r="S28" s="1"/>
      <c r="T28" s="3"/>
      <c r="U28" s="1"/>
      <c r="V28" s="1"/>
      <c r="W28" s="3"/>
      <c r="X28" s="1"/>
      <c r="Y28" s="1"/>
      <c r="Z28" s="3"/>
      <c r="AA28" s="1"/>
      <c r="AC28" s="3"/>
      <c r="AD28" s="1"/>
      <c r="AE28" s="1"/>
      <c r="AF28" s="1"/>
      <c r="AG28" s="1"/>
      <c r="AH28" s="3"/>
      <c r="AI28" s="3"/>
      <c r="AJ28" s="3"/>
      <c r="AL28" s="3"/>
      <c r="AM28" s="1"/>
      <c r="AN28" s="1"/>
      <c r="AO28" s="1"/>
      <c r="AP28" s="1"/>
      <c r="AU28" s="3"/>
      <c r="AV28" s="1"/>
      <c r="AW28" s="1"/>
      <c r="AX28" s="1"/>
      <c r="AY28" s="1"/>
    </row>
    <row r="29" spans="1:54" x14ac:dyDescent="0.25">
      <c r="D29" s="3"/>
      <c r="F29" s="3"/>
      <c r="G29" s="1"/>
      <c r="I29" s="3"/>
      <c r="K29" s="3"/>
      <c r="L29" s="1"/>
      <c r="N29" s="3"/>
      <c r="P29" s="3"/>
      <c r="Q29" s="1"/>
      <c r="S29" s="1"/>
      <c r="T29" s="3"/>
      <c r="U29" s="1"/>
      <c r="V29" s="1"/>
      <c r="W29" s="3"/>
      <c r="X29" s="1"/>
      <c r="Y29" s="1"/>
      <c r="Z29" s="3"/>
      <c r="AA29" s="1"/>
      <c r="AC29" s="3"/>
      <c r="AD29" s="1"/>
      <c r="AE29" s="1"/>
      <c r="AF29" s="1"/>
      <c r="AG29" s="1"/>
      <c r="AH29" s="3"/>
      <c r="AI29" s="3"/>
      <c r="AJ29" s="3"/>
      <c r="AL29" s="3"/>
      <c r="AM29" s="1"/>
      <c r="AN29" s="1"/>
      <c r="AO29" s="1"/>
      <c r="AP29" s="1"/>
      <c r="AU29" s="3"/>
      <c r="AV29" s="1"/>
      <c r="AW29" s="1"/>
      <c r="AX29" s="1"/>
      <c r="AY29" s="1"/>
    </row>
    <row r="30" spans="1:54" x14ac:dyDescent="0.25">
      <c r="D30" s="3"/>
      <c r="F30" s="3"/>
      <c r="G30" s="1"/>
      <c r="I30" s="3"/>
      <c r="K30" s="3"/>
      <c r="L30" s="1"/>
      <c r="N30" s="3"/>
      <c r="P30" s="3"/>
      <c r="Q30" s="1"/>
      <c r="S30" s="1"/>
      <c r="T30" s="3"/>
      <c r="U30" s="1"/>
      <c r="V30" s="1"/>
      <c r="W30" s="3"/>
      <c r="X30" s="1"/>
      <c r="Y30" s="1"/>
      <c r="Z30" s="3"/>
      <c r="AA30" s="1"/>
      <c r="AC30" s="3"/>
      <c r="AD30" s="1"/>
      <c r="AE30" s="1"/>
      <c r="AF30" s="1"/>
      <c r="AG30" s="1"/>
      <c r="AH30" s="3"/>
      <c r="AI30" s="3"/>
      <c r="AJ30" s="3"/>
      <c r="AL30" s="3"/>
      <c r="AM30" s="1"/>
      <c r="AN30" s="1"/>
      <c r="AO30" s="1"/>
      <c r="AP30" s="1"/>
      <c r="AU30" s="3"/>
      <c r="AV30" s="1"/>
      <c r="AW30" s="1"/>
      <c r="AX30" s="1"/>
      <c r="AY30" s="1"/>
    </row>
    <row r="31" spans="1:54" x14ac:dyDescent="0.25">
      <c r="D31" s="3"/>
      <c r="F31" s="3"/>
      <c r="G31" s="1"/>
      <c r="I31" s="3"/>
      <c r="K31" s="3"/>
      <c r="L31" s="1"/>
      <c r="N31" s="3"/>
      <c r="P31" s="3"/>
      <c r="Q31" s="1"/>
      <c r="S31" s="1"/>
      <c r="T31" s="3"/>
      <c r="U31" s="1"/>
      <c r="V31" s="1"/>
      <c r="W31" s="3"/>
      <c r="X31" s="1"/>
      <c r="Y31" s="1"/>
      <c r="Z31" s="3"/>
      <c r="AA31" s="1"/>
      <c r="AC31" s="3"/>
      <c r="AD31" s="1"/>
      <c r="AE31" s="1"/>
      <c r="AF31" s="1"/>
      <c r="AG31" s="1"/>
      <c r="AH31" s="3"/>
      <c r="AI31" s="3"/>
      <c r="AJ31" s="3"/>
      <c r="AL31" s="3"/>
      <c r="AM31" s="1"/>
      <c r="AN31" s="1"/>
      <c r="AO31" s="1"/>
      <c r="AP31" s="1"/>
      <c r="AU31" s="3"/>
      <c r="AV31" s="1"/>
      <c r="AW31" s="1"/>
      <c r="AX31" s="1"/>
      <c r="AY31" s="1"/>
    </row>
    <row r="32" spans="1:54" x14ac:dyDescent="0.25">
      <c r="D32" s="3"/>
      <c r="F32" s="3"/>
      <c r="G32" s="1"/>
      <c r="I32" s="3"/>
      <c r="K32" s="3"/>
      <c r="L32" s="1"/>
      <c r="N32" s="3"/>
      <c r="P32" s="3"/>
      <c r="Q32" s="1"/>
      <c r="S32" s="1"/>
      <c r="T32" s="3"/>
      <c r="U32" s="1"/>
      <c r="V32" s="1"/>
      <c r="W32" s="3"/>
      <c r="X32" s="1"/>
      <c r="Y32" s="1"/>
      <c r="Z32" s="3"/>
      <c r="AA32" s="1"/>
      <c r="AC32" s="3"/>
      <c r="AD32" s="1"/>
      <c r="AE32" s="1"/>
      <c r="AF32" s="1"/>
      <c r="AG32" s="1"/>
      <c r="AH32" s="3"/>
      <c r="AI32" s="3"/>
      <c r="AJ32" s="3"/>
      <c r="AL32" s="3"/>
      <c r="AM32" s="1"/>
      <c r="AN32" s="1"/>
      <c r="AO32" s="1"/>
      <c r="AP32" s="1"/>
      <c r="AU32" s="3"/>
      <c r="AV32" s="1"/>
      <c r="AW32" s="1"/>
      <c r="AX32" s="1"/>
      <c r="AY32" s="1"/>
    </row>
    <row r="33" spans="4:51" x14ac:dyDescent="0.25">
      <c r="D33" s="3"/>
      <c r="F33" s="3"/>
      <c r="G33" s="1"/>
      <c r="I33" s="3"/>
      <c r="K33" s="3"/>
      <c r="L33" s="1"/>
      <c r="N33" s="3"/>
      <c r="P33" s="3"/>
      <c r="Q33" s="1"/>
      <c r="S33" s="1"/>
      <c r="T33" s="3"/>
      <c r="U33" s="1"/>
      <c r="V33" s="1"/>
      <c r="W33" s="3"/>
      <c r="X33" s="1"/>
      <c r="Y33" s="1"/>
      <c r="Z33" s="3"/>
      <c r="AA33" s="1"/>
      <c r="AC33" s="3"/>
      <c r="AD33" s="1"/>
      <c r="AE33" s="1"/>
      <c r="AF33" s="1"/>
      <c r="AG33" s="1"/>
      <c r="AH33" s="3"/>
      <c r="AI33" s="3"/>
      <c r="AJ33" s="3"/>
      <c r="AL33" s="3"/>
      <c r="AM33" s="1"/>
      <c r="AN33" s="1"/>
      <c r="AO33" s="1"/>
      <c r="AP33" s="1"/>
      <c r="AU33" s="3"/>
      <c r="AV33" s="1"/>
      <c r="AW33" s="1"/>
      <c r="AX33" s="1"/>
      <c r="AY3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zoomScale="70" zoomScaleNormal="70" workbookViewId="0"/>
  </sheetViews>
  <sheetFormatPr defaultColWidth="8.7109375" defaultRowHeight="15" x14ac:dyDescent="0.25"/>
  <cols>
    <col min="1" max="1" width="14.42578125" style="2" bestFit="1" customWidth="1"/>
    <col min="2" max="2" width="14.5703125" style="2" bestFit="1" customWidth="1"/>
    <col min="3" max="3" width="10" style="2" bestFit="1" customWidth="1"/>
    <col min="4" max="4" width="12" style="2" bestFit="1" customWidth="1"/>
    <col min="5" max="5" width="11.85546875" style="2" bestFit="1" customWidth="1"/>
    <col min="6" max="6" width="11.42578125" style="2" bestFit="1" customWidth="1"/>
    <col min="7" max="7" width="10.5703125" style="2" bestFit="1" customWidth="1"/>
    <col min="8" max="8" width="10" style="2" bestFit="1" customWidth="1"/>
    <col min="9" max="9" width="12" style="2" bestFit="1" customWidth="1"/>
    <col min="10" max="11" width="11.42578125" style="2" bestFit="1" customWidth="1"/>
    <col min="12" max="12" width="10.5703125" style="2" bestFit="1" customWidth="1"/>
    <col min="13" max="13" width="9.7109375" style="2" bestFit="1" customWidth="1"/>
    <col min="14" max="14" width="12" style="2" bestFit="1" customWidth="1"/>
    <col min="15" max="17" width="9.85546875" style="2" bestFit="1" customWidth="1"/>
    <col min="18" max="18" width="18.140625" style="2" bestFit="1" customWidth="1"/>
    <col min="19" max="19" width="17.28515625" style="2" bestFit="1" customWidth="1"/>
    <col min="20" max="20" width="13.28515625" style="2" bestFit="1" customWidth="1"/>
    <col min="21" max="21" width="14.140625" style="2" bestFit="1" customWidth="1"/>
    <col min="22" max="22" width="12.5703125" style="2" bestFit="1" customWidth="1"/>
    <col min="23" max="23" width="13.28515625" style="2" bestFit="1" customWidth="1"/>
    <col min="24" max="24" width="14.140625" style="2" bestFit="1" customWidth="1"/>
    <col min="25" max="25" width="11.85546875" style="2" bestFit="1" customWidth="1"/>
    <col min="26" max="26" width="11.5703125" style="2" bestFit="1" customWidth="1"/>
    <col min="27" max="27" width="12.42578125" style="2" bestFit="1" customWidth="1"/>
    <col min="28" max="28" width="15.140625" style="2" customWidth="1"/>
    <col min="29" max="29" width="11" style="2" bestFit="1" customWidth="1"/>
    <col min="30" max="30" width="11.85546875" style="2" bestFit="1" customWidth="1"/>
    <col min="31" max="33" width="8.7109375" style="2" customWidth="1"/>
    <col min="34" max="36" width="8.7109375" style="5"/>
    <col min="37" max="37" width="14" style="2" customWidth="1"/>
    <col min="38" max="40" width="11.85546875" style="2" bestFit="1" customWidth="1"/>
    <col min="41" max="42" width="8.7109375" style="2" customWidth="1"/>
    <col min="43" max="45" width="8.7109375" style="5"/>
    <col min="46" max="46" width="11.42578125" style="2" customWidth="1"/>
    <col min="47" max="47" width="11.85546875" style="2" bestFit="1" customWidth="1"/>
    <col min="48" max="51" width="8.7109375" style="2" customWidth="1"/>
    <col min="52" max="54" width="8.7109375" style="5"/>
    <col min="55" max="16384" width="8.7109375" style="2"/>
  </cols>
  <sheetData>
    <row r="1" spans="1:54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</row>
    <row r="2" spans="1:54" x14ac:dyDescent="0.25">
      <c r="AB2" s="10"/>
      <c r="AC2" s="16"/>
      <c r="AD2" s="16"/>
      <c r="AE2" s="16"/>
      <c r="AF2" s="16"/>
      <c r="AG2" s="16"/>
      <c r="AH2" s="13"/>
      <c r="AI2" s="13"/>
      <c r="AJ2" s="14"/>
      <c r="AK2" s="10"/>
      <c r="AL2" s="16"/>
      <c r="AM2" s="16"/>
      <c r="AN2" s="16"/>
      <c r="AO2" s="16"/>
      <c r="AP2" s="16"/>
      <c r="AQ2" s="13"/>
      <c r="AR2" s="13"/>
      <c r="AS2" s="14"/>
      <c r="AT2" s="10"/>
      <c r="AU2" s="16"/>
      <c r="AV2" s="16"/>
      <c r="AW2" s="16"/>
      <c r="AX2" s="16"/>
      <c r="AY2" s="16"/>
      <c r="AZ2" s="13"/>
      <c r="BA2" s="13"/>
      <c r="BB2" s="14"/>
    </row>
    <row r="3" spans="1:54" x14ac:dyDescent="0.25">
      <c r="A3" s="2" t="s">
        <v>53</v>
      </c>
      <c r="AB3" s="10"/>
      <c r="AC3" s="16"/>
      <c r="AD3" s="16"/>
      <c r="AE3" s="16"/>
      <c r="AF3" s="16"/>
      <c r="AG3" s="16"/>
      <c r="AH3" s="13"/>
      <c r="AI3" s="13"/>
      <c r="AJ3" s="14"/>
      <c r="AK3" s="10"/>
      <c r="AL3" s="16"/>
      <c r="AM3" s="16"/>
      <c r="AN3" s="16"/>
      <c r="AO3" s="16"/>
      <c r="AP3" s="16"/>
      <c r="AQ3" s="13"/>
      <c r="AR3" s="13"/>
      <c r="AS3" s="14"/>
      <c r="AT3" s="10"/>
      <c r="AU3" s="16"/>
      <c r="AV3" s="16"/>
      <c r="AW3" s="16"/>
      <c r="AX3" s="16"/>
      <c r="AY3" s="16"/>
      <c r="AZ3" s="13"/>
      <c r="BA3" s="13"/>
      <c r="BB3" s="14"/>
    </row>
    <row r="4" spans="1:54" x14ac:dyDescent="0.25">
      <c r="A4" s="2" t="s">
        <v>53</v>
      </c>
      <c r="B4" s="2">
        <v>534855</v>
      </c>
      <c r="C4" s="2">
        <v>160207</v>
      </c>
      <c r="D4" s="2">
        <f>C4/B4</f>
        <v>0.29953351843022874</v>
      </c>
      <c r="E4" s="2">
        <v>51.2</v>
      </c>
      <c r="F4" s="2">
        <f>E4/100</f>
        <v>0.51200000000000001</v>
      </c>
      <c r="G4" s="2">
        <f>C4*F4</f>
        <v>82025.983999999997</v>
      </c>
      <c r="H4" s="2">
        <v>188910</v>
      </c>
      <c r="I4" s="2">
        <f>H4/B4</f>
        <v>0.35319853044283028</v>
      </c>
      <c r="J4" s="2">
        <v>49.5</v>
      </c>
      <c r="K4" s="2">
        <f>J4/100</f>
        <v>0.495</v>
      </c>
      <c r="L4" s="2">
        <f>H4*K4</f>
        <v>93510.45</v>
      </c>
      <c r="M4" s="2">
        <v>34919</v>
      </c>
      <c r="N4" s="2">
        <f>M4/B4</f>
        <v>6.5286853446261131E-2</v>
      </c>
      <c r="O4" s="2">
        <v>44.2</v>
      </c>
      <c r="P4" s="2">
        <f>O4/100</f>
        <v>0.442</v>
      </c>
      <c r="Q4" s="2">
        <f>M4*P4</f>
        <v>15434.198</v>
      </c>
      <c r="R4" s="2">
        <v>522391</v>
      </c>
      <c r="S4" s="2">
        <f>R4*D4</f>
        <v>156473.61422628563</v>
      </c>
      <c r="T4" s="2">
        <f>F4</f>
        <v>0.51200000000000001</v>
      </c>
      <c r="U4" s="2">
        <f>S4*T4</f>
        <v>80114.490483858244</v>
      </c>
      <c r="V4" s="2">
        <f>R4*I4</f>
        <v>184507.73351656055</v>
      </c>
      <c r="W4" s="2">
        <f>K4</f>
        <v>0.495</v>
      </c>
      <c r="X4" s="2">
        <f>V4*W4</f>
        <v>91331.328090697469</v>
      </c>
      <c r="Y4" s="2">
        <f>R4*N4</f>
        <v>34105.264658645799</v>
      </c>
      <c r="Z4" s="2">
        <f>P4</f>
        <v>0.442</v>
      </c>
      <c r="AA4" s="2">
        <f>Y4*Z4</f>
        <v>15074.526979121443</v>
      </c>
      <c r="AB4" s="10">
        <v>56.9</v>
      </c>
      <c r="AC4" s="16">
        <f>AB4/100</f>
        <v>0.56899999999999995</v>
      </c>
      <c r="AD4" s="16">
        <f>U4*AC4</f>
        <v>45585.145085315336</v>
      </c>
      <c r="AE4" s="16">
        <f>X4*AC4</f>
        <v>51967.525683606858</v>
      </c>
      <c r="AF4" s="16">
        <f>AA4*AC4</f>
        <v>8577.4058511201001</v>
      </c>
      <c r="AG4" s="16">
        <f>SUM(AD4:AF4)</f>
        <v>106130.07662004229</v>
      </c>
      <c r="AH4" s="13">
        <f>AD4/S4</f>
        <v>0.29132799999999998</v>
      </c>
      <c r="AI4" s="13">
        <f>AE4/V4</f>
        <v>0.28165499999999999</v>
      </c>
      <c r="AJ4" s="14">
        <f>AF4/Y4</f>
        <v>0.25149799999999994</v>
      </c>
      <c r="AK4" s="10">
        <v>32</v>
      </c>
      <c r="AL4" s="16">
        <f>AK4/100</f>
        <v>0.32</v>
      </c>
      <c r="AM4" s="16">
        <f>U4*AL4</f>
        <v>25636.636954834637</v>
      </c>
      <c r="AN4" s="16">
        <f>X4*AL4</f>
        <v>29226.02498902319</v>
      </c>
      <c r="AO4" s="16">
        <f>AA4*AL4</f>
        <v>4823.8486333188621</v>
      </c>
      <c r="AP4" s="16">
        <f>SUM(AM4:AO4)</f>
        <v>59686.51057717669</v>
      </c>
      <c r="AQ4" s="13">
        <f>AM4/S4</f>
        <v>0.16383999999999999</v>
      </c>
      <c r="AR4" s="13">
        <f>AN4/V4</f>
        <v>0.15839999999999999</v>
      </c>
      <c r="AS4" s="14">
        <f>AO4/Y4</f>
        <v>0.14144000000000001</v>
      </c>
      <c r="AT4" s="10">
        <v>18.2</v>
      </c>
      <c r="AU4" s="16">
        <f>AT4/100</f>
        <v>0.182</v>
      </c>
      <c r="AV4" s="16">
        <f>U4*AU4</f>
        <v>14580.8372680622</v>
      </c>
      <c r="AW4" s="16">
        <f>X4*AU4</f>
        <v>16622.301712506938</v>
      </c>
      <c r="AX4" s="16">
        <f>AA4*AU4</f>
        <v>2743.5639102001028</v>
      </c>
      <c r="AY4" s="16">
        <f>SUM(AV4:AX4)</f>
        <v>33946.702890769237</v>
      </c>
      <c r="AZ4" s="13">
        <f>AV4/S4</f>
        <v>9.3184000000000003E-2</v>
      </c>
      <c r="BA4" s="13">
        <f>AW4/V4</f>
        <v>9.008999999999999E-2</v>
      </c>
      <c r="BB4" s="14">
        <f>AX4/Y4</f>
        <v>8.0444000000000002E-2</v>
      </c>
    </row>
    <row r="5" spans="1:54" x14ac:dyDescent="0.25">
      <c r="AB5" s="10"/>
      <c r="AC5" s="16"/>
      <c r="AD5" s="16"/>
      <c r="AE5" s="16"/>
      <c r="AF5" s="16"/>
      <c r="AG5" s="16"/>
      <c r="AH5" s="13"/>
      <c r="AI5" s="13"/>
      <c r="AJ5" s="14"/>
      <c r="AK5" s="10"/>
      <c r="AL5" s="16"/>
      <c r="AM5" s="16"/>
      <c r="AN5" s="16"/>
      <c r="AO5" s="16"/>
      <c r="AP5" s="16"/>
      <c r="AQ5" s="13"/>
      <c r="AR5" s="13"/>
      <c r="AS5" s="14"/>
      <c r="AT5" s="10"/>
      <c r="AU5" s="16"/>
      <c r="AV5" s="16"/>
      <c r="AW5" s="16"/>
      <c r="AX5" s="16"/>
      <c r="AY5" s="16"/>
      <c r="AZ5" s="13"/>
      <c r="BA5" s="13"/>
      <c r="BB5" s="14"/>
    </row>
    <row r="6" spans="1:54" x14ac:dyDescent="0.25">
      <c r="A6" s="2" t="s">
        <v>54</v>
      </c>
      <c r="AB6" s="10">
        <f>AVERAGE(AB7:AB9)</f>
        <v>54</v>
      </c>
      <c r="AC6" s="16">
        <f t="shared" ref="AC6:AZ6" si="0">AVERAGE(AC7:AC9)</f>
        <v>0.54</v>
      </c>
      <c r="AD6" s="16">
        <f t="shared" si="0"/>
        <v>9271.8790493416109</v>
      </c>
      <c r="AE6" s="16">
        <f t="shared" si="0"/>
        <v>11295.354346516624</v>
      </c>
      <c r="AF6" s="16">
        <f t="shared" si="0"/>
        <v>2097.108091829462</v>
      </c>
      <c r="AG6" s="16">
        <f t="shared" si="0"/>
        <v>22664.341487687696</v>
      </c>
      <c r="AH6" s="13">
        <f t="shared" si="0"/>
        <v>0.28252033333333332</v>
      </c>
      <c r="AI6" s="13">
        <f t="shared" si="0"/>
        <v>0.2723773333333333</v>
      </c>
      <c r="AJ6" s="14">
        <f t="shared" si="0"/>
        <v>0.24778866666666668</v>
      </c>
      <c r="AK6" s="27">
        <f t="shared" si="0"/>
        <v>33.766666666666673</v>
      </c>
      <c r="AL6" s="16">
        <f t="shared" si="0"/>
        <v>0.33766666666666673</v>
      </c>
      <c r="AM6" s="16">
        <f t="shared" si="0"/>
        <v>5421.7818883647469</v>
      </c>
      <c r="AN6" s="16">
        <f t="shared" si="0"/>
        <v>6542.9846311440861</v>
      </c>
      <c r="AO6" s="16">
        <f t="shared" si="0"/>
        <v>1197.3525704717138</v>
      </c>
      <c r="AP6" s="16">
        <f t="shared" si="0"/>
        <v>13162.119089980546</v>
      </c>
      <c r="AQ6" s="13">
        <f t="shared" si="0"/>
        <v>0.17683433333333334</v>
      </c>
      <c r="AR6" s="13">
        <f>AVERAGE(AR7:AR9)</f>
        <v>0.17064933333333335</v>
      </c>
      <c r="AS6" s="14">
        <f>AVERAGE(AS7:AS9)</f>
        <v>0.15499566666666667</v>
      </c>
      <c r="AT6" s="27">
        <f t="shared" si="0"/>
        <v>19.166666666666668</v>
      </c>
      <c r="AU6" s="16">
        <f t="shared" si="0"/>
        <v>0.19166666666666665</v>
      </c>
      <c r="AV6" s="16">
        <f t="shared" si="0"/>
        <v>2725.5354025919391</v>
      </c>
      <c r="AW6" s="16">
        <f t="shared" si="0"/>
        <v>3228.9599753477141</v>
      </c>
      <c r="AX6" s="16">
        <f t="shared" si="0"/>
        <v>574.4662009975018</v>
      </c>
      <c r="AY6" s="16">
        <f t="shared" si="0"/>
        <v>6528.9615789371555</v>
      </c>
      <c r="AZ6" s="13">
        <f t="shared" si="0"/>
        <v>0.100545</v>
      </c>
      <c r="BA6" s="13">
        <f>AVERAGE(BA7:BA9)</f>
        <v>9.716933333333333E-2</v>
      </c>
      <c r="BB6" s="14">
        <f>AVERAGE(BB7:BB9)</f>
        <v>8.8054333333333346E-2</v>
      </c>
    </row>
    <row r="7" spans="1:54" x14ac:dyDescent="0.25">
      <c r="A7" s="2" t="s">
        <v>64</v>
      </c>
      <c r="B7" s="2">
        <v>173341</v>
      </c>
      <c r="C7" s="2">
        <v>49093</v>
      </c>
      <c r="D7" s="2">
        <f>C7/B7</f>
        <v>0.28321631927818575</v>
      </c>
      <c r="E7" s="2">
        <v>52.4</v>
      </c>
      <c r="F7" s="2">
        <f>E7/100</f>
        <v>0.52400000000000002</v>
      </c>
      <c r="G7" s="2">
        <f>C7*F7</f>
        <v>25724.732</v>
      </c>
      <c r="H7" s="2">
        <v>67749</v>
      </c>
      <c r="I7" s="2">
        <f>H7/B7</f>
        <v>0.39084232812779435</v>
      </c>
      <c r="J7" s="2">
        <v>49.6</v>
      </c>
      <c r="K7" s="2">
        <f>J7/100</f>
        <v>0.496</v>
      </c>
      <c r="L7" s="2">
        <f>H7*K7</f>
        <v>33603.504000000001</v>
      </c>
      <c r="M7" s="2">
        <v>15271</v>
      </c>
      <c r="N7" s="2">
        <f>M7/B7</f>
        <v>8.8098026433446219E-2</v>
      </c>
      <c r="O7" s="2">
        <v>47.1</v>
      </c>
      <c r="P7" s="2">
        <f>O7/100</f>
        <v>0.47100000000000003</v>
      </c>
      <c r="Q7" s="2">
        <f>M7*P7</f>
        <v>7192.6410000000005</v>
      </c>
      <c r="R7" s="2">
        <v>168582</v>
      </c>
      <c r="S7" s="2">
        <f>R7*D7</f>
        <v>47745.173536555107</v>
      </c>
      <c r="T7" s="2">
        <f>F7</f>
        <v>0.52400000000000002</v>
      </c>
      <c r="U7" s="2">
        <f>S7*T7</f>
        <v>25018.470933154877</v>
      </c>
      <c r="V7" s="2">
        <f>R7*I7</f>
        <v>65888.981360439822</v>
      </c>
      <c r="W7" s="2">
        <f>K7</f>
        <v>0.496</v>
      </c>
      <c r="X7" s="2">
        <f>V7*W7</f>
        <v>32680.934754778151</v>
      </c>
      <c r="Y7" s="2">
        <f>R7*N7</f>
        <v>14851.741492203231</v>
      </c>
      <c r="Z7" s="2">
        <f>P7</f>
        <v>0.47100000000000003</v>
      </c>
      <c r="AA7" s="2">
        <f>Y7*Z7</f>
        <v>6995.1702428277222</v>
      </c>
      <c r="AB7" s="10">
        <v>63.2</v>
      </c>
      <c r="AC7" s="16">
        <f>AB7/100</f>
        <v>0.63200000000000001</v>
      </c>
      <c r="AD7" s="16">
        <f>U7*AC7</f>
        <v>15811.673629753883</v>
      </c>
      <c r="AE7" s="16">
        <f>X7*AC7</f>
        <v>20654.35076501979</v>
      </c>
      <c r="AF7" s="16">
        <f>AA7*AC7</f>
        <v>4420.9475934671209</v>
      </c>
      <c r="AG7" s="16">
        <f>SUM(AD7:AF7)</f>
        <v>40886.971988240795</v>
      </c>
      <c r="AH7" s="13">
        <f>AD7/S7</f>
        <v>0.33116800000000002</v>
      </c>
      <c r="AI7" s="13">
        <f>AE7/V7</f>
        <v>0.31347199999999997</v>
      </c>
      <c r="AJ7" s="14">
        <f>AF7/Y7</f>
        <v>0.29767200000000005</v>
      </c>
      <c r="AK7" s="10">
        <v>33.5</v>
      </c>
      <c r="AL7" s="16">
        <f>AK7/100</f>
        <v>0.33500000000000002</v>
      </c>
      <c r="AM7" s="16">
        <f>U7*AL7</f>
        <v>8381.1877626068836</v>
      </c>
      <c r="AN7" s="16">
        <f>X7*AL7</f>
        <v>10948.113142850681</v>
      </c>
      <c r="AO7" s="16">
        <f>AA7*AL7</f>
        <v>2343.382031347287</v>
      </c>
      <c r="AP7" s="16">
        <f>SUM(AM7:AO7)</f>
        <v>21672.682936804853</v>
      </c>
      <c r="AQ7" s="13">
        <f>AM7/S7</f>
        <v>0.17554</v>
      </c>
      <c r="AR7" s="13">
        <f>AN7/V7</f>
        <v>0.16616</v>
      </c>
      <c r="AS7" s="14">
        <f>AO7/Y7</f>
        <v>0.15778500000000001</v>
      </c>
      <c r="AT7" s="10">
        <v>13.5</v>
      </c>
      <c r="AU7" s="16">
        <f>AT7/100</f>
        <v>0.13500000000000001</v>
      </c>
      <c r="AV7" s="16">
        <f>U7*AU7</f>
        <v>3377.4935759759087</v>
      </c>
      <c r="AW7" s="16">
        <f>X7*AU7</f>
        <v>4411.9261918950506</v>
      </c>
      <c r="AX7" s="16">
        <f>AA7*AU7</f>
        <v>944.34798278174253</v>
      </c>
      <c r="AY7" s="16">
        <f>SUM(AV7:AX7)</f>
        <v>8733.7677506527016</v>
      </c>
      <c r="AZ7" s="13">
        <f>AV7/S7</f>
        <v>7.0740000000000011E-2</v>
      </c>
      <c r="BA7" s="13">
        <f>AW7/V7</f>
        <v>6.6960000000000006E-2</v>
      </c>
      <c r="BB7" s="14">
        <f>AX7/Y7</f>
        <v>6.3585000000000003E-2</v>
      </c>
    </row>
    <row r="8" spans="1:54" x14ac:dyDescent="0.25">
      <c r="A8" s="2" t="s">
        <v>65</v>
      </c>
      <c r="B8" s="2">
        <v>107366</v>
      </c>
      <c r="C8" s="2">
        <v>32148</v>
      </c>
      <c r="D8" s="2">
        <f>C8/B8</f>
        <v>0.29942439878546279</v>
      </c>
      <c r="E8" s="2">
        <v>51.6</v>
      </c>
      <c r="F8" s="2">
        <f>E8/100</f>
        <v>0.51600000000000001</v>
      </c>
      <c r="G8" s="2">
        <f>C8*F8</f>
        <v>16588.368000000002</v>
      </c>
      <c r="H8" s="2">
        <v>36214</v>
      </c>
      <c r="I8" s="2">
        <f>H8/B8</f>
        <v>0.33729486057038544</v>
      </c>
      <c r="J8" s="2">
        <v>50.8</v>
      </c>
      <c r="K8" s="2">
        <f>J8/100</f>
        <v>0.50800000000000001</v>
      </c>
      <c r="L8" s="2">
        <f>H8*K8</f>
        <v>18396.712</v>
      </c>
      <c r="M8" s="2">
        <v>5394</v>
      </c>
      <c r="N8" s="2">
        <f>M8/B8</f>
        <v>5.0239368142614982E-2</v>
      </c>
      <c r="O8" s="2">
        <v>43.6</v>
      </c>
      <c r="P8" s="2">
        <f>O8/100</f>
        <v>0.436</v>
      </c>
      <c r="Q8" s="2">
        <f>M8*P8</f>
        <v>2351.7840000000001</v>
      </c>
      <c r="R8" s="2">
        <v>104209</v>
      </c>
      <c r="S8" s="2">
        <f>R8*D8</f>
        <v>31202.717173034293</v>
      </c>
      <c r="T8" s="2">
        <f>F8</f>
        <v>0.51600000000000001</v>
      </c>
      <c r="U8" s="2">
        <f>S8*T8</f>
        <v>16100.602061285696</v>
      </c>
      <c r="V8" s="2">
        <f>R8*I8</f>
        <v>35149.160125179296</v>
      </c>
      <c r="W8" s="2">
        <f>K8</f>
        <v>0.50800000000000001</v>
      </c>
      <c r="X8" s="2">
        <f>V8*W8</f>
        <v>17855.773343591081</v>
      </c>
      <c r="Y8" s="2">
        <f>R8*N8</f>
        <v>5235.3943147737646</v>
      </c>
      <c r="Z8" s="2">
        <f>P8</f>
        <v>0.436</v>
      </c>
      <c r="AA8" s="2">
        <f>Y8*Z8</f>
        <v>2282.6319212413614</v>
      </c>
      <c r="AB8" s="10">
        <v>54.9</v>
      </c>
      <c r="AC8" s="16">
        <f>AB8/100</f>
        <v>0.54899999999999993</v>
      </c>
      <c r="AD8" s="16">
        <f>U8*AC8</f>
        <v>8839.230531645846</v>
      </c>
      <c r="AE8" s="16">
        <f>X8*AC8</f>
        <v>9802.819565631502</v>
      </c>
      <c r="AF8" s="16">
        <f>AA8*AC8</f>
        <v>1253.1649247615073</v>
      </c>
      <c r="AG8" s="16">
        <f>SUM(AD8:AF8)</f>
        <v>19895.215022038854</v>
      </c>
      <c r="AH8" s="13">
        <f>AD8/S8</f>
        <v>0.28328399999999998</v>
      </c>
      <c r="AI8" s="13">
        <f>AE8/V8</f>
        <v>0.27889199999999992</v>
      </c>
      <c r="AJ8" s="14">
        <f>AF8/Y8</f>
        <v>0.23936399999999999</v>
      </c>
      <c r="AK8" s="10">
        <v>33.700000000000003</v>
      </c>
      <c r="AL8" s="16">
        <f>AK8/100</f>
        <v>0.33700000000000002</v>
      </c>
      <c r="AM8" s="16">
        <f>U8*AL8</f>
        <v>5425.9028946532799</v>
      </c>
      <c r="AN8" s="16">
        <f>X8*AL8</f>
        <v>6017.3956167901952</v>
      </c>
      <c r="AO8" s="16">
        <f>AA8*AL8</f>
        <v>769.24695745833878</v>
      </c>
      <c r="AP8" s="16">
        <f>SUM(AM8:AO8)</f>
        <v>12212.545468901813</v>
      </c>
      <c r="AQ8" s="13">
        <f>AM8/S8</f>
        <v>0.17389200000000002</v>
      </c>
      <c r="AR8" s="13">
        <f>AN8/V8</f>
        <v>0.17119600000000001</v>
      </c>
      <c r="AS8" s="14">
        <f>AO8/Y8</f>
        <v>0.14693200000000001</v>
      </c>
      <c r="AT8" s="10">
        <v>18.3</v>
      </c>
      <c r="AU8" s="16">
        <f>AT8/100</f>
        <v>0.183</v>
      </c>
      <c r="AV8" s="16">
        <f>U8*AU8</f>
        <v>2946.4101772152821</v>
      </c>
      <c r="AW8" s="16">
        <f>X8*AU8</f>
        <v>3267.6065218771678</v>
      </c>
      <c r="AX8" s="16">
        <f>AA8*AU8</f>
        <v>417.72164158716913</v>
      </c>
      <c r="AY8" s="16">
        <f>SUM(AV8:AX8)</f>
        <v>6631.7383406796189</v>
      </c>
      <c r="AZ8" s="13">
        <f>AV8/S8</f>
        <v>9.4427999999999998E-2</v>
      </c>
      <c r="BA8" s="13">
        <f>AW8/V8</f>
        <v>9.2963999999999991E-2</v>
      </c>
      <c r="BB8" s="14">
        <f>AX8/Y8</f>
        <v>7.9787999999999998E-2</v>
      </c>
    </row>
    <row r="9" spans="1:54" x14ac:dyDescent="0.25">
      <c r="A9" s="2" t="s">
        <v>66</v>
      </c>
      <c r="B9" s="2">
        <v>47733</v>
      </c>
      <c r="C9" s="2">
        <v>13697</v>
      </c>
      <c r="D9" s="2">
        <f>C9/B9</f>
        <v>0.28695032786541808</v>
      </c>
      <c r="E9" s="2">
        <v>53.1</v>
      </c>
      <c r="F9" s="2">
        <f>E9/100</f>
        <v>0.53100000000000003</v>
      </c>
      <c r="G9" s="2">
        <f>C9*F9</f>
        <v>7273.107</v>
      </c>
      <c r="H9" s="2">
        <v>15391</v>
      </c>
      <c r="I9" s="2">
        <f>H9/B9</f>
        <v>0.32243940250979408</v>
      </c>
      <c r="J9" s="2">
        <v>51.2</v>
      </c>
      <c r="K9" s="2">
        <f>J9/100</f>
        <v>0.51200000000000001</v>
      </c>
      <c r="L9" s="2">
        <f>H9*K9</f>
        <v>7880.192</v>
      </c>
      <c r="M9" s="2">
        <v>3018</v>
      </c>
      <c r="N9" s="2">
        <f>M9/B9</f>
        <v>6.322669851046446E-2</v>
      </c>
      <c r="O9" s="2">
        <v>47</v>
      </c>
      <c r="P9" s="2">
        <f>O9/100</f>
        <v>0.47</v>
      </c>
      <c r="Q9" s="2">
        <f>M9*P9</f>
        <v>1418.4599999999998</v>
      </c>
      <c r="R9" s="2">
        <v>47312</v>
      </c>
      <c r="S9" s="2">
        <f>R9*D9</f>
        <v>13576.193911968659</v>
      </c>
      <c r="T9" s="2">
        <f>F9</f>
        <v>0.53100000000000003</v>
      </c>
      <c r="U9" s="2">
        <f>S9*T9</f>
        <v>7208.9589672553584</v>
      </c>
      <c r="V9" s="2">
        <f>R9*I9</f>
        <v>15255.253011543378</v>
      </c>
      <c r="W9" s="2">
        <f>K9</f>
        <v>0.51200000000000001</v>
      </c>
      <c r="X9" s="2">
        <f>V9*W9</f>
        <v>7810.6895419102102</v>
      </c>
      <c r="Y9" s="2">
        <f>R9*N9</f>
        <v>2991.3815599270947</v>
      </c>
      <c r="Z9" s="2">
        <f>P9</f>
        <v>0.47</v>
      </c>
      <c r="AA9" s="2">
        <f>Y9*Z9</f>
        <v>1405.9493331657345</v>
      </c>
      <c r="AB9" s="10">
        <v>43.9</v>
      </c>
      <c r="AC9" s="16">
        <f>AB9/100</f>
        <v>0.439</v>
      </c>
      <c r="AD9" s="16">
        <f>U9*AC9</f>
        <v>3164.7329866251025</v>
      </c>
      <c r="AE9" s="16">
        <f>X9*AC9</f>
        <v>3428.8927088985824</v>
      </c>
      <c r="AF9" s="16">
        <f>AA9*AC9</f>
        <v>617.21175725975741</v>
      </c>
      <c r="AG9" s="16">
        <f>SUM(AD9:AF9)</f>
        <v>7210.8374527834421</v>
      </c>
      <c r="AH9" s="13">
        <f>AD9/S9</f>
        <v>0.23310900000000001</v>
      </c>
      <c r="AI9" s="13">
        <f>AE9/V9</f>
        <v>0.22476800000000002</v>
      </c>
      <c r="AJ9" s="14">
        <f>AF9/Y9</f>
        <v>0.20632999999999999</v>
      </c>
      <c r="AK9" s="10">
        <v>34.1</v>
      </c>
      <c r="AL9" s="16">
        <f>AK9/100</f>
        <v>0.34100000000000003</v>
      </c>
      <c r="AM9" s="16">
        <f>U9*AL9</f>
        <v>2458.2550078340773</v>
      </c>
      <c r="AN9" s="16">
        <f>X9*AL9</f>
        <v>2663.445133791382</v>
      </c>
      <c r="AO9" s="16">
        <f>AA9*AL9</f>
        <v>479.42872260951549</v>
      </c>
      <c r="AP9" s="16">
        <f>SUM(AM9:AO9)</f>
        <v>5601.1288642349746</v>
      </c>
      <c r="AQ9" s="13">
        <f>AM9/S9</f>
        <v>0.18107100000000001</v>
      </c>
      <c r="AR9" s="13">
        <f>AN9/V9</f>
        <v>0.17459200000000002</v>
      </c>
      <c r="AS9" s="14">
        <f>AO9/Y9</f>
        <v>0.16027</v>
      </c>
      <c r="AT9" s="10">
        <v>25.7</v>
      </c>
      <c r="AU9" s="16">
        <f>AT9/100</f>
        <v>0.25700000000000001</v>
      </c>
      <c r="AV9" s="16">
        <f>U9*AU9</f>
        <v>1852.702454584627</v>
      </c>
      <c r="AW9" s="16">
        <f>X9*AU9</f>
        <v>2007.347212270924</v>
      </c>
      <c r="AX9" s="16">
        <f>AA9*AU9</f>
        <v>361.3289786235938</v>
      </c>
      <c r="AY9" s="16">
        <f>SUM(AV9:AX9)</f>
        <v>4221.3786454791452</v>
      </c>
      <c r="AZ9" s="13">
        <f>AV9/S9</f>
        <v>0.136467</v>
      </c>
      <c r="BA9" s="13">
        <f>AW9/V9</f>
        <v>0.13158400000000001</v>
      </c>
      <c r="BB9" s="14">
        <f>AX9/Y9</f>
        <v>0.12079000000000001</v>
      </c>
    </row>
    <row r="10" spans="1:54" x14ac:dyDescent="0.25">
      <c r="AB10" s="10"/>
      <c r="AC10" s="16"/>
      <c r="AD10" s="16"/>
      <c r="AE10" s="16"/>
      <c r="AF10" s="16"/>
      <c r="AG10" s="16"/>
      <c r="AH10" s="13"/>
      <c r="AI10" s="13"/>
      <c r="AJ10" s="14"/>
      <c r="AK10" s="10"/>
      <c r="AL10" s="16"/>
      <c r="AM10" s="16"/>
      <c r="AN10" s="16"/>
      <c r="AO10" s="16"/>
      <c r="AP10" s="16"/>
      <c r="AQ10" s="13"/>
      <c r="AR10" s="13"/>
      <c r="AS10" s="14"/>
      <c r="AT10" s="10"/>
      <c r="AU10" s="16"/>
      <c r="AV10" s="16"/>
      <c r="AW10" s="16"/>
      <c r="AX10" s="16"/>
      <c r="AY10" s="16"/>
      <c r="AZ10" s="13"/>
      <c r="BA10" s="13"/>
      <c r="BB10" s="14"/>
    </row>
    <row r="11" spans="1:54" x14ac:dyDescent="0.25">
      <c r="A11" s="2" t="s">
        <v>55</v>
      </c>
      <c r="AB11" s="10">
        <f>AB12</f>
        <v>67.7</v>
      </c>
      <c r="AC11" s="16"/>
      <c r="AD11" s="16"/>
      <c r="AE11" s="16"/>
      <c r="AF11" s="16"/>
      <c r="AG11" s="16"/>
      <c r="AH11" s="28">
        <f>AH12</f>
        <v>0.33443800000000001</v>
      </c>
      <c r="AI11" s="28">
        <f>AI12</f>
        <v>0.323606</v>
      </c>
      <c r="AJ11" s="29">
        <f>AJ12</f>
        <v>0.31142000000000009</v>
      </c>
      <c r="AK11" s="30">
        <f>AK12</f>
        <v>23.5</v>
      </c>
      <c r="AL11" s="28">
        <f t="shared" ref="AL11:BB11" si="1">AL12</f>
        <v>0.23499999999999999</v>
      </c>
      <c r="AM11" s="28">
        <f t="shared" si="1"/>
        <v>2336.1363047459326</v>
      </c>
      <c r="AN11" s="28">
        <f t="shared" si="1"/>
        <v>2838.7373068553861</v>
      </c>
      <c r="AO11" s="28">
        <f t="shared" si="1"/>
        <v>483.24802921358429</v>
      </c>
      <c r="AP11" s="28">
        <f t="shared" si="1"/>
        <v>5658.121640814903</v>
      </c>
      <c r="AQ11" s="28">
        <f t="shared" si="1"/>
        <v>0.11608999999999997</v>
      </c>
      <c r="AR11" s="28">
        <f t="shared" si="1"/>
        <v>0.11232999999999999</v>
      </c>
      <c r="AS11" s="29">
        <f t="shared" si="1"/>
        <v>0.10810000000000002</v>
      </c>
      <c r="AT11" s="30">
        <f>AT12</f>
        <v>17.100000000000001</v>
      </c>
      <c r="AU11" s="28">
        <f t="shared" si="1"/>
        <v>0.17100000000000001</v>
      </c>
      <c r="AV11" s="28">
        <f t="shared" si="1"/>
        <v>1699.9119494108704</v>
      </c>
      <c r="AW11" s="28">
        <f t="shared" si="1"/>
        <v>2065.6343807330686</v>
      </c>
      <c r="AX11" s="28">
        <f t="shared" si="1"/>
        <v>351.64005530009752</v>
      </c>
      <c r="AY11" s="28">
        <f t="shared" si="1"/>
        <v>4117.1863854440362</v>
      </c>
      <c r="AZ11" s="28">
        <f t="shared" si="1"/>
        <v>8.4473999999999994E-2</v>
      </c>
      <c r="BA11" s="28">
        <f t="shared" si="1"/>
        <v>8.1738000000000005E-2</v>
      </c>
      <c r="BB11" s="29">
        <f t="shared" si="1"/>
        <v>7.8660000000000008E-2</v>
      </c>
    </row>
    <row r="12" spans="1:54" x14ac:dyDescent="0.25">
      <c r="A12" s="2" t="s">
        <v>67</v>
      </c>
      <c r="B12" s="2">
        <v>66695</v>
      </c>
      <c r="C12" s="2">
        <v>20761</v>
      </c>
      <c r="D12" s="2">
        <f>C12/B12</f>
        <v>0.31128270485043857</v>
      </c>
      <c r="E12" s="2">
        <v>49.4</v>
      </c>
      <c r="F12" s="2">
        <f>E12/100</f>
        <v>0.49399999999999999</v>
      </c>
      <c r="G12" s="2">
        <f>C12*F12</f>
        <v>10255.933999999999</v>
      </c>
      <c r="H12" s="2">
        <v>26072</v>
      </c>
      <c r="I12" s="2">
        <f>H12/B12</f>
        <v>0.39091386160881625</v>
      </c>
      <c r="J12" s="2">
        <v>47.8</v>
      </c>
      <c r="K12" s="2">
        <f>J12/100</f>
        <v>0.47799999999999998</v>
      </c>
      <c r="L12" s="2">
        <f>H12*K12</f>
        <v>12462.415999999999</v>
      </c>
      <c r="M12" s="2">
        <v>4612</v>
      </c>
      <c r="N12" s="2">
        <f>M12/B12</f>
        <v>6.9150610990329112E-2</v>
      </c>
      <c r="O12" s="2">
        <v>46</v>
      </c>
      <c r="P12" s="2">
        <f>O12/100</f>
        <v>0.46</v>
      </c>
      <c r="Q12" s="2">
        <f>M12*P12</f>
        <v>2121.52</v>
      </c>
      <c r="R12" s="2">
        <v>64647</v>
      </c>
      <c r="S12" s="2">
        <f>R12*D12</f>
        <v>20123.493020466303</v>
      </c>
      <c r="T12" s="2">
        <f>F12</f>
        <v>0.49399999999999999</v>
      </c>
      <c r="U12" s="2">
        <f>S12*T12</f>
        <v>9941.0055521103532</v>
      </c>
      <c r="V12" s="2">
        <f>R12*I12</f>
        <v>25271.408411425145</v>
      </c>
      <c r="W12" s="2">
        <f>K12</f>
        <v>0.47799999999999998</v>
      </c>
      <c r="X12" s="2">
        <f>V12*W12</f>
        <v>12079.733220661219</v>
      </c>
      <c r="Y12" s="2">
        <f>R12*N12</f>
        <v>4470.3795486918061</v>
      </c>
      <c r="Z12" s="2">
        <f>P12</f>
        <v>0.46</v>
      </c>
      <c r="AA12" s="2">
        <f>Y12*Z12</f>
        <v>2056.374592398231</v>
      </c>
      <c r="AB12" s="10">
        <v>67.7</v>
      </c>
      <c r="AC12" s="16">
        <f>AB12/100</f>
        <v>0.67700000000000005</v>
      </c>
      <c r="AD12" s="16">
        <f>U12*AC12</f>
        <v>6730.0607587787099</v>
      </c>
      <c r="AE12" s="16">
        <f>X12*AC12</f>
        <v>8177.9793903876462</v>
      </c>
      <c r="AF12" s="16">
        <f>AA12*AC12</f>
        <v>1392.1655990536026</v>
      </c>
      <c r="AG12" s="16">
        <f>SUM(AD12:AF12)</f>
        <v>16300.205748219958</v>
      </c>
      <c r="AH12" s="13">
        <f>AD12/S12</f>
        <v>0.33443800000000001</v>
      </c>
      <c r="AI12" s="13">
        <f>AE12/V12</f>
        <v>0.323606</v>
      </c>
      <c r="AJ12" s="14">
        <f>AF12/Y12</f>
        <v>0.31142000000000009</v>
      </c>
      <c r="AK12" s="10">
        <v>23.5</v>
      </c>
      <c r="AL12" s="16">
        <f>AK12/100</f>
        <v>0.23499999999999999</v>
      </c>
      <c r="AM12" s="16">
        <f>U12*AL12</f>
        <v>2336.1363047459326</v>
      </c>
      <c r="AN12" s="16">
        <f>X12*AL12</f>
        <v>2838.7373068553861</v>
      </c>
      <c r="AO12" s="16">
        <f>AA12*AL12</f>
        <v>483.24802921358429</v>
      </c>
      <c r="AP12" s="16">
        <f>SUM(AM12:AO12)</f>
        <v>5658.121640814903</v>
      </c>
      <c r="AQ12" s="13">
        <f>AM12/S12</f>
        <v>0.11608999999999997</v>
      </c>
      <c r="AR12" s="13">
        <f>AN12/V12</f>
        <v>0.11232999999999999</v>
      </c>
      <c r="AS12" s="14">
        <f>AO12/Y12</f>
        <v>0.10810000000000002</v>
      </c>
      <c r="AT12" s="10">
        <v>17.100000000000001</v>
      </c>
      <c r="AU12" s="16">
        <f>AT12/100</f>
        <v>0.17100000000000001</v>
      </c>
      <c r="AV12" s="16">
        <f>U12*AU12</f>
        <v>1699.9119494108704</v>
      </c>
      <c r="AW12" s="16">
        <f>X12*AU12</f>
        <v>2065.6343807330686</v>
      </c>
      <c r="AX12" s="16">
        <f>AA12*AU12</f>
        <v>351.64005530009752</v>
      </c>
      <c r="AY12" s="16">
        <f>SUM(AV12:AX12)</f>
        <v>4117.1863854440362</v>
      </c>
      <c r="AZ12" s="13">
        <f>AV12/S12</f>
        <v>8.4473999999999994E-2</v>
      </c>
      <c r="BA12" s="13">
        <f>AW12/V12</f>
        <v>8.1738000000000005E-2</v>
      </c>
      <c r="BB12" s="14">
        <f>AX12/Y12</f>
        <v>7.8660000000000008E-2</v>
      </c>
    </row>
    <row r="13" spans="1:54" x14ac:dyDescent="0.25">
      <c r="AB13" s="10"/>
      <c r="AC13" s="16"/>
      <c r="AD13" s="16"/>
      <c r="AE13" s="16"/>
      <c r="AF13" s="16"/>
      <c r="AG13" s="16"/>
      <c r="AH13" s="13"/>
      <c r="AI13" s="13"/>
      <c r="AJ13" s="14"/>
      <c r="AK13" s="10"/>
      <c r="AL13" s="16"/>
      <c r="AM13" s="16"/>
      <c r="AN13" s="16"/>
      <c r="AO13" s="16"/>
      <c r="AP13" s="16"/>
      <c r="AQ13" s="13"/>
      <c r="AR13" s="13"/>
      <c r="AS13" s="14"/>
      <c r="AT13" s="10"/>
      <c r="AU13" s="16"/>
      <c r="AV13" s="16"/>
      <c r="AW13" s="16"/>
      <c r="AX13" s="16"/>
      <c r="AY13" s="16"/>
      <c r="AZ13" s="13"/>
      <c r="BA13" s="13"/>
      <c r="BB13" s="14"/>
    </row>
    <row r="14" spans="1:54" x14ac:dyDescent="0.25">
      <c r="AB14" s="10"/>
      <c r="AC14" s="16"/>
      <c r="AD14" s="16"/>
      <c r="AE14" s="16"/>
      <c r="AF14" s="16"/>
      <c r="AG14" s="16"/>
      <c r="AH14" s="13"/>
      <c r="AI14" s="13"/>
      <c r="AJ14" s="14"/>
      <c r="AK14" s="10"/>
      <c r="AL14" s="16"/>
      <c r="AM14" s="16"/>
      <c r="AN14" s="16"/>
      <c r="AO14" s="16"/>
      <c r="AP14" s="16"/>
      <c r="AQ14" s="13"/>
      <c r="AR14" s="13"/>
      <c r="AS14" s="14"/>
      <c r="AT14" s="10"/>
      <c r="AU14" s="16"/>
      <c r="AV14" s="16"/>
      <c r="AW14" s="16"/>
      <c r="AX14" s="16"/>
      <c r="AY14" s="16"/>
      <c r="AZ14" s="13"/>
      <c r="BA14" s="13"/>
      <c r="BB14" s="14"/>
    </row>
    <row r="15" spans="1:54" x14ac:dyDescent="0.25">
      <c r="A15" s="2" t="s">
        <v>56</v>
      </c>
      <c r="AB15" s="27">
        <f>AVERAGE(AB16:AB17)</f>
        <v>47.45</v>
      </c>
      <c r="AC15" s="16">
        <f t="shared" ref="AC15:BB15" si="2">AVERAGE(AC16:AC17)</f>
        <v>0.47450000000000003</v>
      </c>
      <c r="AD15" s="16">
        <f t="shared" si="2"/>
        <v>2005.2484370541636</v>
      </c>
      <c r="AE15" s="16">
        <f t="shared" si="2"/>
        <v>2254.0678707560955</v>
      </c>
      <c r="AF15" s="16">
        <f t="shared" si="2"/>
        <v>332.81179581969366</v>
      </c>
      <c r="AG15" s="16">
        <f t="shared" si="2"/>
        <v>4592.1281036299533</v>
      </c>
      <c r="AH15" s="13">
        <f t="shared" si="2"/>
        <v>0.24009750000000002</v>
      </c>
      <c r="AI15" s="13">
        <f>AVERAGE(AI16:AI17)</f>
        <v>0.21982600000000002</v>
      </c>
      <c r="AJ15" s="14">
        <f>AVERAGE(AJ16:AJ17)</f>
        <v>0.18126950000000003</v>
      </c>
      <c r="AK15" s="27">
        <f t="shared" si="2"/>
        <v>32.35</v>
      </c>
      <c r="AL15" s="16">
        <f t="shared" si="2"/>
        <v>0.32350000000000001</v>
      </c>
      <c r="AM15" s="16">
        <f t="shared" si="2"/>
        <v>1285.7288939164332</v>
      </c>
      <c r="AN15" s="16">
        <f t="shared" si="2"/>
        <v>1135.6523505133041</v>
      </c>
      <c r="AO15" s="16">
        <f t="shared" si="2"/>
        <v>132.91343430864694</v>
      </c>
      <c r="AP15" s="16">
        <f t="shared" si="2"/>
        <v>2554.2946787383844</v>
      </c>
      <c r="AQ15" s="13">
        <f t="shared" si="2"/>
        <v>0.16870800000000002</v>
      </c>
      <c r="AR15" s="13">
        <f t="shared" si="2"/>
        <v>0.1506875</v>
      </c>
      <c r="AS15" s="14">
        <f t="shared" si="2"/>
        <v>0.1182175</v>
      </c>
      <c r="AT15" s="10">
        <f t="shared" si="2"/>
        <v>23.2</v>
      </c>
      <c r="AU15" s="16">
        <f t="shared" si="2"/>
        <v>0.23200000000000001</v>
      </c>
      <c r="AV15" s="16">
        <f t="shared" si="2"/>
        <v>938.25935202209791</v>
      </c>
      <c r="AW15" s="16">
        <f t="shared" si="2"/>
        <v>894.23231776948205</v>
      </c>
      <c r="AX15" s="16">
        <f t="shared" si="2"/>
        <v>114.01681892871835</v>
      </c>
      <c r="AY15" s="16">
        <f t="shared" si="2"/>
        <v>1946.5084887202984</v>
      </c>
      <c r="AZ15" s="13">
        <f t="shared" si="2"/>
        <v>0.11999200000000002</v>
      </c>
      <c r="BA15" s="13">
        <f t="shared" si="2"/>
        <v>0.10790400000000001</v>
      </c>
      <c r="BB15" s="14">
        <f t="shared" si="2"/>
        <v>8.5848000000000008E-2</v>
      </c>
    </row>
    <row r="16" spans="1:54" x14ac:dyDescent="0.25">
      <c r="A16" s="2" t="s">
        <v>68</v>
      </c>
      <c r="B16" s="2">
        <v>31079</v>
      </c>
      <c r="C16" s="2">
        <v>9165</v>
      </c>
      <c r="D16" s="2">
        <f>C16/B16</f>
        <v>0.29489365809710738</v>
      </c>
      <c r="E16" s="2">
        <v>49.2</v>
      </c>
      <c r="F16" s="2">
        <f>E16/100</f>
        <v>0.49200000000000005</v>
      </c>
      <c r="G16" s="2">
        <f>C16*F16</f>
        <v>4509.18</v>
      </c>
      <c r="H16" s="2">
        <v>12893</v>
      </c>
      <c r="I16" s="2">
        <f>H16/B16</f>
        <v>0.41484603751729465</v>
      </c>
      <c r="J16" s="2">
        <v>46.1</v>
      </c>
      <c r="K16" s="2">
        <f>J16/100</f>
        <v>0.46100000000000002</v>
      </c>
      <c r="L16" s="2">
        <f>H16*K16</f>
        <v>5943.6730000000007</v>
      </c>
      <c r="M16" s="2">
        <v>2458</v>
      </c>
      <c r="N16" s="2">
        <f>M16/B16</f>
        <v>7.9088773770069828E-2</v>
      </c>
      <c r="O16" s="2">
        <v>39.700000000000003</v>
      </c>
      <c r="P16" s="2">
        <f>O16/100</f>
        <v>0.39700000000000002</v>
      </c>
      <c r="Q16" s="2">
        <f>M16*P16</f>
        <v>975.82600000000002</v>
      </c>
      <c r="R16" s="2">
        <v>30693</v>
      </c>
      <c r="S16" s="2">
        <f>R16*D16</f>
        <v>9051.1710479745161</v>
      </c>
      <c r="T16" s="2">
        <f>F16</f>
        <v>0.49200000000000005</v>
      </c>
      <c r="U16" s="2">
        <f>S16*T16</f>
        <v>4453.1761556034626</v>
      </c>
      <c r="V16" s="2">
        <f>R16*I16</f>
        <v>12732.869429518325</v>
      </c>
      <c r="W16" s="2">
        <f>K16</f>
        <v>0.46100000000000002</v>
      </c>
      <c r="X16" s="2">
        <f>V16*W16</f>
        <v>5869.8528070079483</v>
      </c>
      <c r="Y16" s="2">
        <f>R16*N16</f>
        <v>2427.4717333247531</v>
      </c>
      <c r="Z16" s="2">
        <f>P16</f>
        <v>0.39700000000000002</v>
      </c>
      <c r="AA16" s="2">
        <f>Y16*Z16</f>
        <v>963.706278129927</v>
      </c>
      <c r="AB16" s="10">
        <v>64</v>
      </c>
      <c r="AC16" s="16">
        <f>AB16/100</f>
        <v>0.64</v>
      </c>
      <c r="AD16" s="16">
        <f>U16*AC16</f>
        <v>2850.0327395862159</v>
      </c>
      <c r="AE16" s="16">
        <f>X16*AC16</f>
        <v>3756.7057964850869</v>
      </c>
      <c r="AF16" s="16">
        <f>AA16*AC16</f>
        <v>616.77201800315333</v>
      </c>
      <c r="AG16" s="16">
        <f>SUM(AD16:AF16)</f>
        <v>7223.5105540744571</v>
      </c>
      <c r="AH16" s="13">
        <f>AD16/S16</f>
        <v>0.31488000000000005</v>
      </c>
      <c r="AI16" s="13">
        <f>AE16/V16</f>
        <v>0.29504000000000002</v>
      </c>
      <c r="AJ16" s="14">
        <f>AF16/Y16</f>
        <v>0.25408000000000003</v>
      </c>
      <c r="AK16" s="10">
        <v>20.3</v>
      </c>
      <c r="AL16" s="16">
        <f>AK16/100</f>
        <v>0.20300000000000001</v>
      </c>
      <c r="AM16" s="16">
        <f>U16*AL16</f>
        <v>903.99475958750293</v>
      </c>
      <c r="AN16" s="16">
        <f>X16*AL16</f>
        <v>1191.5801198226136</v>
      </c>
      <c r="AO16" s="16">
        <f>AA16*AL16</f>
        <v>195.63237446037519</v>
      </c>
      <c r="AP16" s="16">
        <f>SUM(AM16:AO16)</f>
        <v>2291.2072538704915</v>
      </c>
      <c r="AQ16" s="13">
        <f>AM16/S16</f>
        <v>9.987600000000002E-2</v>
      </c>
      <c r="AR16" s="13">
        <f>AN16/V16</f>
        <v>9.3583000000000013E-2</v>
      </c>
      <c r="AS16" s="14">
        <f>AO16/Y16</f>
        <v>8.059100000000001E-2</v>
      </c>
      <c r="AT16" s="10">
        <v>19.2</v>
      </c>
      <c r="AU16" s="16">
        <f>AT16/100</f>
        <v>0.192</v>
      </c>
      <c r="AV16" s="16">
        <f>U16*AU16</f>
        <v>855.00982187586487</v>
      </c>
      <c r="AW16" s="16">
        <f>X16*AU16</f>
        <v>1127.0117389455261</v>
      </c>
      <c r="AX16" s="16">
        <f>AA16*AU16</f>
        <v>185.03160540094598</v>
      </c>
      <c r="AY16" s="16">
        <f>SUM(AV16:AX16)</f>
        <v>2167.053166222337</v>
      </c>
      <c r="AZ16" s="13">
        <f>AV16/S16</f>
        <v>9.446400000000002E-2</v>
      </c>
      <c r="BA16" s="13">
        <f>AW16/V16</f>
        <v>8.8512000000000007E-2</v>
      </c>
      <c r="BB16" s="14">
        <f>AX16/Y16</f>
        <v>7.6224E-2</v>
      </c>
    </row>
    <row r="17" spans="1:54" ht="15.75" thickBot="1" x14ac:dyDescent="0.3">
      <c r="A17" s="2" t="s">
        <v>52</v>
      </c>
      <c r="B17" s="2">
        <v>23834</v>
      </c>
      <c r="C17" s="2">
        <v>7060</v>
      </c>
      <c r="D17" s="2">
        <f>C17/B17</f>
        <v>0.29621549047579088</v>
      </c>
      <c r="E17" s="2">
        <v>53.5</v>
      </c>
      <c r="F17" s="2">
        <f>E17/100</f>
        <v>0.53500000000000003</v>
      </c>
      <c r="G17" s="2">
        <f>C17*F17</f>
        <v>3777.1000000000004</v>
      </c>
      <c r="H17" s="2">
        <v>5226</v>
      </c>
      <c r="I17" s="2">
        <f>H17/B17</f>
        <v>0.21926659394142822</v>
      </c>
      <c r="J17" s="2">
        <v>46.8</v>
      </c>
      <c r="K17" s="2">
        <f>J17/100</f>
        <v>0.46799999999999997</v>
      </c>
      <c r="L17" s="2">
        <f>H17*K17</f>
        <v>2445.768</v>
      </c>
      <c r="M17" s="2">
        <v>453</v>
      </c>
      <c r="N17" s="2">
        <f>M17/B17</f>
        <v>1.9006461357724259E-2</v>
      </c>
      <c r="O17" s="2">
        <v>35.1</v>
      </c>
      <c r="P17" s="2">
        <f>O17/100</f>
        <v>0.35100000000000003</v>
      </c>
      <c r="Q17" s="2">
        <f>M17*P17</f>
        <v>159.00300000000001</v>
      </c>
      <c r="R17" s="2">
        <v>23698</v>
      </c>
      <c r="S17" s="2">
        <f>R17*D17</f>
        <v>7019.7146932952919</v>
      </c>
      <c r="T17" s="2">
        <f>F17</f>
        <v>0.53500000000000003</v>
      </c>
      <c r="U17" s="2">
        <f>S17*T17</f>
        <v>3755.5473609129813</v>
      </c>
      <c r="V17" s="2">
        <f>R17*I17</f>
        <v>5196.1797432239664</v>
      </c>
      <c r="W17" s="2">
        <f>K17</f>
        <v>0.46799999999999997</v>
      </c>
      <c r="X17" s="2">
        <f>V17*W17</f>
        <v>2431.8121198288163</v>
      </c>
      <c r="Y17" s="2">
        <f>R17*N17</f>
        <v>450.4151212553495</v>
      </c>
      <c r="Z17" s="2">
        <f>P17</f>
        <v>0.35100000000000003</v>
      </c>
      <c r="AA17" s="2">
        <f>Y17*Z17</f>
        <v>158.09570756062769</v>
      </c>
      <c r="AB17" s="25">
        <v>30.9</v>
      </c>
      <c r="AC17" s="31">
        <f>AB17/100</f>
        <v>0.309</v>
      </c>
      <c r="AD17" s="31">
        <f>U17*AC17</f>
        <v>1160.4641345221112</v>
      </c>
      <c r="AE17" s="31">
        <f>X17*AC17</f>
        <v>751.42994502710428</v>
      </c>
      <c r="AF17" s="31">
        <f>AA17*AC17</f>
        <v>48.851573636233958</v>
      </c>
      <c r="AG17" s="31">
        <f>SUM(AD17:AF17)</f>
        <v>1960.7456531854493</v>
      </c>
      <c r="AH17" s="20">
        <f>AD17/S17</f>
        <v>0.16531499999999999</v>
      </c>
      <c r="AI17" s="20">
        <f>AE17/V17</f>
        <v>0.14461200000000002</v>
      </c>
      <c r="AJ17" s="21">
        <f>AF17/Y17</f>
        <v>0.10845900000000001</v>
      </c>
      <c r="AK17" s="25">
        <v>44.4</v>
      </c>
      <c r="AL17" s="31">
        <f>AK17/100</f>
        <v>0.44400000000000001</v>
      </c>
      <c r="AM17" s="31">
        <f>U17*AL17</f>
        <v>1667.4630282453636</v>
      </c>
      <c r="AN17" s="31">
        <f>X17*AL17</f>
        <v>1079.7245812039944</v>
      </c>
      <c r="AO17" s="31">
        <f>AA17*AL17</f>
        <v>70.194494156918694</v>
      </c>
      <c r="AP17" s="31">
        <f>SUM(AM17:AO17)</f>
        <v>2817.3821036062768</v>
      </c>
      <c r="AQ17" s="20">
        <f>AM17/S17</f>
        <v>0.23754</v>
      </c>
      <c r="AR17" s="20">
        <f>AN17/V17</f>
        <v>0.20779199999999998</v>
      </c>
      <c r="AS17" s="21">
        <f>AO17/Y17</f>
        <v>0.15584400000000001</v>
      </c>
      <c r="AT17" s="25">
        <v>27.2</v>
      </c>
      <c r="AU17" s="31">
        <f>AT17/100</f>
        <v>0.27200000000000002</v>
      </c>
      <c r="AV17" s="31">
        <f>U17*AU17</f>
        <v>1021.508882168331</v>
      </c>
      <c r="AW17" s="31">
        <f>X17*AU17</f>
        <v>661.45289659343814</v>
      </c>
      <c r="AX17" s="31">
        <f>AA17*AU17</f>
        <v>43.002032456490731</v>
      </c>
      <c r="AY17" s="31">
        <f>SUM(AV17:AX17)</f>
        <v>1725.9638112182597</v>
      </c>
      <c r="AZ17" s="20">
        <f>AV17/S17</f>
        <v>0.14552000000000001</v>
      </c>
      <c r="BA17" s="20">
        <f>AW17/V17</f>
        <v>0.12729600000000002</v>
      </c>
      <c r="BB17" s="21">
        <f>AX17/Y17</f>
        <v>9.5472000000000001E-2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zoomScale="70" zoomScaleNormal="70" workbookViewId="0"/>
  </sheetViews>
  <sheetFormatPr defaultColWidth="8.7109375" defaultRowHeight="15" x14ac:dyDescent="0.25"/>
  <cols>
    <col min="1" max="1" width="19.85546875" style="2" customWidth="1"/>
    <col min="2" max="2" width="15.140625" style="2" customWidth="1"/>
    <col min="3" max="3" width="11" style="2" customWidth="1"/>
    <col min="4" max="4" width="12.42578125" style="2" customWidth="1"/>
    <col min="5" max="5" width="17.5703125" style="2" customWidth="1"/>
    <col min="6" max="6" width="17.140625" style="2" customWidth="1"/>
    <col min="7" max="7" width="15.42578125" style="2" customWidth="1"/>
    <col min="8" max="8" width="11" style="2" customWidth="1"/>
    <col min="9" max="9" width="12.42578125" style="2" customWidth="1"/>
    <col min="10" max="11" width="17.140625" style="2" customWidth="1"/>
    <col min="12" max="12" width="15.42578125" style="2" customWidth="1"/>
    <col min="13" max="13" width="10.28515625" style="2" customWidth="1"/>
    <col min="14" max="14" width="10.5703125" style="2" customWidth="1"/>
    <col min="15" max="15" width="18.140625" style="2" customWidth="1"/>
    <col min="16" max="16" width="17.5703125" style="2" customWidth="1"/>
    <col min="17" max="17" width="12.5703125" style="2" customWidth="1"/>
    <col min="18" max="18" width="12.28515625" style="2" customWidth="1"/>
    <col min="19" max="19" width="12.7109375" style="2" customWidth="1"/>
    <col min="20" max="20" width="11.42578125" style="2" customWidth="1"/>
    <col min="21" max="21" width="9.7109375" style="2" customWidth="1"/>
    <col min="22" max="22" width="12" style="2" customWidth="1"/>
    <col min="23" max="23" width="16.140625" style="2" customWidth="1"/>
    <col min="24" max="24" width="10" style="2" customWidth="1"/>
    <col min="25" max="25" width="16.85546875" style="2" customWidth="1"/>
    <col min="26" max="26" width="15.42578125" style="2" customWidth="1"/>
    <col min="27" max="27" width="13.42578125" style="2" customWidth="1"/>
    <col min="28" max="28" width="15.28515625" style="2" customWidth="1"/>
    <col min="29" max="29" width="9.140625" style="2" customWidth="1"/>
    <col min="30" max="33" width="9.42578125" style="2" customWidth="1"/>
    <col min="34" max="35" width="12.140625" style="2" customWidth="1"/>
    <col min="36" max="36" width="10.42578125" style="2" customWidth="1"/>
    <col min="37" max="37" width="14.140625" style="2" customWidth="1"/>
    <col min="38" max="38" width="9.85546875" style="2" customWidth="1"/>
    <col min="39" max="40" width="9.42578125" style="2" customWidth="1"/>
    <col min="41" max="41" width="8.42578125" style="2" customWidth="1"/>
    <col min="42" max="42" width="9.42578125" style="2" customWidth="1"/>
    <col min="43" max="44" width="11.5703125" style="2" customWidth="1"/>
    <col min="45" max="45" width="5.85546875" style="2" customWidth="1"/>
    <col min="46" max="46" width="11.5703125" style="2" customWidth="1"/>
    <col min="47" max="47" width="9.85546875" style="2" customWidth="1"/>
    <col min="48" max="48" width="8.42578125" style="2" customWidth="1"/>
    <col min="49" max="49" width="8.7109375" style="2"/>
    <col min="50" max="50" width="8.42578125" style="2" customWidth="1"/>
    <col min="51" max="51" width="9.42578125" style="2" customWidth="1"/>
    <col min="52" max="53" width="7.5703125" style="2" customWidth="1"/>
    <col min="54" max="54" width="5.85546875" style="2" customWidth="1"/>
    <col min="55" max="16384" width="8.7109375" style="2"/>
  </cols>
  <sheetData>
    <row r="1" spans="1:54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</row>
    <row r="2" spans="1:54" x14ac:dyDescent="0.25">
      <c r="A2" s="2" t="s">
        <v>109</v>
      </c>
      <c r="B2" s="2">
        <v>313861723</v>
      </c>
      <c r="C2" s="2">
        <v>73565265</v>
      </c>
      <c r="D2" s="3">
        <f t="shared" ref="D2:D29" si="0">C2/B2</f>
        <v>0.23438750127552191</v>
      </c>
      <c r="E2" s="4">
        <v>50.8</v>
      </c>
      <c r="F2" s="3">
        <f t="shared" ref="F2" si="1">E2/100</f>
        <v>0.50800000000000001</v>
      </c>
      <c r="G2" s="1">
        <f t="shared" ref="G2:G29" si="2">C2*F2</f>
        <v>37371154.619999997</v>
      </c>
      <c r="H2" s="2">
        <v>123521167</v>
      </c>
      <c r="I2" s="3">
        <v>0.39355282262310143</v>
      </c>
      <c r="J2" s="2">
        <v>49.1</v>
      </c>
      <c r="K2" s="3">
        <f>J2/100</f>
        <v>0.49099999999999999</v>
      </c>
      <c r="L2" s="1">
        <f>H2*K2</f>
        <v>60648892.997000001</v>
      </c>
      <c r="M2" s="2">
        <v>43056386</v>
      </c>
      <c r="N2" s="3">
        <f t="shared" ref="N2:N29" si="3">M2/B2</f>
        <v>0.13718265989382847</v>
      </c>
      <c r="O2" s="2">
        <v>43.6</v>
      </c>
      <c r="P2" s="3">
        <f>O2/100</f>
        <v>0.436</v>
      </c>
      <c r="Q2" s="1">
        <f t="shared" ref="Q2:Q29" si="4">M2*P2</f>
        <v>18772584.296</v>
      </c>
      <c r="R2" s="2">
        <v>308858098</v>
      </c>
      <c r="S2" s="1">
        <f t="shared" ref="S2:S29" si="5">R2*D2</f>
        <v>72392477.838930264</v>
      </c>
      <c r="T2" s="3">
        <f t="shared" ref="T2:T29" si="6">F2</f>
        <v>0.50800000000000001</v>
      </c>
      <c r="U2" s="1">
        <f t="shared" ref="U2:U29" si="7">S2*T2</f>
        <v>36775378.742176577</v>
      </c>
      <c r="V2" s="1">
        <f>R2*Hispanic_Latino!I2</f>
        <v>121551976.25790247</v>
      </c>
      <c r="W2" s="3">
        <f t="shared" ref="W2:W29" si="8">K2</f>
        <v>0.49099999999999999</v>
      </c>
      <c r="X2" s="1">
        <f>V2*W2</f>
        <v>59682020.342630111</v>
      </c>
      <c r="Y2" s="1">
        <f t="shared" ref="Y2:Y29" si="9">R2*N2</f>
        <v>42369975.413388744</v>
      </c>
      <c r="Z2" s="3">
        <f t="shared" ref="Z2:Z29" si="10">P2</f>
        <v>0.436</v>
      </c>
      <c r="AA2" s="1">
        <f>Y2*Z2</f>
        <v>18473309.280237492</v>
      </c>
      <c r="AB2" s="10">
        <v>65.2</v>
      </c>
      <c r="AC2" s="11">
        <f>AB2/100</f>
        <v>0.65200000000000002</v>
      </c>
      <c r="AD2" s="12">
        <f t="shared" ref="AD2:AD29" si="11">U2*AC2</f>
        <v>23977546.939899128</v>
      </c>
      <c r="AE2" s="12">
        <f t="shared" ref="AE2:AE29" si="12">X2*AC2</f>
        <v>38912677.263394833</v>
      </c>
      <c r="AF2" s="12">
        <f t="shared" ref="AF2:AF29" si="13">AA2*AC2</f>
        <v>12044597.650714844</v>
      </c>
      <c r="AG2" s="12">
        <f t="shared" ref="AG2:AG29" si="14">SUM(AD2:AF2)</f>
        <v>74934821.854008809</v>
      </c>
      <c r="AH2" s="13">
        <f t="shared" ref="AH2:AH29" si="15">AD2/S2</f>
        <v>0.33121600000000001</v>
      </c>
      <c r="AI2" s="13">
        <f t="shared" ref="AI2:AI29" si="16">AE2/V2</f>
        <v>0.32013199999999997</v>
      </c>
      <c r="AJ2" s="14">
        <f t="shared" ref="AJ2:AJ29" si="17">AF2/Y2</f>
        <v>0.28427199999999997</v>
      </c>
      <c r="AK2" s="10">
        <v>31</v>
      </c>
      <c r="AL2" s="11">
        <f>AK2/100</f>
        <v>0.31</v>
      </c>
      <c r="AM2" s="12">
        <f t="shared" ref="AM2:AM29" si="18">U2*AL2</f>
        <v>11400367.410074739</v>
      </c>
      <c r="AN2" s="12">
        <f t="shared" ref="AN2:AN29" si="19">X2*AL2</f>
        <v>18501426.306215335</v>
      </c>
      <c r="AO2" s="12">
        <f t="shared" ref="AO2:AO29" si="20">AA2*AL2</f>
        <v>5726725.8768736226</v>
      </c>
      <c r="AP2" s="12">
        <f>SUM(AM2:AO2)</f>
        <v>35628519.593163691</v>
      </c>
      <c r="AQ2" s="13">
        <f t="shared" ref="AQ2:AQ29" si="21">AM2/S2</f>
        <v>0.15748000000000001</v>
      </c>
      <c r="AR2" s="13">
        <f t="shared" ref="AR2:AR29" si="22">AN2/V2</f>
        <v>0.15220999999999998</v>
      </c>
      <c r="AS2" s="14">
        <f t="shared" ref="AS2:AS29" si="23">AO2/Y2</f>
        <v>0.13516</v>
      </c>
      <c r="AT2" s="10">
        <v>14.8</v>
      </c>
      <c r="AU2" s="11">
        <f>AT2/100</f>
        <v>0.14800000000000002</v>
      </c>
      <c r="AV2" s="12">
        <f t="shared" ref="AV2:AV29" si="24">U2*AU2</f>
        <v>5442756.0538421338</v>
      </c>
      <c r="AW2" s="12">
        <f t="shared" ref="AW2:AW29" si="25">X2*AU2</f>
        <v>8832939.0107092578</v>
      </c>
      <c r="AX2" s="12">
        <f t="shared" ref="AX2:AX29" si="26">AA2*AU2</f>
        <v>2734049.7734751492</v>
      </c>
      <c r="AY2" s="12">
        <f>SUM(AV2:AX2)</f>
        <v>17009744.838026538</v>
      </c>
      <c r="AZ2" s="13">
        <f t="shared" ref="AZ2:AZ29" si="27">AV2/S2</f>
        <v>7.5184000000000015E-2</v>
      </c>
      <c r="BA2" s="13">
        <f t="shared" ref="BA2:BA29" si="28">AW2/V2</f>
        <v>7.266800000000001E-2</v>
      </c>
      <c r="BB2" s="14">
        <f t="shared" ref="BB2:BB29" si="29">AX2/Y2</f>
        <v>6.4528000000000002E-2</v>
      </c>
    </row>
    <row r="3" spans="1:54" x14ac:dyDescent="0.25">
      <c r="A3" s="2" t="s">
        <v>69</v>
      </c>
      <c r="B3" s="2">
        <v>52952497</v>
      </c>
      <c r="C3" s="2">
        <v>15073965</v>
      </c>
      <c r="D3" s="3">
        <f t="shared" si="0"/>
        <v>0.28466957847143637</v>
      </c>
      <c r="E3" s="2">
        <v>52.7</v>
      </c>
      <c r="F3" s="3">
        <f>E3/100</f>
        <v>0.52700000000000002</v>
      </c>
      <c r="G3" s="1">
        <f t="shared" si="2"/>
        <v>7943979.5550000006</v>
      </c>
      <c r="H3" s="2">
        <v>17184410</v>
      </c>
      <c r="I3" s="3">
        <v>0.32452501720551535</v>
      </c>
      <c r="J3" s="2">
        <v>50.3</v>
      </c>
      <c r="K3" s="3">
        <f>J3/100</f>
        <v>0.503</v>
      </c>
      <c r="L3" s="1">
        <f t="shared" ref="L3:L29" si="30">H3*K3</f>
        <v>8643758.2300000004</v>
      </c>
      <c r="M3" s="2">
        <v>3135210</v>
      </c>
      <c r="N3" s="3">
        <f t="shared" si="3"/>
        <v>5.920797276094459E-2</v>
      </c>
      <c r="O3" s="2">
        <v>42.7</v>
      </c>
      <c r="P3" s="3">
        <f>O3/100</f>
        <v>0.42700000000000005</v>
      </c>
      <c r="Q3" s="1">
        <f t="shared" si="4"/>
        <v>1338734.6700000002</v>
      </c>
      <c r="R3" s="2">
        <v>52233010</v>
      </c>
      <c r="S3" s="1">
        <f t="shared" si="5"/>
        <v>14869148.93899432</v>
      </c>
      <c r="T3" s="3">
        <f t="shared" si="6"/>
        <v>0.52700000000000002</v>
      </c>
      <c r="U3" s="1">
        <f t="shared" si="7"/>
        <v>7836041.4908500072</v>
      </c>
      <c r="V3" s="1">
        <f>R3*Hispanic_Latino!I3</f>
        <v>16950918.468945857</v>
      </c>
      <c r="W3" s="3">
        <f t="shared" si="8"/>
        <v>0.503</v>
      </c>
      <c r="X3" s="1">
        <f t="shared" ref="X3:X29" si="31">V3*W3</f>
        <v>8526311.9898797665</v>
      </c>
      <c r="Y3" s="1">
        <f t="shared" si="9"/>
        <v>3092610.6333021466</v>
      </c>
      <c r="Z3" s="3">
        <f t="shared" si="10"/>
        <v>0.42700000000000005</v>
      </c>
      <c r="AA3" s="1">
        <f t="shared" ref="AA3:AA29" si="32">Y3*Z3</f>
        <v>1320544.7404200167</v>
      </c>
      <c r="AB3" s="10">
        <v>41.7</v>
      </c>
      <c r="AC3" s="11">
        <f t="shared" ref="AC3:AC29" si="33">AB3/100</f>
        <v>0.41700000000000004</v>
      </c>
      <c r="AD3" s="12">
        <f t="shared" si="11"/>
        <v>3267629.3016844532</v>
      </c>
      <c r="AE3" s="12">
        <f t="shared" si="12"/>
        <v>3555472.0997798629</v>
      </c>
      <c r="AF3" s="12">
        <f t="shared" si="13"/>
        <v>550667.15675514704</v>
      </c>
      <c r="AG3" s="12">
        <f t="shared" si="14"/>
        <v>7373768.5582194626</v>
      </c>
      <c r="AH3" s="13">
        <f t="shared" si="15"/>
        <v>0.21975900000000004</v>
      </c>
      <c r="AI3" s="13">
        <f t="shared" si="16"/>
        <v>0.20975100000000002</v>
      </c>
      <c r="AJ3" s="14">
        <f t="shared" si="17"/>
        <v>0.17805900000000005</v>
      </c>
      <c r="AK3" s="10">
        <v>33.299999999999997</v>
      </c>
      <c r="AL3" s="11">
        <f t="shared" ref="AL3:AL29" si="34">AK3/100</f>
        <v>0.33299999999999996</v>
      </c>
      <c r="AM3" s="12">
        <f t="shared" si="18"/>
        <v>2609401.8164530522</v>
      </c>
      <c r="AN3" s="12">
        <f t="shared" si="19"/>
        <v>2839261.8926299619</v>
      </c>
      <c r="AO3" s="12">
        <f t="shared" si="20"/>
        <v>439741.39855986548</v>
      </c>
      <c r="AP3" s="12">
        <f t="shared" ref="AP3:AP29" si="35">SUM(AM3:AO3)</f>
        <v>5888405.1076428797</v>
      </c>
      <c r="AQ3" s="13">
        <f t="shared" si="21"/>
        <v>0.17549100000000001</v>
      </c>
      <c r="AR3" s="13">
        <f t="shared" si="22"/>
        <v>0.16749899999999998</v>
      </c>
      <c r="AS3" s="14">
        <f t="shared" si="23"/>
        <v>0.14219099999999998</v>
      </c>
      <c r="AT3" s="10">
        <v>29.1</v>
      </c>
      <c r="AU3" s="11">
        <f t="shared" ref="AU3:AU29" si="36">AT3/100</f>
        <v>0.29100000000000004</v>
      </c>
      <c r="AV3" s="12">
        <f t="shared" si="24"/>
        <v>2280288.0738373525</v>
      </c>
      <c r="AW3" s="12">
        <f t="shared" si="25"/>
        <v>2481156.7890550122</v>
      </c>
      <c r="AX3" s="12">
        <f t="shared" si="26"/>
        <v>384278.51946222491</v>
      </c>
      <c r="AY3" s="12">
        <f t="shared" ref="AY3:AY29" si="37">SUM(AV3:AX3)</f>
        <v>5145723.3823545901</v>
      </c>
      <c r="AZ3" s="13">
        <f t="shared" si="27"/>
        <v>0.15335700000000002</v>
      </c>
      <c r="BA3" s="13">
        <f t="shared" si="28"/>
        <v>0.146373</v>
      </c>
      <c r="BB3" s="14">
        <f t="shared" si="29"/>
        <v>0.12425700000000003</v>
      </c>
    </row>
    <row r="4" spans="1:54" x14ac:dyDescent="0.25">
      <c r="D4" s="3"/>
      <c r="F4" s="3"/>
      <c r="G4" s="1"/>
      <c r="I4" s="3"/>
      <c r="K4" s="3"/>
      <c r="L4" s="1"/>
      <c r="N4" s="3"/>
      <c r="P4" s="3"/>
      <c r="Q4" s="1"/>
      <c r="S4" s="1"/>
      <c r="T4" s="3"/>
      <c r="U4" s="1"/>
      <c r="V4" s="1"/>
      <c r="W4" s="3"/>
      <c r="X4" s="1"/>
      <c r="Y4" s="1"/>
      <c r="Z4" s="3"/>
      <c r="AA4" s="1"/>
      <c r="AB4" s="10"/>
      <c r="AC4" s="11"/>
      <c r="AD4" s="12"/>
      <c r="AE4" s="12"/>
      <c r="AF4" s="12"/>
      <c r="AG4" s="12"/>
      <c r="AH4" s="13"/>
      <c r="AI4" s="13"/>
      <c r="AJ4" s="14"/>
      <c r="AK4" s="10"/>
      <c r="AL4" s="11"/>
      <c r="AM4" s="12"/>
      <c r="AN4" s="12"/>
      <c r="AO4" s="12"/>
      <c r="AP4" s="12"/>
      <c r="AQ4" s="13"/>
      <c r="AR4" s="13"/>
      <c r="AS4" s="14"/>
      <c r="AT4" s="10"/>
      <c r="AU4" s="11"/>
      <c r="AV4" s="12"/>
      <c r="AW4" s="12"/>
      <c r="AX4" s="12"/>
      <c r="AY4" s="12"/>
      <c r="AZ4" s="13"/>
      <c r="BA4" s="13"/>
      <c r="BB4" s="14"/>
    </row>
    <row r="5" spans="1:54" x14ac:dyDescent="0.25">
      <c r="A5" s="2" t="s">
        <v>70</v>
      </c>
      <c r="B5" s="2">
        <v>34027247</v>
      </c>
      <c r="C5" s="2">
        <v>9780995</v>
      </c>
      <c r="D5" s="3">
        <f t="shared" si="0"/>
        <v>0.28744596940210887</v>
      </c>
      <c r="E5" s="2">
        <v>53</v>
      </c>
      <c r="F5" s="3">
        <f>E5/100</f>
        <v>0.53</v>
      </c>
      <c r="G5" s="1">
        <f t="shared" si="2"/>
        <v>5183927.3500000006</v>
      </c>
      <c r="H5" s="2">
        <v>10390605</v>
      </c>
      <c r="I5" s="3">
        <v>0.30536131824005625</v>
      </c>
      <c r="J5" s="2">
        <v>51.3</v>
      </c>
      <c r="K5" s="3">
        <f>J5/100</f>
        <v>0.51300000000000001</v>
      </c>
      <c r="L5" s="1">
        <f t="shared" si="30"/>
        <v>5330380.3650000002</v>
      </c>
      <c r="M5" s="2">
        <v>1649379</v>
      </c>
      <c r="N5" s="3">
        <f t="shared" si="3"/>
        <v>4.8472302211225025E-2</v>
      </c>
      <c r="O5" s="2">
        <v>44.5</v>
      </c>
      <c r="P5" s="3">
        <f>O5/100</f>
        <v>0.44500000000000001</v>
      </c>
      <c r="Q5" s="1">
        <f t="shared" si="4"/>
        <v>733973.65500000003</v>
      </c>
      <c r="R5" s="2">
        <v>33580481</v>
      </c>
      <c r="S5" s="1">
        <f t="shared" si="5"/>
        <v>9652573.9140340984</v>
      </c>
      <c r="T5" s="3">
        <f t="shared" si="6"/>
        <v>0.53</v>
      </c>
      <c r="U5" s="1">
        <f t="shared" si="7"/>
        <v>5115864.1744380724</v>
      </c>
      <c r="V5" s="1">
        <f>R5*Hispanic_Latino!I5</f>
        <v>10254179.945295162</v>
      </c>
      <c r="W5" s="3">
        <f t="shared" si="8"/>
        <v>0.51300000000000001</v>
      </c>
      <c r="X5" s="1">
        <f t="shared" si="31"/>
        <v>5260394.3119364185</v>
      </c>
      <c r="Y5" s="1">
        <f t="shared" si="9"/>
        <v>1627723.2234302999</v>
      </c>
      <c r="Z5" s="3">
        <f t="shared" si="10"/>
        <v>0.44500000000000001</v>
      </c>
      <c r="AA5" s="1">
        <f t="shared" si="32"/>
        <v>724336.83442648349</v>
      </c>
      <c r="AB5" s="10">
        <v>38.799999999999997</v>
      </c>
      <c r="AC5" s="11">
        <f t="shared" si="33"/>
        <v>0.38799999999999996</v>
      </c>
      <c r="AD5" s="12">
        <f t="shared" si="11"/>
        <v>1984955.2996819718</v>
      </c>
      <c r="AE5" s="12">
        <f t="shared" si="12"/>
        <v>2041032.9930313302</v>
      </c>
      <c r="AF5" s="12">
        <f t="shared" si="13"/>
        <v>281042.69175747555</v>
      </c>
      <c r="AG5" s="12">
        <f t="shared" si="14"/>
        <v>4307030.9844707781</v>
      </c>
      <c r="AH5" s="13">
        <f t="shared" si="15"/>
        <v>0.20563999999999999</v>
      </c>
      <c r="AI5" s="13">
        <f t="shared" si="16"/>
        <v>0.199044</v>
      </c>
      <c r="AJ5" s="14">
        <f t="shared" si="17"/>
        <v>0.17265999999999998</v>
      </c>
      <c r="AK5" s="10">
        <v>33.200000000000003</v>
      </c>
      <c r="AL5" s="11">
        <f t="shared" si="34"/>
        <v>0.33200000000000002</v>
      </c>
      <c r="AM5" s="12">
        <f t="shared" si="18"/>
        <v>1698466.90591344</v>
      </c>
      <c r="AN5" s="12">
        <f t="shared" si="19"/>
        <v>1746450.911562891</v>
      </c>
      <c r="AO5" s="12">
        <f t="shared" si="20"/>
        <v>240479.82902959254</v>
      </c>
      <c r="AP5" s="12">
        <f t="shared" si="35"/>
        <v>3685397.6465059239</v>
      </c>
      <c r="AQ5" s="13">
        <f t="shared" si="21"/>
        <v>0.17596000000000001</v>
      </c>
      <c r="AR5" s="13">
        <f t="shared" si="22"/>
        <v>0.170316</v>
      </c>
      <c r="AS5" s="14">
        <f t="shared" si="23"/>
        <v>0.14774000000000001</v>
      </c>
      <c r="AT5" s="10">
        <v>31.5</v>
      </c>
      <c r="AU5" s="11">
        <f t="shared" si="36"/>
        <v>0.315</v>
      </c>
      <c r="AV5" s="12">
        <f t="shared" si="24"/>
        <v>1611497.2149479927</v>
      </c>
      <c r="AW5" s="12">
        <f t="shared" si="25"/>
        <v>1657024.2082599718</v>
      </c>
      <c r="AX5" s="12">
        <f t="shared" si="26"/>
        <v>228166.1028443423</v>
      </c>
      <c r="AY5" s="12">
        <f t="shared" si="37"/>
        <v>3496687.5260523069</v>
      </c>
      <c r="AZ5" s="13">
        <f t="shared" si="27"/>
        <v>0.16694999999999999</v>
      </c>
      <c r="BA5" s="13">
        <f t="shared" si="28"/>
        <v>0.16159500000000002</v>
      </c>
      <c r="BB5" s="14">
        <f t="shared" si="29"/>
        <v>0.14017499999999999</v>
      </c>
    </row>
    <row r="6" spans="1:54" x14ac:dyDescent="0.25">
      <c r="D6" s="3"/>
      <c r="F6" s="3"/>
      <c r="G6" s="1"/>
      <c r="I6" s="3"/>
      <c r="K6" s="3"/>
      <c r="L6" s="1"/>
      <c r="N6" s="3"/>
      <c r="P6" s="3"/>
      <c r="Q6" s="1"/>
      <c r="S6" s="1"/>
      <c r="T6" s="3"/>
      <c r="U6" s="1"/>
      <c r="V6" s="1"/>
      <c r="W6" s="3"/>
      <c r="X6" s="1"/>
      <c r="Y6" s="1"/>
      <c r="Z6" s="3"/>
      <c r="AA6" s="1"/>
      <c r="AB6" s="10"/>
      <c r="AC6" s="11"/>
      <c r="AD6" s="12"/>
      <c r="AE6" s="12"/>
      <c r="AF6" s="12"/>
      <c r="AG6" s="12"/>
      <c r="AH6" s="13"/>
      <c r="AI6" s="13"/>
      <c r="AJ6" s="14"/>
      <c r="AK6" s="10"/>
      <c r="AL6" s="11"/>
      <c r="AM6" s="12"/>
      <c r="AN6" s="12"/>
      <c r="AO6" s="12"/>
      <c r="AP6" s="12"/>
      <c r="AQ6" s="13"/>
      <c r="AR6" s="13"/>
      <c r="AS6" s="14"/>
      <c r="AT6" s="10"/>
      <c r="AU6" s="11"/>
      <c r="AV6" s="12"/>
      <c r="AW6" s="12"/>
      <c r="AX6" s="12"/>
      <c r="AY6" s="12"/>
      <c r="AZ6" s="13"/>
      <c r="BA6" s="13"/>
      <c r="BB6" s="14"/>
    </row>
    <row r="7" spans="1:54" x14ac:dyDescent="0.25">
      <c r="A7" s="2" t="s">
        <v>71</v>
      </c>
      <c r="B7" s="2">
        <f>SUM(B8:B10)</f>
        <v>8614948</v>
      </c>
      <c r="C7" s="2">
        <f>SUM(C8:C10)</f>
        <v>2288619</v>
      </c>
      <c r="D7" s="3">
        <f>AVERAGE(D8:D10)</f>
        <v>0.263510396792353</v>
      </c>
      <c r="E7" s="3">
        <f>AVERAGE(E8:E10)</f>
        <v>49.766666666666673</v>
      </c>
      <c r="F7" s="3">
        <f>AVERAGE(F8:F10)</f>
        <v>0.4976666666666667</v>
      </c>
      <c r="G7" s="1">
        <f>SUM(G8:G10)</f>
        <v>1139778.537</v>
      </c>
      <c r="H7" s="1">
        <f>SUM(H8:H10)</f>
        <v>3035081</v>
      </c>
      <c r="I7" s="3"/>
      <c r="J7" s="3">
        <f t="shared" ref="J7:K7" si="38">AVERAGE(J8:J10)</f>
        <v>47.6</v>
      </c>
      <c r="K7" s="3">
        <f t="shared" si="38"/>
        <v>0.47599999999999998</v>
      </c>
      <c r="L7" s="1">
        <f>SUM(L8:L10)</f>
        <v>1461011.202</v>
      </c>
      <c r="M7" s="2">
        <f>SUM(M8:M10)</f>
        <v>796079</v>
      </c>
      <c r="N7" s="3">
        <f>AVERAGE(N8:N10)</f>
        <v>0.1014286346253192</v>
      </c>
      <c r="O7" s="3">
        <f>AVERAGE(O8:O10)</f>
        <v>40.766666666666666</v>
      </c>
      <c r="P7" s="3">
        <f>AVERAGE(P8:P10)</f>
        <v>0.40766666666666662</v>
      </c>
      <c r="Q7" s="1">
        <f>SUM(Q8:Q10)</f>
        <v>333743.33600000001</v>
      </c>
      <c r="R7" s="2">
        <f>SUM(R8:R10)</f>
        <v>8457238</v>
      </c>
      <c r="S7" s="1">
        <f>SUM(S8:S10)</f>
        <v>2246524.9558314625</v>
      </c>
      <c r="T7" s="3">
        <f>AVERAGE(T8:T10)</f>
        <v>0.4976666666666667</v>
      </c>
      <c r="U7" s="1">
        <f>SUM(U8:U10)</f>
        <v>1118790.3489143532</v>
      </c>
      <c r="V7" s="1">
        <f>SUM(V8:V10)</f>
        <v>2980366.2148291683</v>
      </c>
      <c r="W7" s="3">
        <f>AVERAGE(W8:W10)</f>
        <v>0.47599999999999998</v>
      </c>
      <c r="X7" s="1">
        <f>SUM(X8:X10)</f>
        <v>1434560.4218310819</v>
      </c>
      <c r="Y7" s="1">
        <f>SUM(Y8:Y10)</f>
        <v>782344.97883648693</v>
      </c>
      <c r="Z7" s="3">
        <f>AVERAGE(Z8:Z10)</f>
        <v>0.40766666666666662</v>
      </c>
      <c r="AA7" s="1">
        <f>SUM(AA8:AA10)</f>
        <v>327945.28673190559</v>
      </c>
      <c r="AB7" s="32">
        <f>AVERAGE(AB8:AB10)</f>
        <v>45.366666666666667</v>
      </c>
      <c r="AC7" s="11">
        <f>AVERAGE(AC8:AC10)</f>
        <v>0.45366666666666672</v>
      </c>
      <c r="AD7" s="12">
        <f>SUM(AD8:AD10)</f>
        <v>526462.17234610114</v>
      </c>
      <c r="AE7" s="12">
        <f>SUM(AE8:AE10)</f>
        <v>679121.88711225754</v>
      </c>
      <c r="AF7" s="12">
        <f>SUM(AF8:AF10)</f>
        <v>155981.63158184991</v>
      </c>
      <c r="AG7" s="12">
        <f>SUM(AG8:AG10)</f>
        <v>1361565.6910402086</v>
      </c>
      <c r="AH7" s="13">
        <f>AVERAGE(AH8:AH10)</f>
        <v>0.22601499999999999</v>
      </c>
      <c r="AI7" s="13">
        <f t="shared" ref="AI7:AJ7" si="39">AVERAGE(AI8:AI10)</f>
        <v>0.21737899999999999</v>
      </c>
      <c r="AJ7" s="13">
        <f t="shared" si="39"/>
        <v>0.18627533333333335</v>
      </c>
      <c r="AK7" s="10">
        <f>AVERAGE(AK8:AK10)</f>
        <v>40.300000000000004</v>
      </c>
      <c r="AL7" s="16">
        <f>AVERAGE(AL8:AL10)</f>
        <v>0.40300000000000002</v>
      </c>
      <c r="AM7" s="12">
        <f>SUM(AM8:AM10)</f>
        <v>460585.56084768253</v>
      </c>
      <c r="AN7" s="12">
        <f t="shared" ref="AN7:AP7" si="40">SUM(AN8:AN10)</f>
        <v>577029.13541582343</v>
      </c>
      <c r="AO7" s="12">
        <f t="shared" si="40"/>
        <v>127279.5987945962</v>
      </c>
      <c r="AP7" s="12">
        <f t="shared" si="40"/>
        <v>1164894.2950581021</v>
      </c>
      <c r="AQ7" s="13">
        <f>AVERAGE(AQ8:AQ10)</f>
        <v>0.20028066666666669</v>
      </c>
      <c r="AR7" s="13">
        <f>AVERAGE(AR8:AR10)</f>
        <v>0.19012366666666666</v>
      </c>
      <c r="AS7" s="13">
        <f>AVERAGE(AS8:AS10)</f>
        <v>0.163193</v>
      </c>
      <c r="AT7" s="32">
        <f>AVERAGE(AT8:AT10)</f>
        <v>19.566666666666666</v>
      </c>
      <c r="AU7" s="11">
        <f>AVERAGE(AU8:AU10)</f>
        <v>0.19566666666666666</v>
      </c>
      <c r="AV7" s="12">
        <f>SUM(AV8:AV10)</f>
        <v>194501.80796107085</v>
      </c>
      <c r="AW7" s="12">
        <f t="shared" ref="AW7:AY7" si="41">SUM(AW8:AW10)</f>
        <v>258231.40825660242</v>
      </c>
      <c r="AX7" s="12">
        <f t="shared" si="41"/>
        <v>62596.396898213949</v>
      </c>
      <c r="AY7" s="12">
        <f t="shared" si="41"/>
        <v>515329.61311588722</v>
      </c>
      <c r="AZ7" s="13">
        <f>AVERAGE(AZ8:AZ10)</f>
        <v>9.7429000000000002E-2</v>
      </c>
      <c r="BA7" s="13">
        <f>AVERAGE(BA8:BA10)</f>
        <v>9.3484333333333322E-2</v>
      </c>
      <c r="BB7" s="14">
        <f>AVERAGE(BB8:BB10)</f>
        <v>7.9652000000000001E-2</v>
      </c>
    </row>
    <row r="8" spans="1:54" x14ac:dyDescent="0.25">
      <c r="A8" s="2" t="s">
        <v>72</v>
      </c>
      <c r="B8" s="2">
        <v>5004309</v>
      </c>
      <c r="C8" s="2">
        <v>1364959</v>
      </c>
      <c r="D8" s="3">
        <f t="shared" si="0"/>
        <v>0.27275673824298219</v>
      </c>
      <c r="E8" s="2">
        <v>49.9</v>
      </c>
      <c r="F8" s="3">
        <f t="shared" ref="F8:F29" si="42">E8/100</f>
        <v>0.499</v>
      </c>
      <c r="G8" s="1">
        <f t="shared" si="2"/>
        <v>681114.54099999997</v>
      </c>
      <c r="H8" s="2">
        <v>1672014</v>
      </c>
      <c r="I8" s="3">
        <v>0.33411485981381245</v>
      </c>
      <c r="J8" s="2">
        <v>48.3</v>
      </c>
      <c r="K8" s="3">
        <f t="shared" ref="K8:K29" si="43">J8/100</f>
        <v>0.48299999999999998</v>
      </c>
      <c r="L8" s="1">
        <f t="shared" si="30"/>
        <v>807582.76199999999</v>
      </c>
      <c r="M8" s="2">
        <v>362741</v>
      </c>
      <c r="N8" s="3">
        <f t="shared" si="3"/>
        <v>7.248573179633791E-2</v>
      </c>
      <c r="O8" s="2">
        <v>42.6</v>
      </c>
      <c r="P8" s="3">
        <f t="shared" ref="P8:P29" si="44">O8/100</f>
        <v>0.42599999999999999</v>
      </c>
      <c r="Q8" s="1">
        <f t="shared" si="4"/>
        <v>154527.666</v>
      </c>
      <c r="R8" s="2">
        <v>4889535</v>
      </c>
      <c r="S8" s="1">
        <f t="shared" si="5"/>
        <v>1333653.6181248999</v>
      </c>
      <c r="T8" s="3">
        <f t="shared" si="6"/>
        <v>0.499</v>
      </c>
      <c r="U8" s="1">
        <f t="shared" si="7"/>
        <v>665493.15544432506</v>
      </c>
      <c r="V8" s="1">
        <f>R8*Hispanic_Latino!I8</f>
        <v>1633666.3010797293</v>
      </c>
      <c r="W8" s="3">
        <f t="shared" si="8"/>
        <v>0.48299999999999998</v>
      </c>
      <c r="X8" s="1">
        <f t="shared" si="31"/>
        <v>789060.82342150924</v>
      </c>
      <c r="Y8" s="1">
        <f t="shared" si="9"/>
        <v>354421.5226188071</v>
      </c>
      <c r="Z8" s="3">
        <f t="shared" si="10"/>
        <v>0.42599999999999999</v>
      </c>
      <c r="AA8" s="1">
        <f t="shared" si="32"/>
        <v>150983.56863561182</v>
      </c>
      <c r="AB8" s="10">
        <v>49.9</v>
      </c>
      <c r="AC8" s="11">
        <f t="shared" si="33"/>
        <v>0.499</v>
      </c>
      <c r="AD8" s="12">
        <f t="shared" si="11"/>
        <v>332081.0845667182</v>
      </c>
      <c r="AE8" s="12">
        <f t="shared" si="12"/>
        <v>393741.3508873331</v>
      </c>
      <c r="AF8" s="12">
        <f t="shared" si="13"/>
        <v>75340.800749170303</v>
      </c>
      <c r="AG8" s="12">
        <f t="shared" si="14"/>
        <v>801163.2362032216</v>
      </c>
      <c r="AH8" s="13">
        <f t="shared" si="15"/>
        <v>0.249001</v>
      </c>
      <c r="AI8" s="13">
        <f t="shared" si="16"/>
        <v>0.24101699999999998</v>
      </c>
      <c r="AJ8" s="14">
        <f t="shared" si="17"/>
        <v>0.21257400000000001</v>
      </c>
      <c r="AK8" s="10">
        <v>42.2</v>
      </c>
      <c r="AL8" s="11">
        <f t="shared" si="34"/>
        <v>0.42200000000000004</v>
      </c>
      <c r="AM8" s="12">
        <f t="shared" si="18"/>
        <v>280838.11159750522</v>
      </c>
      <c r="AN8" s="12">
        <f t="shared" si="19"/>
        <v>332983.66748387692</v>
      </c>
      <c r="AO8" s="12">
        <f t="shared" si="20"/>
        <v>63715.065964228197</v>
      </c>
      <c r="AP8" s="12">
        <f t="shared" si="35"/>
        <v>677536.84504561033</v>
      </c>
      <c r="AQ8" s="13">
        <f t="shared" si="21"/>
        <v>0.21057800000000004</v>
      </c>
      <c r="AR8" s="13">
        <f t="shared" si="22"/>
        <v>0.20382600000000001</v>
      </c>
      <c r="AS8" s="14">
        <f t="shared" si="23"/>
        <v>0.17977200000000002</v>
      </c>
      <c r="AT8" s="10">
        <v>14.1</v>
      </c>
      <c r="AU8" s="11">
        <f t="shared" si="36"/>
        <v>0.14099999999999999</v>
      </c>
      <c r="AV8" s="12">
        <f t="shared" si="24"/>
        <v>93834.534917649828</v>
      </c>
      <c r="AW8" s="12">
        <f t="shared" si="25"/>
        <v>111257.57610243279</v>
      </c>
      <c r="AX8" s="12">
        <f t="shared" si="26"/>
        <v>21288.683177621264</v>
      </c>
      <c r="AY8" s="12">
        <f t="shared" si="37"/>
        <v>226380.79419770389</v>
      </c>
      <c r="AZ8" s="13">
        <f t="shared" si="27"/>
        <v>7.0358999999999991E-2</v>
      </c>
      <c r="BA8" s="13">
        <f t="shared" si="28"/>
        <v>6.8102999999999997E-2</v>
      </c>
      <c r="BB8" s="14">
        <f t="shared" si="29"/>
        <v>6.0065999999999994E-2</v>
      </c>
    </row>
    <row r="9" spans="1:54" x14ac:dyDescent="0.25">
      <c r="A9" s="2" t="s">
        <v>73</v>
      </c>
      <c r="B9" s="2">
        <v>1954862</v>
      </c>
      <c r="C9" s="2">
        <v>433614</v>
      </c>
      <c r="D9" s="3">
        <f t="shared" si="0"/>
        <v>0.22181309985052652</v>
      </c>
      <c r="E9" s="2">
        <v>50.4</v>
      </c>
      <c r="F9" s="3">
        <f t="shared" si="42"/>
        <v>0.504</v>
      </c>
      <c r="G9" s="1">
        <f t="shared" si="2"/>
        <v>218541.45600000001</v>
      </c>
      <c r="H9" s="2">
        <v>791878</v>
      </c>
      <c r="I9" s="3">
        <v>0.40508127939465804</v>
      </c>
      <c r="J9" s="2">
        <v>51.5</v>
      </c>
      <c r="K9" s="3">
        <f t="shared" si="43"/>
        <v>0.51500000000000001</v>
      </c>
      <c r="L9" s="1">
        <f t="shared" si="30"/>
        <v>407817.17</v>
      </c>
      <c r="M9" s="2">
        <v>323726</v>
      </c>
      <c r="N9" s="3">
        <f t="shared" si="3"/>
        <v>0.16560043624562756</v>
      </c>
      <c r="O9" s="2">
        <v>42.9</v>
      </c>
      <c r="P9" s="3">
        <f t="shared" si="44"/>
        <v>0.42899999999999999</v>
      </c>
      <c r="Q9" s="1">
        <f t="shared" si="4"/>
        <v>138878.454</v>
      </c>
      <c r="R9" s="2">
        <v>1928985</v>
      </c>
      <c r="S9" s="1">
        <f t="shared" si="5"/>
        <v>427874.14241516788</v>
      </c>
      <c r="T9" s="3">
        <f t="shared" si="6"/>
        <v>0.504</v>
      </c>
      <c r="U9" s="1">
        <f t="shared" si="7"/>
        <v>215648.56777724461</v>
      </c>
      <c r="V9" s="1">
        <f>R9*Hispanic_Latino!I9</f>
        <v>781395.71173310443</v>
      </c>
      <c r="W9" s="3">
        <f t="shared" si="8"/>
        <v>0.51500000000000001</v>
      </c>
      <c r="X9" s="1">
        <f t="shared" si="31"/>
        <v>402418.7915425488</v>
      </c>
      <c r="Y9" s="1">
        <f t="shared" si="9"/>
        <v>319440.75751127186</v>
      </c>
      <c r="Z9" s="3">
        <f t="shared" si="10"/>
        <v>0.42899999999999999</v>
      </c>
      <c r="AA9" s="1">
        <f t="shared" si="32"/>
        <v>137040.08497233564</v>
      </c>
      <c r="AB9" s="10">
        <v>47.6</v>
      </c>
      <c r="AC9" s="11">
        <f t="shared" si="33"/>
        <v>0.47600000000000003</v>
      </c>
      <c r="AD9" s="12">
        <f t="shared" si="11"/>
        <v>102648.71826196845</v>
      </c>
      <c r="AE9" s="12">
        <f t="shared" si="12"/>
        <v>191551.34477425323</v>
      </c>
      <c r="AF9" s="12">
        <f t="shared" si="13"/>
        <v>65231.080446831766</v>
      </c>
      <c r="AG9" s="12">
        <f t="shared" si="14"/>
        <v>359431.14348305343</v>
      </c>
      <c r="AH9" s="13">
        <f t="shared" si="15"/>
        <v>0.23990400000000003</v>
      </c>
      <c r="AI9" s="13">
        <f t="shared" si="16"/>
        <v>0.24514000000000002</v>
      </c>
      <c r="AJ9" s="14">
        <f t="shared" si="17"/>
        <v>0.20420400000000002</v>
      </c>
      <c r="AK9" s="10">
        <v>33.1</v>
      </c>
      <c r="AL9" s="11">
        <f t="shared" si="34"/>
        <v>0.33100000000000002</v>
      </c>
      <c r="AM9" s="12">
        <f t="shared" si="18"/>
        <v>71379.675934267972</v>
      </c>
      <c r="AN9" s="12">
        <f t="shared" si="19"/>
        <v>133200.62000058367</v>
      </c>
      <c r="AO9" s="12">
        <f t="shared" si="20"/>
        <v>45360.268125843097</v>
      </c>
      <c r="AP9" s="12">
        <f t="shared" si="35"/>
        <v>249940.56406069471</v>
      </c>
      <c r="AQ9" s="13">
        <f t="shared" si="21"/>
        <v>0.16682400000000003</v>
      </c>
      <c r="AR9" s="13">
        <f t="shared" si="22"/>
        <v>0.17046500000000003</v>
      </c>
      <c r="AS9" s="14">
        <f t="shared" si="23"/>
        <v>0.14199900000000001</v>
      </c>
      <c r="AT9" s="10">
        <v>24.2</v>
      </c>
      <c r="AU9" s="11">
        <f t="shared" si="36"/>
        <v>0.24199999999999999</v>
      </c>
      <c r="AV9" s="12">
        <f t="shared" si="24"/>
        <v>52186.953402093197</v>
      </c>
      <c r="AW9" s="12">
        <f t="shared" si="25"/>
        <v>97385.3475532968</v>
      </c>
      <c r="AX9" s="12">
        <f t="shared" si="26"/>
        <v>33163.700563305225</v>
      </c>
      <c r="AY9" s="12">
        <f t="shared" si="37"/>
        <v>182736.00151869524</v>
      </c>
      <c r="AZ9" s="13">
        <f t="shared" si="27"/>
        <v>0.12196800000000001</v>
      </c>
      <c r="BA9" s="13">
        <f t="shared" si="28"/>
        <v>0.12462999999999999</v>
      </c>
      <c r="BB9" s="14">
        <f t="shared" si="29"/>
        <v>0.10381800000000001</v>
      </c>
    </row>
    <row r="10" spans="1:54" x14ac:dyDescent="0.25">
      <c r="A10" s="2" t="s">
        <v>74</v>
      </c>
      <c r="B10" s="2">
        <v>1655777</v>
      </c>
      <c r="C10" s="2">
        <v>490046</v>
      </c>
      <c r="D10" s="3">
        <f t="shared" si="0"/>
        <v>0.29596135228355025</v>
      </c>
      <c r="E10" s="2">
        <v>49</v>
      </c>
      <c r="F10" s="3">
        <f t="shared" si="42"/>
        <v>0.49</v>
      </c>
      <c r="G10" s="1">
        <f t="shared" si="2"/>
        <v>240122.54</v>
      </c>
      <c r="H10" s="2">
        <v>571189</v>
      </c>
      <c r="I10" s="3">
        <v>0.34496734765611553</v>
      </c>
      <c r="J10" s="2">
        <v>43</v>
      </c>
      <c r="K10" s="3">
        <f t="shared" si="43"/>
        <v>0.43</v>
      </c>
      <c r="L10" s="1">
        <f t="shared" si="30"/>
        <v>245611.27</v>
      </c>
      <c r="M10" s="2">
        <v>109612</v>
      </c>
      <c r="N10" s="3">
        <f t="shared" si="3"/>
        <v>6.6199735833992135E-2</v>
      </c>
      <c r="O10" s="2">
        <v>36.799999999999997</v>
      </c>
      <c r="P10" s="3">
        <f t="shared" si="44"/>
        <v>0.36799999999999999</v>
      </c>
      <c r="Q10" s="1">
        <f t="shared" si="4"/>
        <v>40337.216</v>
      </c>
      <c r="R10" s="2">
        <v>1638718</v>
      </c>
      <c r="S10" s="1">
        <f t="shared" si="5"/>
        <v>484997.19529139489</v>
      </c>
      <c r="T10" s="3">
        <f t="shared" si="6"/>
        <v>0.49</v>
      </c>
      <c r="U10" s="1">
        <f t="shared" si="7"/>
        <v>237648.62569278351</v>
      </c>
      <c r="V10" s="1">
        <f>R10*Hispanic_Latino!I10</f>
        <v>565304.20201633428</v>
      </c>
      <c r="W10" s="3">
        <f t="shared" si="8"/>
        <v>0.43</v>
      </c>
      <c r="X10" s="1">
        <f t="shared" si="31"/>
        <v>243080.80686702373</v>
      </c>
      <c r="Y10" s="1">
        <f t="shared" si="9"/>
        <v>108482.69870640793</v>
      </c>
      <c r="Z10" s="3">
        <f t="shared" si="10"/>
        <v>0.36799999999999999</v>
      </c>
      <c r="AA10" s="1">
        <f t="shared" si="32"/>
        <v>39921.63312395812</v>
      </c>
      <c r="AB10" s="10">
        <v>38.6</v>
      </c>
      <c r="AC10" s="11">
        <f t="shared" si="33"/>
        <v>0.38600000000000001</v>
      </c>
      <c r="AD10" s="12">
        <f t="shared" si="11"/>
        <v>91732.369517414438</v>
      </c>
      <c r="AE10" s="12">
        <f t="shared" si="12"/>
        <v>93829.191450671162</v>
      </c>
      <c r="AF10" s="12">
        <f t="shared" si="13"/>
        <v>15409.750385847834</v>
      </c>
      <c r="AG10" s="12">
        <f t="shared" si="14"/>
        <v>200971.31135393344</v>
      </c>
      <c r="AH10" s="13">
        <f t="shared" si="15"/>
        <v>0.18914</v>
      </c>
      <c r="AI10" s="13">
        <f t="shared" si="16"/>
        <v>0.16597999999999999</v>
      </c>
      <c r="AJ10" s="14">
        <f t="shared" si="17"/>
        <v>0.14204800000000001</v>
      </c>
      <c r="AK10" s="10">
        <v>45.6</v>
      </c>
      <c r="AL10" s="11">
        <f t="shared" si="34"/>
        <v>0.45600000000000002</v>
      </c>
      <c r="AM10" s="12">
        <f t="shared" si="18"/>
        <v>108367.77331590929</v>
      </c>
      <c r="AN10" s="12">
        <f t="shared" si="19"/>
        <v>110844.84793136282</v>
      </c>
      <c r="AO10" s="12">
        <f t="shared" si="20"/>
        <v>18204.264704524903</v>
      </c>
      <c r="AP10" s="12">
        <f t="shared" si="35"/>
        <v>237416.88595179701</v>
      </c>
      <c r="AQ10" s="13">
        <f t="shared" si="21"/>
        <v>0.22344000000000003</v>
      </c>
      <c r="AR10" s="13">
        <f t="shared" si="22"/>
        <v>0.19607999999999998</v>
      </c>
      <c r="AS10" s="14">
        <f t="shared" si="23"/>
        <v>0.16780800000000001</v>
      </c>
      <c r="AT10" s="10">
        <v>20.399999999999999</v>
      </c>
      <c r="AU10" s="11">
        <f t="shared" si="36"/>
        <v>0.20399999999999999</v>
      </c>
      <c r="AV10" s="12">
        <f t="shared" si="24"/>
        <v>48480.319641327835</v>
      </c>
      <c r="AW10" s="12">
        <f t="shared" si="25"/>
        <v>49588.484600872835</v>
      </c>
      <c r="AX10" s="12">
        <f t="shared" si="26"/>
        <v>8144.0131572874561</v>
      </c>
      <c r="AY10" s="12">
        <f t="shared" si="37"/>
        <v>106212.81739948812</v>
      </c>
      <c r="AZ10" s="13">
        <f t="shared" si="27"/>
        <v>9.9960000000000007E-2</v>
      </c>
      <c r="BA10" s="13">
        <f t="shared" si="28"/>
        <v>8.7719999999999979E-2</v>
      </c>
      <c r="BB10" s="14">
        <f t="shared" si="29"/>
        <v>7.5072E-2</v>
      </c>
    </row>
    <row r="11" spans="1:54" x14ac:dyDescent="0.25">
      <c r="D11" s="3"/>
      <c r="F11" s="3"/>
      <c r="G11" s="1"/>
      <c r="I11" s="3"/>
      <c r="K11" s="3"/>
      <c r="L11" s="1"/>
      <c r="N11" s="3"/>
      <c r="P11" s="3"/>
      <c r="Q11" s="1"/>
      <c r="S11" s="1"/>
      <c r="T11" s="3"/>
      <c r="U11" s="1"/>
      <c r="V11" s="1"/>
      <c r="W11" s="3"/>
      <c r="X11" s="1"/>
      <c r="Y11" s="1"/>
      <c r="Z11" s="3"/>
      <c r="AA11" s="1"/>
      <c r="AB11" s="10"/>
      <c r="AC11" s="11"/>
      <c r="AD11" s="12"/>
      <c r="AE11" s="12"/>
      <c r="AF11" s="12"/>
      <c r="AG11" s="12"/>
      <c r="AH11" s="13"/>
      <c r="AI11" s="13"/>
      <c r="AJ11" s="14"/>
      <c r="AK11" s="10"/>
      <c r="AL11" s="11"/>
      <c r="AM11" s="12"/>
      <c r="AN11" s="12"/>
      <c r="AO11" s="12"/>
      <c r="AP11" s="12"/>
      <c r="AQ11" s="13"/>
      <c r="AR11" s="13"/>
      <c r="AS11" s="14"/>
      <c r="AT11" s="10"/>
      <c r="AU11" s="11"/>
      <c r="AV11" s="12"/>
      <c r="AW11" s="12"/>
      <c r="AX11" s="12"/>
      <c r="AY11" s="12"/>
      <c r="AZ11" s="13"/>
      <c r="BA11" s="13"/>
      <c r="BB11" s="14"/>
    </row>
    <row r="12" spans="1:54" x14ac:dyDescent="0.25">
      <c r="A12" s="2" t="s">
        <v>75</v>
      </c>
      <c r="B12" s="2">
        <v>4732850</v>
      </c>
      <c r="C12" s="2">
        <v>1545385</v>
      </c>
      <c r="D12" s="3">
        <f t="shared" si="0"/>
        <v>0.32652313088308316</v>
      </c>
      <c r="E12" s="2">
        <v>56.6</v>
      </c>
      <c r="F12" s="3">
        <f t="shared" si="42"/>
        <v>0.56600000000000006</v>
      </c>
      <c r="G12" s="1">
        <f t="shared" si="2"/>
        <v>874687.91</v>
      </c>
      <c r="H12" s="2">
        <v>1634338</v>
      </c>
      <c r="I12" s="3">
        <v>0.34531793739501571</v>
      </c>
      <c r="J12" s="2">
        <v>50.9</v>
      </c>
      <c r="K12" s="3">
        <f t="shared" si="43"/>
        <v>0.50900000000000001</v>
      </c>
      <c r="L12" s="1">
        <f t="shared" si="30"/>
        <v>831878.04200000002</v>
      </c>
      <c r="M12" s="2">
        <v>187554</v>
      </c>
      <c r="N12" s="3">
        <f t="shared" si="3"/>
        <v>3.9628131041550017E-2</v>
      </c>
      <c r="O12" s="2">
        <v>35.1</v>
      </c>
      <c r="P12" s="3">
        <f t="shared" si="44"/>
        <v>0.35100000000000003</v>
      </c>
      <c r="Q12" s="1">
        <f t="shared" si="4"/>
        <v>65831.454000000012</v>
      </c>
      <c r="R12" s="2">
        <v>4686538</v>
      </c>
      <c r="S12" s="1">
        <f t="shared" si="5"/>
        <v>1530263.0607625428</v>
      </c>
      <c r="T12" s="3">
        <f t="shared" si="6"/>
        <v>0.56600000000000006</v>
      </c>
      <c r="U12" s="1">
        <f t="shared" si="7"/>
        <v>866128.89239159925</v>
      </c>
      <c r="V12" s="1">
        <f>R12*Hispanic_Latino!I12</f>
        <v>1618345.6356833621</v>
      </c>
      <c r="W12" s="3">
        <f t="shared" si="8"/>
        <v>0.50900000000000001</v>
      </c>
      <c r="X12" s="1">
        <f t="shared" si="31"/>
        <v>823737.92856283137</v>
      </c>
      <c r="Y12" s="1">
        <f t="shared" si="9"/>
        <v>185718.74199520375</v>
      </c>
      <c r="Z12" s="3">
        <f t="shared" si="10"/>
        <v>0.35100000000000003</v>
      </c>
      <c r="AA12" s="1">
        <f t="shared" si="32"/>
        <v>65187.278440316521</v>
      </c>
      <c r="AB12" s="10">
        <v>35.9</v>
      </c>
      <c r="AC12" s="11">
        <f t="shared" si="33"/>
        <v>0.35899999999999999</v>
      </c>
      <c r="AD12" s="12">
        <f t="shared" si="11"/>
        <v>310940.27236858412</v>
      </c>
      <c r="AE12" s="12">
        <f t="shared" si="12"/>
        <v>295721.91635405645</v>
      </c>
      <c r="AF12" s="12">
        <f t="shared" si="13"/>
        <v>23402.23296007363</v>
      </c>
      <c r="AG12" s="12">
        <f t="shared" si="14"/>
        <v>630064.42168271414</v>
      </c>
      <c r="AH12" s="13">
        <f t="shared" si="15"/>
        <v>0.20319400000000001</v>
      </c>
      <c r="AI12" s="13">
        <f t="shared" si="16"/>
        <v>0.182731</v>
      </c>
      <c r="AJ12" s="14">
        <f t="shared" si="17"/>
        <v>0.12600900000000001</v>
      </c>
      <c r="AK12" s="10">
        <v>27.8</v>
      </c>
      <c r="AL12" s="11">
        <f t="shared" si="34"/>
        <v>0.27800000000000002</v>
      </c>
      <c r="AM12" s="12">
        <f t="shared" si="18"/>
        <v>240783.83208486461</v>
      </c>
      <c r="AN12" s="12">
        <f t="shared" si="19"/>
        <v>228999.14414046714</v>
      </c>
      <c r="AO12" s="12">
        <f t="shared" si="20"/>
        <v>18122.063406407993</v>
      </c>
      <c r="AP12" s="12">
        <f t="shared" si="35"/>
        <v>487905.03963173978</v>
      </c>
      <c r="AQ12" s="13">
        <f t="shared" si="21"/>
        <v>0.15734800000000002</v>
      </c>
      <c r="AR12" s="13">
        <f t="shared" si="22"/>
        <v>0.14150200000000002</v>
      </c>
      <c r="AS12" s="14">
        <f t="shared" si="23"/>
        <v>9.7578000000000012E-2</v>
      </c>
      <c r="AT12" s="10">
        <v>39</v>
      </c>
      <c r="AU12" s="11">
        <f t="shared" si="36"/>
        <v>0.39</v>
      </c>
      <c r="AV12" s="12">
        <f t="shared" si="24"/>
        <v>337790.26803272375</v>
      </c>
      <c r="AW12" s="12">
        <f t="shared" si="25"/>
        <v>321257.79213950422</v>
      </c>
      <c r="AX12" s="12">
        <f t="shared" si="26"/>
        <v>25423.038591723445</v>
      </c>
      <c r="AY12" s="12">
        <f t="shared" si="37"/>
        <v>684471.09876395133</v>
      </c>
      <c r="AZ12" s="13">
        <f t="shared" si="27"/>
        <v>0.22074000000000005</v>
      </c>
      <c r="BA12" s="13">
        <f t="shared" si="28"/>
        <v>0.19850999999999999</v>
      </c>
      <c r="BB12" s="14">
        <f t="shared" si="29"/>
        <v>0.13689000000000001</v>
      </c>
    </row>
    <row r="13" spans="1:54" x14ac:dyDescent="0.25">
      <c r="A13" s="2" t="s">
        <v>76</v>
      </c>
      <c r="B13" s="2">
        <v>136602</v>
      </c>
      <c r="C13" s="2">
        <v>40601</v>
      </c>
      <c r="D13" s="3">
        <f t="shared" si="0"/>
        <v>0.29722112414166701</v>
      </c>
      <c r="E13" s="2">
        <v>50.4</v>
      </c>
      <c r="F13" s="3">
        <f t="shared" si="42"/>
        <v>0.504</v>
      </c>
      <c r="G13" s="1">
        <f t="shared" si="2"/>
        <v>20462.903999999999</v>
      </c>
      <c r="H13" s="2">
        <v>50904</v>
      </c>
      <c r="I13" s="3">
        <v>0.37264461720911846</v>
      </c>
      <c r="J13" s="2">
        <v>47.8</v>
      </c>
      <c r="K13" s="3">
        <f t="shared" si="43"/>
        <v>0.47799999999999998</v>
      </c>
      <c r="L13" s="1">
        <f t="shared" si="30"/>
        <v>24332.111999999997</v>
      </c>
      <c r="M13" s="2">
        <v>9859</v>
      </c>
      <c r="N13" s="3">
        <f t="shared" si="3"/>
        <v>7.2173174624090425E-2</v>
      </c>
      <c r="O13" s="2">
        <v>34.1</v>
      </c>
      <c r="P13" s="3">
        <f t="shared" si="44"/>
        <v>0.34100000000000003</v>
      </c>
      <c r="Q13" s="1">
        <f t="shared" si="4"/>
        <v>3361.9190000000003</v>
      </c>
      <c r="R13" s="2">
        <v>135631</v>
      </c>
      <c r="S13" s="1">
        <f t="shared" si="5"/>
        <v>40312.39828845844</v>
      </c>
      <c r="T13" s="3">
        <f t="shared" si="6"/>
        <v>0.504</v>
      </c>
      <c r="U13" s="1">
        <f t="shared" si="7"/>
        <v>20317.448737383053</v>
      </c>
      <c r="V13" s="1">
        <f>R13*Hispanic_Latino!I13</f>
        <v>50542.162076689943</v>
      </c>
      <c r="W13" s="3">
        <f t="shared" si="8"/>
        <v>0.47799999999999998</v>
      </c>
      <c r="X13" s="1">
        <f t="shared" si="31"/>
        <v>24159.153472657792</v>
      </c>
      <c r="Y13" s="1">
        <f t="shared" si="9"/>
        <v>9788.9198474400091</v>
      </c>
      <c r="Z13" s="3">
        <f t="shared" si="10"/>
        <v>0.34100000000000003</v>
      </c>
      <c r="AA13" s="1">
        <f t="shared" si="32"/>
        <v>3338.0216679770433</v>
      </c>
      <c r="AB13" s="10">
        <v>55.5</v>
      </c>
      <c r="AC13" s="11">
        <f t="shared" si="33"/>
        <v>0.55500000000000005</v>
      </c>
      <c r="AD13" s="12">
        <f t="shared" si="11"/>
        <v>11276.184049247595</v>
      </c>
      <c r="AE13" s="12">
        <f t="shared" si="12"/>
        <v>13408.330177325075</v>
      </c>
      <c r="AF13" s="12">
        <f t="shared" si="13"/>
        <v>1852.6020257272592</v>
      </c>
      <c r="AG13" s="12">
        <f t="shared" si="14"/>
        <v>26537.116252299926</v>
      </c>
      <c r="AH13" s="13">
        <f t="shared" si="15"/>
        <v>0.27972000000000002</v>
      </c>
      <c r="AI13" s="13">
        <f t="shared" si="16"/>
        <v>0.26529000000000003</v>
      </c>
      <c r="AJ13" s="14">
        <f t="shared" si="17"/>
        <v>0.18925500000000003</v>
      </c>
      <c r="AK13" s="10">
        <v>23.3</v>
      </c>
      <c r="AL13" s="11">
        <f t="shared" si="34"/>
        <v>0.23300000000000001</v>
      </c>
      <c r="AM13" s="12">
        <f t="shared" si="18"/>
        <v>4733.9655558102513</v>
      </c>
      <c r="AN13" s="12">
        <f t="shared" si="19"/>
        <v>5629.0827591292655</v>
      </c>
      <c r="AO13" s="12">
        <f t="shared" si="20"/>
        <v>777.75904863865117</v>
      </c>
      <c r="AP13" s="12">
        <f t="shared" si="35"/>
        <v>11140.807363578167</v>
      </c>
      <c r="AQ13" s="13">
        <f t="shared" si="21"/>
        <v>0.11743199999999999</v>
      </c>
      <c r="AR13" s="13">
        <f t="shared" si="22"/>
        <v>0.111374</v>
      </c>
      <c r="AS13" s="14">
        <f t="shared" si="23"/>
        <v>7.945300000000001E-2</v>
      </c>
      <c r="AT13" s="10">
        <v>25.6</v>
      </c>
      <c r="AU13" s="11">
        <f t="shared" si="36"/>
        <v>0.25600000000000001</v>
      </c>
      <c r="AV13" s="12">
        <f t="shared" si="24"/>
        <v>5201.2668767700616</v>
      </c>
      <c r="AW13" s="12">
        <f t="shared" si="25"/>
        <v>6184.7432890003947</v>
      </c>
      <c r="AX13" s="12">
        <f t="shared" si="26"/>
        <v>854.5335470021231</v>
      </c>
      <c r="AY13" s="12">
        <f t="shared" si="37"/>
        <v>12240.54371277258</v>
      </c>
      <c r="AZ13" s="13">
        <f t="shared" si="27"/>
        <v>0.129024</v>
      </c>
      <c r="BA13" s="13">
        <f t="shared" si="28"/>
        <v>0.12236799999999999</v>
      </c>
      <c r="BB13" s="14">
        <f t="shared" si="29"/>
        <v>8.7296000000000012E-2</v>
      </c>
    </row>
    <row r="14" spans="1:54" x14ac:dyDescent="0.25">
      <c r="A14" s="2" t="s">
        <v>77</v>
      </c>
      <c r="B14" s="2">
        <v>1256641</v>
      </c>
      <c r="C14" s="2">
        <v>458202</v>
      </c>
      <c r="D14" s="3">
        <f t="shared" si="0"/>
        <v>0.36462442336355411</v>
      </c>
      <c r="E14" s="2">
        <v>63.1</v>
      </c>
      <c r="F14" s="3">
        <f t="shared" si="42"/>
        <v>0.63100000000000001</v>
      </c>
      <c r="G14" s="1">
        <f t="shared" si="2"/>
        <v>289125.462</v>
      </c>
      <c r="H14" s="2">
        <v>392308</v>
      </c>
      <c r="I14" s="3">
        <v>0.31218780861041456</v>
      </c>
      <c r="J14" s="2">
        <v>56.7</v>
      </c>
      <c r="K14" s="3">
        <f t="shared" si="43"/>
        <v>0.56700000000000006</v>
      </c>
      <c r="L14" s="1">
        <f t="shared" si="30"/>
        <v>222438.63600000003</v>
      </c>
      <c r="M14" s="2">
        <v>34474</v>
      </c>
      <c r="N14" s="3">
        <f t="shared" si="3"/>
        <v>2.7433451558559686E-2</v>
      </c>
      <c r="O14" s="2">
        <v>38.5</v>
      </c>
      <c r="P14" s="3">
        <f t="shared" si="44"/>
        <v>0.38500000000000001</v>
      </c>
      <c r="Q14" s="1">
        <f t="shared" si="4"/>
        <v>13272.49</v>
      </c>
      <c r="R14" s="2">
        <v>1245715</v>
      </c>
      <c r="S14" s="1">
        <f t="shared" si="5"/>
        <v>454218.11355032981</v>
      </c>
      <c r="T14" s="3">
        <f t="shared" si="6"/>
        <v>0.63100000000000001</v>
      </c>
      <c r="U14" s="1">
        <f t="shared" si="7"/>
        <v>286611.62965025811</v>
      </c>
      <c r="V14" s="1">
        <f>R14*Hispanic_Latino!I14</f>
        <v>388897.03600312257</v>
      </c>
      <c r="W14" s="3">
        <f t="shared" si="8"/>
        <v>0.56700000000000006</v>
      </c>
      <c r="X14" s="1">
        <f t="shared" si="31"/>
        <v>220504.61941377053</v>
      </c>
      <c r="Y14" s="1">
        <f t="shared" si="9"/>
        <v>34174.262108271178</v>
      </c>
      <c r="Z14" s="3">
        <f t="shared" si="10"/>
        <v>0.38500000000000001</v>
      </c>
      <c r="AA14" s="1">
        <f t="shared" si="32"/>
        <v>13157.090911684403</v>
      </c>
      <c r="AB14" s="10">
        <v>29.7</v>
      </c>
      <c r="AC14" s="11">
        <f t="shared" si="33"/>
        <v>0.29699999999999999</v>
      </c>
      <c r="AD14" s="12">
        <f t="shared" si="11"/>
        <v>85123.654006126657</v>
      </c>
      <c r="AE14" s="12">
        <f t="shared" si="12"/>
        <v>65489.871965889848</v>
      </c>
      <c r="AF14" s="12">
        <f t="shared" si="13"/>
        <v>3907.6560007702674</v>
      </c>
      <c r="AG14" s="12">
        <f t="shared" si="14"/>
        <v>154521.18197278678</v>
      </c>
      <c r="AH14" s="13">
        <f t="shared" si="15"/>
        <v>0.18740699999999999</v>
      </c>
      <c r="AI14" s="13">
        <f t="shared" si="16"/>
        <v>0.16839900000000002</v>
      </c>
      <c r="AJ14" s="14">
        <f t="shared" si="17"/>
        <v>0.11434499999999999</v>
      </c>
      <c r="AK14" s="10">
        <v>27.6</v>
      </c>
      <c r="AL14" s="11">
        <f t="shared" si="34"/>
        <v>0.27600000000000002</v>
      </c>
      <c r="AM14" s="12">
        <f t="shared" si="18"/>
        <v>79104.809783471239</v>
      </c>
      <c r="AN14" s="12">
        <f t="shared" si="19"/>
        <v>60859.274958200673</v>
      </c>
      <c r="AO14" s="12">
        <f t="shared" si="20"/>
        <v>3631.3570916248955</v>
      </c>
      <c r="AP14" s="12">
        <f t="shared" si="35"/>
        <v>143595.44183329682</v>
      </c>
      <c r="AQ14" s="13">
        <f t="shared" si="21"/>
        <v>0.17415600000000001</v>
      </c>
      <c r="AR14" s="13">
        <f t="shared" si="22"/>
        <v>0.15649200000000005</v>
      </c>
      <c r="AS14" s="14">
        <f t="shared" si="23"/>
        <v>0.10626000000000001</v>
      </c>
      <c r="AT14" s="10">
        <v>44.7</v>
      </c>
      <c r="AU14" s="11">
        <f t="shared" si="36"/>
        <v>0.44700000000000001</v>
      </c>
      <c r="AV14" s="12">
        <f t="shared" si="24"/>
        <v>128115.39845366537</v>
      </c>
      <c r="AW14" s="12">
        <f t="shared" si="25"/>
        <v>98565.564877955432</v>
      </c>
      <c r="AX14" s="12">
        <f t="shared" si="26"/>
        <v>5881.2196375229287</v>
      </c>
      <c r="AY14" s="12">
        <f t="shared" si="37"/>
        <v>232562.18296914373</v>
      </c>
      <c r="AZ14" s="13">
        <f t="shared" si="27"/>
        <v>0.282057</v>
      </c>
      <c r="BA14" s="13">
        <f t="shared" si="28"/>
        <v>0.25344900000000004</v>
      </c>
      <c r="BB14" s="14">
        <f t="shared" si="29"/>
        <v>0.172095</v>
      </c>
    </row>
    <row r="15" spans="1:54" x14ac:dyDescent="0.25">
      <c r="A15" s="2" t="s">
        <v>78</v>
      </c>
      <c r="B15" s="2">
        <v>742919</v>
      </c>
      <c r="C15" s="2">
        <v>256492</v>
      </c>
      <c r="D15" s="3">
        <f t="shared" si="0"/>
        <v>0.34524894369372705</v>
      </c>
      <c r="E15" s="2">
        <v>57.5</v>
      </c>
      <c r="F15" s="3">
        <f t="shared" si="42"/>
        <v>0.57499999999999996</v>
      </c>
      <c r="G15" s="1">
        <f t="shared" si="2"/>
        <v>147482.9</v>
      </c>
      <c r="H15" s="2">
        <v>246123</v>
      </c>
      <c r="I15" s="3">
        <v>0.33129183666052425</v>
      </c>
      <c r="J15" s="2">
        <v>49.2</v>
      </c>
      <c r="K15" s="3">
        <f t="shared" si="43"/>
        <v>0.49200000000000005</v>
      </c>
      <c r="L15" s="1">
        <f t="shared" si="30"/>
        <v>121092.51600000002</v>
      </c>
      <c r="M15" s="2">
        <v>21591</v>
      </c>
      <c r="N15" s="3">
        <f t="shared" si="3"/>
        <v>2.9062387689640458E-2</v>
      </c>
      <c r="O15" s="2">
        <v>34.700000000000003</v>
      </c>
      <c r="P15" s="3">
        <f t="shared" si="44"/>
        <v>0.34700000000000003</v>
      </c>
      <c r="Q15" s="1">
        <f t="shared" si="4"/>
        <v>7492.0770000000002</v>
      </c>
      <c r="R15" s="2">
        <v>732073</v>
      </c>
      <c r="S15" s="1">
        <f t="shared" si="5"/>
        <v>252747.42995669783</v>
      </c>
      <c r="T15" s="3">
        <f t="shared" si="6"/>
        <v>0.57499999999999996</v>
      </c>
      <c r="U15" s="1">
        <f t="shared" si="7"/>
        <v>145329.77222510125</v>
      </c>
      <c r="V15" s="1">
        <f>R15*Hispanic_Latino!I15</f>
        <v>242529.80873957998</v>
      </c>
      <c r="W15" s="3">
        <f t="shared" si="8"/>
        <v>0.49200000000000005</v>
      </c>
      <c r="X15" s="1">
        <f t="shared" si="31"/>
        <v>119324.66589987336</v>
      </c>
      <c r="Y15" s="1">
        <f t="shared" si="9"/>
        <v>21275.789343118158</v>
      </c>
      <c r="Z15" s="3">
        <f t="shared" si="10"/>
        <v>0.34700000000000003</v>
      </c>
      <c r="AA15" s="1">
        <f t="shared" si="32"/>
        <v>7382.6989020620013</v>
      </c>
      <c r="AB15" s="10">
        <v>27.9</v>
      </c>
      <c r="AC15" s="11">
        <f t="shared" si="33"/>
        <v>0.27899999999999997</v>
      </c>
      <c r="AD15" s="12">
        <f t="shared" si="11"/>
        <v>40547.006450803245</v>
      </c>
      <c r="AE15" s="12">
        <f t="shared" si="12"/>
        <v>33291.581786064664</v>
      </c>
      <c r="AF15" s="12">
        <f t="shared" si="13"/>
        <v>2059.772993675298</v>
      </c>
      <c r="AG15" s="12">
        <f t="shared" si="14"/>
        <v>75898.361230543218</v>
      </c>
      <c r="AH15" s="13">
        <f t="shared" si="15"/>
        <v>0.16042499999999998</v>
      </c>
      <c r="AI15" s="13">
        <f t="shared" si="16"/>
        <v>0.137268</v>
      </c>
      <c r="AJ15" s="14">
        <f t="shared" si="17"/>
        <v>9.6812999999999996E-2</v>
      </c>
      <c r="AK15" s="10">
        <v>28.7</v>
      </c>
      <c r="AL15" s="11">
        <f t="shared" si="34"/>
        <v>0.28699999999999998</v>
      </c>
      <c r="AM15" s="12">
        <f t="shared" si="18"/>
        <v>41709.644628604052</v>
      </c>
      <c r="AN15" s="12">
        <f t="shared" si="19"/>
        <v>34246.17911326365</v>
      </c>
      <c r="AO15" s="12">
        <f t="shared" si="20"/>
        <v>2118.8345848917943</v>
      </c>
      <c r="AP15" s="12">
        <f t="shared" si="35"/>
        <v>78074.658326759498</v>
      </c>
      <c r="AQ15" s="13">
        <f t="shared" si="21"/>
        <v>0.16502499999999998</v>
      </c>
      <c r="AR15" s="13">
        <f t="shared" si="22"/>
        <v>0.141204</v>
      </c>
      <c r="AS15" s="14">
        <f t="shared" si="23"/>
        <v>9.9588999999999997E-2</v>
      </c>
      <c r="AT15" s="10">
        <v>45.7</v>
      </c>
      <c r="AU15" s="11">
        <f t="shared" si="36"/>
        <v>0.45700000000000002</v>
      </c>
      <c r="AV15" s="12">
        <f t="shared" si="24"/>
        <v>66415.70590687127</v>
      </c>
      <c r="AW15" s="12">
        <f t="shared" si="25"/>
        <v>54531.37231624213</v>
      </c>
      <c r="AX15" s="12">
        <f t="shared" si="26"/>
        <v>3373.8933982423346</v>
      </c>
      <c r="AY15" s="12">
        <f t="shared" si="37"/>
        <v>124320.97162135574</v>
      </c>
      <c r="AZ15" s="13">
        <f t="shared" si="27"/>
        <v>0.26277499999999998</v>
      </c>
      <c r="BA15" s="13">
        <f t="shared" si="28"/>
        <v>0.22484400000000004</v>
      </c>
      <c r="BB15" s="14">
        <f t="shared" si="29"/>
        <v>0.158579</v>
      </c>
    </row>
    <row r="16" spans="1:54" x14ac:dyDescent="0.25">
      <c r="A16" s="2" t="s">
        <v>79</v>
      </c>
      <c r="B16" s="2">
        <v>394332</v>
      </c>
      <c r="C16" s="2">
        <v>114773</v>
      </c>
      <c r="D16" s="3">
        <f t="shared" si="0"/>
        <v>0.29105677449458833</v>
      </c>
      <c r="E16" s="2">
        <v>49.8</v>
      </c>
      <c r="F16" s="3">
        <f t="shared" si="42"/>
        <v>0.498</v>
      </c>
      <c r="G16" s="1">
        <f t="shared" si="2"/>
        <v>57156.953999999998</v>
      </c>
      <c r="H16" s="2">
        <v>152363</v>
      </c>
      <c r="I16" s="3">
        <v>0.38638254060030636</v>
      </c>
      <c r="J16" s="2">
        <v>46.1</v>
      </c>
      <c r="K16" s="3">
        <f t="shared" si="43"/>
        <v>0.46100000000000002</v>
      </c>
      <c r="L16" s="1">
        <f t="shared" si="30"/>
        <v>70239.343000000008</v>
      </c>
      <c r="M16" s="2">
        <v>30057</v>
      </c>
      <c r="N16" s="3">
        <f t="shared" si="3"/>
        <v>7.6222573871762886E-2</v>
      </c>
      <c r="O16" s="2">
        <v>31.6</v>
      </c>
      <c r="P16" s="3">
        <f t="shared" si="44"/>
        <v>0.316</v>
      </c>
      <c r="Q16" s="1">
        <f t="shared" si="4"/>
        <v>9498.0120000000006</v>
      </c>
      <c r="R16" s="2">
        <v>390999</v>
      </c>
      <c r="S16" s="1">
        <f t="shared" si="5"/>
        <v>113802.90777060954</v>
      </c>
      <c r="T16" s="3">
        <f t="shared" si="6"/>
        <v>0.498</v>
      </c>
      <c r="U16" s="1">
        <f t="shared" si="7"/>
        <v>56673.848069763553</v>
      </c>
      <c r="V16" s="1">
        <f>R16*Hispanic_Latino!I16</f>
        <v>151075.18699217919</v>
      </c>
      <c r="W16" s="3">
        <f t="shared" si="8"/>
        <v>0.46100000000000002</v>
      </c>
      <c r="X16" s="1">
        <f t="shared" si="31"/>
        <v>69645.661203394615</v>
      </c>
      <c r="Y16" s="1">
        <f t="shared" si="9"/>
        <v>29802.950161285418</v>
      </c>
      <c r="Z16" s="3">
        <f t="shared" si="10"/>
        <v>0.316</v>
      </c>
      <c r="AA16" s="1">
        <f t="shared" si="32"/>
        <v>9417.7322509661917</v>
      </c>
      <c r="AB16" s="10">
        <v>45.8</v>
      </c>
      <c r="AC16" s="11">
        <f t="shared" si="33"/>
        <v>0.45799999999999996</v>
      </c>
      <c r="AD16" s="12">
        <f t="shared" si="11"/>
        <v>25956.622415951704</v>
      </c>
      <c r="AE16" s="12">
        <f t="shared" si="12"/>
        <v>31897.712831154731</v>
      </c>
      <c r="AF16" s="12">
        <f t="shared" si="13"/>
        <v>4313.3213709425154</v>
      </c>
      <c r="AG16" s="12">
        <f t="shared" si="14"/>
        <v>62167.656618048954</v>
      </c>
      <c r="AH16" s="13">
        <f t="shared" si="15"/>
        <v>0.22808399999999998</v>
      </c>
      <c r="AI16" s="13">
        <f t="shared" si="16"/>
        <v>0.21113799999999999</v>
      </c>
      <c r="AJ16" s="14">
        <f t="shared" si="17"/>
        <v>0.14472799999999997</v>
      </c>
      <c r="AK16" s="10">
        <v>25.9</v>
      </c>
      <c r="AL16" s="11">
        <f t="shared" si="34"/>
        <v>0.25900000000000001</v>
      </c>
      <c r="AM16" s="12">
        <f t="shared" si="18"/>
        <v>14678.526650068761</v>
      </c>
      <c r="AN16" s="12">
        <f t="shared" si="19"/>
        <v>18038.226251679207</v>
      </c>
      <c r="AO16" s="12">
        <f t="shared" si="20"/>
        <v>2439.1926530002438</v>
      </c>
      <c r="AP16" s="12">
        <f t="shared" si="35"/>
        <v>35155.945554748214</v>
      </c>
      <c r="AQ16" s="13">
        <f t="shared" si="21"/>
        <v>0.12898200000000001</v>
      </c>
      <c r="AR16" s="13">
        <f t="shared" si="22"/>
        <v>0.11939900000000002</v>
      </c>
      <c r="AS16" s="14">
        <f t="shared" si="23"/>
        <v>8.1844E-2</v>
      </c>
      <c r="AT16" s="10">
        <v>31.6</v>
      </c>
      <c r="AU16" s="11">
        <f t="shared" si="36"/>
        <v>0.316</v>
      </c>
      <c r="AV16" s="12">
        <f t="shared" si="24"/>
        <v>17908.935990045284</v>
      </c>
      <c r="AW16" s="12">
        <f t="shared" si="25"/>
        <v>22008.028940272699</v>
      </c>
      <c r="AX16" s="12">
        <f t="shared" si="26"/>
        <v>2976.0033913053167</v>
      </c>
      <c r="AY16" s="12">
        <f t="shared" si="37"/>
        <v>42892.968321623302</v>
      </c>
      <c r="AZ16" s="13">
        <f t="shared" si="27"/>
        <v>0.15736800000000001</v>
      </c>
      <c r="BA16" s="13">
        <f t="shared" si="28"/>
        <v>0.14567600000000003</v>
      </c>
      <c r="BB16" s="14">
        <f t="shared" si="29"/>
        <v>9.9856E-2</v>
      </c>
    </row>
    <row r="17" spans="1:54" x14ac:dyDescent="0.25">
      <c r="A17" s="2" t="s">
        <v>80</v>
      </c>
      <c r="B17" s="2">
        <v>182818</v>
      </c>
      <c r="C17" s="2">
        <v>50144</v>
      </c>
      <c r="D17" s="3">
        <f t="shared" si="0"/>
        <v>0.27428371385749761</v>
      </c>
      <c r="E17" s="2">
        <v>47.9</v>
      </c>
      <c r="F17" s="3">
        <f t="shared" si="42"/>
        <v>0.47899999999999998</v>
      </c>
      <c r="G17" s="1">
        <f t="shared" si="2"/>
        <v>24018.975999999999</v>
      </c>
      <c r="H17" s="2">
        <v>69719</v>
      </c>
      <c r="I17" s="3">
        <v>0.38135741557177083</v>
      </c>
      <c r="J17" s="2">
        <v>35.4</v>
      </c>
      <c r="K17" s="3">
        <f t="shared" si="43"/>
        <v>0.35399999999999998</v>
      </c>
      <c r="L17" s="1">
        <f t="shared" si="30"/>
        <v>24680.525999999998</v>
      </c>
      <c r="M17" s="2">
        <v>17720</v>
      </c>
      <c r="N17" s="3">
        <f t="shared" si="3"/>
        <v>9.6926998435602624E-2</v>
      </c>
      <c r="O17" s="2">
        <v>34.5</v>
      </c>
      <c r="P17" s="3">
        <f t="shared" si="44"/>
        <v>0.34499999999999997</v>
      </c>
      <c r="Q17" s="1">
        <f t="shared" si="4"/>
        <v>6113.4</v>
      </c>
      <c r="R17" s="2">
        <v>179119</v>
      </c>
      <c r="S17" s="1">
        <f t="shared" si="5"/>
        <v>49129.424542441113</v>
      </c>
      <c r="T17" s="3">
        <f t="shared" si="6"/>
        <v>0.47899999999999998</v>
      </c>
      <c r="U17" s="1">
        <f t="shared" si="7"/>
        <v>23532.994355829291</v>
      </c>
      <c r="V17" s="1">
        <f>R17*Hispanic_Latino!I17</f>
        <v>68308.358919800026</v>
      </c>
      <c r="W17" s="3">
        <f t="shared" si="8"/>
        <v>0.35399999999999998</v>
      </c>
      <c r="X17" s="1">
        <f t="shared" si="31"/>
        <v>24181.159057609209</v>
      </c>
      <c r="Y17" s="1">
        <f t="shared" si="9"/>
        <v>17361.467032786706</v>
      </c>
      <c r="Z17" s="3">
        <f t="shared" si="10"/>
        <v>0.34499999999999997</v>
      </c>
      <c r="AA17" s="1">
        <f t="shared" si="32"/>
        <v>5989.7061263114128</v>
      </c>
      <c r="AB17" s="10">
        <v>67.3</v>
      </c>
      <c r="AC17" s="11">
        <f t="shared" si="33"/>
        <v>0.67299999999999993</v>
      </c>
      <c r="AD17" s="12">
        <f t="shared" si="11"/>
        <v>15837.705201473111</v>
      </c>
      <c r="AE17" s="12">
        <f t="shared" si="12"/>
        <v>16273.920045770996</v>
      </c>
      <c r="AF17" s="12">
        <f t="shared" si="13"/>
        <v>4031.0722230075803</v>
      </c>
      <c r="AG17" s="12">
        <f t="shared" si="14"/>
        <v>36142.697470251682</v>
      </c>
      <c r="AH17" s="13">
        <f t="shared" si="15"/>
        <v>0.3223669999999999</v>
      </c>
      <c r="AI17" s="13">
        <f t="shared" si="16"/>
        <v>0.23824199999999998</v>
      </c>
      <c r="AJ17" s="14">
        <f t="shared" si="17"/>
        <v>0.23218499999999995</v>
      </c>
      <c r="AK17" s="10">
        <v>25.7</v>
      </c>
      <c r="AL17" s="11">
        <f t="shared" si="34"/>
        <v>0.25700000000000001</v>
      </c>
      <c r="AM17" s="12">
        <f t="shared" si="18"/>
        <v>6047.9795494481277</v>
      </c>
      <c r="AN17" s="12">
        <f t="shared" si="19"/>
        <v>6214.5578778055669</v>
      </c>
      <c r="AO17" s="12">
        <f t="shared" si="20"/>
        <v>1539.3544744620331</v>
      </c>
      <c r="AP17" s="12">
        <f t="shared" si="35"/>
        <v>13801.891901715728</v>
      </c>
      <c r="AQ17" s="13">
        <f t="shared" si="21"/>
        <v>0.12310299999999999</v>
      </c>
      <c r="AR17" s="13">
        <f t="shared" si="22"/>
        <v>9.0978000000000003E-2</v>
      </c>
      <c r="AS17" s="14">
        <f t="shared" si="23"/>
        <v>8.866499999999998E-2</v>
      </c>
      <c r="AT17" s="10">
        <v>15.5</v>
      </c>
      <c r="AU17" s="11">
        <f t="shared" si="36"/>
        <v>0.155</v>
      </c>
      <c r="AV17" s="12">
        <f t="shared" si="24"/>
        <v>3647.61412515354</v>
      </c>
      <c r="AW17" s="12">
        <f t="shared" si="25"/>
        <v>3748.0796539294274</v>
      </c>
      <c r="AX17" s="12">
        <f t="shared" si="26"/>
        <v>928.40444957826901</v>
      </c>
      <c r="AY17" s="12">
        <f t="shared" si="37"/>
        <v>8324.0982286612361</v>
      </c>
      <c r="AZ17" s="13">
        <f t="shared" si="27"/>
        <v>7.4244999999999992E-2</v>
      </c>
      <c r="BA17" s="13">
        <f t="shared" si="28"/>
        <v>5.4870000000000002E-2</v>
      </c>
      <c r="BB17" s="14">
        <f t="shared" si="29"/>
        <v>5.3474999999999995E-2</v>
      </c>
    </row>
    <row r="18" spans="1:54" x14ac:dyDescent="0.25">
      <c r="A18" s="2" t="s">
        <v>81</v>
      </c>
      <c r="B18" s="2">
        <v>1978916</v>
      </c>
      <c r="C18" s="2">
        <v>611631</v>
      </c>
      <c r="D18" s="3">
        <f t="shared" si="0"/>
        <v>0.30907375553080574</v>
      </c>
      <c r="E18" s="2">
        <v>53.8</v>
      </c>
      <c r="F18" s="3">
        <f t="shared" si="42"/>
        <v>0.53799999999999992</v>
      </c>
      <c r="G18" s="1">
        <f t="shared" si="2"/>
        <v>329057.47799999994</v>
      </c>
      <c r="H18" s="2">
        <v>708020</v>
      </c>
      <c r="I18" s="3">
        <v>0.35778173505090666</v>
      </c>
      <c r="J18" s="2">
        <v>51</v>
      </c>
      <c r="K18" s="3">
        <f t="shared" si="43"/>
        <v>0.51</v>
      </c>
      <c r="L18" s="1">
        <f t="shared" si="30"/>
        <v>361090.2</v>
      </c>
      <c r="M18" s="2">
        <v>71656</v>
      </c>
      <c r="N18" s="3">
        <f t="shared" si="3"/>
        <v>3.6209722898799139E-2</v>
      </c>
      <c r="O18" s="2">
        <v>35.4</v>
      </c>
      <c r="P18" s="3">
        <f t="shared" si="44"/>
        <v>0.35399999999999998</v>
      </c>
      <c r="Q18" s="1">
        <f t="shared" si="4"/>
        <v>25366.223999999998</v>
      </c>
      <c r="R18" s="2">
        <v>1962867</v>
      </c>
      <c r="S18" s="1">
        <f t="shared" si="5"/>
        <v>606670.67529748601</v>
      </c>
      <c r="T18" s="3">
        <f t="shared" si="6"/>
        <v>0.53799999999999992</v>
      </c>
      <c r="U18" s="1">
        <f t="shared" si="7"/>
        <v>326388.82331004745</v>
      </c>
      <c r="V18" s="1">
        <f>R18*Hispanic_Latino!I18</f>
        <v>702277.96093416796</v>
      </c>
      <c r="W18" s="3">
        <f t="shared" si="8"/>
        <v>0.51</v>
      </c>
      <c r="X18" s="1">
        <f t="shared" si="31"/>
        <v>358161.76007642568</v>
      </c>
      <c r="Y18" s="1">
        <f t="shared" si="9"/>
        <v>71074.870157197176</v>
      </c>
      <c r="Z18" s="3">
        <f t="shared" si="10"/>
        <v>0.35399999999999998</v>
      </c>
      <c r="AA18" s="1">
        <f t="shared" si="32"/>
        <v>25160.504035647798</v>
      </c>
      <c r="AB18" s="10">
        <v>36.4</v>
      </c>
      <c r="AC18" s="11">
        <f t="shared" si="33"/>
        <v>0.36399999999999999</v>
      </c>
      <c r="AD18" s="12">
        <f t="shared" si="11"/>
        <v>118805.53168485727</v>
      </c>
      <c r="AE18" s="12">
        <f t="shared" si="12"/>
        <v>130370.88066781894</v>
      </c>
      <c r="AF18" s="12">
        <f t="shared" si="13"/>
        <v>9158.4234689757977</v>
      </c>
      <c r="AG18" s="12">
        <f t="shared" si="14"/>
        <v>258334.835821652</v>
      </c>
      <c r="AH18" s="13">
        <f t="shared" si="15"/>
        <v>0.19583199999999998</v>
      </c>
      <c r="AI18" s="13">
        <f t="shared" si="16"/>
        <v>0.18564</v>
      </c>
      <c r="AJ18" s="14">
        <f t="shared" si="17"/>
        <v>0.12885599999999997</v>
      </c>
      <c r="AK18" s="10">
        <v>28.5</v>
      </c>
      <c r="AL18" s="11">
        <f t="shared" si="34"/>
        <v>0.28499999999999998</v>
      </c>
      <c r="AM18" s="12">
        <f t="shared" si="18"/>
        <v>93020.814643363512</v>
      </c>
      <c r="AN18" s="12">
        <f t="shared" si="19"/>
        <v>102076.10162178132</v>
      </c>
      <c r="AO18" s="12">
        <f t="shared" si="20"/>
        <v>7170.7436501596221</v>
      </c>
      <c r="AP18" s="12">
        <f t="shared" si="35"/>
        <v>202267.65991530445</v>
      </c>
      <c r="AQ18" s="13">
        <f t="shared" si="21"/>
        <v>0.15332999999999997</v>
      </c>
      <c r="AR18" s="13">
        <f t="shared" si="22"/>
        <v>0.14535000000000001</v>
      </c>
      <c r="AS18" s="14">
        <f t="shared" si="23"/>
        <v>0.10088999999999998</v>
      </c>
      <c r="AT18" s="10">
        <v>37.6</v>
      </c>
      <c r="AU18" s="11">
        <f t="shared" si="36"/>
        <v>0.376</v>
      </c>
      <c r="AV18" s="12">
        <f t="shared" si="24"/>
        <v>122722.19756457784</v>
      </c>
      <c r="AW18" s="12">
        <f t="shared" si="25"/>
        <v>134668.82178873607</v>
      </c>
      <c r="AX18" s="12">
        <f t="shared" si="26"/>
        <v>9460.3495174035725</v>
      </c>
      <c r="AY18" s="12">
        <f t="shared" si="37"/>
        <v>266851.36887071747</v>
      </c>
      <c r="AZ18" s="13">
        <f t="shared" si="27"/>
        <v>0.202288</v>
      </c>
      <c r="BA18" s="13">
        <f t="shared" si="28"/>
        <v>0.19176000000000001</v>
      </c>
      <c r="BB18" s="14">
        <f t="shared" si="29"/>
        <v>0.133104</v>
      </c>
    </row>
    <row r="19" spans="1:54" x14ac:dyDescent="0.25">
      <c r="D19" s="3"/>
      <c r="F19" s="3"/>
      <c r="G19" s="1"/>
      <c r="I19" s="3"/>
      <c r="K19" s="3"/>
      <c r="L19" s="1"/>
      <c r="N19" s="3"/>
      <c r="P19" s="3"/>
      <c r="Q19" s="1"/>
      <c r="S19" s="1"/>
      <c r="T19" s="3"/>
      <c r="U19" s="1"/>
      <c r="V19" s="1"/>
      <c r="W19" s="3"/>
      <c r="X19" s="1"/>
      <c r="Y19" s="1"/>
      <c r="Z19" s="3"/>
      <c r="AA19" s="1"/>
      <c r="AB19" s="10"/>
      <c r="AC19" s="11"/>
      <c r="AD19" s="12"/>
      <c r="AE19" s="12"/>
      <c r="AF19" s="12"/>
      <c r="AG19" s="12"/>
      <c r="AH19" s="13"/>
      <c r="AI19" s="13"/>
      <c r="AJ19" s="14"/>
      <c r="AK19" s="10"/>
      <c r="AL19" s="11"/>
      <c r="AM19" s="12"/>
      <c r="AN19" s="12"/>
      <c r="AO19" s="12"/>
      <c r="AP19" s="12"/>
      <c r="AQ19" s="13"/>
      <c r="AR19" s="13"/>
      <c r="AS19" s="14"/>
      <c r="AT19" s="10"/>
      <c r="AU19" s="11"/>
      <c r="AV19" s="12"/>
      <c r="AW19" s="12"/>
      <c r="AX19" s="12"/>
      <c r="AY19" s="12"/>
      <c r="AZ19" s="13"/>
      <c r="BA19" s="13"/>
      <c r="BB19" s="14"/>
    </row>
    <row r="20" spans="1:54" x14ac:dyDescent="0.25">
      <c r="A20" s="2" t="s">
        <v>82</v>
      </c>
      <c r="B20" s="2">
        <v>3169467</v>
      </c>
      <c r="C20" s="2">
        <v>847285</v>
      </c>
      <c r="D20" s="3">
        <f t="shared" si="0"/>
        <v>0.26732728247367776</v>
      </c>
      <c r="E20" s="2">
        <v>50</v>
      </c>
      <c r="F20" s="3">
        <f t="shared" si="42"/>
        <v>0.5</v>
      </c>
      <c r="G20" s="1">
        <f t="shared" si="2"/>
        <v>423642.5</v>
      </c>
      <c r="H20" s="2">
        <v>1293615</v>
      </c>
      <c r="I20" s="3">
        <v>0.40814906733529643</v>
      </c>
      <c r="J20" s="2">
        <v>46.5</v>
      </c>
      <c r="K20" s="3">
        <f t="shared" si="43"/>
        <v>0.46500000000000002</v>
      </c>
      <c r="L20" s="1">
        <f t="shared" si="30"/>
        <v>601530.97499999998</v>
      </c>
      <c r="M20" s="2">
        <v>261132</v>
      </c>
      <c r="N20" s="3">
        <f t="shared" si="3"/>
        <v>8.2389878171945E-2</v>
      </c>
      <c r="O20" s="2">
        <v>40.4</v>
      </c>
      <c r="P20" s="3">
        <f t="shared" si="44"/>
        <v>0.40399999999999997</v>
      </c>
      <c r="Q20" s="1">
        <f t="shared" si="4"/>
        <v>105497.32799999999</v>
      </c>
      <c r="R20" s="2">
        <v>3148410</v>
      </c>
      <c r="S20" s="1">
        <f t="shared" si="5"/>
        <v>841655.88941295177</v>
      </c>
      <c r="T20" s="3">
        <f t="shared" si="6"/>
        <v>0.5</v>
      </c>
      <c r="U20" s="1">
        <f t="shared" si="7"/>
        <v>420827.94470647589</v>
      </c>
      <c r="V20" s="1">
        <f>R20*Hispanic_Latino!I20</f>
        <v>1285020.6050891206</v>
      </c>
      <c r="W20" s="3">
        <f t="shared" si="8"/>
        <v>0.46500000000000002</v>
      </c>
      <c r="X20" s="1">
        <f t="shared" si="31"/>
        <v>597534.5813664411</v>
      </c>
      <c r="Y20" s="1">
        <f t="shared" si="9"/>
        <v>259397.11633533335</v>
      </c>
      <c r="Z20" s="3">
        <f t="shared" si="10"/>
        <v>0.40399999999999997</v>
      </c>
      <c r="AA20" s="1">
        <f t="shared" si="32"/>
        <v>104796.43499947467</v>
      </c>
      <c r="AB20" s="10">
        <v>53.7</v>
      </c>
      <c r="AC20" s="11">
        <f t="shared" si="33"/>
        <v>0.53700000000000003</v>
      </c>
      <c r="AD20" s="12">
        <f t="shared" si="11"/>
        <v>225984.60630737757</v>
      </c>
      <c r="AE20" s="12">
        <f t="shared" si="12"/>
        <v>320876.0701937789</v>
      </c>
      <c r="AF20" s="12">
        <f t="shared" si="13"/>
        <v>56275.685594717906</v>
      </c>
      <c r="AG20" s="12">
        <f t="shared" si="14"/>
        <v>603136.36209587438</v>
      </c>
      <c r="AH20" s="13">
        <f t="shared" si="15"/>
        <v>0.26850000000000002</v>
      </c>
      <c r="AI20" s="13">
        <f t="shared" si="16"/>
        <v>0.24970500000000004</v>
      </c>
      <c r="AJ20" s="14">
        <f t="shared" si="17"/>
        <v>0.21694800000000003</v>
      </c>
      <c r="AK20" s="10">
        <v>23.2</v>
      </c>
      <c r="AL20" s="11">
        <f t="shared" si="34"/>
        <v>0.23199999999999998</v>
      </c>
      <c r="AM20" s="12">
        <f t="shared" si="18"/>
        <v>97632.083171902399</v>
      </c>
      <c r="AN20" s="12">
        <f t="shared" si="19"/>
        <v>138628.02287701433</v>
      </c>
      <c r="AO20" s="12">
        <f t="shared" si="20"/>
        <v>24312.772919878124</v>
      </c>
      <c r="AP20" s="12">
        <f t="shared" si="35"/>
        <v>260572.87896879486</v>
      </c>
      <c r="AQ20" s="13">
        <f t="shared" si="21"/>
        <v>0.11599999999999999</v>
      </c>
      <c r="AR20" s="13">
        <f t="shared" si="22"/>
        <v>0.10788</v>
      </c>
      <c r="AS20" s="14">
        <f t="shared" si="23"/>
        <v>9.3727999999999992E-2</v>
      </c>
      <c r="AT20" s="10">
        <v>27</v>
      </c>
      <c r="AU20" s="11">
        <f t="shared" si="36"/>
        <v>0.27</v>
      </c>
      <c r="AV20" s="12">
        <f t="shared" si="24"/>
        <v>113623.5450707485</v>
      </c>
      <c r="AW20" s="12">
        <f t="shared" si="25"/>
        <v>161334.33696893911</v>
      </c>
      <c r="AX20" s="12">
        <f t="shared" si="26"/>
        <v>28295.037449858162</v>
      </c>
      <c r="AY20" s="12">
        <f t="shared" si="37"/>
        <v>303252.91948954575</v>
      </c>
      <c r="AZ20" s="13">
        <f t="shared" si="27"/>
        <v>0.13500000000000001</v>
      </c>
      <c r="BA20" s="13">
        <f t="shared" si="28"/>
        <v>0.12555000000000002</v>
      </c>
      <c r="BB20" s="14">
        <f t="shared" si="29"/>
        <v>0.10908</v>
      </c>
    </row>
    <row r="21" spans="1:54" x14ac:dyDescent="0.25">
      <c r="A21" s="2" t="s">
        <v>83</v>
      </c>
      <c r="B21" s="2">
        <v>247665</v>
      </c>
      <c r="C21" s="2">
        <v>58426</v>
      </c>
      <c r="D21" s="3">
        <f t="shared" si="0"/>
        <v>0.23590737488139221</v>
      </c>
      <c r="E21" s="2">
        <v>48</v>
      </c>
      <c r="F21" s="3">
        <f t="shared" si="42"/>
        <v>0.48</v>
      </c>
      <c r="G21" s="1">
        <f t="shared" si="2"/>
        <v>28044.48</v>
      </c>
      <c r="H21" s="2">
        <v>104787</v>
      </c>
      <c r="I21" s="3">
        <v>0.42309975168069774</v>
      </c>
      <c r="J21" s="2">
        <v>52.4</v>
      </c>
      <c r="K21" s="3">
        <f t="shared" si="43"/>
        <v>0.52400000000000002</v>
      </c>
      <c r="L21" s="1">
        <f t="shared" si="30"/>
        <v>54908.387999999999</v>
      </c>
      <c r="M21" s="2">
        <v>25870</v>
      </c>
      <c r="N21" s="3">
        <f t="shared" si="3"/>
        <v>0.10445561544828701</v>
      </c>
      <c r="O21" s="2">
        <v>44</v>
      </c>
      <c r="P21" s="3">
        <f t="shared" si="44"/>
        <v>0.44</v>
      </c>
      <c r="Q21" s="1">
        <f t="shared" si="4"/>
        <v>11382.8</v>
      </c>
      <c r="R21" s="2">
        <v>245908</v>
      </c>
      <c r="S21" s="1">
        <f t="shared" si="5"/>
        <v>58011.510742333398</v>
      </c>
      <c r="T21" s="3">
        <f t="shared" si="6"/>
        <v>0.48</v>
      </c>
      <c r="U21" s="1">
        <f t="shared" si="7"/>
        <v>27845.525156320029</v>
      </c>
      <c r="V21" s="1">
        <f>R21*Hispanic_Latino!I21</f>
        <v>104043.61373629702</v>
      </c>
      <c r="W21" s="3">
        <f t="shared" si="8"/>
        <v>0.52400000000000002</v>
      </c>
      <c r="X21" s="1">
        <f t="shared" si="31"/>
        <v>54518.853597819638</v>
      </c>
      <c r="Y21" s="1">
        <f t="shared" si="9"/>
        <v>25686.471483657362</v>
      </c>
      <c r="Z21" s="3">
        <f t="shared" si="10"/>
        <v>0.44</v>
      </c>
      <c r="AA21" s="1">
        <f t="shared" si="32"/>
        <v>11302.04745280924</v>
      </c>
      <c r="AB21" s="10">
        <v>62.7</v>
      </c>
      <c r="AC21" s="11">
        <f t="shared" si="33"/>
        <v>0.627</v>
      </c>
      <c r="AD21" s="12">
        <f t="shared" si="11"/>
        <v>17459.144273012658</v>
      </c>
      <c r="AE21" s="12">
        <f t="shared" si="12"/>
        <v>34183.321205832915</v>
      </c>
      <c r="AF21" s="12">
        <f t="shared" si="13"/>
        <v>7086.3837529113935</v>
      </c>
      <c r="AG21" s="12">
        <f t="shared" si="14"/>
        <v>58728.849231756969</v>
      </c>
      <c r="AH21" s="13">
        <f t="shared" si="15"/>
        <v>0.30096000000000001</v>
      </c>
      <c r="AI21" s="13">
        <f t="shared" si="16"/>
        <v>0.32854800000000001</v>
      </c>
      <c r="AJ21" s="14">
        <f t="shared" si="17"/>
        <v>0.27588000000000001</v>
      </c>
      <c r="AK21" s="10">
        <v>20.6</v>
      </c>
      <c r="AL21" s="11">
        <f t="shared" si="34"/>
        <v>0.20600000000000002</v>
      </c>
      <c r="AM21" s="12">
        <f t="shared" si="18"/>
        <v>5736.1781822019266</v>
      </c>
      <c r="AN21" s="12">
        <f t="shared" si="19"/>
        <v>11230.883841150846</v>
      </c>
      <c r="AO21" s="12">
        <f t="shared" si="20"/>
        <v>2328.2217752787037</v>
      </c>
      <c r="AP21" s="12">
        <f t="shared" si="35"/>
        <v>19295.283798631477</v>
      </c>
      <c r="AQ21" s="13">
        <f t="shared" si="21"/>
        <v>9.888000000000001E-2</v>
      </c>
      <c r="AR21" s="13">
        <f t="shared" si="22"/>
        <v>0.10794400000000001</v>
      </c>
      <c r="AS21" s="14">
        <f t="shared" si="23"/>
        <v>9.0640000000000012E-2</v>
      </c>
      <c r="AT21" s="10">
        <v>22.2</v>
      </c>
      <c r="AU21" s="11">
        <f t="shared" si="36"/>
        <v>0.222</v>
      </c>
      <c r="AV21" s="12">
        <f t="shared" si="24"/>
        <v>6181.7065847030462</v>
      </c>
      <c r="AW21" s="12">
        <f t="shared" si="25"/>
        <v>12103.18549871596</v>
      </c>
      <c r="AX21" s="12">
        <f t="shared" si="26"/>
        <v>2509.0545345236515</v>
      </c>
      <c r="AY21" s="12">
        <f t="shared" si="37"/>
        <v>20793.94661794266</v>
      </c>
      <c r="AZ21" s="13">
        <f t="shared" si="27"/>
        <v>0.10655999999999999</v>
      </c>
      <c r="BA21" s="13">
        <f t="shared" si="28"/>
        <v>0.11632800000000001</v>
      </c>
      <c r="BB21" s="14">
        <f t="shared" si="29"/>
        <v>9.7680000000000017E-2</v>
      </c>
    </row>
    <row r="22" spans="1:54" x14ac:dyDescent="0.25">
      <c r="A22" s="2" t="s">
        <v>84</v>
      </c>
      <c r="B22" s="2">
        <v>108588</v>
      </c>
      <c r="C22" s="2">
        <v>31359</v>
      </c>
      <c r="D22" s="3">
        <f t="shared" si="0"/>
        <v>0.28878881644380594</v>
      </c>
      <c r="E22" s="2">
        <v>50.4</v>
      </c>
      <c r="F22" s="3">
        <f t="shared" si="42"/>
        <v>0.504</v>
      </c>
      <c r="G22" s="1">
        <f t="shared" si="2"/>
        <v>15804.936</v>
      </c>
      <c r="H22" s="2">
        <v>42251</v>
      </c>
      <c r="I22" s="3">
        <v>0.38909455925148267</v>
      </c>
      <c r="J22" s="2">
        <v>44.1</v>
      </c>
      <c r="K22" s="3">
        <f t="shared" si="43"/>
        <v>0.441</v>
      </c>
      <c r="L22" s="1">
        <f t="shared" si="30"/>
        <v>18632.690999999999</v>
      </c>
      <c r="M22" s="2">
        <v>8069</v>
      </c>
      <c r="N22" s="3">
        <f t="shared" si="3"/>
        <v>7.4308395034442115E-2</v>
      </c>
      <c r="O22" s="2">
        <v>41.2</v>
      </c>
      <c r="P22" s="3">
        <f t="shared" si="44"/>
        <v>0.41200000000000003</v>
      </c>
      <c r="Q22" s="1">
        <f t="shared" si="4"/>
        <v>3324.4280000000003</v>
      </c>
      <c r="R22" s="2">
        <v>108065</v>
      </c>
      <c r="S22" s="1">
        <f t="shared" si="5"/>
        <v>31207.96344899989</v>
      </c>
      <c r="T22" s="3">
        <f t="shared" si="6"/>
        <v>0.504</v>
      </c>
      <c r="U22" s="1">
        <f t="shared" si="7"/>
        <v>15728.813578295945</v>
      </c>
      <c r="V22" s="1">
        <f>R22*Hispanic_Latino!I22</f>
        <v>42047.503545511478</v>
      </c>
      <c r="W22" s="3">
        <f t="shared" si="8"/>
        <v>0.441</v>
      </c>
      <c r="X22" s="1">
        <f t="shared" si="31"/>
        <v>18542.949063570562</v>
      </c>
      <c r="Y22" s="1">
        <f t="shared" si="9"/>
        <v>8030.1367093969875</v>
      </c>
      <c r="Z22" s="3">
        <f t="shared" si="10"/>
        <v>0.41200000000000003</v>
      </c>
      <c r="AA22" s="1">
        <f t="shared" si="32"/>
        <v>3308.416324271559</v>
      </c>
      <c r="AB22" s="10">
        <v>54.2</v>
      </c>
      <c r="AC22" s="11">
        <f t="shared" si="33"/>
        <v>0.54200000000000004</v>
      </c>
      <c r="AD22" s="12">
        <f t="shared" si="11"/>
        <v>8525.0169594364033</v>
      </c>
      <c r="AE22" s="12">
        <f t="shared" si="12"/>
        <v>10050.278392455246</v>
      </c>
      <c r="AF22" s="12">
        <f t="shared" si="13"/>
        <v>1793.1616477551852</v>
      </c>
      <c r="AG22" s="12">
        <f t="shared" si="14"/>
        <v>20368.456999646834</v>
      </c>
      <c r="AH22" s="13">
        <f t="shared" si="15"/>
        <v>0.27316800000000002</v>
      </c>
      <c r="AI22" s="13">
        <f t="shared" si="16"/>
        <v>0.23902200000000004</v>
      </c>
      <c r="AJ22" s="14">
        <f t="shared" si="17"/>
        <v>0.22330400000000003</v>
      </c>
      <c r="AK22" s="10">
        <v>20.7</v>
      </c>
      <c r="AL22" s="11">
        <f t="shared" si="34"/>
        <v>0.20699999999999999</v>
      </c>
      <c r="AM22" s="12">
        <f t="shared" si="18"/>
        <v>3255.8644107072605</v>
      </c>
      <c r="AN22" s="12">
        <f t="shared" si="19"/>
        <v>3838.3904561591062</v>
      </c>
      <c r="AO22" s="12">
        <f t="shared" si="20"/>
        <v>684.84217912421263</v>
      </c>
      <c r="AP22" s="12">
        <f t="shared" si="35"/>
        <v>7779.0970459905793</v>
      </c>
      <c r="AQ22" s="13">
        <f t="shared" si="21"/>
        <v>0.104328</v>
      </c>
      <c r="AR22" s="13">
        <f t="shared" si="22"/>
        <v>9.1286999999999993E-2</v>
      </c>
      <c r="AS22" s="14">
        <f t="shared" si="23"/>
        <v>8.5283999999999999E-2</v>
      </c>
      <c r="AT22" s="10">
        <v>30.4</v>
      </c>
      <c r="AU22" s="11">
        <f t="shared" si="36"/>
        <v>0.30399999999999999</v>
      </c>
      <c r="AV22" s="12">
        <f t="shared" si="24"/>
        <v>4781.5593278019669</v>
      </c>
      <c r="AW22" s="12">
        <f t="shared" si="25"/>
        <v>5637.0565153254511</v>
      </c>
      <c r="AX22" s="12">
        <f t="shared" si="26"/>
        <v>1005.7585625785539</v>
      </c>
      <c r="AY22" s="12">
        <f t="shared" si="37"/>
        <v>11424.374405705972</v>
      </c>
      <c r="AZ22" s="13">
        <f t="shared" si="27"/>
        <v>0.15321599999999999</v>
      </c>
      <c r="BA22" s="13">
        <f t="shared" si="28"/>
        <v>0.13406400000000002</v>
      </c>
      <c r="BB22" s="14">
        <f t="shared" si="29"/>
        <v>0.125248</v>
      </c>
    </row>
    <row r="23" spans="1:54" x14ac:dyDescent="0.25">
      <c r="A23" s="2" t="s">
        <v>85</v>
      </c>
      <c r="B23" s="2">
        <v>147125</v>
      </c>
      <c r="C23" s="2">
        <v>38574</v>
      </c>
      <c r="D23" s="3">
        <f t="shared" si="0"/>
        <v>0.26218521665250638</v>
      </c>
      <c r="E23" s="2">
        <v>51.4</v>
      </c>
      <c r="F23" s="3">
        <f t="shared" si="42"/>
        <v>0.51400000000000001</v>
      </c>
      <c r="G23" s="1">
        <f t="shared" si="2"/>
        <v>19827.036</v>
      </c>
      <c r="H23" s="2">
        <v>57899</v>
      </c>
      <c r="I23" s="3">
        <v>0.39353610875106204</v>
      </c>
      <c r="J23" s="2">
        <v>48.7</v>
      </c>
      <c r="K23" s="3">
        <f t="shared" si="43"/>
        <v>0.48700000000000004</v>
      </c>
      <c r="L23" s="1">
        <f t="shared" si="30"/>
        <v>28196.813000000002</v>
      </c>
      <c r="M23" s="2">
        <v>16554</v>
      </c>
      <c r="N23" s="3">
        <f t="shared" si="3"/>
        <v>0.11251656754460493</v>
      </c>
      <c r="O23" s="2">
        <v>42.4</v>
      </c>
      <c r="P23" s="3">
        <f t="shared" si="44"/>
        <v>0.42399999999999999</v>
      </c>
      <c r="Q23" s="1">
        <f t="shared" si="4"/>
        <v>7018.8959999999997</v>
      </c>
      <c r="R23" s="2">
        <v>146339</v>
      </c>
      <c r="S23" s="1">
        <f t="shared" si="5"/>
        <v>38367.922419711133</v>
      </c>
      <c r="T23" s="3">
        <f t="shared" si="6"/>
        <v>0.51400000000000001</v>
      </c>
      <c r="U23" s="1">
        <f t="shared" si="7"/>
        <v>19721.112123731524</v>
      </c>
      <c r="V23" s="1">
        <f>R23*Hispanic_Latino!I23</f>
        <v>57589.68061852167</v>
      </c>
      <c r="W23" s="3">
        <f t="shared" si="8"/>
        <v>0.48700000000000004</v>
      </c>
      <c r="X23" s="1">
        <f t="shared" si="31"/>
        <v>28046.174461220056</v>
      </c>
      <c r="Y23" s="1">
        <f t="shared" si="9"/>
        <v>16465.56197790994</v>
      </c>
      <c r="Z23" s="3">
        <f t="shared" si="10"/>
        <v>0.42399999999999999</v>
      </c>
      <c r="AA23" s="1">
        <f t="shared" si="32"/>
        <v>6981.3982786338147</v>
      </c>
      <c r="AB23" s="10">
        <v>66.3</v>
      </c>
      <c r="AC23" s="11">
        <f t="shared" si="33"/>
        <v>0.66299999999999992</v>
      </c>
      <c r="AD23" s="12">
        <f t="shared" si="11"/>
        <v>13075.097338033998</v>
      </c>
      <c r="AE23" s="12">
        <f t="shared" si="12"/>
        <v>18594.613667788894</v>
      </c>
      <c r="AF23" s="12">
        <f t="shared" si="13"/>
        <v>4628.6670587342187</v>
      </c>
      <c r="AG23" s="12">
        <f t="shared" si="14"/>
        <v>36298.37806455711</v>
      </c>
      <c r="AH23" s="13">
        <f t="shared" si="15"/>
        <v>0.34078199999999997</v>
      </c>
      <c r="AI23" s="13">
        <f t="shared" si="16"/>
        <v>0.32288099999999997</v>
      </c>
      <c r="AJ23" s="14">
        <f t="shared" si="17"/>
        <v>0.28111199999999997</v>
      </c>
      <c r="AK23" s="10">
        <v>19.600000000000001</v>
      </c>
      <c r="AL23" s="11">
        <f t="shared" si="34"/>
        <v>0.19600000000000001</v>
      </c>
      <c r="AM23" s="12">
        <f t="shared" si="18"/>
        <v>3865.3379762513787</v>
      </c>
      <c r="AN23" s="12">
        <f t="shared" si="19"/>
        <v>5497.0501943991312</v>
      </c>
      <c r="AO23" s="12">
        <f t="shared" si="20"/>
        <v>1368.3540626122278</v>
      </c>
      <c r="AP23" s="12">
        <f t="shared" si="35"/>
        <v>10730.742233262737</v>
      </c>
      <c r="AQ23" s="13">
        <f t="shared" si="21"/>
        <v>0.10074400000000001</v>
      </c>
      <c r="AR23" s="13">
        <f t="shared" si="22"/>
        <v>9.5452000000000009E-2</v>
      </c>
      <c r="AS23" s="14">
        <f t="shared" si="23"/>
        <v>8.3104000000000011E-2</v>
      </c>
      <c r="AT23" s="10">
        <v>19.5</v>
      </c>
      <c r="AU23" s="11">
        <f t="shared" si="36"/>
        <v>0.19500000000000001</v>
      </c>
      <c r="AV23" s="12">
        <f t="shared" si="24"/>
        <v>3845.6168641276472</v>
      </c>
      <c r="AW23" s="12">
        <f t="shared" si="25"/>
        <v>5469.0040199379109</v>
      </c>
      <c r="AX23" s="12">
        <f t="shared" si="26"/>
        <v>1361.372664333594</v>
      </c>
      <c r="AY23" s="12">
        <f t="shared" si="37"/>
        <v>10675.993548399152</v>
      </c>
      <c r="AZ23" s="13">
        <f t="shared" si="27"/>
        <v>0.10023000000000001</v>
      </c>
      <c r="BA23" s="13">
        <f t="shared" si="28"/>
        <v>9.4965000000000008E-2</v>
      </c>
      <c r="BB23" s="14">
        <f t="shared" si="29"/>
        <v>8.2680000000000017E-2</v>
      </c>
    </row>
    <row r="24" spans="1:54" x14ac:dyDescent="0.25">
      <c r="A24" s="2" t="s">
        <v>86</v>
      </c>
      <c r="B24" s="2">
        <v>1036436</v>
      </c>
      <c r="C24" s="2">
        <v>277534</v>
      </c>
      <c r="D24" s="3">
        <f t="shared" si="0"/>
        <v>0.26777726748202496</v>
      </c>
      <c r="E24" s="2">
        <v>48.3</v>
      </c>
      <c r="F24" s="3">
        <f t="shared" si="42"/>
        <v>0.48299999999999998</v>
      </c>
      <c r="G24" s="1">
        <f t="shared" si="2"/>
        <v>134048.92199999999</v>
      </c>
      <c r="H24" s="2">
        <v>429546</v>
      </c>
      <c r="I24" s="3">
        <v>0.41444527206696796</v>
      </c>
      <c r="J24" s="2">
        <v>42</v>
      </c>
      <c r="K24" s="3">
        <f t="shared" si="43"/>
        <v>0.42</v>
      </c>
      <c r="L24" s="1">
        <f t="shared" si="30"/>
        <v>180409.32</v>
      </c>
      <c r="M24" s="2">
        <v>86920</v>
      </c>
      <c r="N24" s="3">
        <f t="shared" si="3"/>
        <v>8.3864319649259583E-2</v>
      </c>
      <c r="O24" s="2">
        <v>37.4</v>
      </c>
      <c r="P24" s="3">
        <f t="shared" si="44"/>
        <v>0.374</v>
      </c>
      <c r="Q24" s="1">
        <f t="shared" si="4"/>
        <v>32508.079999999998</v>
      </c>
      <c r="R24" s="2">
        <v>1027012</v>
      </c>
      <c r="S24" s="1">
        <f t="shared" si="5"/>
        <v>275010.46703124943</v>
      </c>
      <c r="T24" s="3">
        <f t="shared" si="6"/>
        <v>0.48299999999999998</v>
      </c>
      <c r="U24" s="1">
        <f t="shared" si="7"/>
        <v>132830.05557609347</v>
      </c>
      <c r="V24" s="1">
        <f>R24*Hispanic_Latino!I24</f>
        <v>425640.26775604091</v>
      </c>
      <c r="W24" s="3">
        <f t="shared" si="8"/>
        <v>0.42</v>
      </c>
      <c r="X24" s="1">
        <f t="shared" si="31"/>
        <v>178768.91245753717</v>
      </c>
      <c r="Y24" s="1">
        <f t="shared" si="9"/>
        <v>86129.662651625389</v>
      </c>
      <c r="Z24" s="3">
        <f t="shared" si="10"/>
        <v>0.374</v>
      </c>
      <c r="AA24" s="1">
        <f t="shared" si="32"/>
        <v>32212.493831707896</v>
      </c>
      <c r="AB24" s="10">
        <v>56.2</v>
      </c>
      <c r="AC24" s="11">
        <f t="shared" si="33"/>
        <v>0.56200000000000006</v>
      </c>
      <c r="AD24" s="12">
        <f t="shared" si="11"/>
        <v>74650.491233764536</v>
      </c>
      <c r="AE24" s="12">
        <f t="shared" si="12"/>
        <v>100468.1288011359</v>
      </c>
      <c r="AF24" s="12">
        <f t="shared" si="13"/>
        <v>18103.421533419838</v>
      </c>
      <c r="AG24" s="12">
        <f t="shared" si="14"/>
        <v>193222.04156832027</v>
      </c>
      <c r="AH24" s="13">
        <f t="shared" si="15"/>
        <v>0.27144600000000002</v>
      </c>
      <c r="AI24" s="13">
        <f t="shared" si="16"/>
        <v>0.23604</v>
      </c>
      <c r="AJ24" s="14">
        <f t="shared" si="17"/>
        <v>0.21018800000000001</v>
      </c>
      <c r="AK24" s="10">
        <v>22.1</v>
      </c>
      <c r="AL24" s="11">
        <f t="shared" si="34"/>
        <v>0.221</v>
      </c>
      <c r="AM24" s="12">
        <f t="shared" si="18"/>
        <v>29355.442282316657</v>
      </c>
      <c r="AN24" s="12">
        <f t="shared" si="19"/>
        <v>39507.929653115716</v>
      </c>
      <c r="AO24" s="12">
        <f t="shared" si="20"/>
        <v>7118.9611368074447</v>
      </c>
      <c r="AP24" s="12">
        <f t="shared" si="35"/>
        <v>75982.33307223981</v>
      </c>
      <c r="AQ24" s="13">
        <f t="shared" si="21"/>
        <v>0.10674299999999999</v>
      </c>
      <c r="AR24" s="13">
        <f t="shared" si="22"/>
        <v>9.282E-2</v>
      </c>
      <c r="AS24" s="14">
        <f t="shared" si="23"/>
        <v>8.2653999999999991E-2</v>
      </c>
      <c r="AT24" s="10">
        <v>25.7</v>
      </c>
      <c r="AU24" s="11">
        <f t="shared" si="36"/>
        <v>0.25700000000000001</v>
      </c>
      <c r="AV24" s="12">
        <f t="shared" si="24"/>
        <v>34137.324283056019</v>
      </c>
      <c r="AW24" s="12">
        <f t="shared" si="25"/>
        <v>45943.610501587056</v>
      </c>
      <c r="AX24" s="12">
        <f t="shared" si="26"/>
        <v>8278.6109147489296</v>
      </c>
      <c r="AY24" s="12">
        <f t="shared" si="37"/>
        <v>88359.545699392009</v>
      </c>
      <c r="AZ24" s="13">
        <f t="shared" si="27"/>
        <v>0.12413099999999999</v>
      </c>
      <c r="BA24" s="13">
        <f t="shared" si="28"/>
        <v>0.10794000000000001</v>
      </c>
      <c r="BB24" s="14">
        <f t="shared" si="29"/>
        <v>9.6118000000000009E-2</v>
      </c>
    </row>
    <row r="25" spans="1:54" x14ac:dyDescent="0.25">
      <c r="A25" s="2" t="s">
        <v>87</v>
      </c>
      <c r="B25" s="2">
        <v>664916</v>
      </c>
      <c r="C25" s="2">
        <v>190843</v>
      </c>
      <c r="D25" s="3">
        <f t="shared" si="0"/>
        <v>0.28701820981898463</v>
      </c>
      <c r="E25" s="2">
        <v>54.1</v>
      </c>
      <c r="F25" s="3">
        <f t="shared" si="42"/>
        <v>0.54100000000000004</v>
      </c>
      <c r="G25" s="1">
        <f t="shared" si="2"/>
        <v>103246.06300000001</v>
      </c>
      <c r="H25" s="2">
        <v>253736</v>
      </c>
      <c r="I25" s="3">
        <v>0.38160609761233</v>
      </c>
      <c r="J25" s="2">
        <v>52.2</v>
      </c>
      <c r="K25" s="3">
        <f t="shared" si="43"/>
        <v>0.52200000000000002</v>
      </c>
      <c r="L25" s="1">
        <f t="shared" si="30"/>
        <v>132450.19200000001</v>
      </c>
      <c r="M25" s="2">
        <v>45977</v>
      </c>
      <c r="N25" s="3">
        <f t="shared" si="3"/>
        <v>6.9147080232691047E-2</v>
      </c>
      <c r="O25" s="2">
        <v>41</v>
      </c>
      <c r="P25" s="3">
        <f t="shared" si="44"/>
        <v>0.41</v>
      </c>
      <c r="Q25" s="1">
        <f t="shared" si="4"/>
        <v>18850.57</v>
      </c>
      <c r="R25" s="2">
        <v>661991</v>
      </c>
      <c r="S25" s="1">
        <f t="shared" si="5"/>
        <v>190003.47173627946</v>
      </c>
      <c r="T25" s="3">
        <f t="shared" si="6"/>
        <v>0.54100000000000004</v>
      </c>
      <c r="U25" s="1">
        <f t="shared" si="7"/>
        <v>102791.8782093272</v>
      </c>
      <c r="V25" s="1">
        <f>R25*Hispanic_Latino!I25</f>
        <v>252619.80216448396</v>
      </c>
      <c r="W25" s="3">
        <f t="shared" si="8"/>
        <v>0.52200000000000002</v>
      </c>
      <c r="X25" s="1">
        <f t="shared" si="31"/>
        <v>131867.53672986064</v>
      </c>
      <c r="Y25" s="1">
        <f t="shared" si="9"/>
        <v>45774.744790319375</v>
      </c>
      <c r="Z25" s="3">
        <f t="shared" si="10"/>
        <v>0.41</v>
      </c>
      <c r="AA25" s="1">
        <f t="shared" si="32"/>
        <v>18767.645364030941</v>
      </c>
      <c r="AB25" s="10">
        <v>41.3</v>
      </c>
      <c r="AC25" s="11">
        <f t="shared" si="33"/>
        <v>0.41299999999999998</v>
      </c>
      <c r="AD25" s="12">
        <f t="shared" si="11"/>
        <v>42453.04570045213</v>
      </c>
      <c r="AE25" s="12">
        <f t="shared" si="12"/>
        <v>54461.292669432441</v>
      </c>
      <c r="AF25" s="12">
        <f t="shared" si="13"/>
        <v>7751.037535344778</v>
      </c>
      <c r="AG25" s="12">
        <f t="shared" si="14"/>
        <v>104665.37590522935</v>
      </c>
      <c r="AH25" s="13">
        <f t="shared" si="15"/>
        <v>0.22343300000000002</v>
      </c>
      <c r="AI25" s="13">
        <f t="shared" si="16"/>
        <v>0.215586</v>
      </c>
      <c r="AJ25" s="14">
        <f t="shared" si="17"/>
        <v>0.16932999999999995</v>
      </c>
      <c r="AK25" s="10">
        <v>30.6</v>
      </c>
      <c r="AL25" s="11">
        <f t="shared" si="34"/>
        <v>0.30599999999999999</v>
      </c>
      <c r="AM25" s="12">
        <f t="shared" si="18"/>
        <v>31454.314732054125</v>
      </c>
      <c r="AN25" s="12">
        <f t="shared" si="19"/>
        <v>40351.466239337358</v>
      </c>
      <c r="AO25" s="12">
        <f t="shared" si="20"/>
        <v>5742.8994813934678</v>
      </c>
      <c r="AP25" s="12">
        <f t="shared" si="35"/>
        <v>77548.680452784945</v>
      </c>
      <c r="AQ25" s="13">
        <f t="shared" si="21"/>
        <v>0.16554600000000003</v>
      </c>
      <c r="AR25" s="13">
        <f t="shared" si="22"/>
        <v>0.15973200000000001</v>
      </c>
      <c r="AS25" s="14">
        <f t="shared" si="23"/>
        <v>0.12545999999999999</v>
      </c>
      <c r="AT25" s="10">
        <v>31.5</v>
      </c>
      <c r="AU25" s="11">
        <f t="shared" si="36"/>
        <v>0.315</v>
      </c>
      <c r="AV25" s="12">
        <f t="shared" si="24"/>
        <v>32379.44163593807</v>
      </c>
      <c r="AW25" s="12">
        <f t="shared" si="25"/>
        <v>41538.274069906103</v>
      </c>
      <c r="AX25" s="12">
        <f t="shared" si="26"/>
        <v>5911.808289669746</v>
      </c>
      <c r="AY25" s="12">
        <f t="shared" si="37"/>
        <v>79829.523995513911</v>
      </c>
      <c r="AZ25" s="13">
        <f t="shared" si="27"/>
        <v>0.17041500000000004</v>
      </c>
      <c r="BA25" s="13">
        <f t="shared" si="28"/>
        <v>0.16443000000000002</v>
      </c>
      <c r="BB25" s="14">
        <f t="shared" si="29"/>
        <v>0.12914999999999996</v>
      </c>
    </row>
    <row r="26" spans="1:54" x14ac:dyDescent="0.25">
      <c r="A26" s="2" t="s">
        <v>88</v>
      </c>
      <c r="B26" s="2">
        <v>23519</v>
      </c>
      <c r="C26" s="2">
        <v>8046</v>
      </c>
      <c r="D26" s="3">
        <f t="shared" si="0"/>
        <v>0.34210638207406779</v>
      </c>
      <c r="E26" s="2">
        <v>45</v>
      </c>
      <c r="F26" s="3">
        <f t="shared" si="42"/>
        <v>0.45</v>
      </c>
      <c r="G26" s="1">
        <f t="shared" si="2"/>
        <v>3620.7000000000003</v>
      </c>
      <c r="H26" s="2">
        <v>8108</v>
      </c>
      <c r="I26" s="3">
        <v>0.34474254857774567</v>
      </c>
      <c r="J26" s="2">
        <v>42.7</v>
      </c>
      <c r="K26" s="3">
        <f t="shared" si="43"/>
        <v>0.42700000000000005</v>
      </c>
      <c r="L26" s="1">
        <f t="shared" si="30"/>
        <v>3462.1160000000004</v>
      </c>
      <c r="M26" s="2">
        <v>1518</v>
      </c>
      <c r="N26" s="3">
        <f t="shared" si="3"/>
        <v>6.4543560525532548E-2</v>
      </c>
      <c r="O26" s="2">
        <v>38.9</v>
      </c>
      <c r="P26" s="3">
        <f t="shared" si="44"/>
        <v>0.38900000000000001</v>
      </c>
      <c r="Q26" s="1">
        <f t="shared" si="4"/>
        <v>590.50200000000007</v>
      </c>
      <c r="R26" s="2">
        <v>23422</v>
      </c>
      <c r="S26" s="1">
        <f t="shared" si="5"/>
        <v>8012.8156809388156</v>
      </c>
      <c r="T26" s="3">
        <f t="shared" si="6"/>
        <v>0.45</v>
      </c>
      <c r="U26" s="1">
        <f t="shared" si="7"/>
        <v>3605.7670564224672</v>
      </c>
      <c r="V26" s="1">
        <f>R26*Hispanic_Latino!I26</f>
        <v>8074.5599727879589</v>
      </c>
      <c r="W26" s="3">
        <f t="shared" si="8"/>
        <v>0.42700000000000005</v>
      </c>
      <c r="X26" s="1">
        <f t="shared" si="31"/>
        <v>3447.8371083804586</v>
      </c>
      <c r="Y26" s="1">
        <f t="shared" si="9"/>
        <v>1511.7392746290234</v>
      </c>
      <c r="Z26" s="3">
        <f t="shared" si="10"/>
        <v>0.38900000000000001</v>
      </c>
      <c r="AA26" s="1">
        <f t="shared" si="32"/>
        <v>588.06657783069011</v>
      </c>
      <c r="AB26" s="10">
        <v>57</v>
      </c>
      <c r="AC26" s="11">
        <f t="shared" si="33"/>
        <v>0.56999999999999995</v>
      </c>
      <c r="AD26" s="12">
        <f t="shared" si="11"/>
        <v>2055.2872221608063</v>
      </c>
      <c r="AE26" s="12">
        <f t="shared" si="12"/>
        <v>1965.2671517768613</v>
      </c>
      <c r="AF26" s="12">
        <f t="shared" si="13"/>
        <v>335.19794936349331</v>
      </c>
      <c r="AG26" s="12">
        <f t="shared" si="14"/>
        <v>4355.7523233011607</v>
      </c>
      <c r="AH26" s="13">
        <f t="shared" si="15"/>
        <v>0.25650000000000001</v>
      </c>
      <c r="AI26" s="13">
        <f t="shared" si="16"/>
        <v>0.24339</v>
      </c>
      <c r="AJ26" s="14">
        <f t="shared" si="17"/>
        <v>0.22172999999999995</v>
      </c>
      <c r="AK26" s="10">
        <v>24</v>
      </c>
      <c r="AL26" s="11">
        <f t="shared" si="34"/>
        <v>0.24</v>
      </c>
      <c r="AM26" s="12">
        <f t="shared" si="18"/>
        <v>865.38409354139208</v>
      </c>
      <c r="AN26" s="12">
        <f t="shared" si="19"/>
        <v>827.48090601131003</v>
      </c>
      <c r="AO26" s="12">
        <f t="shared" si="20"/>
        <v>141.13597867936562</v>
      </c>
      <c r="AP26" s="12">
        <f t="shared" si="35"/>
        <v>1834.0009782320676</v>
      </c>
      <c r="AQ26" s="13">
        <f t="shared" si="21"/>
        <v>0.108</v>
      </c>
      <c r="AR26" s="13">
        <f t="shared" si="22"/>
        <v>0.10248</v>
      </c>
      <c r="AS26" s="14">
        <f t="shared" si="23"/>
        <v>9.3359999999999999E-2</v>
      </c>
      <c r="AT26" s="10">
        <v>23.9</v>
      </c>
      <c r="AU26" s="11">
        <f t="shared" si="36"/>
        <v>0.23899999999999999</v>
      </c>
      <c r="AV26" s="12">
        <f t="shared" si="24"/>
        <v>861.77832648496963</v>
      </c>
      <c r="AW26" s="12">
        <f t="shared" si="25"/>
        <v>824.03306890292959</v>
      </c>
      <c r="AX26" s="12">
        <f t="shared" si="26"/>
        <v>140.54791210153493</v>
      </c>
      <c r="AY26" s="12">
        <f t="shared" si="37"/>
        <v>1826.3593074894341</v>
      </c>
      <c r="AZ26" s="13">
        <f t="shared" si="27"/>
        <v>0.10755000000000001</v>
      </c>
      <c r="BA26" s="13">
        <f t="shared" si="28"/>
        <v>0.102053</v>
      </c>
      <c r="BB26" s="14">
        <f t="shared" si="29"/>
        <v>9.2970999999999998E-2</v>
      </c>
    </row>
    <row r="27" spans="1:54" x14ac:dyDescent="0.25">
      <c r="A27" s="2" t="s">
        <v>89</v>
      </c>
      <c r="B27" s="2">
        <v>599465</v>
      </c>
      <c r="C27" s="2">
        <v>148320</v>
      </c>
      <c r="D27" s="3">
        <f t="shared" si="0"/>
        <v>0.24742061671657228</v>
      </c>
      <c r="E27" s="2">
        <v>49.4</v>
      </c>
      <c r="F27" s="3">
        <f t="shared" si="42"/>
        <v>0.49399999999999999</v>
      </c>
      <c r="G27" s="1">
        <f t="shared" si="2"/>
        <v>73270.080000000002</v>
      </c>
      <c r="H27" s="2">
        <v>254262</v>
      </c>
      <c r="I27" s="3">
        <v>0.42414819881060611</v>
      </c>
      <c r="J27" s="2">
        <v>46.7</v>
      </c>
      <c r="K27" s="3">
        <f t="shared" si="43"/>
        <v>0.46700000000000003</v>
      </c>
      <c r="L27" s="1">
        <f t="shared" si="30"/>
        <v>118740.35400000001</v>
      </c>
      <c r="M27" s="2">
        <v>55271</v>
      </c>
      <c r="N27" s="3">
        <f t="shared" si="3"/>
        <v>9.2200545486392033E-2</v>
      </c>
      <c r="O27" s="2">
        <v>43.2</v>
      </c>
      <c r="P27" s="3">
        <f t="shared" si="44"/>
        <v>0.43200000000000005</v>
      </c>
      <c r="Q27" s="1">
        <f t="shared" si="4"/>
        <v>23877.072000000004</v>
      </c>
      <c r="R27" s="2">
        <v>595777</v>
      </c>
      <c r="S27" s="1">
        <f t="shared" si="5"/>
        <v>147407.5127655493</v>
      </c>
      <c r="T27" s="3">
        <f t="shared" si="6"/>
        <v>0.49399999999999999</v>
      </c>
      <c r="U27" s="1">
        <f t="shared" si="7"/>
        <v>72819.311306181349</v>
      </c>
      <c r="V27" s="1">
        <f>R27*Hispanic_Latino!I27</f>
        <v>252697.74144278647</v>
      </c>
      <c r="W27" s="3">
        <f t="shared" si="8"/>
        <v>0.46700000000000003</v>
      </c>
      <c r="X27" s="1">
        <f t="shared" si="31"/>
        <v>118009.84525378128</v>
      </c>
      <c r="Y27" s="1">
        <f t="shared" si="9"/>
        <v>54930.96438824619</v>
      </c>
      <c r="Z27" s="3">
        <f t="shared" si="10"/>
        <v>0.43200000000000005</v>
      </c>
      <c r="AA27" s="1">
        <f t="shared" si="32"/>
        <v>23730.176615722357</v>
      </c>
      <c r="AB27" s="10">
        <v>53.6</v>
      </c>
      <c r="AC27" s="11">
        <f t="shared" si="33"/>
        <v>0.53600000000000003</v>
      </c>
      <c r="AD27" s="12">
        <f t="shared" si="11"/>
        <v>39031.150860113208</v>
      </c>
      <c r="AE27" s="12">
        <f t="shared" si="12"/>
        <v>63253.277056026775</v>
      </c>
      <c r="AF27" s="12">
        <f t="shared" si="13"/>
        <v>12719.374666027185</v>
      </c>
      <c r="AG27" s="12">
        <f t="shared" si="14"/>
        <v>115003.80258216716</v>
      </c>
      <c r="AH27" s="13">
        <f t="shared" si="15"/>
        <v>0.26478400000000002</v>
      </c>
      <c r="AI27" s="13">
        <f t="shared" si="16"/>
        <v>0.25031200000000003</v>
      </c>
      <c r="AJ27" s="14">
        <f t="shared" si="17"/>
        <v>0.23155200000000006</v>
      </c>
      <c r="AK27" s="10">
        <v>23.3</v>
      </c>
      <c r="AL27" s="11">
        <f t="shared" si="34"/>
        <v>0.23300000000000001</v>
      </c>
      <c r="AM27" s="12">
        <f t="shared" si="18"/>
        <v>16966.899534340257</v>
      </c>
      <c r="AN27" s="12">
        <f t="shared" si="19"/>
        <v>27496.293944131041</v>
      </c>
      <c r="AO27" s="12">
        <f t="shared" si="20"/>
        <v>5529.1311514633098</v>
      </c>
      <c r="AP27" s="12">
        <f t="shared" si="35"/>
        <v>49992.324629934606</v>
      </c>
      <c r="AQ27" s="13">
        <f t="shared" si="21"/>
        <v>0.11510200000000001</v>
      </c>
      <c r="AR27" s="13">
        <f t="shared" si="22"/>
        <v>0.108811</v>
      </c>
      <c r="AS27" s="14">
        <f t="shared" si="23"/>
        <v>0.10065600000000002</v>
      </c>
      <c r="AT27" s="10">
        <v>26.9</v>
      </c>
      <c r="AU27" s="11">
        <f t="shared" si="36"/>
        <v>0.26899999999999996</v>
      </c>
      <c r="AV27" s="12">
        <f t="shared" si="24"/>
        <v>19588.394741362779</v>
      </c>
      <c r="AW27" s="12">
        <f t="shared" si="25"/>
        <v>31744.648373267162</v>
      </c>
      <c r="AX27" s="12">
        <f t="shared" si="26"/>
        <v>6383.4175096293129</v>
      </c>
      <c r="AY27" s="12">
        <f t="shared" si="37"/>
        <v>57716.460624259249</v>
      </c>
      <c r="AZ27" s="13">
        <f t="shared" si="27"/>
        <v>0.13288599999999998</v>
      </c>
      <c r="BA27" s="13">
        <f t="shared" si="28"/>
        <v>0.12562299999999998</v>
      </c>
      <c r="BB27" s="14">
        <f t="shared" si="29"/>
        <v>0.11620799999999999</v>
      </c>
    </row>
    <row r="28" spans="1:54" x14ac:dyDescent="0.25">
      <c r="A28" s="2" t="s">
        <v>90</v>
      </c>
      <c r="B28" s="2">
        <v>59851</v>
      </c>
      <c r="C28" s="2">
        <v>14166</v>
      </c>
      <c r="D28" s="3">
        <f t="shared" si="0"/>
        <v>0.2366877746403569</v>
      </c>
      <c r="E28" s="2">
        <v>46.1</v>
      </c>
      <c r="F28" s="3">
        <f t="shared" si="42"/>
        <v>0.46100000000000002</v>
      </c>
      <c r="G28" s="1">
        <f t="shared" si="2"/>
        <v>6530.5260000000007</v>
      </c>
      <c r="H28" s="2">
        <v>24626</v>
      </c>
      <c r="I28" s="3">
        <v>0.41145511353193764</v>
      </c>
      <c r="J28" s="2">
        <v>50.5</v>
      </c>
      <c r="K28" s="3">
        <f t="shared" si="43"/>
        <v>0.505</v>
      </c>
      <c r="L28" s="1">
        <f t="shared" si="30"/>
        <v>12436.130000000001</v>
      </c>
      <c r="M28" s="2">
        <v>6505</v>
      </c>
      <c r="N28" s="3">
        <f t="shared" si="3"/>
        <v>0.10868657165293813</v>
      </c>
      <c r="O28" s="2">
        <v>44.1</v>
      </c>
      <c r="P28" s="3">
        <f t="shared" si="44"/>
        <v>0.441</v>
      </c>
      <c r="Q28" s="1">
        <f t="shared" si="4"/>
        <v>2868.7049999999999</v>
      </c>
      <c r="R28" s="2">
        <v>59427</v>
      </c>
      <c r="S28" s="1">
        <f t="shared" si="5"/>
        <v>14065.64438355249</v>
      </c>
      <c r="T28" s="3">
        <f t="shared" si="6"/>
        <v>0.46100000000000002</v>
      </c>
      <c r="U28" s="1">
        <f t="shared" si="7"/>
        <v>6484.2620608176976</v>
      </c>
      <c r="V28" s="1">
        <f>R28*Hispanic_Latino!I28</f>
        <v>24451.543031862457</v>
      </c>
      <c r="W28" s="3">
        <f t="shared" si="8"/>
        <v>0.505</v>
      </c>
      <c r="X28" s="1">
        <f t="shared" si="31"/>
        <v>12348.029231090541</v>
      </c>
      <c r="Y28" s="1">
        <f t="shared" si="9"/>
        <v>6458.9168936191545</v>
      </c>
      <c r="Z28" s="3">
        <f t="shared" si="10"/>
        <v>0.441</v>
      </c>
      <c r="AA28" s="1">
        <f t="shared" si="32"/>
        <v>2848.3823500860472</v>
      </c>
      <c r="AB28" s="10">
        <v>47.6</v>
      </c>
      <c r="AC28" s="11">
        <f t="shared" si="33"/>
        <v>0.47600000000000003</v>
      </c>
      <c r="AD28" s="12">
        <f t="shared" si="11"/>
        <v>3086.5087409492244</v>
      </c>
      <c r="AE28" s="12">
        <f t="shared" si="12"/>
        <v>5877.661913999098</v>
      </c>
      <c r="AF28" s="12">
        <f t="shared" si="13"/>
        <v>1355.8299986409586</v>
      </c>
      <c r="AG28" s="12">
        <f t="shared" si="14"/>
        <v>10320.000653589281</v>
      </c>
      <c r="AH28" s="13">
        <f t="shared" si="15"/>
        <v>0.21943600000000002</v>
      </c>
      <c r="AI28" s="13">
        <f t="shared" si="16"/>
        <v>0.24038000000000004</v>
      </c>
      <c r="AJ28" s="14">
        <f t="shared" si="17"/>
        <v>0.20991600000000002</v>
      </c>
      <c r="AK28" s="10">
        <v>23.3</v>
      </c>
      <c r="AL28" s="11">
        <f t="shared" si="34"/>
        <v>0.23300000000000001</v>
      </c>
      <c r="AM28" s="12">
        <f t="shared" si="18"/>
        <v>1510.8330601705236</v>
      </c>
      <c r="AN28" s="12">
        <f t="shared" si="19"/>
        <v>2877.0908108440963</v>
      </c>
      <c r="AO28" s="12">
        <f t="shared" si="20"/>
        <v>663.67308757004901</v>
      </c>
      <c r="AP28" s="12">
        <f t="shared" si="35"/>
        <v>5051.5969585846688</v>
      </c>
      <c r="AQ28" s="13">
        <f t="shared" si="21"/>
        <v>0.10741300000000001</v>
      </c>
      <c r="AR28" s="13">
        <f t="shared" si="22"/>
        <v>0.11766500000000001</v>
      </c>
      <c r="AS28" s="14">
        <f t="shared" si="23"/>
        <v>0.102753</v>
      </c>
      <c r="AT28" s="10">
        <v>33.6</v>
      </c>
      <c r="AU28" s="11">
        <f t="shared" si="36"/>
        <v>0.33600000000000002</v>
      </c>
      <c r="AV28" s="12">
        <f t="shared" si="24"/>
        <v>2178.7120524347465</v>
      </c>
      <c r="AW28" s="12">
        <f t="shared" si="25"/>
        <v>4148.937821646422</v>
      </c>
      <c r="AX28" s="12">
        <f t="shared" si="26"/>
        <v>957.05646962891194</v>
      </c>
      <c r="AY28" s="12">
        <f t="shared" si="37"/>
        <v>7284.7063437100805</v>
      </c>
      <c r="AZ28" s="13">
        <f t="shared" si="27"/>
        <v>0.15489600000000001</v>
      </c>
      <c r="BA28" s="13">
        <f t="shared" si="28"/>
        <v>0.16968000000000003</v>
      </c>
      <c r="BB28" s="14">
        <f t="shared" si="29"/>
        <v>0.148176</v>
      </c>
    </row>
    <row r="29" spans="1:54" x14ac:dyDescent="0.25">
      <c r="A29" s="2" t="s">
        <v>91</v>
      </c>
      <c r="B29" s="2">
        <v>248500</v>
      </c>
      <c r="C29" s="2">
        <v>71264</v>
      </c>
      <c r="D29" s="3">
        <f t="shared" si="0"/>
        <v>0.28677665995975854</v>
      </c>
      <c r="E29" s="2">
        <v>49</v>
      </c>
      <c r="F29" s="3">
        <f t="shared" si="42"/>
        <v>0.49</v>
      </c>
      <c r="G29" s="1">
        <f t="shared" si="2"/>
        <v>34919.360000000001</v>
      </c>
      <c r="H29" s="2">
        <v>104813</v>
      </c>
      <c r="I29" s="3">
        <v>0.42178269617706238</v>
      </c>
      <c r="J29" s="2">
        <v>44.1</v>
      </c>
      <c r="K29" s="3">
        <f t="shared" si="43"/>
        <v>0.441</v>
      </c>
      <c r="L29" s="1">
        <f t="shared" si="30"/>
        <v>46222.533000000003</v>
      </c>
      <c r="M29" s="2">
        <v>11747</v>
      </c>
      <c r="N29" s="3">
        <f t="shared" si="3"/>
        <v>4.7271629778672032E-2</v>
      </c>
      <c r="O29" s="2">
        <v>33.5</v>
      </c>
      <c r="P29" s="3">
        <f t="shared" si="44"/>
        <v>0.33500000000000002</v>
      </c>
      <c r="Q29" s="1">
        <f t="shared" si="4"/>
        <v>3935.2450000000003</v>
      </c>
      <c r="R29" s="2">
        <v>247308</v>
      </c>
      <c r="S29" s="1">
        <f t="shared" si="5"/>
        <v>70922.162221327962</v>
      </c>
      <c r="T29" s="3">
        <f t="shared" si="6"/>
        <v>0.49</v>
      </c>
      <c r="U29" s="1">
        <f t="shared" si="7"/>
        <v>34751.859488450704</v>
      </c>
      <c r="V29" s="1">
        <f>R29*Hispanic_Latino!I29</f>
        <v>104310.23502615694</v>
      </c>
      <c r="W29" s="3">
        <f t="shared" si="8"/>
        <v>0.441</v>
      </c>
      <c r="X29" s="1">
        <f t="shared" si="31"/>
        <v>46000.813646535207</v>
      </c>
      <c r="Y29" s="1">
        <f t="shared" si="9"/>
        <v>11690.652217303823</v>
      </c>
      <c r="Z29" s="3">
        <f t="shared" si="10"/>
        <v>0.33500000000000002</v>
      </c>
      <c r="AA29" s="1">
        <f t="shared" si="32"/>
        <v>3916.3684927967811</v>
      </c>
      <c r="AB29" s="10">
        <v>60.6</v>
      </c>
      <c r="AC29" s="11">
        <f t="shared" si="33"/>
        <v>0.60599999999999998</v>
      </c>
      <c r="AD29" s="12">
        <f t="shared" si="11"/>
        <v>21059.626850001125</v>
      </c>
      <c r="AE29" s="12">
        <f t="shared" si="12"/>
        <v>27876.493069800334</v>
      </c>
      <c r="AF29" s="12">
        <f t="shared" si="13"/>
        <v>2373.3193066348495</v>
      </c>
      <c r="AG29" s="12">
        <f t="shared" si="14"/>
        <v>51309.439226436305</v>
      </c>
      <c r="AH29" s="13">
        <f t="shared" si="15"/>
        <v>0.29693999999999998</v>
      </c>
      <c r="AI29" s="13">
        <f t="shared" si="16"/>
        <v>0.26724599999999998</v>
      </c>
      <c r="AJ29" s="14">
        <f t="shared" si="17"/>
        <v>0.20301000000000002</v>
      </c>
      <c r="AK29" s="10">
        <v>14.3</v>
      </c>
      <c r="AL29" s="11">
        <f t="shared" si="34"/>
        <v>0.14300000000000002</v>
      </c>
      <c r="AM29" s="12">
        <f t="shared" si="18"/>
        <v>4969.5159068484509</v>
      </c>
      <c r="AN29" s="12">
        <f t="shared" si="19"/>
        <v>6578.1163514545351</v>
      </c>
      <c r="AO29" s="12">
        <f t="shared" si="20"/>
        <v>560.04069446993981</v>
      </c>
      <c r="AP29" s="12">
        <f t="shared" si="35"/>
        <v>12107.672952772926</v>
      </c>
      <c r="AQ29" s="13">
        <f t="shared" si="21"/>
        <v>7.0070000000000007E-2</v>
      </c>
      <c r="AR29" s="13">
        <f t="shared" si="22"/>
        <v>6.3063000000000008E-2</v>
      </c>
      <c r="AS29" s="14">
        <f t="shared" si="23"/>
        <v>4.7905000000000017E-2</v>
      </c>
      <c r="AT29" s="10">
        <v>27.4</v>
      </c>
      <c r="AU29" s="11">
        <f t="shared" si="36"/>
        <v>0.27399999999999997</v>
      </c>
      <c r="AV29" s="12">
        <f t="shared" si="24"/>
        <v>9522.0094998354925</v>
      </c>
      <c r="AW29" s="12">
        <f t="shared" si="25"/>
        <v>12604.222939150644</v>
      </c>
      <c r="AX29" s="12">
        <f t="shared" si="26"/>
        <v>1073.0849670263178</v>
      </c>
      <c r="AY29" s="12">
        <f t="shared" si="37"/>
        <v>23199.317406012458</v>
      </c>
      <c r="AZ29" s="13">
        <f t="shared" si="27"/>
        <v>0.13425999999999999</v>
      </c>
      <c r="BA29" s="13">
        <f t="shared" si="28"/>
        <v>0.12083399999999997</v>
      </c>
      <c r="BB29" s="14">
        <f t="shared" si="29"/>
        <v>9.1789999999999997E-2</v>
      </c>
    </row>
    <row r="30" spans="1:54" x14ac:dyDescent="0.25">
      <c r="AB30" s="10"/>
      <c r="AC30" s="16"/>
      <c r="AD30" s="16"/>
      <c r="AE30" s="16"/>
      <c r="AF30" s="16"/>
      <c r="AG30" s="16"/>
      <c r="AH30" s="13"/>
      <c r="AI30" s="13"/>
      <c r="AJ30" s="14"/>
      <c r="AK30" s="10"/>
      <c r="AL30" s="16"/>
      <c r="AM30" s="16"/>
      <c r="AN30" s="16"/>
      <c r="AO30" s="16"/>
      <c r="AP30" s="16"/>
      <c r="AQ30" s="13"/>
      <c r="AR30" s="13"/>
      <c r="AS30" s="14"/>
      <c r="AT30" s="10"/>
      <c r="AU30" s="16"/>
      <c r="AV30" s="16"/>
      <c r="AW30" s="16"/>
      <c r="AX30" s="16"/>
      <c r="AY30" s="16"/>
      <c r="AZ30" s="13"/>
      <c r="BA30" s="13"/>
      <c r="BB30" s="14"/>
    </row>
    <row r="31" spans="1:54" ht="15.75" thickBot="1" x14ac:dyDescent="0.3">
      <c r="A31" s="2" t="s">
        <v>92</v>
      </c>
      <c r="B31" s="2">
        <v>11966079</v>
      </c>
      <c r="C31" s="2">
        <v>3494397</v>
      </c>
      <c r="D31" s="3">
        <f>C31/B31</f>
        <v>0.29202523232547606</v>
      </c>
      <c r="E31" s="2">
        <v>53.1</v>
      </c>
      <c r="F31" s="3">
        <f>E31/100</f>
        <v>0.53100000000000003</v>
      </c>
      <c r="G31" s="1">
        <f>C31*F31</f>
        <v>1855524.807</v>
      </c>
      <c r="H31" s="2">
        <v>4329913</v>
      </c>
      <c r="I31" s="3">
        <v>0.36184893982398075</v>
      </c>
      <c r="J31" s="2">
        <v>48.2</v>
      </c>
      <c r="K31" s="3">
        <f>J31/100</f>
        <v>0.48200000000000004</v>
      </c>
      <c r="L31" s="1">
        <f>H31*K31</f>
        <v>2087018.0660000001</v>
      </c>
      <c r="M31" s="2">
        <v>799364</v>
      </c>
      <c r="N31" s="3">
        <f>M31/B31</f>
        <v>6.6802500635337603E-2</v>
      </c>
      <c r="O31" s="2">
        <v>39</v>
      </c>
      <c r="P31" s="3">
        <f>O31/100</f>
        <v>0.39</v>
      </c>
      <c r="Q31" s="1">
        <f>M31*P31</f>
        <v>311751.96000000002</v>
      </c>
      <c r="R31" s="2">
        <v>11834009</v>
      </c>
      <c r="S31" s="1">
        <f>R31*D31</f>
        <v>3455829.2275667745</v>
      </c>
      <c r="T31" s="3">
        <f>F31</f>
        <v>0.53100000000000003</v>
      </c>
      <c r="U31" s="1">
        <f>S31*T31</f>
        <v>1835045.3198379574</v>
      </c>
      <c r="V31" s="1">
        <f>R31*Hispanic_Latino!I31</f>
        <v>4282123.6105174469</v>
      </c>
      <c r="W31" s="3">
        <f>K31</f>
        <v>0.48200000000000004</v>
      </c>
      <c r="X31" s="1">
        <f>V31*W31</f>
        <v>2063983.5802694096</v>
      </c>
      <c r="Y31" s="1">
        <f>R31*N31</f>
        <v>790541.3937410909</v>
      </c>
      <c r="Z31" s="3">
        <f>P31</f>
        <v>0.39</v>
      </c>
      <c r="AA31" s="1">
        <f>Y31*Z31</f>
        <v>308311.14355902548</v>
      </c>
      <c r="AB31" s="25">
        <v>45.4</v>
      </c>
      <c r="AC31" s="18">
        <f>AB31/100</f>
        <v>0.45399999999999996</v>
      </c>
      <c r="AD31" s="19">
        <f>U31*AC31</f>
        <v>833110.57520643261</v>
      </c>
      <c r="AE31" s="19">
        <f>X31*AC31</f>
        <v>937048.54544231191</v>
      </c>
      <c r="AF31" s="19">
        <f>AA31*AC31</f>
        <v>139973.25917579755</v>
      </c>
      <c r="AG31" s="19">
        <f>SUM(AD31:AF31)</f>
        <v>1910132.379824542</v>
      </c>
      <c r="AH31" s="20">
        <f>AD31/S31</f>
        <v>0.24107400000000001</v>
      </c>
      <c r="AI31" s="20">
        <f>AE31/V31</f>
        <v>0.21882800000000002</v>
      </c>
      <c r="AJ31" s="21">
        <f>AF31/Y31</f>
        <v>0.17706</v>
      </c>
      <c r="AK31" s="25">
        <v>30.1</v>
      </c>
      <c r="AL31" s="18">
        <f>AK31/100</f>
        <v>0.30099999999999999</v>
      </c>
      <c r="AM31" s="19">
        <f>U31*AL31</f>
        <v>552348.64127122518</v>
      </c>
      <c r="AN31" s="19">
        <f>X31*AL31</f>
        <v>621259.05766109226</v>
      </c>
      <c r="AO31" s="19">
        <f>AA31*AL31</f>
        <v>92801.654211266665</v>
      </c>
      <c r="AP31" s="19">
        <f>SUM(AM31:AO31)</f>
        <v>1266409.3531435842</v>
      </c>
      <c r="AQ31" s="20">
        <f>AM31/S31</f>
        <v>0.159831</v>
      </c>
      <c r="AR31" s="20">
        <f>AN31/V31</f>
        <v>0.14508200000000002</v>
      </c>
      <c r="AS31" s="21">
        <f>AO31/Y31</f>
        <v>0.11739000000000001</v>
      </c>
      <c r="AT31" s="25">
        <v>29</v>
      </c>
      <c r="AU31" s="18">
        <f>AT31/100</f>
        <v>0.28999999999999998</v>
      </c>
      <c r="AV31" s="19">
        <f>U31*AU31</f>
        <v>532163.14275300759</v>
      </c>
      <c r="AW31" s="19">
        <f>X31*AU31</f>
        <v>598555.23827812879</v>
      </c>
      <c r="AX31" s="19">
        <f>AA31*AU31</f>
        <v>89410.231632117386</v>
      </c>
      <c r="AY31" s="19">
        <f>SUM(AV31:AX31)</f>
        <v>1220128.6126632539</v>
      </c>
      <c r="AZ31" s="20">
        <f>AV31/S31</f>
        <v>0.15398999999999999</v>
      </c>
      <c r="BA31" s="20">
        <f>AW31/V31</f>
        <v>0.13978000000000002</v>
      </c>
      <c r="BB31" s="21">
        <f>AX31/Y31</f>
        <v>0.11310000000000001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zoomScale="70" zoomScaleNormal="70" workbookViewId="0"/>
  </sheetViews>
  <sheetFormatPr defaultColWidth="8.7109375" defaultRowHeight="15" x14ac:dyDescent="0.25"/>
  <cols>
    <col min="1" max="1" width="28.85546875" style="2" bestFit="1" customWidth="1"/>
    <col min="2" max="2" width="15.140625" style="2" bestFit="1" customWidth="1"/>
    <col min="3" max="3" width="11" style="2" bestFit="1" customWidth="1"/>
    <col min="4" max="4" width="12.42578125" style="2" bestFit="1" customWidth="1"/>
    <col min="5" max="5" width="17.5703125" style="2" bestFit="1" customWidth="1"/>
    <col min="6" max="6" width="17.140625" style="2" bestFit="1" customWidth="1"/>
    <col min="7" max="7" width="15.42578125" style="2" bestFit="1" customWidth="1"/>
    <col min="8" max="8" width="11" style="2" bestFit="1" customWidth="1"/>
    <col min="9" max="9" width="12.42578125" style="2" bestFit="1" customWidth="1"/>
    <col min="10" max="11" width="17.140625" style="2" bestFit="1" customWidth="1"/>
    <col min="12" max="12" width="15.42578125" style="2" bestFit="1" customWidth="1"/>
    <col min="13" max="13" width="10.28515625" style="2" bestFit="1" customWidth="1"/>
    <col min="14" max="14" width="12.140625" style="2" bestFit="1" customWidth="1"/>
    <col min="15" max="16" width="15.42578125" style="2" bestFit="1" customWidth="1"/>
    <col min="17" max="17" width="13.42578125" style="2" bestFit="1" customWidth="1"/>
    <col min="18" max="18" width="26.140625" style="2" bestFit="1" customWidth="1"/>
    <col min="19" max="19" width="15.42578125" style="2" customWidth="1"/>
    <col min="20" max="20" width="17.140625" style="2" bestFit="1" customWidth="1"/>
    <col min="21" max="21" width="15.42578125" style="2" bestFit="1" customWidth="1"/>
    <col min="22" max="22" width="16.5703125" style="2" customWidth="1"/>
    <col min="23" max="23" width="17.140625" style="2" bestFit="1" customWidth="1"/>
    <col min="24" max="24" width="15.42578125" style="2" bestFit="1" customWidth="1"/>
    <col min="25" max="25" width="14.85546875" style="2" customWidth="1"/>
    <col min="26" max="26" width="15.42578125" style="2" bestFit="1" customWidth="1"/>
    <col min="27" max="27" width="13.42578125" style="2" bestFit="1" customWidth="1"/>
    <col min="28" max="28" width="15.140625" style="2" bestFit="1" customWidth="1"/>
    <col min="29" max="30" width="12.5703125" style="2" customWidth="1"/>
    <col min="31" max="32" width="12.5703125" style="2" bestFit="1" customWidth="1"/>
    <col min="33" max="33" width="11.5703125" style="2" bestFit="1" customWidth="1"/>
    <col min="34" max="35" width="7.5703125" style="2" bestFit="1" customWidth="1"/>
    <col min="36" max="36" width="5.85546875" style="2" bestFit="1" customWidth="1"/>
    <col min="37" max="37" width="14.42578125" style="2" bestFit="1" customWidth="1"/>
    <col min="38" max="38" width="9.85546875" style="2" bestFit="1" customWidth="1"/>
    <col min="39" max="40" width="9.42578125" style="2" bestFit="1" customWidth="1"/>
    <col min="41" max="41" width="8.7109375" style="2" bestFit="1" customWidth="1"/>
    <col min="42" max="42" width="9.85546875" style="2" bestFit="1" customWidth="1"/>
    <col min="43" max="44" width="7.5703125" style="2" bestFit="1" customWidth="1"/>
    <col min="45" max="45" width="5.85546875" style="2" bestFit="1" customWidth="1"/>
    <col min="46" max="46" width="11.42578125" style="2" bestFit="1" customWidth="1"/>
    <col min="47" max="47" width="9.85546875" style="2" bestFit="1" customWidth="1"/>
    <col min="48" max="48" width="8.7109375" style="2" customWidth="1"/>
    <col min="49" max="50" width="8.7109375" style="2" bestFit="1" customWidth="1"/>
    <col min="51" max="51" width="9.85546875" style="2" bestFit="1" customWidth="1"/>
    <col min="52" max="53" width="7.5703125" style="2" bestFit="1" customWidth="1"/>
    <col min="54" max="54" width="5.85546875" style="2" bestFit="1" customWidth="1"/>
    <col min="55" max="58" width="0" style="2" hidden="1" customWidth="1"/>
    <col min="59" max="16384" width="8.7109375" style="2"/>
  </cols>
  <sheetData>
    <row r="1" spans="1:57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2" t="s">
        <v>3</v>
      </c>
      <c r="BD1" s="23" t="s">
        <v>1</v>
      </c>
    </row>
    <row r="2" spans="1:57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C2" s="3">
        <f t="shared" ref="BC2:BE7" si="42">SUM(AH2,AQ2,AZ2)</f>
        <v>0.56388000000000005</v>
      </c>
      <c r="BD2" s="3">
        <f t="shared" si="42"/>
        <v>0.54500999999999999</v>
      </c>
      <c r="BE2" s="3">
        <f t="shared" si="42"/>
        <v>0.48395999999999995</v>
      </c>
    </row>
    <row r="3" spans="1:57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C3" s="3">
        <f t="shared" si="42"/>
        <v>0.54412099999999997</v>
      </c>
      <c r="BD3" s="3">
        <f t="shared" si="42"/>
        <v>0.52167200000000002</v>
      </c>
      <c r="BE3" s="3">
        <f t="shared" si="42"/>
        <v>0.47356699999999996</v>
      </c>
    </row>
    <row r="4" spans="1:57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C4" s="3">
        <f t="shared" si="42"/>
        <v>0.54217099999999996</v>
      </c>
      <c r="BD4" s="3">
        <f t="shared" si="42"/>
        <v>0.52837800000000001</v>
      </c>
      <c r="BE4" s="3">
        <f t="shared" si="42"/>
        <v>0.48063299999999992</v>
      </c>
    </row>
    <row r="5" spans="1:57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C5" s="3">
        <f t="shared" si="42"/>
        <v>0.54412099999999997</v>
      </c>
      <c r="BD5" s="3">
        <f t="shared" si="42"/>
        <v>0.52167200000000002</v>
      </c>
      <c r="BE5" s="3">
        <f t="shared" si="42"/>
        <v>0.47356699999999996</v>
      </c>
    </row>
    <row r="6" spans="1:57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C6" s="3">
        <f t="shared" si="42"/>
        <v>0.53776799999999991</v>
      </c>
      <c r="BD6" s="3">
        <f t="shared" si="42"/>
        <v>0.51536099999999996</v>
      </c>
      <c r="BE6" s="3">
        <f t="shared" si="42"/>
        <v>0.47268099999999991</v>
      </c>
    </row>
    <row r="7" spans="1:57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C7" s="3">
        <f t="shared" si="42"/>
        <v>0.54217099999999996</v>
      </c>
      <c r="BD7" s="3">
        <f t="shared" si="42"/>
        <v>0.52837800000000001</v>
      </c>
      <c r="BE7" s="3">
        <f t="shared" si="42"/>
        <v>0.48063299999999992</v>
      </c>
    </row>
    <row r="8" spans="1:57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7" x14ac:dyDescent="0.25">
      <c r="A9" s="2" t="s">
        <v>6</v>
      </c>
      <c r="AB9" s="32">
        <f>AVERAGE(AB15,AB19,AB23,AB28,AB31,AB36,AB40)</f>
        <v>39.773809523809518</v>
      </c>
      <c r="AC9" s="16">
        <f t="shared" ref="AC9:BB9" si="43">AVERAGE(AC15,AC19,AC23,AC28,AC31,AC36,AC40)</f>
        <v>0.28491666666666665</v>
      </c>
      <c r="AD9" s="16">
        <f t="shared" si="43"/>
        <v>4093.0882460263497</v>
      </c>
      <c r="AE9" s="16">
        <f t="shared" si="43"/>
        <v>4662.964731531004</v>
      </c>
      <c r="AF9" s="16">
        <f t="shared" si="43"/>
        <v>885.80174260799311</v>
      </c>
      <c r="AG9" s="16">
        <f t="shared" si="43"/>
        <v>9641.8547201653473</v>
      </c>
      <c r="AH9" s="28">
        <f t="shared" si="43"/>
        <v>0.20212178571428568</v>
      </c>
      <c r="AI9" s="13">
        <f t="shared" si="43"/>
        <v>0.19136561904761903</v>
      </c>
      <c r="AJ9" s="14">
        <f t="shared" si="43"/>
        <v>0.17790021428571431</v>
      </c>
      <c r="AK9" s="32">
        <f t="shared" si="43"/>
        <v>40.676190476190477</v>
      </c>
      <c r="AL9" s="28">
        <f t="shared" si="43"/>
        <v>0.40066666666666667</v>
      </c>
      <c r="AM9" s="28">
        <f t="shared" si="43"/>
        <v>5017.0263940095865</v>
      </c>
      <c r="AN9" s="28">
        <f t="shared" si="43"/>
        <v>6966.0776037599207</v>
      </c>
      <c r="AO9" s="28">
        <f t="shared" si="43"/>
        <v>1417.9144455346118</v>
      </c>
      <c r="AP9" s="28">
        <f t="shared" si="43"/>
        <v>13401.018443304118</v>
      </c>
      <c r="AQ9" s="28">
        <f t="shared" si="43"/>
        <v>0.20580685714285712</v>
      </c>
      <c r="AR9" s="13">
        <f t="shared" si="43"/>
        <v>0.19615071428571432</v>
      </c>
      <c r="AS9" s="14">
        <f t="shared" si="43"/>
        <v>0.18102757142857143</v>
      </c>
      <c r="AT9" s="32">
        <f t="shared" si="43"/>
        <v>26.442857142857143</v>
      </c>
      <c r="AU9" s="28">
        <f t="shared" si="43"/>
        <v>0.26640000000000003</v>
      </c>
      <c r="AV9" s="28">
        <f t="shared" si="43"/>
        <v>3389.8077129413396</v>
      </c>
      <c r="AW9" s="28">
        <f t="shared" si="43"/>
        <v>4645.4934764096279</v>
      </c>
      <c r="AX9" s="28">
        <f t="shared" si="43"/>
        <v>945.77429969497155</v>
      </c>
      <c r="AY9" s="28">
        <f t="shared" si="43"/>
        <v>8981.0754890459393</v>
      </c>
      <c r="AZ9" s="28">
        <f t="shared" si="43"/>
        <v>0.13407376190476189</v>
      </c>
      <c r="BA9" s="13">
        <f t="shared" si="43"/>
        <v>0.12734469047619049</v>
      </c>
      <c r="BB9" s="14">
        <f t="shared" si="43"/>
        <v>0.11740404761904763</v>
      </c>
    </row>
    <row r="10" spans="1:57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7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 t="shared" ref="AH11:BB11" si="44">AVERAGE(AH12:AH13)</f>
        <v>0.15861500000000001</v>
      </c>
      <c r="AI11" s="13">
        <f t="shared" si="44"/>
        <v>0.15505400000000003</v>
      </c>
      <c r="AJ11" s="14">
        <f t="shared" si="44"/>
        <v>0.14521900000000001</v>
      </c>
      <c r="AK11" s="10">
        <f t="shared" si="44"/>
        <v>43.25</v>
      </c>
      <c r="AL11" s="28">
        <f t="shared" si="44"/>
        <v>0.4325</v>
      </c>
      <c r="AM11" s="28">
        <f t="shared" si="44"/>
        <v>1980.0346000421323</v>
      </c>
      <c r="AN11" s="28">
        <f t="shared" si="44"/>
        <v>2060.7017781974091</v>
      </c>
      <c r="AO11" s="28">
        <f t="shared" si="44"/>
        <v>424.38817920422355</v>
      </c>
      <c r="AP11" s="28">
        <f t="shared" si="44"/>
        <v>4465.1245574437653</v>
      </c>
      <c r="AQ11" s="28">
        <f t="shared" si="44"/>
        <v>0.22138249999999998</v>
      </c>
      <c r="AR11" s="13">
        <f t="shared" si="44"/>
        <v>0.21476250000000002</v>
      </c>
      <c r="AS11" s="14">
        <f t="shared" si="44"/>
        <v>0.20322000000000001</v>
      </c>
      <c r="AT11" s="10">
        <f t="shared" si="44"/>
        <v>31.65</v>
      </c>
      <c r="AU11" s="28">
        <f t="shared" si="44"/>
        <v>0.3165</v>
      </c>
      <c r="AV11" s="28">
        <f t="shared" si="44"/>
        <v>1424.8089144478349</v>
      </c>
      <c r="AW11" s="28">
        <f t="shared" si="44"/>
        <v>1497.0940083285254</v>
      </c>
      <c r="AX11" s="28">
        <f t="shared" si="44"/>
        <v>307.0641373910845</v>
      </c>
      <c r="AY11" s="28">
        <f t="shared" si="44"/>
        <v>3228.9670601674443</v>
      </c>
      <c r="AZ11" s="28">
        <f t="shared" si="44"/>
        <v>0.1616805</v>
      </c>
      <c r="BA11" s="13">
        <f t="shared" si="44"/>
        <v>0.15751400000000002</v>
      </c>
      <c r="BB11" s="14">
        <f t="shared" si="44"/>
        <v>0.14819949999999998</v>
      </c>
    </row>
    <row r="12" spans="1:57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C12" s="3">
        <f t="shared" ref="BC12:BE13" si="45">SUM(AH12,AQ12,AZ12)</f>
        <v>0.53378499999999995</v>
      </c>
      <c r="BD12" s="3">
        <f t="shared" si="45"/>
        <v>0.53272800000000009</v>
      </c>
      <c r="BE12" s="3">
        <f t="shared" si="45"/>
        <v>0.48516300000000007</v>
      </c>
    </row>
    <row r="13" spans="1:57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C13" s="3">
        <f t="shared" si="45"/>
        <v>0.54957100000000003</v>
      </c>
      <c r="BD13" s="3">
        <f t="shared" si="45"/>
        <v>0.52193299999999998</v>
      </c>
      <c r="BE13" s="3">
        <f t="shared" si="45"/>
        <v>0.50811399999999995</v>
      </c>
    </row>
    <row r="14" spans="1:57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7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7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C16" s="3">
        <f t="shared" ref="BC16:BE17" si="46">SUM(AH16,AQ16,AZ16)</f>
        <v>0.55333399999999999</v>
      </c>
      <c r="BD16" s="3">
        <f t="shared" si="46"/>
        <v>0.54910199999999998</v>
      </c>
      <c r="BE16" s="3">
        <f t="shared" si="46"/>
        <v>0.49302800000000002</v>
      </c>
    </row>
    <row r="17" spans="1:57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C17" s="3">
        <f t="shared" si="46"/>
        <v>0.57089999999999996</v>
      </c>
      <c r="BD17" s="3">
        <f t="shared" si="46"/>
        <v>0.56649999999999989</v>
      </c>
      <c r="BE17" s="3">
        <f t="shared" si="46"/>
        <v>0.48949999999999999</v>
      </c>
    </row>
    <row r="18" spans="1:57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7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7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C20" s="3">
        <f t="shared" ref="BC20:BE21" si="47">SUM(AH20,AQ20,AZ20)</f>
        <v>0.60578799999999999</v>
      </c>
      <c r="BD20" s="3">
        <f t="shared" si="47"/>
        <v>0.525088</v>
      </c>
      <c r="BE20" s="3">
        <f t="shared" si="47"/>
        <v>0.50356800000000002</v>
      </c>
    </row>
    <row r="21" spans="1:57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C21" s="3">
        <f t="shared" si="47"/>
        <v>0.52710000000000001</v>
      </c>
      <c r="BD21" s="3">
        <f t="shared" si="47"/>
        <v>0.51239999999999997</v>
      </c>
      <c r="BE21" s="3">
        <f t="shared" si="47"/>
        <v>0.4788</v>
      </c>
    </row>
    <row r="22" spans="1:57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7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 t="shared" ref="AH23:BB23" si="48">AVERAGE(AH24:AH26)</f>
        <v>0.28347833333333333</v>
      </c>
      <c r="AI23" s="13">
        <f t="shared" si="48"/>
        <v>0.25158900000000001</v>
      </c>
      <c r="AJ23" s="14">
        <f t="shared" si="48"/>
        <v>0.25847633333333336</v>
      </c>
      <c r="AK23" s="27">
        <f t="shared" si="48"/>
        <v>31.366666666666664</v>
      </c>
      <c r="AL23" s="28">
        <f t="shared" si="48"/>
        <v>0.31366666666666659</v>
      </c>
      <c r="AM23" s="28">
        <f t="shared" si="48"/>
        <v>4957.9414501370402</v>
      </c>
      <c r="AN23" s="28">
        <f t="shared" si="48"/>
        <v>8802.6370100029362</v>
      </c>
      <c r="AO23" s="28">
        <f t="shared" si="48"/>
        <v>2109.34333297697</v>
      </c>
      <c r="AP23" s="28">
        <f t="shared" si="48"/>
        <v>15869.921793116946</v>
      </c>
      <c r="AQ23" s="28">
        <f t="shared" si="48"/>
        <v>0.16337299999999999</v>
      </c>
      <c r="AR23" s="13">
        <f t="shared" si="48"/>
        <v>0.14705566666666667</v>
      </c>
      <c r="AS23" s="14">
        <f t="shared" si="48"/>
        <v>0.14967233333333332</v>
      </c>
      <c r="AT23" s="27">
        <f t="shared" si="48"/>
        <v>23.633333333333336</v>
      </c>
      <c r="AU23" s="28">
        <f t="shared" si="48"/>
        <v>0.23633333333333331</v>
      </c>
      <c r="AV23" s="28">
        <f t="shared" si="48"/>
        <v>3505.4331351079031</v>
      </c>
      <c r="AW23" s="28">
        <f t="shared" si="48"/>
        <v>6139.6869939979633</v>
      </c>
      <c r="AX23" s="28">
        <f t="shared" si="48"/>
        <v>1462.0512327883735</v>
      </c>
      <c r="AY23" s="28">
        <f t="shared" si="48"/>
        <v>11107.171361894239</v>
      </c>
      <c r="AZ23" s="28">
        <f t="shared" si="48"/>
        <v>0.12321366666666667</v>
      </c>
      <c r="BA23" s="13">
        <f t="shared" si="48"/>
        <v>0.11044233333333332</v>
      </c>
      <c r="BB23" s="14">
        <f t="shared" si="48"/>
        <v>0.112081</v>
      </c>
    </row>
    <row r="24" spans="1:57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C24" s="3">
        <f t="shared" ref="BC24:BE26" si="49">SUM(AH24,AQ24,AZ24)</f>
        <v>0.53838900000000001</v>
      </c>
      <c r="BD24" s="3">
        <f t="shared" si="49"/>
        <v>0.53398499999999993</v>
      </c>
      <c r="BE24" s="3">
        <f t="shared" si="49"/>
        <v>0.52737900000000004</v>
      </c>
    </row>
    <row r="25" spans="1:57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C25" s="3">
        <f t="shared" si="49"/>
        <v>0.63188799999999989</v>
      </c>
      <c r="BD25" s="3">
        <f t="shared" si="49"/>
        <v>0.50096599999999991</v>
      </c>
      <c r="BE25" s="3">
        <f t="shared" si="49"/>
        <v>0.57778800000000008</v>
      </c>
    </row>
    <row r="26" spans="1:57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C26" s="3">
        <f t="shared" si="49"/>
        <v>0.53991800000000001</v>
      </c>
      <c r="BD26" s="3">
        <f t="shared" si="49"/>
        <v>0.49230999999999997</v>
      </c>
      <c r="BE26" s="3">
        <f t="shared" si="49"/>
        <v>0.45552200000000009</v>
      </c>
    </row>
    <row r="27" spans="1:57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7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 t="shared" ref="AH28:BB28" si="50">AVERAGE(AH29)</f>
        <v>0.22044</v>
      </c>
      <c r="AI28" s="13">
        <f t="shared" si="50"/>
        <v>0.20988000000000001</v>
      </c>
      <c r="AJ28" s="14">
        <f t="shared" si="50"/>
        <v>0.18612000000000001</v>
      </c>
      <c r="AK28" s="10">
        <f t="shared" si="50"/>
        <v>41.2</v>
      </c>
      <c r="AL28" s="11">
        <f t="shared" si="50"/>
        <v>0.41200000000000003</v>
      </c>
      <c r="AM28" s="12">
        <f t="shared" si="50"/>
        <v>5764.1683702482133</v>
      </c>
      <c r="AN28" s="12">
        <f t="shared" si="50"/>
        <v>8543.1103020214432</v>
      </c>
      <c r="AO28" s="12">
        <f t="shared" si="50"/>
        <v>1509.0916989879488</v>
      </c>
      <c r="AP28" s="12">
        <f t="shared" si="50"/>
        <v>15816.370371257606</v>
      </c>
      <c r="AQ28" s="13">
        <f t="shared" si="50"/>
        <v>0.20641200000000001</v>
      </c>
      <c r="AR28" s="13">
        <f t="shared" si="50"/>
        <v>0.19652400000000006</v>
      </c>
      <c r="AS28" s="14">
        <f t="shared" si="50"/>
        <v>0.17427600000000001</v>
      </c>
      <c r="AT28" s="10">
        <f t="shared" si="50"/>
        <v>23.4</v>
      </c>
      <c r="AU28" s="11">
        <f t="shared" si="50"/>
        <v>0.23399999999999999</v>
      </c>
      <c r="AV28" s="12">
        <f t="shared" si="50"/>
        <v>3273.8237831021397</v>
      </c>
      <c r="AW28" s="12">
        <f t="shared" si="50"/>
        <v>4852.1548802743137</v>
      </c>
      <c r="AX28" s="12">
        <f t="shared" si="50"/>
        <v>857.10547952228148</v>
      </c>
      <c r="AY28" s="12">
        <f t="shared" si="50"/>
        <v>8983.0841428987351</v>
      </c>
      <c r="AZ28" s="13">
        <f t="shared" si="50"/>
        <v>0.11723399999999999</v>
      </c>
      <c r="BA28" s="13">
        <f t="shared" si="50"/>
        <v>0.11161800000000001</v>
      </c>
      <c r="BB28" s="14">
        <f t="shared" si="50"/>
        <v>9.8981999999999987E-2</v>
      </c>
    </row>
    <row r="29" spans="1:57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C29" s="3">
        <f>SUM(AH29,AQ29,AZ29)</f>
        <v>0.54408599999999996</v>
      </c>
      <c r="BD29" s="3">
        <f>SUM(AI29,AR29,BA29)</f>
        <v>0.51802200000000009</v>
      </c>
      <c r="BE29" s="3">
        <f>SUM(AJ29,AS29,BB29)</f>
        <v>0.45937800000000006</v>
      </c>
    </row>
    <row r="30" spans="1:57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7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1">AVERAGE(AI32:AI34)</f>
        <v>0.2108673333333333</v>
      </c>
      <c r="AJ31" s="14">
        <f t="shared" si="51"/>
        <v>0.19998366666666667</v>
      </c>
      <c r="AK31" s="10">
        <f t="shared" si="51"/>
        <v>39.4</v>
      </c>
      <c r="AL31" s="11">
        <f t="shared" si="51"/>
        <v>0.39399999999999996</v>
      </c>
      <c r="AM31" s="12">
        <f t="shared" si="51"/>
        <v>2263.7066512780243</v>
      </c>
      <c r="AN31" s="12">
        <f t="shared" si="51"/>
        <v>3739.4764724918109</v>
      </c>
      <c r="AO31" s="12">
        <f t="shared" si="51"/>
        <v>863.93105366482848</v>
      </c>
      <c r="AP31" s="12">
        <f t="shared" si="51"/>
        <v>6867.1141774346625</v>
      </c>
      <c r="AQ31" s="13">
        <f t="shared" si="51"/>
        <v>0.18615133333333334</v>
      </c>
      <c r="AR31" s="13">
        <f t="shared" si="51"/>
        <v>0.18232133333333334</v>
      </c>
      <c r="AS31" s="14">
        <f t="shared" si="51"/>
        <v>0.17219266666666666</v>
      </c>
      <c r="AT31" s="10">
        <f t="shared" si="51"/>
        <v>23.3</v>
      </c>
      <c r="AU31" s="11">
        <f t="shared" si="51"/>
        <v>0.23299999999999998</v>
      </c>
      <c r="AV31" s="12">
        <f t="shared" si="51"/>
        <v>1310.3912642316416</v>
      </c>
      <c r="AW31" s="12">
        <f t="shared" si="51"/>
        <v>2141.8068078194628</v>
      </c>
      <c r="AX31" s="12">
        <f t="shared" si="51"/>
        <v>496.14222040681534</v>
      </c>
      <c r="AY31" s="12">
        <f t="shared" si="51"/>
        <v>3948.3402924579191</v>
      </c>
      <c r="AZ31" s="13">
        <f t="shared" si="51"/>
        <v>0.11095766666666666</v>
      </c>
      <c r="BA31" s="13">
        <f t="shared" si="51"/>
        <v>0.10745266666666665</v>
      </c>
      <c r="BB31" s="14">
        <f t="shared" si="51"/>
        <v>0.10183533333333335</v>
      </c>
    </row>
    <row r="32" spans="1:57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C32" s="3">
        <f t="shared" ref="BC32:BE34" si="52">SUM(AH32,AQ32,AZ32)</f>
        <v>0.5630130000000001</v>
      </c>
      <c r="BD32" s="3">
        <f t="shared" si="52"/>
        <v>0.49004999999999999</v>
      </c>
      <c r="BE32" s="3">
        <f t="shared" si="52"/>
        <v>0.46827000000000008</v>
      </c>
    </row>
    <row r="33" spans="1:57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C33" s="3">
        <f t="shared" si="52"/>
        <v>0.47496200000000005</v>
      </c>
      <c r="BD33" s="3">
        <f t="shared" si="52"/>
        <v>0.50471599999999994</v>
      </c>
      <c r="BE33" s="3">
        <f t="shared" si="52"/>
        <v>0.511328</v>
      </c>
    </row>
    <row r="34" spans="1:57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C34" s="3">
        <f t="shared" si="52"/>
        <v>0.50397499999999995</v>
      </c>
      <c r="BD34" s="3">
        <f t="shared" si="52"/>
        <v>0.507158</v>
      </c>
      <c r="BE34" s="3">
        <f t="shared" si="52"/>
        <v>0.44243700000000008</v>
      </c>
    </row>
    <row r="35" spans="1:57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7" x14ac:dyDescent="0.25">
      <c r="A36" s="2" t="s">
        <v>25</v>
      </c>
      <c r="AB36" s="10">
        <f>AVERAGE(AB37:AB38)</f>
        <v>29.55</v>
      </c>
      <c r="AC36" s="11">
        <f t="shared" ref="AC36:BB36" si="53">AVERAGE(AC37:AC38)</f>
        <v>0.29549999999999998</v>
      </c>
      <c r="AD36" s="12">
        <f t="shared" si="53"/>
        <v>7331.1818939526747</v>
      </c>
      <c r="AE36" s="12">
        <f t="shared" si="53"/>
        <v>8350.258873066512</v>
      </c>
      <c r="AF36" s="12">
        <f t="shared" si="53"/>
        <v>1619.4143780848462</v>
      </c>
      <c r="AG36" s="12">
        <f t="shared" si="53"/>
        <v>17300.855145104033</v>
      </c>
      <c r="AH36" s="13">
        <f t="shared" si="53"/>
        <v>0.14791650000000001</v>
      </c>
      <c r="AI36" s="13">
        <f t="shared" si="53"/>
        <v>0.14113249999999999</v>
      </c>
      <c r="AJ36" s="14">
        <f t="shared" si="53"/>
        <v>0.11162649999999999</v>
      </c>
      <c r="AK36" s="10">
        <f t="shared" si="53"/>
        <v>42.1</v>
      </c>
      <c r="AL36" s="11">
        <f t="shared" si="53"/>
        <v>0.42100000000000004</v>
      </c>
      <c r="AM36" s="12">
        <f t="shared" si="53"/>
        <v>10664.197933935589</v>
      </c>
      <c r="AN36" s="12">
        <f t="shared" si="53"/>
        <v>12126.590581742104</v>
      </c>
      <c r="AO36" s="12">
        <f t="shared" si="53"/>
        <v>2356.133451866046</v>
      </c>
      <c r="AP36" s="12">
        <f t="shared" si="53"/>
        <v>25146.921967543738</v>
      </c>
      <c r="AQ36" s="13">
        <f t="shared" si="53"/>
        <v>0.21064300000000002</v>
      </c>
      <c r="AR36" s="13">
        <f t="shared" si="53"/>
        <v>0.20091500000000001</v>
      </c>
      <c r="AS36" s="14">
        <f t="shared" si="53"/>
        <v>0.15939900000000001</v>
      </c>
      <c r="AT36" s="10">
        <f t="shared" si="53"/>
        <v>32.299999999999997</v>
      </c>
      <c r="AU36" s="11">
        <f t="shared" si="53"/>
        <v>0.32300000000000001</v>
      </c>
      <c r="AV36" s="12">
        <f t="shared" si="53"/>
        <v>7903.9599645092694</v>
      </c>
      <c r="AW36" s="12">
        <f t="shared" si="53"/>
        <v>9012.6313730245147</v>
      </c>
      <c r="AX36" s="12">
        <f t="shared" si="53"/>
        <v>1745.700302478506</v>
      </c>
      <c r="AY36" s="12">
        <f t="shared" si="53"/>
        <v>18662.291640012289</v>
      </c>
      <c r="AZ36" s="13">
        <f t="shared" si="53"/>
        <v>0.16172900000000001</v>
      </c>
      <c r="BA36" s="13">
        <f t="shared" si="53"/>
        <v>0.15434500000000001</v>
      </c>
      <c r="BB36" s="14">
        <f t="shared" si="53"/>
        <v>0.121833</v>
      </c>
    </row>
    <row r="37" spans="1:57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C37" s="3">
        <f t="shared" ref="BC37:BE38" si="54">SUM(AH37,AQ37,AZ37)</f>
        <v>0.51124099999999995</v>
      </c>
      <c r="BD37" s="3">
        <f t="shared" si="54"/>
        <v>0.48220499999999999</v>
      </c>
      <c r="BE37" s="3">
        <f t="shared" si="54"/>
        <v>0.42205899999999996</v>
      </c>
    </row>
    <row r="38" spans="1:57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C38" s="3">
        <f t="shared" si="54"/>
        <v>0.52933600000000003</v>
      </c>
      <c r="BD38" s="3">
        <f t="shared" si="54"/>
        <v>0.51058000000000003</v>
      </c>
      <c r="BE38" s="3">
        <f t="shared" si="54"/>
        <v>0.36365799999999998</v>
      </c>
    </row>
    <row r="39" spans="1:57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7" x14ac:dyDescent="0.25">
      <c r="A40" s="2" t="s">
        <v>28</v>
      </c>
      <c r="AB40" s="32">
        <f>AVERAGE(AB41:AB43)</f>
        <v>27.433333333333334</v>
      </c>
      <c r="AC40" s="11">
        <f t="shared" ref="AC40:BB40" si="55">AVERAGE(AC41:AC43)</f>
        <v>0.27433333333333332</v>
      </c>
      <c r="AD40" s="12">
        <f t="shared" si="55"/>
        <v>854.99459810002429</v>
      </c>
      <c r="AE40" s="12">
        <f t="shared" si="55"/>
        <v>975.6705899954959</v>
      </c>
      <c r="AF40" s="12">
        <f t="shared" si="55"/>
        <v>152.18910713113999</v>
      </c>
      <c r="AG40" s="12">
        <f t="shared" si="55"/>
        <v>1982.8542952266605</v>
      </c>
      <c r="AH40" s="13">
        <f t="shared" si="55"/>
        <v>0.13602233333333333</v>
      </c>
      <c r="AI40" s="13">
        <f t="shared" si="55"/>
        <v>0.13259100000000001</v>
      </c>
      <c r="AJ40" s="14">
        <f t="shared" si="55"/>
        <v>0.13331400000000002</v>
      </c>
      <c r="AK40" s="32">
        <f t="shared" si="55"/>
        <v>46.266666666666673</v>
      </c>
      <c r="AL40" s="11">
        <f t="shared" si="55"/>
        <v>0.46266666666666662</v>
      </c>
      <c r="AM40" s="12">
        <f t="shared" si="55"/>
        <v>1435.1175644490686</v>
      </c>
      <c r="AN40" s="12">
        <f t="shared" si="55"/>
        <v>1618.5736525413074</v>
      </c>
      <c r="AO40" s="12">
        <f t="shared" si="55"/>
        <v>251.07269017726591</v>
      </c>
      <c r="AP40" s="12">
        <f t="shared" si="55"/>
        <v>3304.7639071676422</v>
      </c>
      <c r="AQ40" s="13">
        <f t="shared" si="55"/>
        <v>0.22922866666666666</v>
      </c>
      <c r="AR40" s="13">
        <f t="shared" si="55"/>
        <v>0.22318100000000005</v>
      </c>
      <c r="AS40" s="14">
        <f t="shared" si="55"/>
        <v>0.22370100000000001</v>
      </c>
      <c r="AT40" s="32">
        <f t="shared" si="55"/>
        <v>30.566666666666666</v>
      </c>
      <c r="AU40" s="11">
        <f t="shared" si="55"/>
        <v>0.3056666666666667</v>
      </c>
      <c r="AV40" s="12">
        <f t="shared" si="55"/>
        <v>955.43041775574147</v>
      </c>
      <c r="AW40" s="12">
        <f t="shared" si="55"/>
        <v>1081.1873269318874</v>
      </c>
      <c r="AX40" s="12">
        <f t="shared" si="55"/>
        <v>167.87226327888123</v>
      </c>
      <c r="AY40" s="12">
        <f t="shared" si="55"/>
        <v>2204.4900079665099</v>
      </c>
      <c r="AZ40" s="13">
        <f t="shared" si="55"/>
        <v>0.151782</v>
      </c>
      <c r="BA40" s="13">
        <f t="shared" si="55"/>
        <v>0.14756733333333336</v>
      </c>
      <c r="BB40" s="14">
        <f t="shared" si="55"/>
        <v>0.14838199999999999</v>
      </c>
    </row>
    <row r="41" spans="1:57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C41" s="3">
        <f t="shared" ref="BC41:BE43" si="56">SUM(AH41,AQ41,AZ41)</f>
        <v>0.56055999999999995</v>
      </c>
      <c r="BD41" s="3">
        <f t="shared" si="56"/>
        <v>0.49504000000000004</v>
      </c>
      <c r="BE41" s="3">
        <f t="shared" si="56"/>
        <v>0.53143999999999991</v>
      </c>
    </row>
    <row r="42" spans="1:57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C42" s="3">
        <f t="shared" si="56"/>
        <v>0.48240899999999987</v>
      </c>
      <c r="BD42" s="3">
        <f t="shared" si="56"/>
        <v>0.52655099999999999</v>
      </c>
      <c r="BE42" s="3">
        <f t="shared" si="56"/>
        <v>0.51499000000000006</v>
      </c>
    </row>
    <row r="43" spans="1:57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C43" s="3">
        <f t="shared" si="56"/>
        <v>0.50812999999999997</v>
      </c>
      <c r="BD43" s="3">
        <f t="shared" si="56"/>
        <v>0.48842700000000006</v>
      </c>
      <c r="BE43" s="3">
        <f t="shared" si="56"/>
        <v>0.46976099999999998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1.5703125" style="2" bestFit="1" customWidth="1"/>
    <col min="2" max="2" width="14.5703125" style="2" customWidth="1"/>
    <col min="3" max="3" width="10" style="2" bestFit="1" customWidth="1"/>
    <col min="4" max="4" width="12" style="2" customWidth="1"/>
    <col min="5" max="6" width="14.28515625" style="2" bestFit="1" customWidth="1"/>
    <col min="7" max="7" width="14.140625" style="2" bestFit="1" customWidth="1"/>
    <col min="8" max="8" width="10" style="2" bestFit="1" customWidth="1"/>
    <col min="9" max="9" width="12" style="2" customWidth="1"/>
    <col min="10" max="11" width="14.28515625" style="2" bestFit="1" customWidth="1"/>
    <col min="12" max="12" width="14.140625" style="2" bestFit="1" customWidth="1"/>
    <col min="13" max="13" width="9.7109375" style="2" bestFit="1" customWidth="1"/>
    <col min="14" max="14" width="12" style="2" customWidth="1"/>
    <col min="15" max="16" width="9.85546875" style="2" bestFit="1" customWidth="1"/>
    <col min="17" max="17" width="12.5703125" style="2" bestFit="1" customWidth="1"/>
    <col min="18" max="18" width="25" style="2" bestFit="1" customWidth="1"/>
    <col min="19" max="19" width="17.28515625" style="2" bestFit="1" customWidth="1"/>
    <col min="20" max="20" width="16.140625" style="2" bestFit="1" customWidth="1"/>
    <col min="21" max="21" width="14.140625" style="2" bestFit="1" customWidth="1"/>
    <col min="22" max="22" width="14.85546875" style="2" customWidth="1"/>
    <col min="23" max="23" width="16.140625" style="2" bestFit="1" customWidth="1"/>
    <col min="24" max="24" width="14.140625" style="2" bestFit="1" customWidth="1"/>
    <col min="25" max="25" width="14.140625" style="2" customWidth="1"/>
    <col min="26" max="26" width="14.42578125" style="2" bestFit="1" customWidth="1"/>
    <col min="27" max="27" width="12.5703125" style="2" bestFit="1" customWidth="1"/>
    <col min="28" max="28" width="14.85546875" style="2" bestFit="1" customWidth="1"/>
    <col min="29" max="32" width="11.85546875" style="2" bestFit="1" customWidth="1"/>
    <col min="33" max="33" width="10.85546875" style="2" bestFit="1" customWidth="1"/>
    <col min="34" max="35" width="7.42578125" style="2" bestFit="1" customWidth="1"/>
    <col min="36" max="36" width="5.7109375" style="2" bestFit="1" customWidth="1"/>
    <col min="37" max="37" width="14" style="2" bestFit="1" customWidth="1"/>
    <col min="38" max="38" width="9.5703125" style="2" bestFit="1" customWidth="1"/>
    <col min="39" max="40" width="9.140625" style="2" bestFit="1" customWidth="1"/>
    <col min="41" max="41" width="8.28515625" style="2" bestFit="1" customWidth="1"/>
    <col min="42" max="42" width="9.28515625" style="2" bestFit="1" customWidth="1"/>
    <col min="43" max="44" width="7.42578125" style="2" bestFit="1" customWidth="1"/>
    <col min="45" max="45" width="5.7109375" style="2" bestFit="1" customWidth="1"/>
    <col min="46" max="46" width="11.42578125" style="2" bestFit="1" customWidth="1"/>
    <col min="47" max="47" width="9.5703125" style="2" bestFit="1" customWidth="1"/>
    <col min="48" max="50" width="8.5703125" style="2" bestFit="1" customWidth="1"/>
    <col min="51" max="51" width="9.5703125" style="2" bestFit="1" customWidth="1"/>
    <col min="52" max="53" width="7.42578125" style="2" bestFit="1" customWidth="1"/>
    <col min="54" max="54" width="5.7109375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1.5703125" style="2" bestFit="1" customWidth="1"/>
    <col min="2" max="2" width="14.5703125" style="2" customWidth="1"/>
    <col min="3" max="3" width="10" style="2" bestFit="1" customWidth="1"/>
    <col min="4" max="4" width="12" style="2" customWidth="1"/>
    <col min="5" max="5" width="16.42578125" style="2" bestFit="1" customWidth="1"/>
    <col min="6" max="6" width="16.140625" style="2" bestFit="1" customWidth="1"/>
    <col min="7" max="7" width="14.140625" style="2" customWidth="1"/>
    <col min="8" max="8" width="10" style="2" bestFit="1" customWidth="1"/>
    <col min="9" max="9" width="12" style="2" customWidth="1"/>
    <col min="10" max="11" width="14.28515625" style="2" bestFit="1" customWidth="1"/>
    <col min="12" max="12" width="14.140625" style="2" bestFit="1" customWidth="1"/>
    <col min="13" max="13" width="9.7109375" style="2" bestFit="1" customWidth="1"/>
    <col min="14" max="14" width="12" style="2" customWidth="1"/>
    <col min="15" max="16" width="9.85546875" style="2" bestFit="1" customWidth="1"/>
    <col min="17" max="17" width="12.5703125" style="2" bestFit="1" customWidth="1"/>
    <col min="18" max="18" width="25" style="2" bestFit="1" customWidth="1"/>
    <col min="19" max="19" width="11.42578125" style="2" customWidth="1"/>
    <col min="20" max="20" width="16.140625" style="2" bestFit="1" customWidth="1"/>
    <col min="21" max="21" width="14.140625" style="2" customWidth="1"/>
    <col min="22" max="22" width="14.42578125" style="2" customWidth="1"/>
    <col min="23" max="23" width="16.140625" style="2" bestFit="1" customWidth="1"/>
    <col min="24" max="24" width="14.140625" style="2" bestFit="1" customWidth="1"/>
    <col min="25" max="25" width="14.140625" style="2" customWidth="1"/>
    <col min="26" max="26" width="14.42578125" style="2" bestFit="1" customWidth="1"/>
    <col min="27" max="27" width="12.5703125" style="2" customWidth="1"/>
    <col min="28" max="28" width="14.85546875" style="2" bestFit="1" customWidth="1"/>
    <col min="29" max="32" width="11.85546875" style="2" bestFit="1" customWidth="1"/>
    <col min="33" max="33" width="10.85546875" style="2" bestFit="1" customWidth="1"/>
    <col min="34" max="34" width="7" style="2" bestFit="1" customWidth="1"/>
    <col min="35" max="35" width="7.42578125" style="2" bestFit="1" customWidth="1"/>
    <col min="36" max="36" width="5.7109375" style="2" bestFit="1" customWidth="1"/>
    <col min="37" max="37" width="14" style="2" bestFit="1" customWidth="1"/>
    <col min="38" max="38" width="9.5703125" style="2" bestFit="1" customWidth="1"/>
    <col min="39" max="40" width="8.85546875" style="2" bestFit="1" customWidth="1"/>
    <col min="41" max="41" width="8.5703125" style="2" bestFit="1" customWidth="1"/>
    <col min="42" max="42" width="9.5703125" style="2" bestFit="1" customWidth="1"/>
    <col min="43" max="44" width="7.42578125" style="2" bestFit="1" customWidth="1"/>
    <col min="45" max="45" width="13.42578125" style="2" customWidth="1"/>
    <col min="46" max="46" width="11.42578125" style="2" bestFit="1" customWidth="1"/>
    <col min="47" max="47" width="9.5703125" style="2" bestFit="1" customWidth="1"/>
    <col min="48" max="49" width="8.5703125" style="2" bestFit="1" customWidth="1"/>
    <col min="50" max="50" width="8.28515625" style="2" bestFit="1" customWidth="1"/>
    <col min="51" max="51" width="9.28515625" style="2" bestFit="1" customWidth="1"/>
    <col min="52" max="53" width="7.42578125" style="2" bestFit="1" customWidth="1"/>
    <col min="54" max="54" width="5.7109375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70" zoomScaleNormal="70" workbookViewId="0"/>
  </sheetViews>
  <sheetFormatPr defaultColWidth="8.7109375" defaultRowHeight="15" x14ac:dyDescent="0.25"/>
  <cols>
    <col min="1" max="1" width="21.5703125" style="2" bestFit="1" customWidth="1"/>
    <col min="2" max="2" width="14.5703125" style="2" customWidth="1"/>
    <col min="3" max="3" width="10" style="2" bestFit="1" customWidth="1"/>
    <col min="4" max="4" width="12" style="2" customWidth="1"/>
    <col min="5" max="6" width="14.28515625" style="2" bestFit="1" customWidth="1"/>
    <col min="7" max="7" width="14.140625" style="2" bestFit="1" customWidth="1"/>
    <col min="8" max="8" width="10" style="2" bestFit="1" customWidth="1"/>
    <col min="9" max="9" width="12" style="2" customWidth="1"/>
    <col min="10" max="11" width="14.28515625" style="2" bestFit="1" customWidth="1"/>
    <col min="12" max="12" width="14.140625" style="2" bestFit="1" customWidth="1"/>
    <col min="13" max="13" width="9.7109375" style="2" bestFit="1" customWidth="1"/>
    <col min="14" max="14" width="12" style="2" customWidth="1"/>
    <col min="15" max="15" width="9.85546875" style="2" bestFit="1" customWidth="1"/>
    <col min="16" max="16" width="9.85546875" style="2" customWidth="1"/>
    <col min="17" max="17" width="12.5703125" style="2" customWidth="1"/>
    <col min="18" max="18" width="25" style="2" bestFit="1" customWidth="1"/>
    <col min="19" max="19" width="14.28515625" style="2" bestFit="1" customWidth="1"/>
    <col min="20" max="20" width="16.140625" style="2" bestFit="1" customWidth="1"/>
    <col min="21" max="21" width="14.140625" style="2" bestFit="1" customWidth="1"/>
    <col min="22" max="22" width="14.5703125" style="2" customWidth="1"/>
    <col min="23" max="23" width="16.140625" style="2" bestFit="1" customWidth="1"/>
    <col min="24" max="24" width="14.140625" style="2" bestFit="1" customWidth="1"/>
    <col min="25" max="25" width="14.28515625" style="2" bestFit="1" customWidth="1"/>
    <col min="26" max="26" width="14.42578125" style="2" bestFit="1" customWidth="1"/>
    <col min="27" max="27" width="12.5703125" style="2" bestFit="1" customWidth="1"/>
    <col min="28" max="28" width="14.85546875" style="2" bestFit="1" customWidth="1"/>
    <col min="29" max="32" width="11.85546875" style="2" bestFit="1" customWidth="1"/>
    <col min="33" max="33" width="10.85546875" style="2" bestFit="1" customWidth="1"/>
    <col min="34" max="35" width="7.42578125" style="2" bestFit="1" customWidth="1"/>
    <col min="36" max="36" width="5.7109375" style="2" bestFit="1" customWidth="1"/>
    <col min="37" max="37" width="14" style="2" bestFit="1" customWidth="1"/>
    <col min="38" max="38" width="9.5703125" style="2" bestFit="1" customWidth="1"/>
    <col min="39" max="40" width="8.85546875" style="2" bestFit="1" customWidth="1"/>
    <col min="41" max="41" width="8.28515625" style="2" bestFit="1" customWidth="1"/>
    <col min="42" max="42" width="9.28515625" style="2" bestFit="1" customWidth="1"/>
    <col min="43" max="44" width="7.42578125" style="2" bestFit="1" customWidth="1"/>
    <col min="45" max="45" width="5.7109375" style="2" bestFit="1" customWidth="1"/>
    <col min="46" max="46" width="11.42578125" style="2" bestFit="1" customWidth="1"/>
    <col min="47" max="47" width="9.5703125" style="2" bestFit="1" customWidth="1"/>
    <col min="48" max="50" width="8.28515625" style="2" bestFit="1" customWidth="1"/>
    <col min="51" max="51" width="9.28515625" style="2" bestFit="1" customWidth="1"/>
    <col min="52" max="53" width="7.42578125" style="2" bestFit="1" customWidth="1"/>
    <col min="54" max="54" width="5.7109375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80" zoomScaleNormal="80" workbookViewId="0"/>
  </sheetViews>
  <sheetFormatPr defaultColWidth="8.7109375" defaultRowHeight="15" x14ac:dyDescent="0.25"/>
  <cols>
    <col min="1" max="1" width="21.5703125" style="2" bestFit="1" customWidth="1"/>
    <col min="2" max="2" width="14.5703125" style="2" customWidth="1"/>
    <col min="3" max="3" width="10" style="2" bestFit="1" customWidth="1"/>
    <col min="4" max="4" width="12" style="2" customWidth="1"/>
    <col min="5" max="6" width="14.28515625" style="2" bestFit="1" customWidth="1"/>
    <col min="7" max="7" width="14.140625" style="2" bestFit="1" customWidth="1"/>
    <col min="8" max="8" width="10" style="2" bestFit="1" customWidth="1"/>
    <col min="9" max="9" width="12" style="2" customWidth="1"/>
    <col min="10" max="11" width="14.28515625" style="2" bestFit="1" customWidth="1"/>
    <col min="12" max="12" width="14.140625" style="2" bestFit="1" customWidth="1"/>
    <col min="13" max="13" width="9.7109375" style="2" bestFit="1" customWidth="1"/>
    <col min="14" max="14" width="12" style="2" customWidth="1"/>
    <col min="15" max="16" width="9.85546875" style="2" bestFit="1" customWidth="1"/>
    <col min="17" max="17" width="12.5703125" style="2" bestFit="1" customWidth="1"/>
    <col min="18" max="18" width="25" style="2" bestFit="1" customWidth="1"/>
    <col min="19" max="19" width="17.28515625" style="2" bestFit="1" customWidth="1"/>
    <col min="20" max="20" width="16.140625" style="2" bestFit="1" customWidth="1"/>
    <col min="21" max="21" width="14.140625" style="2" bestFit="1" customWidth="1"/>
    <col min="22" max="22" width="15.85546875" style="2" customWidth="1"/>
    <col min="23" max="23" width="16.140625" style="2" bestFit="1" customWidth="1"/>
    <col min="24" max="24" width="14.140625" style="2" bestFit="1" customWidth="1"/>
    <col min="25" max="25" width="15.42578125" style="2" customWidth="1"/>
    <col min="26" max="26" width="14.42578125" style="2" customWidth="1"/>
    <col min="27" max="27" width="12.5703125" style="2" customWidth="1"/>
    <col min="28" max="28" width="14.85546875" style="2" bestFit="1" customWidth="1"/>
    <col min="29" max="32" width="11.85546875" style="2" bestFit="1" customWidth="1"/>
    <col min="33" max="33" width="10.85546875" style="2" bestFit="1" customWidth="1"/>
    <col min="34" max="35" width="7.42578125" style="2" bestFit="1" customWidth="1"/>
    <col min="36" max="36" width="5.7109375" style="2" bestFit="1" customWidth="1"/>
    <col min="37" max="37" width="14" style="2" bestFit="1" customWidth="1"/>
    <col min="38" max="38" width="9.5703125" style="2" bestFit="1" customWidth="1"/>
    <col min="39" max="40" width="9.140625" style="2" bestFit="1" customWidth="1"/>
    <col min="41" max="41" width="8.5703125" style="2" bestFit="1" customWidth="1"/>
    <col min="42" max="42" width="9.5703125" style="2" bestFit="1" customWidth="1"/>
    <col min="43" max="44" width="7.42578125" style="2" bestFit="1" customWidth="1"/>
    <col min="45" max="45" width="5.7109375" style="2" bestFit="1" customWidth="1"/>
    <col min="46" max="46" width="11.42578125" style="2" bestFit="1" customWidth="1"/>
    <col min="47" max="47" width="9.5703125" style="2" bestFit="1" customWidth="1"/>
    <col min="48" max="50" width="8.5703125" style="2" bestFit="1" customWidth="1"/>
    <col min="51" max="51" width="9.5703125" style="2" bestFit="1" customWidth="1"/>
    <col min="52" max="53" width="7.42578125" style="2" bestFit="1" customWidth="1"/>
    <col min="54" max="54" width="5.7109375" style="2" bestFit="1" customWidth="1"/>
    <col min="55" max="55" width="8.7109375" style="2"/>
    <col min="56" max="59" width="0" style="2" hidden="1" customWidth="1"/>
    <col min="60" max="16384" width="8.7109375" style="2"/>
  </cols>
  <sheetData>
    <row r="1" spans="1:58" s="6" customFormat="1" ht="76.5" customHeight="1" x14ac:dyDescent="0.25">
      <c r="A1" s="6" t="s">
        <v>0</v>
      </c>
      <c r="B1" s="6" t="s">
        <v>109</v>
      </c>
      <c r="C1" s="6" t="s">
        <v>96</v>
      </c>
      <c r="D1" s="6" t="s">
        <v>97</v>
      </c>
      <c r="E1" s="6" t="s">
        <v>99</v>
      </c>
      <c r="F1" s="6" t="s">
        <v>98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103</v>
      </c>
      <c r="L1" s="6" t="s">
        <v>104</v>
      </c>
      <c r="M1" s="6" t="s">
        <v>107</v>
      </c>
      <c r="N1" s="6" t="s">
        <v>106</v>
      </c>
      <c r="O1" s="6" t="s">
        <v>108</v>
      </c>
      <c r="P1" s="6" t="s">
        <v>108</v>
      </c>
      <c r="Q1" s="6" t="s">
        <v>105</v>
      </c>
      <c r="R1" s="6" t="s">
        <v>114</v>
      </c>
      <c r="S1" s="6" t="s">
        <v>115</v>
      </c>
      <c r="T1" s="6" t="s">
        <v>98</v>
      </c>
      <c r="U1" s="6" t="s">
        <v>100</v>
      </c>
      <c r="V1" s="6" t="s">
        <v>116</v>
      </c>
      <c r="W1" s="6" t="s">
        <v>103</v>
      </c>
      <c r="X1" s="6" t="s">
        <v>104</v>
      </c>
      <c r="Y1" s="6" t="s">
        <v>117</v>
      </c>
      <c r="Z1" s="6" t="s">
        <v>108</v>
      </c>
      <c r="AA1" s="6" t="s">
        <v>105</v>
      </c>
      <c r="AB1" s="7" t="s">
        <v>33</v>
      </c>
      <c r="AC1" s="8" t="s">
        <v>95</v>
      </c>
      <c r="AD1" s="8" t="s">
        <v>2</v>
      </c>
      <c r="AE1" s="8" t="s">
        <v>3</v>
      </c>
      <c r="AF1" s="8" t="s">
        <v>1</v>
      </c>
      <c r="AG1" s="8" t="s">
        <v>5</v>
      </c>
      <c r="AH1" s="8" t="s">
        <v>36</v>
      </c>
      <c r="AI1" s="8" t="s">
        <v>37</v>
      </c>
      <c r="AJ1" s="9" t="s">
        <v>38</v>
      </c>
      <c r="AK1" s="7" t="s">
        <v>34</v>
      </c>
      <c r="AL1" s="8" t="s">
        <v>4</v>
      </c>
      <c r="AM1" s="8" t="s">
        <v>2</v>
      </c>
      <c r="AN1" s="8" t="s">
        <v>3</v>
      </c>
      <c r="AO1" s="8" t="s">
        <v>1</v>
      </c>
      <c r="AP1" s="8" t="s">
        <v>5</v>
      </c>
      <c r="AQ1" s="8" t="s">
        <v>36</v>
      </c>
      <c r="AR1" s="8" t="s">
        <v>37</v>
      </c>
      <c r="AS1" s="9" t="s">
        <v>38</v>
      </c>
      <c r="AT1" s="7" t="s">
        <v>35</v>
      </c>
      <c r="AU1" s="22" t="s">
        <v>4</v>
      </c>
      <c r="AV1" s="22" t="s">
        <v>2</v>
      </c>
      <c r="AW1" s="22" t="s">
        <v>3</v>
      </c>
      <c r="AX1" s="8" t="s">
        <v>1</v>
      </c>
      <c r="AY1" s="8" t="s">
        <v>5</v>
      </c>
      <c r="AZ1" s="8" t="s">
        <v>36</v>
      </c>
      <c r="BA1" s="8" t="s">
        <v>37</v>
      </c>
      <c r="BB1" s="9" t="s">
        <v>38</v>
      </c>
      <c r="BC1" s="26"/>
      <c r="BD1" s="23" t="s">
        <v>1</v>
      </c>
    </row>
    <row r="2" spans="1:58" x14ac:dyDescent="0.25">
      <c r="A2" s="2" t="s">
        <v>109</v>
      </c>
      <c r="B2" s="2">
        <v>313861723</v>
      </c>
      <c r="C2" s="2">
        <v>73565265</v>
      </c>
      <c r="D2" s="3">
        <f t="shared" ref="D2:D7" si="0">C2/B2</f>
        <v>0.23438750127552191</v>
      </c>
      <c r="E2" s="4">
        <v>50.8</v>
      </c>
      <c r="F2" s="3">
        <f t="shared" ref="F2:F7" si="1">E2/100</f>
        <v>0.50800000000000001</v>
      </c>
      <c r="G2" s="1">
        <f t="shared" ref="G2:G7" si="2">C2*F2</f>
        <v>37371154.619999997</v>
      </c>
      <c r="H2" s="2">
        <v>123521167</v>
      </c>
      <c r="I2" s="3">
        <f t="shared" ref="I2:I7" si="3">H2/B2</f>
        <v>0.39355282262310143</v>
      </c>
      <c r="J2" s="2">
        <v>49.1</v>
      </c>
      <c r="K2" s="3">
        <f t="shared" ref="K2:K7" si="4">J2/100</f>
        <v>0.49099999999999999</v>
      </c>
      <c r="L2" s="1">
        <f t="shared" ref="L2:L7" si="5">H2*K2</f>
        <v>60648892.997000001</v>
      </c>
      <c r="M2" s="2">
        <v>43056386</v>
      </c>
      <c r="N2" s="3">
        <f t="shared" ref="N2:N7" si="6">M2/B2</f>
        <v>0.13718265989382847</v>
      </c>
      <c r="O2" s="2">
        <v>43.6</v>
      </c>
      <c r="P2" s="3">
        <f t="shared" ref="P2:P7" si="7">O2/100</f>
        <v>0.436</v>
      </c>
      <c r="Q2" s="1">
        <f t="shared" ref="Q2:Q7" si="8">M2*P2</f>
        <v>18772584.296</v>
      </c>
      <c r="R2" s="2">
        <v>308858098</v>
      </c>
      <c r="S2" s="1">
        <f t="shared" ref="S2:S7" si="9">R2*D2</f>
        <v>72392477.838930264</v>
      </c>
      <c r="T2" s="3">
        <f t="shared" ref="T2:T7" si="10">F2</f>
        <v>0.50800000000000001</v>
      </c>
      <c r="U2" s="1">
        <f t="shared" ref="U2:U7" si="11">S2*T2</f>
        <v>36775378.742176577</v>
      </c>
      <c r="V2" s="1">
        <f t="shared" ref="V2:V7" si="12">R2*I2</f>
        <v>121551976.25790247</v>
      </c>
      <c r="W2" s="3">
        <f t="shared" ref="W2:W7" si="13">K2</f>
        <v>0.49099999999999999</v>
      </c>
      <c r="X2" s="1">
        <f t="shared" ref="X2:X7" si="14">V2*W2</f>
        <v>59682020.342630111</v>
      </c>
      <c r="Y2" s="1">
        <f t="shared" ref="Y2:Y7" si="15">R2*N2</f>
        <v>42369975.413388744</v>
      </c>
      <c r="Z2" s="3">
        <f t="shared" ref="Z2:Z7" si="16">P2</f>
        <v>0.436</v>
      </c>
      <c r="AA2" s="1">
        <f t="shared" ref="AA2:AA7" si="17">Y2*Z2</f>
        <v>18473309.280237492</v>
      </c>
      <c r="AB2" s="10">
        <v>65.2</v>
      </c>
      <c r="AC2" s="11">
        <f t="shared" ref="AC2:AC7" si="18">AB2/100</f>
        <v>0.65200000000000002</v>
      </c>
      <c r="AD2" s="12">
        <f t="shared" ref="AD2:AD7" si="19">U2*AC2</f>
        <v>23977546.939899128</v>
      </c>
      <c r="AE2" s="12">
        <f t="shared" ref="AE2:AE7" si="20">X2*AC2</f>
        <v>38912677.263394833</v>
      </c>
      <c r="AF2" s="12">
        <f t="shared" ref="AF2:AF7" si="21">AA2*AC2</f>
        <v>12044597.650714844</v>
      </c>
      <c r="AG2" s="12">
        <f t="shared" ref="AG2:AG7" si="22">SUM(AD2:AF2)</f>
        <v>74934821.854008809</v>
      </c>
      <c r="AH2" s="13">
        <f t="shared" ref="AH2:AH7" si="23">AD2/S2</f>
        <v>0.33121600000000001</v>
      </c>
      <c r="AI2" s="13">
        <f t="shared" ref="AI2:AI7" si="24">AE2/V2</f>
        <v>0.32013199999999997</v>
      </c>
      <c r="AJ2" s="14">
        <f t="shared" ref="AJ2:AJ7" si="25">AF2/Y2</f>
        <v>0.28427199999999997</v>
      </c>
      <c r="AK2" s="10">
        <v>31</v>
      </c>
      <c r="AL2" s="11">
        <f t="shared" ref="AL2:AL7" si="26">AK2/100</f>
        <v>0.31</v>
      </c>
      <c r="AM2" s="12">
        <f t="shared" ref="AM2:AM7" si="27">U2*AL2</f>
        <v>11400367.410074739</v>
      </c>
      <c r="AN2" s="12">
        <f t="shared" ref="AN2:AN7" si="28">X2*AL2</f>
        <v>18501426.306215335</v>
      </c>
      <c r="AO2" s="12">
        <f t="shared" ref="AO2:AO7" si="29">AA2*AL2</f>
        <v>5726725.8768736226</v>
      </c>
      <c r="AP2" s="12">
        <f t="shared" ref="AP2:AP7" si="30">SUM(AM2:AO2)</f>
        <v>35628519.593163691</v>
      </c>
      <c r="AQ2" s="13">
        <f t="shared" ref="AQ2:AQ7" si="31">AM2/S2</f>
        <v>0.15748000000000001</v>
      </c>
      <c r="AR2" s="13">
        <f t="shared" ref="AR2:AR7" si="32">AN2/V2</f>
        <v>0.15220999999999998</v>
      </c>
      <c r="AS2" s="14">
        <f t="shared" ref="AS2:AS7" si="33">AO2/Y2</f>
        <v>0.13516</v>
      </c>
      <c r="AT2" s="10">
        <v>14.8</v>
      </c>
      <c r="AU2" s="11">
        <f t="shared" ref="AU2:AU7" si="34">AT2/100</f>
        <v>0.14800000000000002</v>
      </c>
      <c r="AV2" s="12">
        <f t="shared" ref="AV2:AV7" si="35">U2*AU2</f>
        <v>5442756.0538421338</v>
      </c>
      <c r="AW2" s="12">
        <f t="shared" ref="AW2:AW7" si="36">X2*AU2</f>
        <v>8832939.0107092578</v>
      </c>
      <c r="AX2" s="12">
        <f t="shared" ref="AX2:AX7" si="37">AA2*AU2</f>
        <v>2734049.7734751492</v>
      </c>
      <c r="AY2" s="12">
        <f t="shared" ref="AY2:AY7" si="38">SUM(AV2:AX2)</f>
        <v>17009744.838026538</v>
      </c>
      <c r="AZ2" s="13">
        <f t="shared" ref="AZ2:AZ7" si="39">AV2/S2</f>
        <v>7.5184000000000015E-2</v>
      </c>
      <c r="BA2" s="13">
        <f t="shared" ref="BA2:BA7" si="40">AW2/V2</f>
        <v>7.266800000000001E-2</v>
      </c>
      <c r="BB2" s="14">
        <f t="shared" ref="BB2:BB7" si="41">AX2/Y2</f>
        <v>6.4528000000000002E-2</v>
      </c>
      <c r="BD2" s="3">
        <f>SUM(AH2,AQ2,AZ2)</f>
        <v>0.56388000000000005</v>
      </c>
      <c r="BE2" s="3">
        <f>SUM(AI2,AR2,BA2)</f>
        <v>0.54500999999999999</v>
      </c>
      <c r="BF2" s="3">
        <f>SUM(AJ2,AS2,BB2)</f>
        <v>0.48395999999999995</v>
      </c>
    </row>
    <row r="3" spans="1:58" x14ac:dyDescent="0.25">
      <c r="A3" s="2" t="s">
        <v>93</v>
      </c>
      <c r="B3" s="2">
        <v>2548921</v>
      </c>
      <c r="C3" s="2">
        <v>665927</v>
      </c>
      <c r="D3" s="3">
        <f t="shared" si="0"/>
        <v>0.26125839129576789</v>
      </c>
      <c r="E3" s="2">
        <v>50.9</v>
      </c>
      <c r="F3" s="3">
        <f t="shared" si="1"/>
        <v>0.50900000000000001</v>
      </c>
      <c r="G3" s="1">
        <f t="shared" si="2"/>
        <v>338956.84299999999</v>
      </c>
      <c r="H3" s="2">
        <v>954694</v>
      </c>
      <c r="I3" s="3">
        <f t="shared" si="3"/>
        <v>0.37454828925651285</v>
      </c>
      <c r="J3" s="2">
        <v>48.8</v>
      </c>
      <c r="K3" s="3">
        <f t="shared" si="4"/>
        <v>0.48799999999999999</v>
      </c>
      <c r="L3" s="1">
        <f t="shared" si="5"/>
        <v>465890.67199999996</v>
      </c>
      <c r="M3" s="2">
        <v>208468</v>
      </c>
      <c r="N3" s="3">
        <f t="shared" si="6"/>
        <v>8.1786763889504621E-2</v>
      </c>
      <c r="O3" s="2">
        <v>44.3</v>
      </c>
      <c r="P3" s="3">
        <f t="shared" si="7"/>
        <v>0.44299999999999995</v>
      </c>
      <c r="Q3" s="1">
        <f t="shared" si="8"/>
        <v>92351.323999999993</v>
      </c>
      <c r="R3" s="2">
        <v>2486429</v>
      </c>
      <c r="S3" s="1">
        <f t="shared" si="9"/>
        <v>649600.44061114488</v>
      </c>
      <c r="T3" s="3">
        <f t="shared" si="10"/>
        <v>0.50900000000000001</v>
      </c>
      <c r="U3" s="1">
        <f t="shared" si="11"/>
        <v>330646.62427107274</v>
      </c>
      <c r="V3" s="1">
        <f t="shared" si="12"/>
        <v>931287.72830778197</v>
      </c>
      <c r="W3" s="3">
        <f t="shared" si="13"/>
        <v>0.48799999999999999</v>
      </c>
      <c r="X3" s="1">
        <f t="shared" si="14"/>
        <v>454468.41141419759</v>
      </c>
      <c r="Y3" s="1">
        <f t="shared" si="15"/>
        <v>203356.98155101709</v>
      </c>
      <c r="Z3" s="3">
        <f t="shared" si="16"/>
        <v>0.44299999999999995</v>
      </c>
      <c r="AA3" s="1">
        <f t="shared" si="17"/>
        <v>90087.142827100557</v>
      </c>
      <c r="AB3" s="10">
        <v>40.799999999999997</v>
      </c>
      <c r="AC3" s="11">
        <f t="shared" si="18"/>
        <v>0.40799999999999997</v>
      </c>
      <c r="AD3" s="12">
        <f t="shared" si="19"/>
        <v>134903.82270259768</v>
      </c>
      <c r="AE3" s="12">
        <f t="shared" si="20"/>
        <v>185423.11185699262</v>
      </c>
      <c r="AF3" s="12">
        <f t="shared" si="21"/>
        <v>36755.554273457026</v>
      </c>
      <c r="AG3" s="12">
        <f t="shared" si="22"/>
        <v>357082.48883304733</v>
      </c>
      <c r="AH3" s="13">
        <f t="shared" si="23"/>
        <v>0.207672</v>
      </c>
      <c r="AI3" s="13">
        <f t="shared" si="24"/>
        <v>0.199104</v>
      </c>
      <c r="AJ3" s="14">
        <f t="shared" si="25"/>
        <v>0.18074399999999996</v>
      </c>
      <c r="AK3" s="10">
        <v>38.799999999999997</v>
      </c>
      <c r="AL3" s="11">
        <f t="shared" si="26"/>
        <v>0.38799999999999996</v>
      </c>
      <c r="AM3" s="12">
        <f t="shared" si="27"/>
        <v>128290.8902171762</v>
      </c>
      <c r="AN3" s="12">
        <f t="shared" si="28"/>
        <v>176333.74362870865</v>
      </c>
      <c r="AO3" s="12">
        <f t="shared" si="29"/>
        <v>34953.811416915014</v>
      </c>
      <c r="AP3" s="12">
        <f t="shared" si="30"/>
        <v>339578.44526279985</v>
      </c>
      <c r="AQ3" s="13">
        <f t="shared" si="31"/>
        <v>0.19749199999999997</v>
      </c>
      <c r="AR3" s="13">
        <f t="shared" si="32"/>
        <v>0.18934399999999998</v>
      </c>
      <c r="AS3" s="14">
        <f t="shared" si="33"/>
        <v>0.17188399999999995</v>
      </c>
      <c r="AT3" s="10">
        <v>27.3</v>
      </c>
      <c r="AU3" s="11">
        <f t="shared" si="34"/>
        <v>0.27300000000000002</v>
      </c>
      <c r="AV3" s="12">
        <f t="shared" si="35"/>
        <v>90266.528426002871</v>
      </c>
      <c r="AW3" s="12">
        <f t="shared" si="36"/>
        <v>124069.87631607596</v>
      </c>
      <c r="AX3" s="12">
        <f t="shared" si="37"/>
        <v>24593.789991798454</v>
      </c>
      <c r="AY3" s="12">
        <f t="shared" si="38"/>
        <v>238930.19473387729</v>
      </c>
      <c r="AZ3" s="13">
        <f t="shared" si="39"/>
        <v>0.13895700000000002</v>
      </c>
      <c r="BA3" s="13">
        <f t="shared" si="40"/>
        <v>0.13322400000000001</v>
      </c>
      <c r="BB3" s="14">
        <f t="shared" si="41"/>
        <v>0.12093899999999999</v>
      </c>
      <c r="BD3" s="3">
        <f t="shared" ref="BD3:BF5" si="42">SUM(AH3,AQ3,AZ3)</f>
        <v>0.54412099999999997</v>
      </c>
      <c r="BE3" s="3">
        <f t="shared" si="42"/>
        <v>0.52167200000000002</v>
      </c>
      <c r="BF3" s="3">
        <f t="shared" si="42"/>
        <v>0.47356699999999996</v>
      </c>
    </row>
    <row r="4" spans="1:58" x14ac:dyDescent="0.25">
      <c r="A4" s="2" t="s">
        <v>94</v>
      </c>
      <c r="B4" s="2">
        <v>111079</v>
      </c>
      <c r="C4" s="2">
        <v>30403</v>
      </c>
      <c r="D4" s="3">
        <f t="shared" si="0"/>
        <v>0.27370610106320725</v>
      </c>
      <c r="E4" s="2">
        <v>51.1</v>
      </c>
      <c r="F4" s="3">
        <f t="shared" si="1"/>
        <v>0.51100000000000001</v>
      </c>
      <c r="G4" s="1">
        <f t="shared" si="2"/>
        <v>15535.933000000001</v>
      </c>
      <c r="H4" s="2">
        <v>38782</v>
      </c>
      <c r="I4" s="3">
        <f t="shared" si="3"/>
        <v>0.34913890114243018</v>
      </c>
      <c r="J4" s="2">
        <v>49.8</v>
      </c>
      <c r="K4" s="3">
        <f t="shared" si="4"/>
        <v>0.498</v>
      </c>
      <c r="L4" s="1">
        <f t="shared" si="5"/>
        <v>19313.436000000002</v>
      </c>
      <c r="M4" s="2">
        <v>8816</v>
      </c>
      <c r="N4" s="3">
        <f t="shared" si="6"/>
        <v>7.9366937044805949E-2</v>
      </c>
      <c r="O4" s="2">
        <v>45.3</v>
      </c>
      <c r="P4" s="3">
        <f t="shared" si="7"/>
        <v>0.45299999999999996</v>
      </c>
      <c r="Q4" s="1">
        <f t="shared" si="8"/>
        <v>3993.6479999999997</v>
      </c>
      <c r="R4" s="2">
        <v>108174</v>
      </c>
      <c r="S4" s="1">
        <f t="shared" si="9"/>
        <v>29607.883776411381</v>
      </c>
      <c r="T4" s="3">
        <f t="shared" si="10"/>
        <v>0.51100000000000001</v>
      </c>
      <c r="U4" s="1">
        <f t="shared" si="11"/>
        <v>15129.628609746216</v>
      </c>
      <c r="V4" s="1">
        <f t="shared" si="12"/>
        <v>37767.75149218124</v>
      </c>
      <c r="W4" s="3">
        <f t="shared" si="13"/>
        <v>0.498</v>
      </c>
      <c r="X4" s="1">
        <f t="shared" si="14"/>
        <v>18808.340243106257</v>
      </c>
      <c r="Y4" s="1">
        <f t="shared" si="15"/>
        <v>8585.4390478848381</v>
      </c>
      <c r="Z4" s="3">
        <f t="shared" si="16"/>
        <v>0.45299999999999996</v>
      </c>
      <c r="AA4" s="1">
        <f t="shared" si="17"/>
        <v>3889.2038886918313</v>
      </c>
      <c r="AB4" s="10">
        <v>33.799999999999997</v>
      </c>
      <c r="AC4" s="11">
        <f t="shared" si="18"/>
        <v>0.33799999999999997</v>
      </c>
      <c r="AD4" s="12">
        <f t="shared" si="19"/>
        <v>5113.8144700942203</v>
      </c>
      <c r="AE4" s="12">
        <f t="shared" si="20"/>
        <v>6357.2190021699143</v>
      </c>
      <c r="AF4" s="12">
        <f t="shared" si="21"/>
        <v>1314.5509143778388</v>
      </c>
      <c r="AG4" s="12">
        <f t="shared" si="22"/>
        <v>12785.584386641973</v>
      </c>
      <c r="AH4" s="13">
        <f t="shared" si="23"/>
        <v>0.17271799999999998</v>
      </c>
      <c r="AI4" s="13">
        <f t="shared" si="24"/>
        <v>0.16832399999999997</v>
      </c>
      <c r="AJ4" s="14">
        <f t="shared" si="25"/>
        <v>0.15311399999999997</v>
      </c>
      <c r="AK4" s="10">
        <v>38.5</v>
      </c>
      <c r="AL4" s="11">
        <f t="shared" si="26"/>
        <v>0.38500000000000001</v>
      </c>
      <c r="AM4" s="12">
        <f t="shared" si="27"/>
        <v>5824.9070147522934</v>
      </c>
      <c r="AN4" s="12">
        <f t="shared" si="28"/>
        <v>7241.2109935959088</v>
      </c>
      <c r="AO4" s="12">
        <f t="shared" si="29"/>
        <v>1497.343497146355</v>
      </c>
      <c r="AP4" s="12">
        <f t="shared" si="30"/>
        <v>14563.461505494559</v>
      </c>
      <c r="AQ4" s="13">
        <f t="shared" si="31"/>
        <v>0.19673500000000002</v>
      </c>
      <c r="AR4" s="13">
        <f t="shared" si="32"/>
        <v>0.19172999999999998</v>
      </c>
      <c r="AS4" s="14">
        <f t="shared" si="33"/>
        <v>0.17440499999999998</v>
      </c>
      <c r="AT4" s="10">
        <v>33.799999999999997</v>
      </c>
      <c r="AU4" s="11">
        <f t="shared" si="34"/>
        <v>0.33799999999999997</v>
      </c>
      <c r="AV4" s="12">
        <f t="shared" si="35"/>
        <v>5113.8144700942203</v>
      </c>
      <c r="AW4" s="12">
        <f t="shared" si="36"/>
        <v>6357.2190021699143</v>
      </c>
      <c r="AX4" s="12">
        <f t="shared" si="37"/>
        <v>1314.5509143778388</v>
      </c>
      <c r="AY4" s="12">
        <f t="shared" si="38"/>
        <v>12785.584386641973</v>
      </c>
      <c r="AZ4" s="13">
        <f t="shared" si="39"/>
        <v>0.17271799999999998</v>
      </c>
      <c r="BA4" s="13">
        <f t="shared" si="40"/>
        <v>0.16832399999999997</v>
      </c>
      <c r="BB4" s="14">
        <f t="shared" si="41"/>
        <v>0.15311399999999997</v>
      </c>
      <c r="BD4" s="3">
        <f t="shared" si="42"/>
        <v>0.54217099999999996</v>
      </c>
      <c r="BE4" s="3">
        <f t="shared" si="42"/>
        <v>0.52837800000000001</v>
      </c>
      <c r="BF4" s="3">
        <f t="shared" si="42"/>
        <v>0.48063299999999992</v>
      </c>
    </row>
    <row r="5" spans="1:58" x14ac:dyDescent="0.25">
      <c r="A5" s="2" t="s">
        <v>110</v>
      </c>
      <c r="B5" s="2">
        <v>2548921</v>
      </c>
      <c r="C5" s="2">
        <v>665927</v>
      </c>
      <c r="D5" s="3">
        <f t="shared" si="0"/>
        <v>0.26125839129576789</v>
      </c>
      <c r="E5" s="2">
        <v>50.9</v>
      </c>
      <c r="F5" s="3">
        <f t="shared" si="1"/>
        <v>0.50900000000000001</v>
      </c>
      <c r="G5" s="1">
        <f t="shared" si="2"/>
        <v>338956.84299999999</v>
      </c>
      <c r="H5" s="2">
        <v>954694</v>
      </c>
      <c r="I5" s="3">
        <f t="shared" si="3"/>
        <v>0.37454828925651285</v>
      </c>
      <c r="J5" s="2">
        <v>48.8</v>
      </c>
      <c r="K5" s="3">
        <f t="shared" si="4"/>
        <v>0.48799999999999999</v>
      </c>
      <c r="L5" s="1">
        <f t="shared" si="5"/>
        <v>465890.67199999996</v>
      </c>
      <c r="M5" s="2">
        <v>208468</v>
      </c>
      <c r="N5" s="3">
        <f t="shared" si="6"/>
        <v>8.1786763889504621E-2</v>
      </c>
      <c r="O5" s="2">
        <v>44.3</v>
      </c>
      <c r="P5" s="3">
        <f t="shared" si="7"/>
        <v>0.44299999999999995</v>
      </c>
      <c r="Q5" s="1">
        <f t="shared" si="8"/>
        <v>92351.323999999993</v>
      </c>
      <c r="R5" s="2">
        <v>2486429</v>
      </c>
      <c r="S5" s="1">
        <f t="shared" si="9"/>
        <v>649600.44061114488</v>
      </c>
      <c r="T5" s="3">
        <f t="shared" si="10"/>
        <v>0.50900000000000001</v>
      </c>
      <c r="U5" s="1">
        <f t="shared" si="11"/>
        <v>330646.62427107274</v>
      </c>
      <c r="V5" s="1">
        <f t="shared" si="12"/>
        <v>931287.72830778197</v>
      </c>
      <c r="W5" s="3">
        <f t="shared" si="13"/>
        <v>0.48799999999999999</v>
      </c>
      <c r="X5" s="1">
        <f t="shared" si="14"/>
        <v>454468.41141419759</v>
      </c>
      <c r="Y5" s="1">
        <f t="shared" si="15"/>
        <v>203356.98155101709</v>
      </c>
      <c r="Z5" s="3">
        <f t="shared" si="16"/>
        <v>0.44299999999999995</v>
      </c>
      <c r="AA5" s="1">
        <f t="shared" si="17"/>
        <v>90087.142827100557</v>
      </c>
      <c r="AB5" s="10">
        <v>40.799999999999997</v>
      </c>
      <c r="AC5" s="11">
        <f t="shared" si="18"/>
        <v>0.40799999999999997</v>
      </c>
      <c r="AD5" s="12">
        <f t="shared" si="19"/>
        <v>134903.82270259768</v>
      </c>
      <c r="AE5" s="12">
        <f t="shared" si="20"/>
        <v>185423.11185699262</v>
      </c>
      <c r="AF5" s="12">
        <f t="shared" si="21"/>
        <v>36755.554273457026</v>
      </c>
      <c r="AG5" s="12">
        <f t="shared" si="22"/>
        <v>357082.48883304733</v>
      </c>
      <c r="AH5" s="13">
        <f t="shared" si="23"/>
        <v>0.207672</v>
      </c>
      <c r="AI5" s="13">
        <f t="shared" si="24"/>
        <v>0.199104</v>
      </c>
      <c r="AJ5" s="14">
        <f t="shared" si="25"/>
        <v>0.18074399999999996</v>
      </c>
      <c r="AK5" s="10">
        <v>38.799999999999997</v>
      </c>
      <c r="AL5" s="11">
        <f t="shared" si="26"/>
        <v>0.38799999999999996</v>
      </c>
      <c r="AM5" s="12">
        <f t="shared" si="27"/>
        <v>128290.8902171762</v>
      </c>
      <c r="AN5" s="12">
        <f t="shared" si="28"/>
        <v>176333.74362870865</v>
      </c>
      <c r="AO5" s="12">
        <f t="shared" si="29"/>
        <v>34953.811416915014</v>
      </c>
      <c r="AP5" s="12">
        <f t="shared" si="30"/>
        <v>339578.44526279985</v>
      </c>
      <c r="AQ5" s="13">
        <f t="shared" si="31"/>
        <v>0.19749199999999997</v>
      </c>
      <c r="AR5" s="13">
        <f t="shared" si="32"/>
        <v>0.18934399999999998</v>
      </c>
      <c r="AS5" s="14">
        <f t="shared" si="33"/>
        <v>0.17188399999999995</v>
      </c>
      <c r="AT5" s="10">
        <v>27.3</v>
      </c>
      <c r="AU5" s="11">
        <f t="shared" si="34"/>
        <v>0.27300000000000002</v>
      </c>
      <c r="AV5" s="12">
        <f t="shared" si="35"/>
        <v>90266.528426002871</v>
      </c>
      <c r="AW5" s="12">
        <f t="shared" si="36"/>
        <v>124069.87631607596</v>
      </c>
      <c r="AX5" s="12">
        <f t="shared" si="37"/>
        <v>24593.789991798454</v>
      </c>
      <c r="AY5" s="12">
        <f t="shared" si="38"/>
        <v>238930.19473387729</v>
      </c>
      <c r="AZ5" s="13">
        <f t="shared" si="39"/>
        <v>0.13895700000000002</v>
      </c>
      <c r="BA5" s="13">
        <f t="shared" si="40"/>
        <v>0.13322400000000001</v>
      </c>
      <c r="BB5" s="14">
        <f t="shared" si="41"/>
        <v>0.12093899999999999</v>
      </c>
      <c r="BD5" s="3">
        <f t="shared" si="42"/>
        <v>0.54412099999999997</v>
      </c>
      <c r="BE5" s="3">
        <f t="shared" si="42"/>
        <v>0.52167200000000002</v>
      </c>
      <c r="BF5" s="3">
        <f t="shared" si="42"/>
        <v>0.47356699999999996</v>
      </c>
    </row>
    <row r="6" spans="1:58" x14ac:dyDescent="0.25">
      <c r="A6" s="2" t="s">
        <v>6</v>
      </c>
      <c r="B6" s="2">
        <v>1999737</v>
      </c>
      <c r="C6" s="2">
        <v>518959</v>
      </c>
      <c r="D6" s="3">
        <f t="shared" si="0"/>
        <v>0.25951362604182449</v>
      </c>
      <c r="E6" s="2">
        <v>50.4</v>
      </c>
      <c r="F6" s="3">
        <f t="shared" si="1"/>
        <v>0.504</v>
      </c>
      <c r="G6" s="1">
        <f t="shared" si="2"/>
        <v>261555.33600000001</v>
      </c>
      <c r="H6" s="2">
        <v>751857</v>
      </c>
      <c r="I6" s="3">
        <f t="shared" si="3"/>
        <v>0.37597794109925453</v>
      </c>
      <c r="J6" s="2">
        <v>48.3</v>
      </c>
      <c r="K6" s="3">
        <f t="shared" si="4"/>
        <v>0.48299999999999998</v>
      </c>
      <c r="L6" s="1">
        <f t="shared" si="5"/>
        <v>363146.93099999998</v>
      </c>
      <c r="M6" s="2">
        <v>163414</v>
      </c>
      <c r="N6" s="3">
        <f t="shared" si="6"/>
        <v>8.1717745883583687E-2</v>
      </c>
      <c r="O6" s="2">
        <v>44.3</v>
      </c>
      <c r="P6" s="3">
        <f t="shared" si="7"/>
        <v>0.44299999999999995</v>
      </c>
      <c r="Q6" s="1">
        <f t="shared" si="8"/>
        <v>72392.401999999987</v>
      </c>
      <c r="R6" s="2">
        <v>1952621</v>
      </c>
      <c r="S6" s="1">
        <f t="shared" si="9"/>
        <v>506731.75599541335</v>
      </c>
      <c r="T6" s="3">
        <f t="shared" si="10"/>
        <v>0.504</v>
      </c>
      <c r="U6" s="1">
        <f t="shared" si="11"/>
        <v>255392.80502168834</v>
      </c>
      <c r="V6" s="1">
        <f t="shared" si="12"/>
        <v>734142.42332716752</v>
      </c>
      <c r="W6" s="3">
        <f t="shared" si="13"/>
        <v>0.48299999999999998</v>
      </c>
      <c r="X6" s="1">
        <f t="shared" si="14"/>
        <v>354590.79046702193</v>
      </c>
      <c r="Y6" s="1">
        <f t="shared" si="15"/>
        <v>159563.78668494907</v>
      </c>
      <c r="Z6" s="3">
        <f t="shared" si="16"/>
        <v>0.44299999999999995</v>
      </c>
      <c r="AA6" s="1">
        <f t="shared" si="17"/>
        <v>70686.757501432425</v>
      </c>
      <c r="AB6" s="10">
        <v>40.200000000000003</v>
      </c>
      <c r="AC6" s="11">
        <f t="shared" si="18"/>
        <v>0.40200000000000002</v>
      </c>
      <c r="AD6" s="12">
        <f t="shared" si="19"/>
        <v>102667.90761871872</v>
      </c>
      <c r="AE6" s="12">
        <f t="shared" si="20"/>
        <v>142545.49776774281</v>
      </c>
      <c r="AF6" s="12">
        <f t="shared" si="21"/>
        <v>28416.076515575838</v>
      </c>
      <c r="AG6" s="12">
        <f t="shared" si="22"/>
        <v>273629.48190203734</v>
      </c>
      <c r="AH6" s="13">
        <f t="shared" si="23"/>
        <v>0.20260800000000001</v>
      </c>
      <c r="AI6" s="13">
        <f t="shared" si="24"/>
        <v>0.19416600000000001</v>
      </c>
      <c r="AJ6" s="14">
        <f t="shared" si="25"/>
        <v>0.17808599999999999</v>
      </c>
      <c r="AK6" s="10">
        <v>38.799999999999997</v>
      </c>
      <c r="AL6" s="11">
        <f t="shared" si="26"/>
        <v>0.38799999999999996</v>
      </c>
      <c r="AM6" s="12">
        <f t="shared" si="27"/>
        <v>99092.408348415061</v>
      </c>
      <c r="AN6" s="12">
        <f t="shared" si="28"/>
        <v>137581.22670120449</v>
      </c>
      <c r="AO6" s="12">
        <f t="shared" si="29"/>
        <v>27426.461910555779</v>
      </c>
      <c r="AP6" s="12">
        <f t="shared" si="30"/>
        <v>264100.09696017532</v>
      </c>
      <c r="AQ6" s="13">
        <f t="shared" si="31"/>
        <v>0.19555199999999998</v>
      </c>
      <c r="AR6" s="13">
        <f t="shared" si="32"/>
        <v>0.18740399999999999</v>
      </c>
      <c r="AS6" s="14">
        <f t="shared" si="33"/>
        <v>0.17188399999999995</v>
      </c>
      <c r="AT6" s="10">
        <v>27.7</v>
      </c>
      <c r="AU6" s="11">
        <f t="shared" si="34"/>
        <v>0.27699999999999997</v>
      </c>
      <c r="AV6" s="12">
        <f t="shared" si="35"/>
        <v>70743.806991007659</v>
      </c>
      <c r="AW6" s="12">
        <f t="shared" si="36"/>
        <v>98221.648959365062</v>
      </c>
      <c r="AX6" s="12">
        <f t="shared" si="37"/>
        <v>19580.23182789678</v>
      </c>
      <c r="AY6" s="12">
        <f t="shared" si="38"/>
        <v>188545.68777826952</v>
      </c>
      <c r="AZ6" s="13">
        <f t="shared" si="39"/>
        <v>0.13960799999999998</v>
      </c>
      <c r="BA6" s="13">
        <f t="shared" si="40"/>
        <v>0.13379099999999999</v>
      </c>
      <c r="BB6" s="14">
        <f t="shared" si="41"/>
        <v>0.12271099999999997</v>
      </c>
      <c r="BD6" s="3">
        <f t="shared" ref="BD6:BF7" si="43">SUM(AH6,AQ6,AZ6)</f>
        <v>0.53776799999999991</v>
      </c>
      <c r="BE6" s="3">
        <f t="shared" si="43"/>
        <v>0.51536099999999996</v>
      </c>
      <c r="BF6" s="3">
        <f t="shared" si="43"/>
        <v>0.47268099999999991</v>
      </c>
    </row>
    <row r="7" spans="1:58" x14ac:dyDescent="0.25">
      <c r="A7" s="2" t="s">
        <v>112</v>
      </c>
      <c r="B7" s="2">
        <v>111079</v>
      </c>
      <c r="C7" s="2">
        <v>30403</v>
      </c>
      <c r="D7" s="3">
        <f t="shared" si="0"/>
        <v>0.27370610106320725</v>
      </c>
      <c r="E7" s="2">
        <v>51.1</v>
      </c>
      <c r="F7" s="3">
        <f t="shared" si="1"/>
        <v>0.51100000000000001</v>
      </c>
      <c r="G7" s="1">
        <f t="shared" si="2"/>
        <v>15535.933000000001</v>
      </c>
      <c r="H7" s="2">
        <v>38782</v>
      </c>
      <c r="I7" s="3">
        <f t="shared" si="3"/>
        <v>0.34913890114243018</v>
      </c>
      <c r="J7" s="2">
        <v>49.8</v>
      </c>
      <c r="K7" s="3">
        <f t="shared" si="4"/>
        <v>0.498</v>
      </c>
      <c r="L7" s="1">
        <f t="shared" si="5"/>
        <v>19313.436000000002</v>
      </c>
      <c r="M7" s="2">
        <v>8816</v>
      </c>
      <c r="N7" s="3">
        <f t="shared" si="6"/>
        <v>7.9366937044805949E-2</v>
      </c>
      <c r="O7" s="2">
        <v>45.3</v>
      </c>
      <c r="P7" s="3">
        <f t="shared" si="7"/>
        <v>0.45299999999999996</v>
      </c>
      <c r="Q7" s="1">
        <f t="shared" si="8"/>
        <v>3993.6479999999997</v>
      </c>
      <c r="R7" s="2">
        <v>108174</v>
      </c>
      <c r="S7" s="1">
        <f t="shared" si="9"/>
        <v>29607.883776411381</v>
      </c>
      <c r="T7" s="3">
        <f t="shared" si="10"/>
        <v>0.51100000000000001</v>
      </c>
      <c r="U7" s="1">
        <f t="shared" si="11"/>
        <v>15129.628609746216</v>
      </c>
      <c r="V7" s="1">
        <f t="shared" si="12"/>
        <v>37767.75149218124</v>
      </c>
      <c r="W7" s="3">
        <f t="shared" si="13"/>
        <v>0.498</v>
      </c>
      <c r="X7" s="1">
        <f t="shared" si="14"/>
        <v>18808.340243106257</v>
      </c>
      <c r="Y7" s="1">
        <f t="shared" si="15"/>
        <v>8585.4390478848381</v>
      </c>
      <c r="Z7" s="3">
        <f t="shared" si="16"/>
        <v>0.45299999999999996</v>
      </c>
      <c r="AA7" s="1">
        <f t="shared" si="17"/>
        <v>3889.2038886918313</v>
      </c>
      <c r="AB7" s="10">
        <v>33.799999999999997</v>
      </c>
      <c r="AC7" s="11">
        <f t="shared" si="18"/>
        <v>0.33799999999999997</v>
      </c>
      <c r="AD7" s="12">
        <f t="shared" si="19"/>
        <v>5113.8144700942203</v>
      </c>
      <c r="AE7" s="12">
        <f t="shared" si="20"/>
        <v>6357.2190021699143</v>
      </c>
      <c r="AF7" s="12">
        <f t="shared" si="21"/>
        <v>1314.5509143778388</v>
      </c>
      <c r="AG7" s="12">
        <f t="shared" si="22"/>
        <v>12785.584386641973</v>
      </c>
      <c r="AH7" s="13">
        <f t="shared" si="23"/>
        <v>0.17271799999999998</v>
      </c>
      <c r="AI7" s="13">
        <f t="shared" si="24"/>
        <v>0.16832399999999997</v>
      </c>
      <c r="AJ7" s="14">
        <f t="shared" si="25"/>
        <v>0.15311399999999997</v>
      </c>
      <c r="AK7" s="10">
        <v>38.5</v>
      </c>
      <c r="AL7" s="11">
        <f t="shared" si="26"/>
        <v>0.38500000000000001</v>
      </c>
      <c r="AM7" s="12">
        <f t="shared" si="27"/>
        <v>5824.9070147522934</v>
      </c>
      <c r="AN7" s="12">
        <f t="shared" si="28"/>
        <v>7241.2109935959088</v>
      </c>
      <c r="AO7" s="12">
        <f t="shared" si="29"/>
        <v>1497.343497146355</v>
      </c>
      <c r="AP7" s="12">
        <f t="shared" si="30"/>
        <v>14563.461505494559</v>
      </c>
      <c r="AQ7" s="13">
        <f t="shared" si="31"/>
        <v>0.19673500000000002</v>
      </c>
      <c r="AR7" s="13">
        <f t="shared" si="32"/>
        <v>0.19172999999999998</v>
      </c>
      <c r="AS7" s="14">
        <f t="shared" si="33"/>
        <v>0.17440499999999998</v>
      </c>
      <c r="AT7" s="10">
        <v>33.799999999999997</v>
      </c>
      <c r="AU7" s="11">
        <f t="shared" si="34"/>
        <v>0.33799999999999997</v>
      </c>
      <c r="AV7" s="12">
        <f t="shared" si="35"/>
        <v>5113.8144700942203</v>
      </c>
      <c r="AW7" s="12">
        <f t="shared" si="36"/>
        <v>6357.2190021699143</v>
      </c>
      <c r="AX7" s="12">
        <f t="shared" si="37"/>
        <v>1314.5509143778388</v>
      </c>
      <c r="AY7" s="12">
        <f t="shared" si="38"/>
        <v>12785.584386641973</v>
      </c>
      <c r="AZ7" s="13">
        <f t="shared" si="39"/>
        <v>0.17271799999999998</v>
      </c>
      <c r="BA7" s="13">
        <f t="shared" si="40"/>
        <v>0.16832399999999997</v>
      </c>
      <c r="BB7" s="14">
        <f t="shared" si="41"/>
        <v>0.15311399999999997</v>
      </c>
      <c r="BD7" s="3">
        <f t="shared" si="43"/>
        <v>0.54217099999999996</v>
      </c>
      <c r="BE7" s="3">
        <f t="shared" si="43"/>
        <v>0.52837800000000001</v>
      </c>
      <c r="BF7" s="3">
        <f t="shared" si="43"/>
        <v>0.48063299999999992</v>
      </c>
    </row>
    <row r="8" spans="1:58" x14ac:dyDescent="0.25">
      <c r="AB8" s="10"/>
      <c r="AC8" s="16"/>
      <c r="AD8" s="16"/>
      <c r="AE8" s="16"/>
      <c r="AF8" s="16"/>
      <c r="AG8" s="16"/>
      <c r="AH8" s="16"/>
      <c r="AI8" s="16"/>
      <c r="AJ8" s="24"/>
      <c r="AK8" s="10"/>
      <c r="AL8" s="16"/>
      <c r="AM8" s="16"/>
      <c r="AN8" s="16"/>
      <c r="AO8" s="16"/>
      <c r="AP8" s="16"/>
      <c r="AQ8" s="16"/>
      <c r="AR8" s="16"/>
      <c r="AS8" s="24"/>
      <c r="AT8" s="10"/>
      <c r="AU8" s="16"/>
      <c r="AV8" s="16"/>
      <c r="AW8" s="16"/>
      <c r="AX8" s="16"/>
      <c r="AY8" s="16"/>
      <c r="AZ8" s="16"/>
      <c r="BA8" s="16"/>
      <c r="BB8" s="24"/>
    </row>
    <row r="9" spans="1:58" x14ac:dyDescent="0.25">
      <c r="A9" s="2" t="s">
        <v>6</v>
      </c>
      <c r="AB9" s="32">
        <f>AVERAGE(AB15,AB19,AB23,AB28,AB31,AB36,AB40)</f>
        <v>39.773809523809518</v>
      </c>
      <c r="AC9" s="16">
        <f t="shared" ref="AC9:BB9" si="44">AVERAGE(AC15,AC19,AC23,AC28,AC31,AC36,AC40)</f>
        <v>0.28491666666666665</v>
      </c>
      <c r="AD9" s="16">
        <f t="shared" si="44"/>
        <v>4093.0882460263497</v>
      </c>
      <c r="AE9" s="16">
        <f t="shared" si="44"/>
        <v>4662.964731531004</v>
      </c>
      <c r="AF9" s="16">
        <f t="shared" si="44"/>
        <v>885.80174260799311</v>
      </c>
      <c r="AG9" s="16">
        <f t="shared" si="44"/>
        <v>9641.8547201653473</v>
      </c>
      <c r="AH9" s="28">
        <f t="shared" si="44"/>
        <v>0.20212178571428568</v>
      </c>
      <c r="AI9" s="13">
        <f t="shared" si="44"/>
        <v>0.19136561904761903</v>
      </c>
      <c r="AJ9" s="14">
        <f t="shared" si="44"/>
        <v>0.17790021428571431</v>
      </c>
      <c r="AK9" s="32">
        <f t="shared" si="44"/>
        <v>40.676190476190477</v>
      </c>
      <c r="AL9" s="28">
        <f t="shared" si="44"/>
        <v>0.40066666666666667</v>
      </c>
      <c r="AM9" s="28">
        <f t="shared" si="44"/>
        <v>5017.0263940095865</v>
      </c>
      <c r="AN9" s="28">
        <f t="shared" si="44"/>
        <v>6966.0776037599207</v>
      </c>
      <c r="AO9" s="28">
        <f t="shared" si="44"/>
        <v>1417.9144455346118</v>
      </c>
      <c r="AP9" s="28">
        <f t="shared" si="44"/>
        <v>13401.018443304118</v>
      </c>
      <c r="AQ9" s="28">
        <f t="shared" si="44"/>
        <v>0.20580685714285712</v>
      </c>
      <c r="AR9" s="13">
        <f t="shared" si="44"/>
        <v>0.19615071428571432</v>
      </c>
      <c r="AS9" s="14">
        <f t="shared" si="44"/>
        <v>0.18102757142857143</v>
      </c>
      <c r="AT9" s="32">
        <f t="shared" si="44"/>
        <v>26.442857142857143</v>
      </c>
      <c r="AU9" s="28">
        <f t="shared" si="44"/>
        <v>0.26640000000000003</v>
      </c>
      <c r="AV9" s="28">
        <f t="shared" si="44"/>
        <v>3389.8077129413396</v>
      </c>
      <c r="AW9" s="28">
        <f t="shared" si="44"/>
        <v>4645.4934764096279</v>
      </c>
      <c r="AX9" s="28">
        <f t="shared" si="44"/>
        <v>945.77429969497155</v>
      </c>
      <c r="AY9" s="28">
        <f t="shared" si="44"/>
        <v>8981.0754890459393</v>
      </c>
      <c r="AZ9" s="28">
        <f t="shared" si="44"/>
        <v>0.13407376190476189</v>
      </c>
      <c r="BA9" s="13">
        <f t="shared" si="44"/>
        <v>0.12734469047619049</v>
      </c>
      <c r="BB9" s="14">
        <f t="shared" si="44"/>
        <v>0.11740404761904763</v>
      </c>
    </row>
    <row r="10" spans="1:58" x14ac:dyDescent="0.25">
      <c r="AB10" s="10"/>
      <c r="AC10" s="16"/>
      <c r="AD10" s="16"/>
      <c r="AE10" s="16"/>
      <c r="AF10" s="16"/>
      <c r="AG10" s="16"/>
      <c r="AH10" s="16"/>
      <c r="AI10" s="16"/>
      <c r="AJ10" s="24"/>
      <c r="AK10" s="10"/>
      <c r="AL10" s="16"/>
      <c r="AM10" s="16"/>
      <c r="AN10" s="16"/>
      <c r="AO10" s="16"/>
      <c r="AP10" s="16"/>
      <c r="AQ10" s="16"/>
      <c r="AR10" s="16"/>
      <c r="AS10" s="24"/>
      <c r="AT10" s="10"/>
      <c r="AU10" s="16"/>
      <c r="AV10" s="16"/>
      <c r="AW10" s="16"/>
      <c r="AX10" s="16"/>
      <c r="AY10" s="16"/>
      <c r="AZ10" s="16"/>
      <c r="BA10" s="16"/>
      <c r="BB10" s="24"/>
    </row>
    <row r="11" spans="1:58" x14ac:dyDescent="0.25">
      <c r="A11" s="2" t="s">
        <v>32</v>
      </c>
      <c r="AB11" s="10">
        <f>AVERAGE(AB12:AB13)</f>
        <v>31.1</v>
      </c>
      <c r="AC11" s="16"/>
      <c r="AD11" s="16"/>
      <c r="AE11" s="16"/>
      <c r="AF11" s="16"/>
      <c r="AG11" s="16"/>
      <c r="AH11" s="28">
        <f>AVERAGE(AH12:AH13)</f>
        <v>0.15861500000000001</v>
      </c>
      <c r="AI11" s="13">
        <f>AVERAGE(AI12:AI13)</f>
        <v>0.15505400000000003</v>
      </c>
      <c r="AJ11" s="14">
        <f>AVERAGE(AJ12:AJ13)</f>
        <v>0.14521900000000001</v>
      </c>
      <c r="AK11" s="10">
        <f>AVERAGE(AK12:AK13)</f>
        <v>43.25</v>
      </c>
      <c r="AL11" s="28">
        <f t="shared" ref="AL11:BB11" si="45">AVERAGE(AL12:AL13)</f>
        <v>0.4325</v>
      </c>
      <c r="AM11" s="28">
        <f t="shared" si="45"/>
        <v>1980.0346000421323</v>
      </c>
      <c r="AN11" s="28">
        <f t="shared" si="45"/>
        <v>2060.7017781974091</v>
      </c>
      <c r="AO11" s="28">
        <f t="shared" si="45"/>
        <v>424.38817920422355</v>
      </c>
      <c r="AP11" s="28">
        <f t="shared" si="45"/>
        <v>4465.1245574437653</v>
      </c>
      <c r="AQ11" s="28">
        <f t="shared" si="45"/>
        <v>0.22138249999999998</v>
      </c>
      <c r="AR11" s="13">
        <f t="shared" si="45"/>
        <v>0.21476250000000002</v>
      </c>
      <c r="AS11" s="14">
        <f t="shared" si="45"/>
        <v>0.20322000000000001</v>
      </c>
      <c r="AT11" s="10">
        <f t="shared" si="45"/>
        <v>31.65</v>
      </c>
      <c r="AU11" s="28">
        <f t="shared" si="45"/>
        <v>0.3165</v>
      </c>
      <c r="AV11" s="28">
        <f t="shared" si="45"/>
        <v>1424.8089144478349</v>
      </c>
      <c r="AW11" s="28">
        <f t="shared" si="45"/>
        <v>1497.0940083285254</v>
      </c>
      <c r="AX11" s="28">
        <f t="shared" si="45"/>
        <v>307.0641373910845</v>
      </c>
      <c r="AY11" s="28">
        <f t="shared" si="45"/>
        <v>3228.9670601674443</v>
      </c>
      <c r="AZ11" s="28">
        <f t="shared" si="45"/>
        <v>0.1616805</v>
      </c>
      <c r="BA11" s="13">
        <f t="shared" si="45"/>
        <v>0.15751400000000002</v>
      </c>
      <c r="BB11" s="14">
        <f t="shared" si="45"/>
        <v>0.14819949999999998</v>
      </c>
    </row>
    <row r="12" spans="1:58" x14ac:dyDescent="0.25">
      <c r="A12" s="2" t="s">
        <v>7</v>
      </c>
      <c r="B12" s="2">
        <v>28964</v>
      </c>
      <c r="C12" s="2">
        <v>8313</v>
      </c>
      <c r="D12" s="3">
        <f>C12/B12</f>
        <v>0.28701146250517884</v>
      </c>
      <c r="E12" s="2">
        <v>50.5</v>
      </c>
      <c r="F12" s="3">
        <f>E12/100</f>
        <v>0.505</v>
      </c>
      <c r="G12" s="1">
        <f>C12*F12</f>
        <v>4198.0649999999996</v>
      </c>
      <c r="H12" s="2">
        <v>9284</v>
      </c>
      <c r="I12" s="3">
        <f>H12/B12</f>
        <v>0.3205358375914929</v>
      </c>
      <c r="J12" s="2">
        <v>50.4</v>
      </c>
      <c r="K12" s="3">
        <f>J12/100</f>
        <v>0.504</v>
      </c>
      <c r="L12" s="1">
        <f>H12*K12</f>
        <v>4679.1360000000004</v>
      </c>
      <c r="M12" s="2">
        <v>2040</v>
      </c>
      <c r="N12" s="3">
        <f>M12/B12</f>
        <v>7.0432260737467195E-2</v>
      </c>
      <c r="O12" s="2">
        <v>45.9</v>
      </c>
      <c r="P12" s="3">
        <f>O12/100</f>
        <v>0.45899999999999996</v>
      </c>
      <c r="Q12" s="1">
        <f>M12*P12</f>
        <v>936.3599999999999</v>
      </c>
      <c r="R12" s="2">
        <v>28068</v>
      </c>
      <c r="S12" s="1">
        <f>R12*D12</f>
        <v>8055.8377295953596</v>
      </c>
      <c r="T12" s="3">
        <f>F12</f>
        <v>0.505</v>
      </c>
      <c r="U12" s="1">
        <f>S12*T12</f>
        <v>4068.1980534456566</v>
      </c>
      <c r="V12" s="1">
        <f>R12*I12</f>
        <v>8996.7998895180226</v>
      </c>
      <c r="W12" s="3">
        <f>K12</f>
        <v>0.504</v>
      </c>
      <c r="X12" s="1">
        <f>V12*W12</f>
        <v>4534.3871443170838</v>
      </c>
      <c r="Y12" s="1">
        <f>R12*N12</f>
        <v>1976.8926943792292</v>
      </c>
      <c r="Z12" s="3">
        <f>P12</f>
        <v>0.45899999999999996</v>
      </c>
      <c r="AA12" s="1">
        <f>Y12*Z12</f>
        <v>907.39374672006613</v>
      </c>
      <c r="AB12" s="10">
        <v>36.200000000000003</v>
      </c>
      <c r="AC12" s="11">
        <f>AB12/100</f>
        <v>0.36200000000000004</v>
      </c>
      <c r="AD12" s="12">
        <f>U12*AC12</f>
        <v>1472.6876953473279</v>
      </c>
      <c r="AE12" s="12">
        <f>X12*AC12</f>
        <v>1641.4481462427846</v>
      </c>
      <c r="AF12" s="12">
        <f>AA12*AC12</f>
        <v>328.476536312664</v>
      </c>
      <c r="AG12" s="12">
        <f>SUM(AD12:AF12)</f>
        <v>3442.6123779027762</v>
      </c>
      <c r="AH12" s="13">
        <f>AD12/S12</f>
        <v>0.18281000000000003</v>
      </c>
      <c r="AI12" s="13">
        <f>AE12/V12</f>
        <v>0.18244800000000005</v>
      </c>
      <c r="AJ12" s="14">
        <f>AF12/Y12</f>
        <v>0.16615800000000003</v>
      </c>
      <c r="AK12" s="10">
        <v>37</v>
      </c>
      <c r="AL12" s="11">
        <f>AK12/100</f>
        <v>0.37</v>
      </c>
      <c r="AM12" s="12">
        <f>U12*AL12</f>
        <v>1505.2332797748929</v>
      </c>
      <c r="AN12" s="12">
        <f>X12*AL12</f>
        <v>1677.7232433973211</v>
      </c>
      <c r="AO12" s="12">
        <f>AA12*AL12</f>
        <v>335.73568628642448</v>
      </c>
      <c r="AP12" s="12">
        <f>SUM(AM12:AO12)</f>
        <v>3518.6922094586384</v>
      </c>
      <c r="AQ12" s="13">
        <f>AM12/S12</f>
        <v>0.18684999999999999</v>
      </c>
      <c r="AR12" s="13">
        <f>AN12/V12</f>
        <v>0.18648000000000003</v>
      </c>
      <c r="AS12" s="14">
        <f>AO12/Y12</f>
        <v>0.16983000000000001</v>
      </c>
      <c r="AT12" s="10">
        <v>32.5</v>
      </c>
      <c r="AU12" s="11">
        <f>AT12/100</f>
        <v>0.32500000000000001</v>
      </c>
      <c r="AV12" s="12">
        <f>U12*AU12</f>
        <v>1322.1643673698384</v>
      </c>
      <c r="AW12" s="12">
        <f>X12*AU12</f>
        <v>1473.6758219030523</v>
      </c>
      <c r="AX12" s="12">
        <f>AA12*AU12</f>
        <v>294.90296768402152</v>
      </c>
      <c r="AY12" s="12">
        <f>SUM(AV12:AX12)</f>
        <v>3090.7431569569121</v>
      </c>
      <c r="AZ12" s="13">
        <f>AV12/S12</f>
        <v>0.16412499999999999</v>
      </c>
      <c r="BA12" s="13">
        <f>AW12/V12</f>
        <v>0.16380000000000003</v>
      </c>
      <c r="BB12" s="14">
        <f>AX12/Y12</f>
        <v>0.149175</v>
      </c>
      <c r="BD12" s="3">
        <f t="shared" ref="BD12:BF13" si="46">SUM(AH12,AQ12,AZ12)</f>
        <v>0.53378499999999995</v>
      </c>
      <c r="BE12" s="3">
        <f t="shared" si="46"/>
        <v>0.53272800000000009</v>
      </c>
      <c r="BF12" s="3">
        <f t="shared" si="46"/>
        <v>0.48516300000000007</v>
      </c>
    </row>
    <row r="13" spans="1:58" x14ac:dyDescent="0.25">
      <c r="A13" s="2" t="s">
        <v>8</v>
      </c>
      <c r="B13" s="2">
        <v>34764</v>
      </c>
      <c r="C13" s="2">
        <v>9799</v>
      </c>
      <c r="D13" s="3">
        <f>C13/B13</f>
        <v>0.28187205154757794</v>
      </c>
      <c r="E13" s="2">
        <v>51.7</v>
      </c>
      <c r="F13" s="3">
        <f>E13/100</f>
        <v>0.51700000000000002</v>
      </c>
      <c r="G13" s="1">
        <f>C13*F13</f>
        <v>5066.0830000000005</v>
      </c>
      <c r="H13" s="2">
        <v>10271</v>
      </c>
      <c r="I13" s="3">
        <f>H13/B13</f>
        <v>0.29544931538373032</v>
      </c>
      <c r="J13" s="2">
        <v>49.1</v>
      </c>
      <c r="K13" s="3">
        <f>J13/100</f>
        <v>0.49099999999999999</v>
      </c>
      <c r="L13" s="1">
        <f>H13*K13</f>
        <v>5043.0609999999997</v>
      </c>
      <c r="M13" s="2">
        <v>2215</v>
      </c>
      <c r="N13" s="3">
        <f>M13/B13</f>
        <v>6.3715337705672531E-2</v>
      </c>
      <c r="O13" s="2">
        <v>47.8</v>
      </c>
      <c r="P13" s="3">
        <f>O13/100</f>
        <v>0.47799999999999998</v>
      </c>
      <c r="Q13" s="1">
        <f>M13*P13</f>
        <v>1058.77</v>
      </c>
      <c r="R13" s="2">
        <v>34031</v>
      </c>
      <c r="S13" s="1">
        <f>R13*D13</f>
        <v>9592.3877862156241</v>
      </c>
      <c r="T13" s="3">
        <f>F13</f>
        <v>0.51700000000000002</v>
      </c>
      <c r="U13" s="1">
        <f>S13*T13</f>
        <v>4959.2644854734781</v>
      </c>
      <c r="V13" s="1">
        <f>R13*I13</f>
        <v>10054.435651823725</v>
      </c>
      <c r="W13" s="3">
        <f>K13</f>
        <v>0.49099999999999999</v>
      </c>
      <c r="X13" s="1">
        <f>V13*W13</f>
        <v>4936.727905045449</v>
      </c>
      <c r="Y13" s="1">
        <f>R13*N13</f>
        <v>2168.2966574617417</v>
      </c>
      <c r="Z13" s="3">
        <f>P13</f>
        <v>0.47799999999999998</v>
      </c>
      <c r="AA13" s="1">
        <f>Y13*Z13</f>
        <v>1036.4458022667125</v>
      </c>
      <c r="AB13" s="10">
        <v>26</v>
      </c>
      <c r="AC13" s="11">
        <f>AB13/100</f>
        <v>0.26</v>
      </c>
      <c r="AD13" s="12">
        <f>U13*AC13</f>
        <v>1289.4087662231043</v>
      </c>
      <c r="AE13" s="12">
        <f>X13*AC13</f>
        <v>1283.5492553118168</v>
      </c>
      <c r="AF13" s="12">
        <f>AA13*AC13</f>
        <v>269.47590858934524</v>
      </c>
      <c r="AG13" s="12">
        <f>SUM(AD13:AF13)</f>
        <v>2842.4339301242662</v>
      </c>
      <c r="AH13" s="13">
        <f>AD13/S13</f>
        <v>0.13442000000000001</v>
      </c>
      <c r="AI13" s="13">
        <f>AE13/V13</f>
        <v>0.12766</v>
      </c>
      <c r="AJ13" s="14">
        <f>AF13/Y13</f>
        <v>0.12427999999999999</v>
      </c>
      <c r="AK13" s="10">
        <v>49.5</v>
      </c>
      <c r="AL13" s="11">
        <f>AK13/100</f>
        <v>0.495</v>
      </c>
      <c r="AM13" s="12">
        <f>U13*AL13</f>
        <v>2454.8359203093714</v>
      </c>
      <c r="AN13" s="12">
        <f>X13*AL13</f>
        <v>2443.6803129974974</v>
      </c>
      <c r="AO13" s="12">
        <f>AA13*AL13</f>
        <v>513.04067212202267</v>
      </c>
      <c r="AP13" s="12">
        <f>SUM(AM13:AO13)</f>
        <v>5411.5569054288917</v>
      </c>
      <c r="AQ13" s="13">
        <f>AM13/S13</f>
        <v>0.255915</v>
      </c>
      <c r="AR13" s="13">
        <f>AN13/V13</f>
        <v>0.24304500000000001</v>
      </c>
      <c r="AS13" s="14">
        <f>AO13/Y13</f>
        <v>0.23660999999999999</v>
      </c>
      <c r="AT13" s="10">
        <v>30.8</v>
      </c>
      <c r="AU13" s="11">
        <f>AT13/100</f>
        <v>0.308</v>
      </c>
      <c r="AV13" s="12">
        <f>U13*AU13</f>
        <v>1527.4534615258312</v>
      </c>
      <c r="AW13" s="12">
        <f>X13*AU13</f>
        <v>1520.5121947539983</v>
      </c>
      <c r="AX13" s="12">
        <f>AA13*AU13</f>
        <v>319.22530709814743</v>
      </c>
      <c r="AY13" s="12">
        <f>SUM(AV13:AX13)</f>
        <v>3367.1909633779769</v>
      </c>
      <c r="AZ13" s="13">
        <f>AV13/S13</f>
        <v>0.15923600000000002</v>
      </c>
      <c r="BA13" s="13">
        <f>AW13/V13</f>
        <v>0.151228</v>
      </c>
      <c r="BB13" s="14">
        <f>AX13/Y13</f>
        <v>0.14722399999999999</v>
      </c>
      <c r="BD13" s="3">
        <f t="shared" si="46"/>
        <v>0.54957100000000003</v>
      </c>
      <c r="BE13" s="3">
        <f t="shared" si="46"/>
        <v>0.52193299999999998</v>
      </c>
      <c r="BF13" s="3">
        <f t="shared" si="46"/>
        <v>0.50811399999999995</v>
      </c>
    </row>
    <row r="14" spans="1:58" x14ac:dyDescent="0.25">
      <c r="AB14" s="10"/>
      <c r="AC14" s="16"/>
      <c r="AD14" s="16"/>
      <c r="AE14" s="16"/>
      <c r="AF14" s="16"/>
      <c r="AG14" s="16"/>
      <c r="AH14" s="16"/>
      <c r="AI14" s="16"/>
      <c r="AJ14" s="24"/>
      <c r="AK14" s="10"/>
      <c r="AL14" s="16"/>
      <c r="AM14" s="16"/>
      <c r="AN14" s="16"/>
      <c r="AO14" s="16"/>
      <c r="AP14" s="16"/>
      <c r="AQ14" s="16"/>
      <c r="AR14" s="16"/>
      <c r="AS14" s="24"/>
      <c r="AT14" s="10"/>
      <c r="AU14" s="16"/>
      <c r="AV14" s="16"/>
      <c r="AW14" s="16"/>
      <c r="AX14" s="16"/>
      <c r="AY14" s="16"/>
      <c r="AZ14" s="16"/>
      <c r="BA14" s="16"/>
      <c r="BB14" s="24"/>
    </row>
    <row r="15" spans="1:58" x14ac:dyDescent="0.25">
      <c r="A15" s="2" t="s">
        <v>9</v>
      </c>
      <c r="AB15" s="10">
        <f>AVERAGE(AB16:AB17)</f>
        <v>46.849999999999994</v>
      </c>
      <c r="AC15" s="16"/>
      <c r="AD15" s="16"/>
      <c r="AE15" s="16"/>
      <c r="AF15" s="16"/>
      <c r="AG15" s="16"/>
      <c r="AH15" s="28">
        <f>AVERAGE(AH16:AH17)</f>
        <v>0.2438495</v>
      </c>
      <c r="AI15" s="13">
        <f>AVERAGE(AI16:AI17)</f>
        <v>0.24197549999999995</v>
      </c>
      <c r="AJ15" s="14">
        <f>AVERAGE(AJ16:AJ17)</f>
        <v>0.212147</v>
      </c>
      <c r="AK15" s="10">
        <f>AVERAGE(AK16:AK17)</f>
        <v>38.200000000000003</v>
      </c>
      <c r="AL15" s="16"/>
      <c r="AM15" s="16"/>
      <c r="AN15" s="16"/>
      <c r="AO15" s="16"/>
      <c r="AP15" s="16"/>
      <c r="AQ15" s="28">
        <f>AVERAGE(AQ16:AQ17)</f>
        <v>0.19912999999999997</v>
      </c>
      <c r="AR15" s="13">
        <f>AVERAGE(AR16:AR17)</f>
        <v>0.197602</v>
      </c>
      <c r="AS15" s="14">
        <f>AVERAGE(AS16:AS17)</f>
        <v>0.174568</v>
      </c>
      <c r="AT15" s="10">
        <f>AVERAGE(AT16:AT17)</f>
        <v>22.85</v>
      </c>
      <c r="AU15" s="16"/>
      <c r="AV15" s="16"/>
      <c r="AW15" s="16"/>
      <c r="AX15" s="16"/>
      <c r="AY15" s="16"/>
      <c r="AZ15" s="28">
        <f>AVERAGE(AZ16:AZ17)</f>
        <v>0.11913749999999999</v>
      </c>
      <c r="BA15" s="13">
        <f>AVERAGE(BA16:BA17)</f>
        <v>0.11822350000000001</v>
      </c>
      <c r="BB15" s="14">
        <f>AVERAGE(BB16:BB17)</f>
        <v>0.10454900000000002</v>
      </c>
    </row>
    <row r="16" spans="1:58" x14ac:dyDescent="0.25">
      <c r="A16" s="2" t="s">
        <v>10</v>
      </c>
      <c r="B16" s="2">
        <v>70330</v>
      </c>
      <c r="C16" s="2">
        <v>19084</v>
      </c>
      <c r="D16" s="3">
        <f>C16/B16</f>
        <v>0.27134935304990759</v>
      </c>
      <c r="E16" s="2">
        <v>52.3</v>
      </c>
      <c r="F16" s="3">
        <f>E16/100</f>
        <v>0.52300000000000002</v>
      </c>
      <c r="G16" s="1">
        <f>C16*F16</f>
        <v>9980.9320000000007</v>
      </c>
      <c r="H16" s="2">
        <v>26650</v>
      </c>
      <c r="I16" s="3">
        <f>H16/B16</f>
        <v>0.37892791127541592</v>
      </c>
      <c r="J16" s="2">
        <v>51.9</v>
      </c>
      <c r="K16" s="3">
        <f>J16/100</f>
        <v>0.51900000000000002</v>
      </c>
      <c r="L16" s="1">
        <f>H16*K16</f>
        <v>13831.35</v>
      </c>
      <c r="M16" s="2">
        <v>5326</v>
      </c>
      <c r="N16" s="3">
        <f>M16/B16</f>
        <v>7.5728707521683494E-2</v>
      </c>
      <c r="O16" s="2">
        <v>46.6</v>
      </c>
      <c r="P16" s="3">
        <f>O16/100</f>
        <v>0.46600000000000003</v>
      </c>
      <c r="Q16" s="1">
        <f>M16*P16</f>
        <v>2481.9160000000002</v>
      </c>
      <c r="R16" s="2">
        <v>68148</v>
      </c>
      <c r="S16" s="1">
        <f>R16*D16</f>
        <v>18491.915711645102</v>
      </c>
      <c r="T16" s="3">
        <f>F16</f>
        <v>0.52300000000000002</v>
      </c>
      <c r="U16" s="1">
        <f>S16*T16</f>
        <v>9671.2719171903882</v>
      </c>
      <c r="V16" s="1">
        <f>R16*I16</f>
        <v>25823.179297597046</v>
      </c>
      <c r="W16" s="3">
        <f>K16</f>
        <v>0.51900000000000002</v>
      </c>
      <c r="X16" s="1">
        <f>V16*W16</f>
        <v>13402.230055452867</v>
      </c>
      <c r="Y16" s="1">
        <f>R16*N16</f>
        <v>5160.7599601876864</v>
      </c>
      <c r="Z16" s="3">
        <f>P16</f>
        <v>0.46600000000000003</v>
      </c>
      <c r="AA16" s="1">
        <f>Y16*Z16</f>
        <v>2404.914141447462</v>
      </c>
      <c r="AB16" s="10">
        <v>34.9</v>
      </c>
      <c r="AC16" s="11">
        <f>AB16/100</f>
        <v>0.34899999999999998</v>
      </c>
      <c r="AD16" s="12">
        <f>U16*AC16</f>
        <v>3375.2738990994453</v>
      </c>
      <c r="AE16" s="12">
        <f>X16*AC16</f>
        <v>4677.3782893530497</v>
      </c>
      <c r="AF16" s="12">
        <f>AA16*AC16</f>
        <v>839.31503536516425</v>
      </c>
      <c r="AG16" s="12">
        <f>SUM(AD16:AF16)</f>
        <v>8891.967223817659</v>
      </c>
      <c r="AH16" s="13">
        <f>AD16/S16</f>
        <v>0.18252699999999999</v>
      </c>
      <c r="AI16" s="13">
        <f>AE16/V16</f>
        <v>0.18113099999999996</v>
      </c>
      <c r="AJ16" s="14">
        <f>AF16/Y16</f>
        <v>0.162634</v>
      </c>
      <c r="AK16" s="10">
        <v>43.6</v>
      </c>
      <c r="AL16" s="11">
        <f>AK16/100</f>
        <v>0.436</v>
      </c>
      <c r="AM16" s="12">
        <f>U16*AL16</f>
        <v>4216.6745558950097</v>
      </c>
      <c r="AN16" s="12">
        <f>X16*AL16</f>
        <v>5843.3723041774501</v>
      </c>
      <c r="AO16" s="12">
        <f>AA16*AL16</f>
        <v>1048.5425656710934</v>
      </c>
      <c r="AP16" s="12">
        <f>SUM(AM16:AO16)</f>
        <v>11108.589425743554</v>
      </c>
      <c r="AQ16" s="13">
        <f>AM16/S16</f>
        <v>0.22802800000000001</v>
      </c>
      <c r="AR16" s="13">
        <f>AN16/V16</f>
        <v>0.22628400000000001</v>
      </c>
      <c r="AS16" s="14">
        <f>AO16/Y16</f>
        <v>0.203176</v>
      </c>
      <c r="AT16" s="10">
        <v>27.3</v>
      </c>
      <c r="AU16" s="11">
        <f>AT16/100</f>
        <v>0.27300000000000002</v>
      </c>
      <c r="AV16" s="12">
        <f>U16*AU16</f>
        <v>2640.2572333929761</v>
      </c>
      <c r="AW16" s="12">
        <f>X16*AU16</f>
        <v>3658.808805138633</v>
      </c>
      <c r="AX16" s="12">
        <f>AA16*AU16</f>
        <v>656.54156061515721</v>
      </c>
      <c r="AY16" s="12">
        <f>SUM(AV16:AX16)</f>
        <v>6955.6075991467669</v>
      </c>
      <c r="AZ16" s="13">
        <f>AV16/S16</f>
        <v>0.14277899999999999</v>
      </c>
      <c r="BA16" s="13">
        <f>AW16/V16</f>
        <v>0.14168700000000001</v>
      </c>
      <c r="BB16" s="14">
        <f>AX16/Y16</f>
        <v>0.12721800000000003</v>
      </c>
      <c r="BD16" s="3">
        <f t="shared" ref="BD16:BF17" si="47">SUM(AH16,AQ16,AZ16)</f>
        <v>0.55333399999999999</v>
      </c>
      <c r="BE16" s="3">
        <f t="shared" si="47"/>
        <v>0.54910199999999998</v>
      </c>
      <c r="BF16" s="3">
        <f t="shared" si="47"/>
        <v>0.49302800000000002</v>
      </c>
    </row>
    <row r="17" spans="1:58" x14ac:dyDescent="0.25">
      <c r="A17" s="2" t="s">
        <v>11</v>
      </c>
      <c r="B17" s="2">
        <v>20315</v>
      </c>
      <c r="C17" s="2">
        <v>4773</v>
      </c>
      <c r="D17" s="3">
        <f>C17/B17</f>
        <v>0.23494954467142506</v>
      </c>
      <c r="E17" s="2">
        <v>51.9</v>
      </c>
      <c r="F17" s="3">
        <f>E17/100</f>
        <v>0.51900000000000002</v>
      </c>
      <c r="G17" s="1">
        <f>C17*F17</f>
        <v>2477.1869999999999</v>
      </c>
      <c r="H17" s="2">
        <v>7809</v>
      </c>
      <c r="I17" s="3">
        <f>H17/B17</f>
        <v>0.3843957666748708</v>
      </c>
      <c r="J17" s="2">
        <v>51.5</v>
      </c>
      <c r="K17" s="3">
        <f>J17/100</f>
        <v>0.51500000000000001</v>
      </c>
      <c r="L17" s="1">
        <f>H17*K17</f>
        <v>4021.6350000000002</v>
      </c>
      <c r="M17" s="2">
        <v>1603</v>
      </c>
      <c r="N17" s="3">
        <f>M17/B17</f>
        <v>7.8907211420132906E-2</v>
      </c>
      <c r="O17" s="2">
        <v>44.5</v>
      </c>
      <c r="P17" s="3">
        <f>O17/100</f>
        <v>0.44500000000000001</v>
      </c>
      <c r="Q17" s="1">
        <f>M17*P17</f>
        <v>713.33500000000004</v>
      </c>
      <c r="R17" s="2">
        <v>19946</v>
      </c>
      <c r="S17" s="1">
        <f>R17*D17</f>
        <v>4686.3036180162444</v>
      </c>
      <c r="T17" s="3">
        <f>F17</f>
        <v>0.51900000000000002</v>
      </c>
      <c r="U17" s="1">
        <f>S17*T17</f>
        <v>2432.191577750431</v>
      </c>
      <c r="V17" s="1">
        <f>R17*I17</f>
        <v>7667.1579620969733</v>
      </c>
      <c r="W17" s="3">
        <f>K17</f>
        <v>0.51500000000000001</v>
      </c>
      <c r="X17" s="1">
        <f>V17*W17</f>
        <v>3948.5863504799413</v>
      </c>
      <c r="Y17" s="1">
        <f>R17*N17</f>
        <v>1573.883238985971</v>
      </c>
      <c r="Z17" s="3">
        <f>P17</f>
        <v>0.44500000000000001</v>
      </c>
      <c r="AA17" s="1">
        <f>Y17*Z17</f>
        <v>700.37804134875716</v>
      </c>
      <c r="AB17" s="10">
        <v>58.8</v>
      </c>
      <c r="AC17" s="11">
        <f>AB17/100</f>
        <v>0.58799999999999997</v>
      </c>
      <c r="AD17" s="12">
        <f>U17*AC17</f>
        <v>1430.1286477172532</v>
      </c>
      <c r="AE17" s="12">
        <f>X17*AC17</f>
        <v>2321.7687740822053</v>
      </c>
      <c r="AF17" s="12">
        <f>AA17*AC17</f>
        <v>411.82228831306918</v>
      </c>
      <c r="AG17" s="12">
        <f>SUM(AD17:AF17)</f>
        <v>4163.7197101125275</v>
      </c>
      <c r="AH17" s="13">
        <f>AD17/S17</f>
        <v>0.305172</v>
      </c>
      <c r="AI17" s="13">
        <f>AE17/V17</f>
        <v>0.30281999999999998</v>
      </c>
      <c r="AJ17" s="14">
        <f>AF17/Y17</f>
        <v>0.26166</v>
      </c>
      <c r="AK17" s="10">
        <v>32.799999999999997</v>
      </c>
      <c r="AL17" s="11">
        <f>AK17/100</f>
        <v>0.32799999999999996</v>
      </c>
      <c r="AM17" s="12">
        <f>U17*AL17</f>
        <v>797.7588375021412</v>
      </c>
      <c r="AN17" s="12">
        <f>X17*AL17</f>
        <v>1295.1363229574206</v>
      </c>
      <c r="AO17" s="12">
        <f>AA17*AL17</f>
        <v>229.72399756239233</v>
      </c>
      <c r="AP17" s="12">
        <f>SUM(AM17:AO17)</f>
        <v>2322.6191580219543</v>
      </c>
      <c r="AQ17" s="13">
        <f>AM17/S17</f>
        <v>0.17023199999999997</v>
      </c>
      <c r="AR17" s="13">
        <f>AN17/V17</f>
        <v>0.16891999999999999</v>
      </c>
      <c r="AS17" s="14">
        <f>AO17/Y17</f>
        <v>0.14596000000000001</v>
      </c>
      <c r="AT17" s="10">
        <v>18.399999999999999</v>
      </c>
      <c r="AU17" s="11">
        <f>AT17/100</f>
        <v>0.184</v>
      </c>
      <c r="AV17" s="12">
        <f>U17*AU17</f>
        <v>447.52325030607926</v>
      </c>
      <c r="AW17" s="12">
        <f>X17*AU17</f>
        <v>726.5398884883092</v>
      </c>
      <c r="AX17" s="12">
        <f>AA17*AU17</f>
        <v>128.86955960817133</v>
      </c>
      <c r="AY17" s="12">
        <f>SUM(AV17:AX17)</f>
        <v>1302.9326984025599</v>
      </c>
      <c r="AZ17" s="13">
        <f>AV17/S17</f>
        <v>9.5495999999999998E-2</v>
      </c>
      <c r="BA17" s="13">
        <f>AW17/V17</f>
        <v>9.4759999999999997E-2</v>
      </c>
      <c r="BB17" s="14">
        <f>AX17/Y17</f>
        <v>8.1880000000000008E-2</v>
      </c>
      <c r="BD17" s="3">
        <f t="shared" si="47"/>
        <v>0.57089999999999996</v>
      </c>
      <c r="BE17" s="3">
        <f t="shared" si="47"/>
        <v>0.56649999999999989</v>
      </c>
      <c r="BF17" s="3">
        <f t="shared" si="47"/>
        <v>0.48949999999999999</v>
      </c>
    </row>
    <row r="18" spans="1:58" x14ac:dyDescent="0.25">
      <c r="AB18" s="10"/>
      <c r="AC18" s="16"/>
      <c r="AD18" s="16"/>
      <c r="AE18" s="16"/>
      <c r="AF18" s="16"/>
      <c r="AG18" s="16"/>
      <c r="AH18" s="16"/>
      <c r="AI18" s="16"/>
      <c r="AJ18" s="24"/>
      <c r="AK18" s="10"/>
      <c r="AL18" s="16"/>
      <c r="AM18" s="16"/>
      <c r="AN18" s="16"/>
      <c r="AO18" s="16"/>
      <c r="AP18" s="16"/>
      <c r="AQ18" s="16"/>
      <c r="AR18" s="16"/>
      <c r="AS18" s="24"/>
      <c r="AT18" s="10"/>
      <c r="AU18" s="16"/>
      <c r="AV18" s="16"/>
      <c r="AW18" s="16"/>
      <c r="AX18" s="16"/>
      <c r="AY18" s="16"/>
      <c r="AZ18" s="16"/>
      <c r="BA18" s="16"/>
      <c r="BB18" s="24"/>
    </row>
    <row r="19" spans="1:58" x14ac:dyDescent="0.25">
      <c r="A19" s="2" t="s">
        <v>12</v>
      </c>
      <c r="AB19" s="10">
        <f>AVERAGE(AB20:AB21)</f>
        <v>31.05</v>
      </c>
      <c r="AC19" s="16"/>
      <c r="AD19" s="16"/>
      <c r="AE19" s="16"/>
      <c r="AF19" s="16"/>
      <c r="AG19" s="16"/>
      <c r="AH19" s="28">
        <f>AVERAGE(AH20:AH21)</f>
        <v>0.16627150000000002</v>
      </c>
      <c r="AI19" s="13">
        <f>AVERAGE(AI20:AI21)</f>
        <v>0.15152399999999999</v>
      </c>
      <c r="AJ19" s="14">
        <f>AVERAGE(AJ20:AJ21)</f>
        <v>0.14363400000000001</v>
      </c>
      <c r="AK19" s="10">
        <f>AVERAGE(AK20:AK21)</f>
        <v>46.2</v>
      </c>
      <c r="AL19" s="16"/>
      <c r="AM19" s="16"/>
      <c r="AN19" s="16"/>
      <c r="AO19" s="16"/>
      <c r="AP19" s="16"/>
      <c r="AQ19" s="28">
        <f>AVERAGE(AQ20:AQ21)</f>
        <v>0.24570999999999998</v>
      </c>
      <c r="AR19" s="13">
        <f>AVERAGE(AR20:AR21)</f>
        <v>0.22545599999999999</v>
      </c>
      <c r="AS19" s="14">
        <f>AVERAGE(AS20:AS21)</f>
        <v>0.21338400000000002</v>
      </c>
      <c r="AT19" s="10">
        <f>AVERAGE(AT20:AT21)</f>
        <v>29.05</v>
      </c>
      <c r="AU19" s="16"/>
      <c r="AV19" s="16"/>
      <c r="AW19" s="16"/>
      <c r="AX19" s="16"/>
      <c r="AY19" s="16"/>
      <c r="AZ19" s="28">
        <f>AVERAGE(AZ20:AZ21)</f>
        <v>0.1544625</v>
      </c>
      <c r="BA19" s="13">
        <f>AVERAGE(BA20:BA21)</f>
        <v>0.141764</v>
      </c>
      <c r="BB19" s="14">
        <f>AVERAGE(BB20:BB21)</f>
        <v>0.13416600000000001</v>
      </c>
    </row>
    <row r="20" spans="1:58" x14ac:dyDescent="0.25">
      <c r="A20" s="2" t="s">
        <v>13</v>
      </c>
      <c r="B20" s="2">
        <v>27245</v>
      </c>
      <c r="C20" s="2">
        <v>7157</v>
      </c>
      <c r="D20" s="3">
        <f>C20/B20</f>
        <v>0.2626904019086071</v>
      </c>
      <c r="E20" s="2">
        <v>56.3</v>
      </c>
      <c r="F20" s="3">
        <f>E20/100</f>
        <v>0.56299999999999994</v>
      </c>
      <c r="G20" s="1">
        <f>C20*F20</f>
        <v>4029.3909999999996</v>
      </c>
      <c r="H20" s="2">
        <v>11883</v>
      </c>
      <c r="I20" s="3">
        <f>H20/B20</f>
        <v>0.43615342264635715</v>
      </c>
      <c r="J20" s="2">
        <v>48.8</v>
      </c>
      <c r="K20" s="3">
        <f>J20/100</f>
        <v>0.48799999999999999</v>
      </c>
      <c r="L20" s="1">
        <f>H20*K20</f>
        <v>5798.9039999999995</v>
      </c>
      <c r="M20" s="2">
        <v>1895</v>
      </c>
      <c r="N20" s="3">
        <f>M20/B20</f>
        <v>6.9554046614057619E-2</v>
      </c>
      <c r="O20" s="2">
        <v>46.8</v>
      </c>
      <c r="P20" s="3">
        <f>O20/100</f>
        <v>0.46799999999999997</v>
      </c>
      <c r="Q20" s="1">
        <f>M20*P20</f>
        <v>886.8599999999999</v>
      </c>
      <c r="R20" s="2">
        <v>26290</v>
      </c>
      <c r="S20" s="1">
        <f>R20*D20</f>
        <v>6906.1306661772805</v>
      </c>
      <c r="T20" s="3">
        <f>F20</f>
        <v>0.56299999999999994</v>
      </c>
      <c r="U20" s="1">
        <f>S20*T20</f>
        <v>3888.1515650578085</v>
      </c>
      <c r="V20" s="1">
        <f>R20*I20</f>
        <v>11466.47348137273</v>
      </c>
      <c r="W20" s="3">
        <f>K20</f>
        <v>0.48799999999999999</v>
      </c>
      <c r="X20" s="1">
        <f>V20*W20</f>
        <v>5595.6390589098919</v>
      </c>
      <c r="Y20" s="1">
        <f>R20*N20</f>
        <v>1828.5758854835749</v>
      </c>
      <c r="Z20" s="3">
        <f>P20</f>
        <v>0.46799999999999997</v>
      </c>
      <c r="AA20" s="1">
        <f>Y20*Z20</f>
        <v>855.77351440631298</v>
      </c>
      <c r="AB20" s="10">
        <v>34.1</v>
      </c>
      <c r="AC20" s="11">
        <f>AB20/100</f>
        <v>0.34100000000000003</v>
      </c>
      <c r="AD20" s="12">
        <f>U20*AC20</f>
        <v>1325.8596836847128</v>
      </c>
      <c r="AE20" s="12">
        <f>X20*AC20</f>
        <v>1908.1129190882732</v>
      </c>
      <c r="AF20" s="12">
        <f>AA20*AC20</f>
        <v>291.81876841255274</v>
      </c>
      <c r="AG20" s="12">
        <f>SUM(AD20:AF20)</f>
        <v>3525.7913711855385</v>
      </c>
      <c r="AH20" s="13">
        <f>AD20/S20</f>
        <v>0.19198299999999999</v>
      </c>
      <c r="AI20" s="13">
        <f>AE20/V20</f>
        <v>0.166408</v>
      </c>
      <c r="AJ20" s="14">
        <f>AF20/Y20</f>
        <v>0.15958800000000001</v>
      </c>
      <c r="AK20" s="10">
        <v>45.2</v>
      </c>
      <c r="AL20" s="11">
        <f>AK20/100</f>
        <v>0.45200000000000001</v>
      </c>
      <c r="AM20" s="12">
        <f>U20*AL20</f>
        <v>1757.4445074061296</v>
      </c>
      <c r="AN20" s="12">
        <f>X20*AL20</f>
        <v>2529.2288546272712</v>
      </c>
      <c r="AO20" s="12">
        <f>AA20*AL20</f>
        <v>386.8096285116535</v>
      </c>
      <c r="AP20" s="12">
        <f>SUM(AM20:AO20)</f>
        <v>4673.4829905450542</v>
      </c>
      <c r="AQ20" s="13">
        <f>AM20/S20</f>
        <v>0.25447599999999998</v>
      </c>
      <c r="AR20" s="13">
        <f>AN20/V20</f>
        <v>0.22057599999999999</v>
      </c>
      <c r="AS20" s="14">
        <f>AO20/Y20</f>
        <v>0.211536</v>
      </c>
      <c r="AT20" s="10">
        <v>28.3</v>
      </c>
      <c r="AU20" s="11">
        <f>AT20/100</f>
        <v>0.28300000000000003</v>
      </c>
      <c r="AV20" s="12">
        <f>U20*AU20</f>
        <v>1100.3468929113599</v>
      </c>
      <c r="AW20" s="12">
        <f>X20*AU20</f>
        <v>1583.5658536714996</v>
      </c>
      <c r="AX20" s="12">
        <f>AA20*AU20</f>
        <v>242.18390457698661</v>
      </c>
      <c r="AY20" s="12">
        <f>SUM(AV20:AX20)</f>
        <v>2926.0966511598463</v>
      </c>
      <c r="AZ20" s="13">
        <f>AV20/S20</f>
        <v>0.159329</v>
      </c>
      <c r="BA20" s="13">
        <f>AW20/V20</f>
        <v>0.138104</v>
      </c>
      <c r="BB20" s="14">
        <f>AX20/Y20</f>
        <v>0.13244400000000001</v>
      </c>
      <c r="BD20" s="3">
        <f t="shared" ref="BD20:BF21" si="48">SUM(AH20,AQ20,AZ20)</f>
        <v>0.60578799999999999</v>
      </c>
      <c r="BE20" s="3">
        <f t="shared" si="48"/>
        <v>0.525088</v>
      </c>
      <c r="BF20" s="3">
        <f t="shared" si="48"/>
        <v>0.50356800000000002</v>
      </c>
    </row>
    <row r="21" spans="1:58" x14ac:dyDescent="0.25">
      <c r="A21" s="2" t="s">
        <v>14</v>
      </c>
      <c r="B21" s="2">
        <v>125591</v>
      </c>
      <c r="C21" s="2">
        <v>32921</v>
      </c>
      <c r="D21" s="3">
        <f>C21/B21</f>
        <v>0.26212865571577582</v>
      </c>
      <c r="E21" s="2">
        <v>50.2</v>
      </c>
      <c r="F21" s="3">
        <f>E21/100</f>
        <v>0.502</v>
      </c>
      <c r="G21" s="1">
        <f>C21*F21</f>
        <v>16526.342000000001</v>
      </c>
      <c r="H21" s="2">
        <v>42308</v>
      </c>
      <c r="I21" s="3">
        <f>H21/B21</f>
        <v>0.33687127262303829</v>
      </c>
      <c r="J21" s="2">
        <v>48.8</v>
      </c>
      <c r="K21" s="3">
        <f>J21/100</f>
        <v>0.48799999999999999</v>
      </c>
      <c r="L21" s="1">
        <f>H21*K21</f>
        <v>20646.304</v>
      </c>
      <c r="M21" s="2">
        <v>7743</v>
      </c>
      <c r="N21" s="3">
        <f>M21/B21</f>
        <v>6.1652506947153858E-2</v>
      </c>
      <c r="O21" s="2">
        <v>45.6</v>
      </c>
      <c r="P21" s="3">
        <f>O21/100</f>
        <v>0.45600000000000002</v>
      </c>
      <c r="Q21" s="1">
        <f>M21*P21</f>
        <v>3530.808</v>
      </c>
      <c r="R21" s="2">
        <v>121316</v>
      </c>
      <c r="S21" s="1">
        <f>R21*D21</f>
        <v>31800.39999681506</v>
      </c>
      <c r="T21" s="3">
        <f>F21</f>
        <v>0.502</v>
      </c>
      <c r="U21" s="1">
        <f>S21*T21</f>
        <v>15963.80079840116</v>
      </c>
      <c r="V21" s="1">
        <f>R21*I21</f>
        <v>40867.87530953651</v>
      </c>
      <c r="W21" s="3">
        <f>K21</f>
        <v>0.48799999999999999</v>
      </c>
      <c r="X21" s="1">
        <f>V21*W21</f>
        <v>19943.523151053818</v>
      </c>
      <c r="Y21" s="1">
        <f>R21*N21</f>
        <v>7479.4355328009178</v>
      </c>
      <c r="Z21" s="3">
        <f>P21</f>
        <v>0.45600000000000002</v>
      </c>
      <c r="AA21" s="1">
        <f>Y21*Z21</f>
        <v>3410.6226029572185</v>
      </c>
      <c r="AB21" s="10">
        <v>28</v>
      </c>
      <c r="AC21" s="11">
        <f>AB21/100</f>
        <v>0.28000000000000003</v>
      </c>
      <c r="AD21" s="12">
        <f>U21*AC21</f>
        <v>4469.8642235523257</v>
      </c>
      <c r="AE21" s="12">
        <f>X21*AC21</f>
        <v>5584.1864822950693</v>
      </c>
      <c r="AF21" s="12">
        <f>AA21*AC21</f>
        <v>954.97432882802127</v>
      </c>
      <c r="AG21" s="12">
        <f>SUM(AD21:AF21)</f>
        <v>11009.025034675416</v>
      </c>
      <c r="AH21" s="13">
        <f>AD21/S21</f>
        <v>0.14056000000000002</v>
      </c>
      <c r="AI21" s="13">
        <f>AE21/V21</f>
        <v>0.13664000000000001</v>
      </c>
      <c r="AJ21" s="14">
        <f>AF21/Y21</f>
        <v>0.12768000000000002</v>
      </c>
      <c r="AK21" s="10">
        <v>47.2</v>
      </c>
      <c r="AL21" s="11">
        <f>AK21/100</f>
        <v>0.47200000000000003</v>
      </c>
      <c r="AM21" s="12">
        <f>U21*AL21</f>
        <v>7534.9139768453479</v>
      </c>
      <c r="AN21" s="12">
        <f>X21*AL21</f>
        <v>9413.3429272974026</v>
      </c>
      <c r="AO21" s="12">
        <f>AA21*AL21</f>
        <v>1609.8138685958072</v>
      </c>
      <c r="AP21" s="12">
        <f>SUM(AM21:AO21)</f>
        <v>18558.070772738556</v>
      </c>
      <c r="AQ21" s="13">
        <f>AM21/S21</f>
        <v>0.23694400000000002</v>
      </c>
      <c r="AR21" s="13">
        <f>AN21/V21</f>
        <v>0.23033600000000001</v>
      </c>
      <c r="AS21" s="14">
        <f>AO21/Y21</f>
        <v>0.21523200000000001</v>
      </c>
      <c r="AT21" s="10">
        <v>29.8</v>
      </c>
      <c r="AU21" s="11">
        <f>AT21/100</f>
        <v>0.29799999999999999</v>
      </c>
      <c r="AV21" s="12">
        <f>U21*AU21</f>
        <v>4757.2126379235451</v>
      </c>
      <c r="AW21" s="12">
        <f>X21*AU21</f>
        <v>5943.1698990140376</v>
      </c>
      <c r="AX21" s="12">
        <f>AA21*AU21</f>
        <v>1016.3655356812511</v>
      </c>
      <c r="AY21" s="12">
        <f>SUM(AV21:AX21)</f>
        <v>11716.748072618833</v>
      </c>
      <c r="AZ21" s="13">
        <f>AV21/S21</f>
        <v>0.14959599999999998</v>
      </c>
      <c r="BA21" s="13">
        <f>AW21/V21</f>
        <v>0.145424</v>
      </c>
      <c r="BB21" s="14">
        <f>AX21/Y21</f>
        <v>0.13588800000000001</v>
      </c>
      <c r="BD21" s="3">
        <f t="shared" si="48"/>
        <v>0.52710000000000001</v>
      </c>
      <c r="BE21" s="3">
        <f t="shared" si="48"/>
        <v>0.51239999999999997</v>
      </c>
      <c r="BF21" s="3">
        <f t="shared" si="48"/>
        <v>0.4788</v>
      </c>
    </row>
    <row r="22" spans="1:58" x14ac:dyDescent="0.25">
      <c r="AB22" s="10"/>
      <c r="AC22" s="16"/>
      <c r="AD22" s="16"/>
      <c r="AE22" s="16"/>
      <c r="AF22" s="16"/>
      <c r="AG22" s="16"/>
      <c r="AH22" s="16"/>
      <c r="AI22" s="16"/>
      <c r="AJ22" s="24"/>
      <c r="AK22" s="10"/>
      <c r="AL22" s="16"/>
      <c r="AM22" s="16"/>
      <c r="AN22" s="16"/>
      <c r="AO22" s="16"/>
      <c r="AP22" s="16"/>
      <c r="AQ22" s="16"/>
      <c r="AR22" s="16"/>
      <c r="AS22" s="24"/>
      <c r="AT22" s="10"/>
      <c r="AU22" s="16"/>
      <c r="AV22" s="16"/>
      <c r="AW22" s="16"/>
      <c r="AX22" s="16"/>
      <c r="AY22" s="16"/>
      <c r="AZ22" s="16"/>
      <c r="BA22" s="16"/>
      <c r="BB22" s="24"/>
    </row>
    <row r="23" spans="1:58" x14ac:dyDescent="0.25">
      <c r="A23" s="2" t="s">
        <v>15</v>
      </c>
      <c r="AB23" s="32">
        <f>AVERAGE(AB24:AB26)</f>
        <v>53.833333333333336</v>
      </c>
      <c r="AC23" s="16"/>
      <c r="AD23" s="16"/>
      <c r="AE23" s="16"/>
      <c r="AF23" s="16"/>
      <c r="AG23" s="16"/>
      <c r="AH23" s="28">
        <f>AVERAGE(AH24:AH26)</f>
        <v>0.28347833333333333</v>
      </c>
      <c r="AI23" s="13">
        <f t="shared" ref="AI23:BB23" si="49">AVERAGE(AI24:AI26)</f>
        <v>0.25158900000000001</v>
      </c>
      <c r="AJ23" s="14">
        <f t="shared" si="49"/>
        <v>0.25847633333333336</v>
      </c>
      <c r="AK23" s="27">
        <f t="shared" si="49"/>
        <v>31.366666666666664</v>
      </c>
      <c r="AL23" s="28">
        <f t="shared" si="49"/>
        <v>0.31366666666666659</v>
      </c>
      <c r="AM23" s="28">
        <f t="shared" si="49"/>
        <v>4957.9414501370402</v>
      </c>
      <c r="AN23" s="28">
        <f t="shared" si="49"/>
        <v>8802.6370100029362</v>
      </c>
      <c r="AO23" s="28">
        <f t="shared" si="49"/>
        <v>2109.34333297697</v>
      </c>
      <c r="AP23" s="28">
        <f t="shared" si="49"/>
        <v>15869.921793116946</v>
      </c>
      <c r="AQ23" s="28">
        <f t="shared" si="49"/>
        <v>0.16337299999999999</v>
      </c>
      <c r="AR23" s="13">
        <f t="shared" si="49"/>
        <v>0.14705566666666667</v>
      </c>
      <c r="AS23" s="14">
        <f t="shared" si="49"/>
        <v>0.14967233333333332</v>
      </c>
      <c r="AT23" s="27">
        <f t="shared" si="49"/>
        <v>23.633333333333336</v>
      </c>
      <c r="AU23" s="28">
        <f t="shared" si="49"/>
        <v>0.23633333333333331</v>
      </c>
      <c r="AV23" s="28">
        <f t="shared" si="49"/>
        <v>3505.4331351079031</v>
      </c>
      <c r="AW23" s="28">
        <f t="shared" si="49"/>
        <v>6139.6869939979633</v>
      </c>
      <c r="AX23" s="28">
        <f t="shared" si="49"/>
        <v>1462.0512327883735</v>
      </c>
      <c r="AY23" s="28">
        <f t="shared" si="49"/>
        <v>11107.171361894239</v>
      </c>
      <c r="AZ23" s="28">
        <f t="shared" si="49"/>
        <v>0.12321366666666667</v>
      </c>
      <c r="BA23" s="13">
        <f t="shared" si="49"/>
        <v>0.11044233333333332</v>
      </c>
      <c r="BB23" s="14">
        <f t="shared" si="49"/>
        <v>0.112081</v>
      </c>
    </row>
    <row r="24" spans="1:58" x14ac:dyDescent="0.25">
      <c r="A24" s="2" t="s">
        <v>16</v>
      </c>
      <c r="B24" s="2">
        <v>275323</v>
      </c>
      <c r="C24" s="2">
        <v>62641</v>
      </c>
      <c r="D24" s="3">
        <f>C24/B24</f>
        <v>0.22751822404957087</v>
      </c>
      <c r="E24" s="2">
        <v>48.9</v>
      </c>
      <c r="F24" s="3">
        <f>E24/100</f>
        <v>0.48899999999999999</v>
      </c>
      <c r="G24" s="1">
        <f>C24*F24</f>
        <v>30631.449000000001</v>
      </c>
      <c r="H24" s="2">
        <v>121097</v>
      </c>
      <c r="I24" s="3">
        <f>H24/B24</f>
        <v>0.43983611975752118</v>
      </c>
      <c r="J24" s="2">
        <v>48.5</v>
      </c>
      <c r="K24" s="3">
        <f>J24/100</f>
        <v>0.48499999999999999</v>
      </c>
      <c r="L24" s="1">
        <f>H24*K24</f>
        <v>58732.044999999998</v>
      </c>
      <c r="M24" s="2">
        <v>29857</v>
      </c>
      <c r="N24" s="3">
        <f>M24/B24</f>
        <v>0.10844353722718407</v>
      </c>
      <c r="O24" s="2">
        <v>47.9</v>
      </c>
      <c r="P24" s="3">
        <f>O24/100</f>
        <v>0.47899999999999998</v>
      </c>
      <c r="Q24" s="1">
        <f>M24*P24</f>
        <v>14301.502999999999</v>
      </c>
      <c r="R24" s="2">
        <v>268816</v>
      </c>
      <c r="S24" s="1">
        <f>R24*D24</f>
        <v>61160.538916109443</v>
      </c>
      <c r="T24" s="3">
        <f>F24</f>
        <v>0.48899999999999999</v>
      </c>
      <c r="U24" s="1">
        <f>S24*T24</f>
        <v>29907.503529977515</v>
      </c>
      <c r="V24" s="1">
        <f>R24*I24</f>
        <v>118234.98636873781</v>
      </c>
      <c r="W24" s="3">
        <f>K24</f>
        <v>0.48499999999999999</v>
      </c>
      <c r="X24" s="1">
        <f>V24*W24</f>
        <v>57343.968388837835</v>
      </c>
      <c r="Y24" s="1">
        <f>R24*N24</f>
        <v>29151.357903262713</v>
      </c>
      <c r="Z24" s="3">
        <f>P24</f>
        <v>0.47899999999999998</v>
      </c>
      <c r="AA24" s="1">
        <f>Y24*Z24</f>
        <v>13963.50043566284</v>
      </c>
      <c r="AB24" s="10">
        <v>50.9</v>
      </c>
      <c r="AC24" s="11">
        <f>AB24/100</f>
        <v>0.50900000000000001</v>
      </c>
      <c r="AD24" s="12">
        <f>U24*AC24</f>
        <v>15222.919296758555</v>
      </c>
      <c r="AE24" s="12">
        <f>X24*AC24</f>
        <v>29188.079909918459</v>
      </c>
      <c r="AF24" s="12">
        <f>AA24*AC24</f>
        <v>7107.4217217523856</v>
      </c>
      <c r="AG24" s="12">
        <f>SUM(AD24:AF24)</f>
        <v>51518.420928429397</v>
      </c>
      <c r="AH24" s="13">
        <f>AD24/S24</f>
        <v>0.24890099999999998</v>
      </c>
      <c r="AI24" s="13">
        <f>AE24/V24</f>
        <v>0.246865</v>
      </c>
      <c r="AJ24" s="14">
        <f>AF24/Y24</f>
        <v>0.243811</v>
      </c>
      <c r="AK24" s="10">
        <v>35.799999999999997</v>
      </c>
      <c r="AL24" s="11">
        <f>AK24/100</f>
        <v>0.35799999999999998</v>
      </c>
      <c r="AM24" s="12">
        <f>U24*AL24</f>
        <v>10706.886263731951</v>
      </c>
      <c r="AN24" s="12">
        <f>X24*AL24</f>
        <v>20529.140683203943</v>
      </c>
      <c r="AO24" s="12">
        <f>AA24*AL24</f>
        <v>4998.9331559672964</v>
      </c>
      <c r="AP24" s="12">
        <f>SUM(AM24:AO24)</f>
        <v>36234.960102903191</v>
      </c>
      <c r="AQ24" s="13">
        <f>AM24/S24</f>
        <v>0.175062</v>
      </c>
      <c r="AR24" s="13">
        <f>AN24/V24</f>
        <v>0.17362999999999998</v>
      </c>
      <c r="AS24" s="14">
        <f>AO24/Y24</f>
        <v>0.171482</v>
      </c>
      <c r="AT24" s="10">
        <v>23.4</v>
      </c>
      <c r="AU24" s="11">
        <f>AT24/100</f>
        <v>0.23399999999999999</v>
      </c>
      <c r="AV24" s="12">
        <f>U24*AU24</f>
        <v>6998.3558260147383</v>
      </c>
      <c r="AW24" s="12">
        <f>X24*AU24</f>
        <v>13418.488602988053</v>
      </c>
      <c r="AX24" s="12">
        <f>AA24*AU24</f>
        <v>3267.4591019451041</v>
      </c>
      <c r="AY24" s="12">
        <f>SUM(AV24:AX24)</f>
        <v>23684.303530947895</v>
      </c>
      <c r="AZ24" s="13">
        <f>AV24/S24</f>
        <v>0.11442599999999999</v>
      </c>
      <c r="BA24" s="13">
        <f>AW24/V24</f>
        <v>0.11348999999999999</v>
      </c>
      <c r="BB24" s="14">
        <f>AX24/Y24</f>
        <v>0.11208599999999999</v>
      </c>
      <c r="BD24" s="3">
        <f t="shared" ref="BD24:BF26" si="50">SUM(AH24,AQ24,AZ24)</f>
        <v>0.53838900000000001</v>
      </c>
      <c r="BE24" s="3">
        <f t="shared" si="50"/>
        <v>0.53398499999999993</v>
      </c>
      <c r="BF24" s="3">
        <f t="shared" si="50"/>
        <v>0.52737900000000004</v>
      </c>
    </row>
    <row r="25" spans="1:58" x14ac:dyDescent="0.25">
      <c r="A25" s="2" t="s">
        <v>17</v>
      </c>
      <c r="B25" s="2">
        <v>23486</v>
      </c>
      <c r="C25" s="2">
        <v>6122</v>
      </c>
      <c r="D25" s="3">
        <f>C25/B25</f>
        <v>0.26066592863833771</v>
      </c>
      <c r="E25" s="2">
        <v>58.4</v>
      </c>
      <c r="F25" s="3">
        <f>E25/100</f>
        <v>0.58399999999999996</v>
      </c>
      <c r="G25" s="1">
        <f>C25*F25</f>
        <v>3575.2479999999996</v>
      </c>
      <c r="H25" s="2">
        <v>8475</v>
      </c>
      <c r="I25" s="3">
        <f>H25/B25</f>
        <v>0.36085327429106701</v>
      </c>
      <c r="J25" s="2">
        <v>46.3</v>
      </c>
      <c r="K25" s="3">
        <f>J25/100</f>
        <v>0.46299999999999997</v>
      </c>
      <c r="L25" s="1">
        <f>H25*K25</f>
        <v>3923.9249999999997</v>
      </c>
      <c r="M25" s="2">
        <v>2326</v>
      </c>
      <c r="N25" s="3">
        <f>M25/B25</f>
        <v>9.9037724601890489E-2</v>
      </c>
      <c r="O25" s="2">
        <v>53.4</v>
      </c>
      <c r="P25" s="3">
        <f>O25/100</f>
        <v>0.53400000000000003</v>
      </c>
      <c r="Q25" s="1">
        <f>M25*P25</f>
        <v>1242.0840000000001</v>
      </c>
      <c r="R25" s="2">
        <v>23136</v>
      </c>
      <c r="S25" s="1">
        <f>R25*D25</f>
        <v>6030.7669249765813</v>
      </c>
      <c r="T25" s="3">
        <f>F25</f>
        <v>0.58399999999999996</v>
      </c>
      <c r="U25" s="1">
        <f>S25*T25</f>
        <v>3521.9678841863233</v>
      </c>
      <c r="V25" s="1">
        <f>R25*I25</f>
        <v>8348.7013539981253</v>
      </c>
      <c r="W25" s="3">
        <f>K25</f>
        <v>0.46299999999999997</v>
      </c>
      <c r="X25" s="1">
        <f>V25*W25</f>
        <v>3865.448726901132</v>
      </c>
      <c r="Y25" s="1">
        <f>R25*N25</f>
        <v>2291.3367963893384</v>
      </c>
      <c r="Z25" s="3">
        <f>P25</f>
        <v>0.53400000000000003</v>
      </c>
      <c r="AA25" s="1">
        <f>Y25*Z25</f>
        <v>1223.5738492719067</v>
      </c>
      <c r="AB25" s="10">
        <v>58.4</v>
      </c>
      <c r="AC25" s="11">
        <f>AB25/100</f>
        <v>0.58399999999999996</v>
      </c>
      <c r="AD25" s="12">
        <f>U25*AC25</f>
        <v>2056.8292443648129</v>
      </c>
      <c r="AE25" s="12">
        <f>X25*AC25</f>
        <v>2257.422056510261</v>
      </c>
      <c r="AF25" s="12">
        <f>AA25*AC25</f>
        <v>714.56712797479349</v>
      </c>
      <c r="AG25" s="12">
        <f>SUM(AD25:AF25)</f>
        <v>5028.8184288498669</v>
      </c>
      <c r="AH25" s="13">
        <f>AD25/S25</f>
        <v>0.34105599999999997</v>
      </c>
      <c r="AI25" s="13">
        <f>AE25/V25</f>
        <v>0.27039199999999997</v>
      </c>
      <c r="AJ25" s="14">
        <f>AF25/Y25</f>
        <v>0.31185600000000002</v>
      </c>
      <c r="AK25" s="10">
        <v>28.4</v>
      </c>
      <c r="AL25" s="11">
        <f>AK25/100</f>
        <v>0.28399999999999997</v>
      </c>
      <c r="AM25" s="12">
        <f>U25*AL25</f>
        <v>1000.2388791089157</v>
      </c>
      <c r="AN25" s="12">
        <f>X25*AL25</f>
        <v>1097.7874384399213</v>
      </c>
      <c r="AO25" s="12">
        <f>AA25*AL25</f>
        <v>347.49497319322148</v>
      </c>
      <c r="AP25" s="12">
        <f>SUM(AM25:AO25)</f>
        <v>2445.5212907420587</v>
      </c>
      <c r="AQ25" s="13">
        <f>AM25/S25</f>
        <v>0.16585599999999998</v>
      </c>
      <c r="AR25" s="13">
        <f>AN25/V25</f>
        <v>0.13149199999999997</v>
      </c>
      <c r="AS25" s="14">
        <f>AO25/Y25</f>
        <v>0.15165599999999999</v>
      </c>
      <c r="AT25" s="10">
        <v>21.4</v>
      </c>
      <c r="AU25" s="11">
        <f>AT25/100</f>
        <v>0.214</v>
      </c>
      <c r="AV25" s="12">
        <f>U25*AU25</f>
        <v>753.70112721587316</v>
      </c>
      <c r="AW25" s="12">
        <f>X25*AU25</f>
        <v>827.20602755684217</v>
      </c>
      <c r="AX25" s="12">
        <f>AA25*AU25</f>
        <v>261.84480374418803</v>
      </c>
      <c r="AY25" s="12">
        <f>SUM(AV25:AX25)</f>
        <v>1842.7519585169034</v>
      </c>
      <c r="AZ25" s="13">
        <f>AV25/S25</f>
        <v>0.12497599999999999</v>
      </c>
      <c r="BA25" s="13">
        <f>AW25/V25</f>
        <v>9.908199999999999E-2</v>
      </c>
      <c r="BB25" s="14">
        <f>AX25/Y25</f>
        <v>0.114276</v>
      </c>
      <c r="BD25" s="3">
        <f t="shared" si="50"/>
        <v>0.63188799999999989</v>
      </c>
      <c r="BE25" s="3">
        <f t="shared" si="50"/>
        <v>0.50096599999999991</v>
      </c>
      <c r="BF25" s="3">
        <f t="shared" si="50"/>
        <v>0.57778800000000008</v>
      </c>
    </row>
    <row r="26" spans="1:58" x14ac:dyDescent="0.25">
      <c r="A26" s="2" t="s">
        <v>18</v>
      </c>
      <c r="B26" s="2">
        <v>91905</v>
      </c>
      <c r="C26" s="2">
        <v>21532</v>
      </c>
      <c r="D26" s="3">
        <f>C26/B26</f>
        <v>0.23428540340569065</v>
      </c>
      <c r="E26" s="2">
        <v>49.9</v>
      </c>
      <c r="F26" s="3">
        <f>E26/100</f>
        <v>0.499</v>
      </c>
      <c r="G26" s="1">
        <f>C26*F26</f>
        <v>10744.468000000001</v>
      </c>
      <c r="H26" s="2">
        <v>35652</v>
      </c>
      <c r="I26" s="3">
        <f>H26/B26</f>
        <v>0.38792231108209563</v>
      </c>
      <c r="J26" s="2">
        <v>45.5</v>
      </c>
      <c r="K26" s="3">
        <f>J26/100</f>
        <v>0.45500000000000002</v>
      </c>
      <c r="L26" s="1">
        <f>H26*K26</f>
        <v>16221.66</v>
      </c>
      <c r="M26" s="2">
        <v>7911</v>
      </c>
      <c r="N26" s="3">
        <f>M26/B26</f>
        <v>8.6078015341929159E-2</v>
      </c>
      <c r="O26" s="2">
        <v>42.1</v>
      </c>
      <c r="P26" s="3">
        <f>O26/100</f>
        <v>0.42100000000000004</v>
      </c>
      <c r="Q26" s="1">
        <f>M26*P26</f>
        <v>3330.5310000000004</v>
      </c>
      <c r="R26" s="2">
        <v>90592</v>
      </c>
      <c r="S26" s="1">
        <f>R26*D26</f>
        <v>21224.383265328328</v>
      </c>
      <c r="T26" s="3">
        <f>F26</f>
        <v>0.499</v>
      </c>
      <c r="U26" s="1">
        <f>S26*T26</f>
        <v>10590.967249398836</v>
      </c>
      <c r="V26" s="1">
        <f>R26*I26</f>
        <v>35142.658005549209</v>
      </c>
      <c r="W26" s="3">
        <f>K26</f>
        <v>0.45500000000000002</v>
      </c>
      <c r="X26" s="1">
        <f>V26*W26</f>
        <v>15989.909392524891</v>
      </c>
      <c r="Y26" s="1">
        <f>R26*N26</f>
        <v>7797.9795658560461</v>
      </c>
      <c r="Z26" s="3">
        <f>P26</f>
        <v>0.42100000000000004</v>
      </c>
      <c r="AA26" s="1">
        <f>Y26*Z26</f>
        <v>3282.9493972253958</v>
      </c>
      <c r="AB26" s="10">
        <v>52.2</v>
      </c>
      <c r="AC26" s="11">
        <f>AB26/100</f>
        <v>0.52200000000000002</v>
      </c>
      <c r="AD26" s="12">
        <f>U26*AC26</f>
        <v>5528.4849041861926</v>
      </c>
      <c r="AE26" s="12">
        <f>X26*AC26</f>
        <v>8346.7327028979926</v>
      </c>
      <c r="AF26" s="12">
        <f>AA26*AC26</f>
        <v>1713.6995853516567</v>
      </c>
      <c r="AG26" s="12">
        <f>SUM(AD26:AF26)</f>
        <v>15588.917192435842</v>
      </c>
      <c r="AH26" s="13">
        <f>AD26/S26</f>
        <v>0.26047800000000004</v>
      </c>
      <c r="AI26" s="13">
        <f>AE26/V26</f>
        <v>0.23751</v>
      </c>
      <c r="AJ26" s="14">
        <f>AF26/Y26</f>
        <v>0.21976200000000004</v>
      </c>
      <c r="AK26" s="10">
        <v>29.9</v>
      </c>
      <c r="AL26" s="11">
        <f>AK26/100</f>
        <v>0.29899999999999999</v>
      </c>
      <c r="AM26" s="12">
        <f>U26*AL26</f>
        <v>3166.6992075702519</v>
      </c>
      <c r="AN26" s="12">
        <f>X26*AL26</f>
        <v>4780.982908364942</v>
      </c>
      <c r="AO26" s="12">
        <f>AA26*AL26</f>
        <v>981.60186977039336</v>
      </c>
      <c r="AP26" s="12">
        <f>SUM(AM26:AO26)</f>
        <v>8929.2839857055878</v>
      </c>
      <c r="AQ26" s="13">
        <f>AM26/S26</f>
        <v>0.149201</v>
      </c>
      <c r="AR26" s="13">
        <f>AN26/V26</f>
        <v>0.136045</v>
      </c>
      <c r="AS26" s="14">
        <f>AO26/Y26</f>
        <v>0.12587900000000002</v>
      </c>
      <c r="AT26" s="10">
        <v>26.1</v>
      </c>
      <c r="AU26" s="11">
        <f>AT26/100</f>
        <v>0.26100000000000001</v>
      </c>
      <c r="AV26" s="12">
        <f>U26*AU26</f>
        <v>2764.2424520930963</v>
      </c>
      <c r="AW26" s="12">
        <f>X26*AU26</f>
        <v>4173.3663514489963</v>
      </c>
      <c r="AX26" s="12">
        <f>AA26*AU26</f>
        <v>856.84979267582833</v>
      </c>
      <c r="AY26" s="12">
        <f>SUM(AV26:AX26)</f>
        <v>7794.4585962179208</v>
      </c>
      <c r="AZ26" s="13">
        <f>AV26/S26</f>
        <v>0.13023900000000002</v>
      </c>
      <c r="BA26" s="13">
        <f>AW26/V26</f>
        <v>0.118755</v>
      </c>
      <c r="BB26" s="14">
        <f>AX26/Y26</f>
        <v>0.10988100000000002</v>
      </c>
      <c r="BD26" s="3">
        <f t="shared" si="50"/>
        <v>0.53991800000000001</v>
      </c>
      <c r="BE26" s="3">
        <f t="shared" si="50"/>
        <v>0.49230999999999997</v>
      </c>
      <c r="BF26" s="3">
        <f t="shared" si="50"/>
        <v>0.45552200000000009</v>
      </c>
    </row>
    <row r="27" spans="1:58" x14ac:dyDescent="0.25">
      <c r="AB27" s="10"/>
      <c r="AC27" s="16"/>
      <c r="AD27" s="16"/>
      <c r="AE27" s="16"/>
      <c r="AF27" s="16"/>
      <c r="AG27" s="16"/>
      <c r="AH27" s="16"/>
      <c r="AI27" s="16"/>
      <c r="AJ27" s="24"/>
      <c r="AK27" s="10"/>
      <c r="AL27" s="16"/>
      <c r="AM27" s="16"/>
      <c r="AN27" s="16"/>
      <c r="AO27" s="16"/>
      <c r="AP27" s="16"/>
      <c r="AQ27" s="16"/>
      <c r="AR27" s="16"/>
      <c r="AS27" s="24"/>
      <c r="AT27" s="10"/>
      <c r="AU27" s="16"/>
      <c r="AV27" s="16"/>
      <c r="AW27" s="16"/>
      <c r="AX27" s="16"/>
      <c r="AY27" s="16"/>
      <c r="AZ27" s="16"/>
      <c r="BA27" s="16"/>
      <c r="BB27" s="24"/>
    </row>
    <row r="28" spans="1:58" x14ac:dyDescent="0.25">
      <c r="A28" s="2" t="s">
        <v>19</v>
      </c>
      <c r="AB28" s="10">
        <f>AVERAGE(AB29)</f>
        <v>44</v>
      </c>
      <c r="AC28" s="16"/>
      <c r="AD28" s="16"/>
      <c r="AE28" s="16"/>
      <c r="AF28" s="16"/>
      <c r="AG28" s="16"/>
      <c r="AH28" s="13">
        <f>AVERAGE(AH29)</f>
        <v>0.22044</v>
      </c>
      <c r="AI28" s="13">
        <f t="shared" ref="AI28:BB28" si="51">AVERAGE(AI29)</f>
        <v>0.20988000000000001</v>
      </c>
      <c r="AJ28" s="14">
        <f t="shared" si="51"/>
        <v>0.18612000000000001</v>
      </c>
      <c r="AK28" s="10">
        <f t="shared" si="51"/>
        <v>41.2</v>
      </c>
      <c r="AL28" s="11">
        <f t="shared" si="51"/>
        <v>0.41200000000000003</v>
      </c>
      <c r="AM28" s="12">
        <f t="shared" si="51"/>
        <v>5764.1683702482133</v>
      </c>
      <c r="AN28" s="12">
        <f t="shared" si="51"/>
        <v>8543.1103020214432</v>
      </c>
      <c r="AO28" s="12">
        <f t="shared" si="51"/>
        <v>1509.0916989879488</v>
      </c>
      <c r="AP28" s="12">
        <f t="shared" si="51"/>
        <v>15816.370371257606</v>
      </c>
      <c r="AQ28" s="13">
        <f t="shared" si="51"/>
        <v>0.20641200000000001</v>
      </c>
      <c r="AR28" s="13">
        <f t="shared" si="51"/>
        <v>0.19652400000000006</v>
      </c>
      <c r="AS28" s="14">
        <f t="shared" si="51"/>
        <v>0.17427600000000001</v>
      </c>
      <c r="AT28" s="10">
        <f t="shared" si="51"/>
        <v>23.4</v>
      </c>
      <c r="AU28" s="11">
        <f t="shared" si="51"/>
        <v>0.23399999999999999</v>
      </c>
      <c r="AV28" s="12">
        <f t="shared" si="51"/>
        <v>3273.8237831021397</v>
      </c>
      <c r="AW28" s="12">
        <f t="shared" si="51"/>
        <v>4852.1548802743137</v>
      </c>
      <c r="AX28" s="12">
        <f t="shared" si="51"/>
        <v>857.10547952228148</v>
      </c>
      <c r="AY28" s="12">
        <f t="shared" si="51"/>
        <v>8983.0841428987351</v>
      </c>
      <c r="AZ28" s="13">
        <f t="shared" si="51"/>
        <v>0.11723399999999999</v>
      </c>
      <c r="BA28" s="13">
        <f t="shared" si="51"/>
        <v>0.11161800000000001</v>
      </c>
      <c r="BB28" s="14">
        <f t="shared" si="51"/>
        <v>9.8981999999999987E-2</v>
      </c>
    </row>
    <row r="29" spans="1:58" x14ac:dyDescent="0.25">
      <c r="A29" s="2" t="s">
        <v>20</v>
      </c>
      <c r="B29" s="2">
        <v>114176</v>
      </c>
      <c r="C29" s="2">
        <v>28715</v>
      </c>
      <c r="D29" s="3">
        <f>C29/B29</f>
        <v>0.25149768778026904</v>
      </c>
      <c r="E29" s="2">
        <v>50.1</v>
      </c>
      <c r="F29" s="3">
        <f>E29/100</f>
        <v>0.501</v>
      </c>
      <c r="G29" s="1">
        <f>C29*F29</f>
        <v>14386.215</v>
      </c>
      <c r="H29" s="2">
        <v>44700</v>
      </c>
      <c r="I29" s="3">
        <f>H29/B29</f>
        <v>0.3915008408071749</v>
      </c>
      <c r="J29" s="2">
        <v>47.7</v>
      </c>
      <c r="K29" s="3">
        <f>J29/100</f>
        <v>0.47700000000000004</v>
      </c>
      <c r="L29" s="1">
        <f>H29*K29</f>
        <v>21321.9</v>
      </c>
      <c r="M29" s="2">
        <v>8904</v>
      </c>
      <c r="N29" s="3">
        <f>M29/B29</f>
        <v>7.7984865470852024E-2</v>
      </c>
      <c r="O29" s="2">
        <v>42.3</v>
      </c>
      <c r="P29" s="3">
        <f>O29/100</f>
        <v>0.42299999999999999</v>
      </c>
      <c r="Q29" s="1">
        <f>M29*P29</f>
        <v>3766.3919999999998</v>
      </c>
      <c r="R29" s="2">
        <v>111037</v>
      </c>
      <c r="S29" s="1">
        <f>R29*D29</f>
        <v>27925.548758057732</v>
      </c>
      <c r="T29" s="3">
        <f>F29</f>
        <v>0.501</v>
      </c>
      <c r="U29" s="1">
        <f>S29*T29</f>
        <v>13990.699927786924</v>
      </c>
      <c r="V29" s="1">
        <f>R29*I29</f>
        <v>43471.078860706279</v>
      </c>
      <c r="W29" s="3">
        <f>K29</f>
        <v>0.47700000000000004</v>
      </c>
      <c r="X29" s="1">
        <f>V29*W29</f>
        <v>20735.704616556897</v>
      </c>
      <c r="Y29" s="1">
        <f>R29*N29</f>
        <v>8659.2055072869971</v>
      </c>
      <c r="Z29" s="3">
        <f>P29</f>
        <v>0.42299999999999999</v>
      </c>
      <c r="AA29" s="1">
        <f>Y29*Z29</f>
        <v>3662.8439295823996</v>
      </c>
      <c r="AB29" s="10">
        <v>44</v>
      </c>
      <c r="AC29" s="11">
        <f>AB29/100</f>
        <v>0.44</v>
      </c>
      <c r="AD29" s="12">
        <f>U29*AC29</f>
        <v>6155.9079682262463</v>
      </c>
      <c r="AE29" s="12">
        <f>X29*AC29</f>
        <v>9123.7100312850343</v>
      </c>
      <c r="AF29" s="12">
        <f>AA29*AC29</f>
        <v>1611.6513290162559</v>
      </c>
      <c r="AG29" s="12">
        <f>SUM(AD29:AF29)</f>
        <v>16891.269328527535</v>
      </c>
      <c r="AH29" s="13">
        <f>AD29/S29</f>
        <v>0.22044</v>
      </c>
      <c r="AI29" s="13">
        <f>AE29/V29</f>
        <v>0.20988000000000001</v>
      </c>
      <c r="AJ29" s="14">
        <f>AF29/Y29</f>
        <v>0.18612000000000001</v>
      </c>
      <c r="AK29" s="10">
        <v>41.2</v>
      </c>
      <c r="AL29" s="11">
        <f>AK29/100</f>
        <v>0.41200000000000003</v>
      </c>
      <c r="AM29" s="12">
        <f>U29*AL29</f>
        <v>5764.1683702482133</v>
      </c>
      <c r="AN29" s="12">
        <f>X29*AL29</f>
        <v>8543.1103020214432</v>
      </c>
      <c r="AO29" s="12">
        <f>AA29*AL29</f>
        <v>1509.0916989879488</v>
      </c>
      <c r="AP29" s="12">
        <f>SUM(AM29:AO29)</f>
        <v>15816.370371257606</v>
      </c>
      <c r="AQ29" s="13">
        <f>AM29/S29</f>
        <v>0.20641200000000001</v>
      </c>
      <c r="AR29" s="13">
        <f>AN29/V29</f>
        <v>0.19652400000000006</v>
      </c>
      <c r="AS29" s="14">
        <f>AO29/Y29</f>
        <v>0.17427600000000001</v>
      </c>
      <c r="AT29" s="10">
        <v>23.4</v>
      </c>
      <c r="AU29" s="11">
        <f>AT29/100</f>
        <v>0.23399999999999999</v>
      </c>
      <c r="AV29" s="12">
        <f>U29*AU29</f>
        <v>3273.8237831021397</v>
      </c>
      <c r="AW29" s="12">
        <f>X29*AU29</f>
        <v>4852.1548802743137</v>
      </c>
      <c r="AX29" s="12">
        <f>AA29*AU29</f>
        <v>857.10547952228148</v>
      </c>
      <c r="AY29" s="12">
        <f>SUM(AV29:AX29)</f>
        <v>8983.0841428987351</v>
      </c>
      <c r="AZ29" s="13">
        <f>AV29/S29</f>
        <v>0.11723399999999999</v>
      </c>
      <c r="BA29" s="13">
        <f>AW29/V29</f>
        <v>0.11161800000000001</v>
      </c>
      <c r="BB29" s="14">
        <f>AX29/Y29</f>
        <v>9.8981999999999987E-2</v>
      </c>
      <c r="BD29" s="3">
        <f>SUM(AH29,AQ29,AZ29)</f>
        <v>0.54408599999999996</v>
      </c>
      <c r="BE29" s="3">
        <f>SUM(AI29,AR29,BA29)</f>
        <v>0.51802200000000009</v>
      </c>
      <c r="BF29" s="3">
        <f>SUM(AJ29,AS29,BB29)</f>
        <v>0.45937800000000006</v>
      </c>
    </row>
    <row r="30" spans="1:58" x14ac:dyDescent="0.25">
      <c r="AB30" s="10"/>
      <c r="AC30" s="16"/>
      <c r="AD30" s="16"/>
      <c r="AE30" s="16"/>
      <c r="AF30" s="16"/>
      <c r="AG30" s="16"/>
      <c r="AH30" s="16"/>
      <c r="AI30" s="16"/>
      <c r="AJ30" s="24"/>
      <c r="AK30" s="10"/>
      <c r="AL30" s="16"/>
      <c r="AM30" s="16"/>
      <c r="AN30" s="16"/>
      <c r="AO30" s="16"/>
      <c r="AP30" s="16"/>
      <c r="AQ30" s="16"/>
      <c r="AR30" s="16"/>
      <c r="AS30" s="24"/>
      <c r="AT30" s="10"/>
      <c r="AU30" s="16"/>
      <c r="AV30" s="16"/>
      <c r="AW30" s="16"/>
      <c r="AX30" s="16"/>
      <c r="AY30" s="16"/>
      <c r="AZ30" s="16"/>
      <c r="BA30" s="16"/>
      <c r="BB30" s="24"/>
    </row>
    <row r="31" spans="1:58" x14ac:dyDescent="0.25">
      <c r="A31" s="2" t="s">
        <v>21</v>
      </c>
      <c r="AB31" s="10">
        <f>AVERAGE(AB32:AB34)</f>
        <v>45.699999999999996</v>
      </c>
      <c r="AC31" s="16"/>
      <c r="AD31" s="16"/>
      <c r="AE31" s="16"/>
      <c r="AF31" s="16"/>
      <c r="AG31" s="16"/>
      <c r="AH31" s="13">
        <f>AVERAGE(AH32:AH34)</f>
        <v>0.21687433333333331</v>
      </c>
      <c r="AI31" s="13">
        <f t="shared" ref="AI31:BB31" si="52">AVERAGE(AI32:AI34)</f>
        <v>0.2108673333333333</v>
      </c>
      <c r="AJ31" s="14">
        <f t="shared" si="52"/>
        <v>0.19998366666666667</v>
      </c>
      <c r="AK31" s="10">
        <f t="shared" si="52"/>
        <v>39.4</v>
      </c>
      <c r="AL31" s="11">
        <f t="shared" si="52"/>
        <v>0.39399999999999996</v>
      </c>
      <c r="AM31" s="12">
        <f t="shared" si="52"/>
        <v>2263.7066512780243</v>
      </c>
      <c r="AN31" s="12">
        <f t="shared" si="52"/>
        <v>3739.4764724918109</v>
      </c>
      <c r="AO31" s="12">
        <f t="shared" si="52"/>
        <v>863.93105366482848</v>
      </c>
      <c r="AP31" s="12">
        <f t="shared" si="52"/>
        <v>6867.1141774346625</v>
      </c>
      <c r="AQ31" s="13">
        <f t="shared" si="52"/>
        <v>0.18615133333333334</v>
      </c>
      <c r="AR31" s="13">
        <f t="shared" si="52"/>
        <v>0.18232133333333334</v>
      </c>
      <c r="AS31" s="14">
        <f t="shared" si="52"/>
        <v>0.17219266666666666</v>
      </c>
      <c r="AT31" s="10">
        <f t="shared" si="52"/>
        <v>23.3</v>
      </c>
      <c r="AU31" s="11">
        <f t="shared" si="52"/>
        <v>0.23299999999999998</v>
      </c>
      <c r="AV31" s="12">
        <f t="shared" si="52"/>
        <v>1310.3912642316416</v>
      </c>
      <c r="AW31" s="12">
        <f t="shared" si="52"/>
        <v>2141.8068078194628</v>
      </c>
      <c r="AX31" s="12">
        <f t="shared" si="52"/>
        <v>496.14222040681534</v>
      </c>
      <c r="AY31" s="12">
        <f t="shared" si="52"/>
        <v>3948.3402924579191</v>
      </c>
      <c r="AZ31" s="13">
        <f t="shared" si="52"/>
        <v>0.11095766666666666</v>
      </c>
      <c r="BA31" s="13">
        <f t="shared" si="52"/>
        <v>0.10745266666666665</v>
      </c>
      <c r="BB31" s="14">
        <f t="shared" si="52"/>
        <v>0.10183533333333335</v>
      </c>
    </row>
    <row r="32" spans="1:58" x14ac:dyDescent="0.25">
      <c r="A32" s="2" t="s">
        <v>22</v>
      </c>
      <c r="B32" s="2">
        <v>41196</v>
      </c>
      <c r="C32" s="2">
        <v>10004</v>
      </c>
      <c r="D32" s="3">
        <f>C32/B32</f>
        <v>0.24283911059326149</v>
      </c>
      <c r="E32" s="2">
        <v>51.7</v>
      </c>
      <c r="F32" s="3">
        <f>E32/100</f>
        <v>0.51700000000000002</v>
      </c>
      <c r="G32" s="1">
        <f>C32*F32</f>
        <v>5172.0680000000002</v>
      </c>
      <c r="H32" s="2">
        <v>16412</v>
      </c>
      <c r="I32" s="3">
        <f>H32/B32</f>
        <v>0.39838819302844936</v>
      </c>
      <c r="J32" s="2">
        <v>45</v>
      </c>
      <c r="K32" s="3">
        <f>J32/100</f>
        <v>0.45</v>
      </c>
      <c r="L32" s="1">
        <f>H32*K32</f>
        <v>7385.4000000000005</v>
      </c>
      <c r="M32" s="2">
        <v>3785</v>
      </c>
      <c r="N32" s="3">
        <f>M32/B32</f>
        <v>9.1877852218662001E-2</v>
      </c>
      <c r="O32" s="2">
        <v>43</v>
      </c>
      <c r="P32" s="3">
        <f>O32/100</f>
        <v>0.43</v>
      </c>
      <c r="Q32" s="1">
        <f>M32*P32</f>
        <v>1627.55</v>
      </c>
      <c r="R32" s="2">
        <v>40466</v>
      </c>
      <c r="S32" s="1">
        <f>R32*D32</f>
        <v>9826.7274492669203</v>
      </c>
      <c r="T32" s="3">
        <f>F32</f>
        <v>0.51700000000000002</v>
      </c>
      <c r="U32" s="1">
        <f>S32*T32</f>
        <v>5080.418091270998</v>
      </c>
      <c r="V32" s="1">
        <f>R32*I32</f>
        <v>16121.176619089232</v>
      </c>
      <c r="W32" s="3">
        <f>K32</f>
        <v>0.45</v>
      </c>
      <c r="X32" s="1">
        <f>V32*W32</f>
        <v>7254.5294785901542</v>
      </c>
      <c r="Y32" s="1">
        <f>R32*N32</f>
        <v>3717.9291678803766</v>
      </c>
      <c r="Z32" s="3">
        <f>P32</f>
        <v>0.43</v>
      </c>
      <c r="AA32" s="1">
        <f>Y32*Z32</f>
        <v>1598.709542188562</v>
      </c>
      <c r="AB32" s="10">
        <v>47.7</v>
      </c>
      <c r="AC32" s="11">
        <f>AB32/100</f>
        <v>0.47700000000000004</v>
      </c>
      <c r="AD32" s="12">
        <f>U32*AC32</f>
        <v>2423.3594295362664</v>
      </c>
      <c r="AE32" s="12">
        <f>X32*AC32</f>
        <v>3460.4105612875037</v>
      </c>
      <c r="AF32" s="12">
        <f>AA32*AC32</f>
        <v>762.58445162394412</v>
      </c>
      <c r="AG32" s="12">
        <f>SUM(AD32:AF32)</f>
        <v>6646.3544424477141</v>
      </c>
      <c r="AH32" s="13">
        <f>AD32/S32</f>
        <v>0.24660900000000005</v>
      </c>
      <c r="AI32" s="13">
        <f>AE32/V32</f>
        <v>0.21465000000000001</v>
      </c>
      <c r="AJ32" s="14">
        <f>AF32/Y32</f>
        <v>0.20511000000000001</v>
      </c>
      <c r="AK32" s="10">
        <v>35.4</v>
      </c>
      <c r="AL32" s="11">
        <f>AK32/100</f>
        <v>0.35399999999999998</v>
      </c>
      <c r="AM32" s="12">
        <f>U32*AL32</f>
        <v>1798.4680043099331</v>
      </c>
      <c r="AN32" s="12">
        <f>X32*AL32</f>
        <v>2568.1034354209146</v>
      </c>
      <c r="AO32" s="12">
        <f>AA32*AL32</f>
        <v>565.94317793475091</v>
      </c>
      <c r="AP32" s="12">
        <f>SUM(AM32:AO32)</f>
        <v>4932.5146176655981</v>
      </c>
      <c r="AQ32" s="13">
        <f>AM32/S32</f>
        <v>0.18301799999999999</v>
      </c>
      <c r="AR32" s="13">
        <f>AN32/V32</f>
        <v>0.1593</v>
      </c>
      <c r="AS32" s="14">
        <f>AO32/Y32</f>
        <v>0.15221999999999999</v>
      </c>
      <c r="AT32" s="10">
        <v>25.8</v>
      </c>
      <c r="AU32" s="11">
        <f>AT32/100</f>
        <v>0.25800000000000001</v>
      </c>
      <c r="AV32" s="12">
        <f>U32*AU32</f>
        <v>1310.7478675479176</v>
      </c>
      <c r="AW32" s="12">
        <f>X32*AU32</f>
        <v>1871.6686054762599</v>
      </c>
      <c r="AX32" s="12">
        <f>AA32*AU32</f>
        <v>412.46706188464901</v>
      </c>
      <c r="AY32" s="12">
        <f>SUM(AV32:AX32)</f>
        <v>3594.8835349088263</v>
      </c>
      <c r="AZ32" s="13">
        <f>AV32/S32</f>
        <v>0.13338600000000003</v>
      </c>
      <c r="BA32" s="13">
        <f>AW32/V32</f>
        <v>0.11610000000000001</v>
      </c>
      <c r="BB32" s="14">
        <f>AX32/Y32</f>
        <v>0.11094000000000001</v>
      </c>
      <c r="BD32" s="3">
        <f t="shared" ref="BD32:BF34" si="53">SUM(AH32,AQ32,AZ32)</f>
        <v>0.5630130000000001</v>
      </c>
      <c r="BE32" s="3">
        <f t="shared" si="53"/>
        <v>0.49004999999999999</v>
      </c>
      <c r="BF32" s="3">
        <f t="shared" si="53"/>
        <v>0.46827000000000008</v>
      </c>
    </row>
    <row r="33" spans="1:58" x14ac:dyDescent="0.25">
      <c r="A33" s="2" t="s">
        <v>23</v>
      </c>
      <c r="B33" s="2">
        <v>42715</v>
      </c>
      <c r="C33" s="2">
        <v>9925</v>
      </c>
      <c r="D33" s="3">
        <f>C33/B33</f>
        <v>0.23235397401381247</v>
      </c>
      <c r="E33" s="2">
        <v>43.1</v>
      </c>
      <c r="F33" s="3">
        <f>E33/100</f>
        <v>0.43099999999999999</v>
      </c>
      <c r="G33" s="1">
        <f>C33*F33</f>
        <v>4277.6750000000002</v>
      </c>
      <c r="H33" s="2">
        <v>17613</v>
      </c>
      <c r="I33" s="3">
        <f>H33/B33</f>
        <v>0.41233758632798784</v>
      </c>
      <c r="J33" s="2">
        <v>45.8</v>
      </c>
      <c r="K33" s="3">
        <f>J33/100</f>
        <v>0.45799999999999996</v>
      </c>
      <c r="L33" s="1">
        <f>H33*K33</f>
        <v>8066.753999999999</v>
      </c>
      <c r="M33" s="2">
        <v>5060</v>
      </c>
      <c r="N33" s="3">
        <f>M33/B33</f>
        <v>0.11845955753248273</v>
      </c>
      <c r="O33" s="2">
        <v>46.4</v>
      </c>
      <c r="P33" s="3">
        <f>O33/100</f>
        <v>0.46399999999999997</v>
      </c>
      <c r="Q33" s="1">
        <f>M33*P33</f>
        <v>2347.8399999999997</v>
      </c>
      <c r="R33" s="2">
        <v>41906</v>
      </c>
      <c r="S33" s="1">
        <f>R33*D33</f>
        <v>9737.0256350228246</v>
      </c>
      <c r="T33" s="3">
        <f>F33</f>
        <v>0.43099999999999999</v>
      </c>
      <c r="U33" s="1">
        <f>S33*T33</f>
        <v>4196.6580486948378</v>
      </c>
      <c r="V33" s="1">
        <f>R33*I33</f>
        <v>17279.418892660658</v>
      </c>
      <c r="W33" s="3">
        <f>K33</f>
        <v>0.45799999999999996</v>
      </c>
      <c r="X33" s="1">
        <f>V33*W33</f>
        <v>7913.9738528385806</v>
      </c>
      <c r="Y33" s="1">
        <f>R33*N33</f>
        <v>4964.1662179562218</v>
      </c>
      <c r="Z33" s="3">
        <f>P33</f>
        <v>0.46399999999999997</v>
      </c>
      <c r="AA33" s="1">
        <f>Y33*Z33</f>
        <v>2303.3731251316867</v>
      </c>
      <c r="AB33" s="10">
        <v>46.9</v>
      </c>
      <c r="AC33" s="11">
        <f>AB33/100</f>
        <v>0.46899999999999997</v>
      </c>
      <c r="AD33" s="12">
        <f>U33*AC33</f>
        <v>1968.2326248378788</v>
      </c>
      <c r="AE33" s="12">
        <f>X33*AC33</f>
        <v>3711.6537369812941</v>
      </c>
      <c r="AF33" s="12">
        <f>AA33*AC33</f>
        <v>1080.2819956867611</v>
      </c>
      <c r="AG33" s="12">
        <f>SUM(AD33:AF33)</f>
        <v>6760.1683575059342</v>
      </c>
      <c r="AH33" s="13">
        <f>AD33/S33</f>
        <v>0.20213900000000001</v>
      </c>
      <c r="AI33" s="13">
        <f>AE33/V33</f>
        <v>0.21480199999999997</v>
      </c>
      <c r="AJ33" s="14">
        <f>AF33/Y33</f>
        <v>0.21761599999999998</v>
      </c>
      <c r="AK33" s="10">
        <v>40.6</v>
      </c>
      <c r="AL33" s="11">
        <f>AK33/100</f>
        <v>0.40600000000000003</v>
      </c>
      <c r="AM33" s="12">
        <f>U33*AL33</f>
        <v>1703.8431677701042</v>
      </c>
      <c r="AN33" s="12">
        <f>X33*AL33</f>
        <v>3213.0733842524637</v>
      </c>
      <c r="AO33" s="12">
        <f>AA33*AL33</f>
        <v>935.1694888034649</v>
      </c>
      <c r="AP33" s="12">
        <f>SUM(AM33:AO33)</f>
        <v>5852.0860408260323</v>
      </c>
      <c r="AQ33" s="13">
        <f>AM33/S33</f>
        <v>0.17498600000000003</v>
      </c>
      <c r="AR33" s="13">
        <f>AN33/V33</f>
        <v>0.18594799999999997</v>
      </c>
      <c r="AS33" s="14">
        <f>AO33/Y33</f>
        <v>0.188384</v>
      </c>
      <c r="AT33" s="10">
        <v>22.7</v>
      </c>
      <c r="AU33" s="11">
        <f>AT33/100</f>
        <v>0.22699999999999998</v>
      </c>
      <c r="AV33" s="12">
        <f>U33*AU33</f>
        <v>952.64137705372809</v>
      </c>
      <c r="AW33" s="12">
        <f>X33*AU33</f>
        <v>1796.4720645943576</v>
      </c>
      <c r="AX33" s="12">
        <f>AA33*AU33</f>
        <v>522.86569940489289</v>
      </c>
      <c r="AY33" s="12">
        <f>SUM(AV33:AX33)</f>
        <v>3271.9791410529783</v>
      </c>
      <c r="AZ33" s="13">
        <f>AV33/S33</f>
        <v>9.7836999999999993E-2</v>
      </c>
      <c r="BA33" s="13">
        <f>AW33/V33</f>
        <v>0.10396599999999998</v>
      </c>
      <c r="BB33" s="14">
        <f>AX33/Y33</f>
        <v>0.10532799999999999</v>
      </c>
      <c r="BD33" s="3">
        <f t="shared" si="53"/>
        <v>0.47496200000000005</v>
      </c>
      <c r="BE33" s="3">
        <f t="shared" si="53"/>
        <v>0.50471599999999994</v>
      </c>
      <c r="BF33" s="3">
        <f t="shared" si="53"/>
        <v>0.511328</v>
      </c>
    </row>
    <row r="34" spans="1:58" x14ac:dyDescent="0.25">
      <c r="A34" s="2" t="s">
        <v>24</v>
      </c>
      <c r="B34" s="2">
        <v>68311</v>
      </c>
      <c r="C34" s="2">
        <v>16664</v>
      </c>
      <c r="D34" s="3">
        <f>C34/B34</f>
        <v>0.24394314239287962</v>
      </c>
      <c r="E34" s="2">
        <v>47.5</v>
      </c>
      <c r="F34" s="3">
        <f>E34/100</f>
        <v>0.47499999999999998</v>
      </c>
      <c r="G34" s="1">
        <f>C34*F34</f>
        <v>7915.4</v>
      </c>
      <c r="H34" s="2">
        <v>27377</v>
      </c>
      <c r="I34" s="3">
        <f>H34/B34</f>
        <v>0.40077000775863331</v>
      </c>
      <c r="J34" s="2">
        <v>47.8</v>
      </c>
      <c r="K34" s="3">
        <f>J34/100</f>
        <v>0.47799999999999998</v>
      </c>
      <c r="L34" s="1">
        <f>H34*K34</f>
        <v>13086.206</v>
      </c>
      <c r="M34" s="2">
        <v>6295</v>
      </c>
      <c r="N34" s="3">
        <f>M34/B34</f>
        <v>9.2152069212864687E-2</v>
      </c>
      <c r="O34" s="2">
        <v>41.7</v>
      </c>
      <c r="P34" s="3">
        <f>O34/100</f>
        <v>0.41700000000000004</v>
      </c>
      <c r="Q34" s="1">
        <f>M34*P34</f>
        <v>2625.0150000000003</v>
      </c>
      <c r="R34" s="2">
        <v>67258</v>
      </c>
      <c r="S34" s="1">
        <f>R34*D34</f>
        <v>16407.127871060296</v>
      </c>
      <c r="T34" s="3">
        <f>F34</f>
        <v>0.47499999999999998</v>
      </c>
      <c r="U34" s="1">
        <f>S34*T34</f>
        <v>7793.38573875364</v>
      </c>
      <c r="V34" s="1">
        <f>R34*I34</f>
        <v>26954.989181830158</v>
      </c>
      <c r="W34" s="3">
        <f>K34</f>
        <v>0.47799999999999998</v>
      </c>
      <c r="X34" s="1">
        <f>V34*W34</f>
        <v>12884.484828914816</v>
      </c>
      <c r="Y34" s="1">
        <f>R34*N34</f>
        <v>6197.9638711188527</v>
      </c>
      <c r="Z34" s="3">
        <f>P34</f>
        <v>0.41700000000000004</v>
      </c>
      <c r="AA34" s="1">
        <f>Y34*Z34</f>
        <v>2584.550934256562</v>
      </c>
      <c r="AB34" s="10">
        <v>42.5</v>
      </c>
      <c r="AC34" s="11">
        <f>AB34/100</f>
        <v>0.42499999999999999</v>
      </c>
      <c r="AD34" s="12">
        <f>U34*AC34</f>
        <v>3312.1889389702969</v>
      </c>
      <c r="AE34" s="12">
        <f>X34*AC34</f>
        <v>5475.9060522887967</v>
      </c>
      <c r="AF34" s="12">
        <f>AA34*AC34</f>
        <v>1098.4341470590389</v>
      </c>
      <c r="AG34" s="12">
        <f>SUM(AD34:AF34)</f>
        <v>9886.529138318132</v>
      </c>
      <c r="AH34" s="13">
        <f>AD34/S34</f>
        <v>0.20187499999999997</v>
      </c>
      <c r="AI34" s="13">
        <f>AE34/V34</f>
        <v>0.20315</v>
      </c>
      <c r="AJ34" s="14">
        <f>AF34/Y34</f>
        <v>0.17722500000000002</v>
      </c>
      <c r="AK34" s="10">
        <v>42.2</v>
      </c>
      <c r="AL34" s="11">
        <f>AK34/100</f>
        <v>0.42200000000000004</v>
      </c>
      <c r="AM34" s="12">
        <f>U34*AL34</f>
        <v>3288.8087817540363</v>
      </c>
      <c r="AN34" s="12">
        <f>X34*AL34</f>
        <v>5437.2525978020531</v>
      </c>
      <c r="AO34" s="12">
        <f>AA34*AL34</f>
        <v>1090.6804942562692</v>
      </c>
      <c r="AP34" s="12">
        <f>SUM(AM34:AO34)</f>
        <v>9816.7418738123579</v>
      </c>
      <c r="AQ34" s="13">
        <f>AM34/S34</f>
        <v>0.20044999999999999</v>
      </c>
      <c r="AR34" s="13">
        <f>AN34/V34</f>
        <v>0.20171600000000003</v>
      </c>
      <c r="AS34" s="14">
        <f>AO34/Y34</f>
        <v>0.17597400000000002</v>
      </c>
      <c r="AT34" s="10">
        <v>21.4</v>
      </c>
      <c r="AU34" s="11">
        <f>AT34/100</f>
        <v>0.214</v>
      </c>
      <c r="AV34" s="12">
        <f>U34*AU34</f>
        <v>1667.784548093279</v>
      </c>
      <c r="AW34" s="12">
        <f>X34*AU34</f>
        <v>2757.2797533877706</v>
      </c>
      <c r="AX34" s="12">
        <f>AA34*AU34</f>
        <v>553.09389993090429</v>
      </c>
      <c r="AY34" s="12">
        <f>SUM(AV34:AX34)</f>
        <v>4978.158201411954</v>
      </c>
      <c r="AZ34" s="13">
        <f>AV34/S34</f>
        <v>0.10164999999999999</v>
      </c>
      <c r="BA34" s="13">
        <f>AW34/V34</f>
        <v>0.10229199999999999</v>
      </c>
      <c r="BB34" s="14">
        <f>AX34/Y34</f>
        <v>8.9238000000000012E-2</v>
      </c>
      <c r="BD34" s="3">
        <f t="shared" si="53"/>
        <v>0.50397499999999995</v>
      </c>
      <c r="BE34" s="3">
        <f t="shared" si="53"/>
        <v>0.507158</v>
      </c>
      <c r="BF34" s="3">
        <f t="shared" si="53"/>
        <v>0.44243700000000008</v>
      </c>
    </row>
    <row r="35" spans="1:58" x14ac:dyDescent="0.25">
      <c r="AB35" s="10"/>
      <c r="AC35" s="16"/>
      <c r="AD35" s="16"/>
      <c r="AE35" s="16"/>
      <c r="AF35" s="16"/>
      <c r="AG35" s="16"/>
      <c r="AH35" s="16"/>
      <c r="AI35" s="16"/>
      <c r="AJ35" s="24"/>
      <c r="AK35" s="10"/>
      <c r="AL35" s="16"/>
      <c r="AM35" s="16"/>
      <c r="AN35" s="16"/>
      <c r="AO35" s="16"/>
      <c r="AP35" s="16"/>
      <c r="AQ35" s="16"/>
      <c r="AR35" s="16"/>
      <c r="AS35" s="24"/>
      <c r="AT35" s="10"/>
      <c r="AU35" s="16"/>
      <c r="AV35" s="16"/>
      <c r="AW35" s="16"/>
      <c r="AX35" s="16"/>
      <c r="AY35" s="16"/>
      <c r="AZ35" s="16"/>
      <c r="BA35" s="16"/>
      <c r="BB35" s="24"/>
    </row>
    <row r="36" spans="1:58" x14ac:dyDescent="0.25">
      <c r="A36" s="2" t="s">
        <v>25</v>
      </c>
      <c r="AB36" s="10">
        <f>AVERAGE(AB37:AB38)</f>
        <v>29.55</v>
      </c>
      <c r="AC36" s="11">
        <f t="shared" ref="AC36:BB36" si="54">AVERAGE(AC37:AC38)</f>
        <v>0.29549999999999998</v>
      </c>
      <c r="AD36" s="12">
        <f t="shared" si="54"/>
        <v>7331.1818939526747</v>
      </c>
      <c r="AE36" s="12">
        <f t="shared" si="54"/>
        <v>8350.258873066512</v>
      </c>
      <c r="AF36" s="12">
        <f t="shared" si="54"/>
        <v>1619.4143780848462</v>
      </c>
      <c r="AG36" s="12">
        <f t="shared" si="54"/>
        <v>17300.855145104033</v>
      </c>
      <c r="AH36" s="13">
        <f t="shared" si="54"/>
        <v>0.14791650000000001</v>
      </c>
      <c r="AI36" s="13">
        <f t="shared" si="54"/>
        <v>0.14113249999999999</v>
      </c>
      <c r="AJ36" s="14">
        <f t="shared" si="54"/>
        <v>0.11162649999999999</v>
      </c>
      <c r="AK36" s="10">
        <f t="shared" si="54"/>
        <v>42.1</v>
      </c>
      <c r="AL36" s="11">
        <f t="shared" si="54"/>
        <v>0.42100000000000004</v>
      </c>
      <c r="AM36" s="12">
        <f t="shared" si="54"/>
        <v>10664.197933935589</v>
      </c>
      <c r="AN36" s="12">
        <f t="shared" si="54"/>
        <v>12126.590581742104</v>
      </c>
      <c r="AO36" s="12">
        <f t="shared" si="54"/>
        <v>2356.133451866046</v>
      </c>
      <c r="AP36" s="12">
        <f t="shared" si="54"/>
        <v>25146.921967543738</v>
      </c>
      <c r="AQ36" s="13">
        <f t="shared" si="54"/>
        <v>0.21064300000000002</v>
      </c>
      <c r="AR36" s="13">
        <f t="shared" si="54"/>
        <v>0.20091500000000001</v>
      </c>
      <c r="AS36" s="14">
        <f t="shared" si="54"/>
        <v>0.15939900000000001</v>
      </c>
      <c r="AT36" s="10">
        <f t="shared" si="54"/>
        <v>32.299999999999997</v>
      </c>
      <c r="AU36" s="11">
        <f t="shared" si="54"/>
        <v>0.32300000000000001</v>
      </c>
      <c r="AV36" s="12">
        <f t="shared" si="54"/>
        <v>7903.9599645092694</v>
      </c>
      <c r="AW36" s="12">
        <f t="shared" si="54"/>
        <v>9012.6313730245147</v>
      </c>
      <c r="AX36" s="12">
        <f t="shared" si="54"/>
        <v>1745.700302478506</v>
      </c>
      <c r="AY36" s="12">
        <f t="shared" si="54"/>
        <v>18662.291640012289</v>
      </c>
      <c r="AZ36" s="13">
        <f t="shared" si="54"/>
        <v>0.16172900000000001</v>
      </c>
      <c r="BA36" s="13">
        <f t="shared" si="54"/>
        <v>0.15434500000000001</v>
      </c>
      <c r="BB36" s="14">
        <f t="shared" si="54"/>
        <v>0.121833</v>
      </c>
    </row>
    <row r="37" spans="1:58" x14ac:dyDescent="0.25">
      <c r="A37" s="2" t="s">
        <v>26</v>
      </c>
      <c r="B37" s="2">
        <v>307030</v>
      </c>
      <c r="C37" s="2">
        <v>87568</v>
      </c>
      <c r="D37" s="3">
        <f>C37/B37</f>
        <v>0.28520991434061815</v>
      </c>
      <c r="E37" s="2">
        <v>49.3</v>
      </c>
      <c r="F37" s="3">
        <f>E37/100</f>
        <v>0.49299999999999999</v>
      </c>
      <c r="G37" s="1">
        <f>C37*F37</f>
        <v>43171.023999999998</v>
      </c>
      <c r="H37" s="2">
        <v>102234</v>
      </c>
      <c r="I37" s="3">
        <f>H37/B37</f>
        <v>0.33297723349509822</v>
      </c>
      <c r="J37" s="2">
        <v>46.5</v>
      </c>
      <c r="K37" s="3">
        <f>J37/100</f>
        <v>0.46500000000000002</v>
      </c>
      <c r="L37" s="1">
        <f>H37*K37</f>
        <v>47538.810000000005</v>
      </c>
      <c r="M37" s="2">
        <v>23526</v>
      </c>
      <c r="N37" s="3">
        <f>M37/B37</f>
        <v>7.6624434094388169E-2</v>
      </c>
      <c r="O37" s="2">
        <v>40.700000000000003</v>
      </c>
      <c r="P37" s="3">
        <f>O37/100</f>
        <v>0.40700000000000003</v>
      </c>
      <c r="Q37" s="1">
        <f>M37*P37</f>
        <v>9575.0820000000003</v>
      </c>
      <c r="R37" s="2">
        <v>301729</v>
      </c>
      <c r="S37" s="1">
        <f>R37*D37</f>
        <v>86056.102244080379</v>
      </c>
      <c r="T37" s="3">
        <f>F37</f>
        <v>0.49299999999999999</v>
      </c>
      <c r="U37" s="1">
        <f>S37*T37</f>
        <v>42425.658406331626</v>
      </c>
      <c r="V37" s="1">
        <f>R37*I37</f>
        <v>100468.88768524249</v>
      </c>
      <c r="W37" s="3">
        <f>K37</f>
        <v>0.46500000000000002</v>
      </c>
      <c r="X37" s="1">
        <f>V37*W37</f>
        <v>46718.032773637759</v>
      </c>
      <c r="Y37" s="1">
        <f>R37*N37</f>
        <v>23119.813874865649</v>
      </c>
      <c r="Z37" s="3">
        <f>P37</f>
        <v>0.40700000000000003</v>
      </c>
      <c r="AA37" s="1">
        <f>Y37*Z37</f>
        <v>9409.7642470703195</v>
      </c>
      <c r="AB37" s="10">
        <v>29.3</v>
      </c>
      <c r="AC37" s="11">
        <f>AB37/100</f>
        <v>0.29299999999999998</v>
      </c>
      <c r="AD37" s="12">
        <f>U37*AC37</f>
        <v>12430.717913055165</v>
      </c>
      <c r="AE37" s="12">
        <f>X37*AC37</f>
        <v>13688.383602675862</v>
      </c>
      <c r="AF37" s="12">
        <f>AA37*AC37</f>
        <v>2757.0609243916033</v>
      </c>
      <c r="AG37" s="12">
        <f>SUM(AD37:AF37)</f>
        <v>28876.162440122629</v>
      </c>
      <c r="AH37" s="13">
        <f>AD37/S37</f>
        <v>0.14444899999999997</v>
      </c>
      <c r="AI37" s="13">
        <f>AE37/V37</f>
        <v>0.13624499999999998</v>
      </c>
      <c r="AJ37" s="14">
        <f>AF37/Y37</f>
        <v>0.119251</v>
      </c>
      <c r="AK37" s="10">
        <v>43</v>
      </c>
      <c r="AL37" s="11">
        <f>AK37/100</f>
        <v>0.43</v>
      </c>
      <c r="AM37" s="12">
        <f>U37*AL37</f>
        <v>18243.033114722599</v>
      </c>
      <c r="AN37" s="12">
        <f>X37*AL37</f>
        <v>20088.754092664236</v>
      </c>
      <c r="AO37" s="12">
        <f>AA37*AL37</f>
        <v>4046.1986262402374</v>
      </c>
      <c r="AP37" s="12">
        <f>SUM(AM37:AO37)</f>
        <v>42377.98583362707</v>
      </c>
      <c r="AQ37" s="13">
        <f>AM37/S37</f>
        <v>0.21198999999999998</v>
      </c>
      <c r="AR37" s="13">
        <f>AN37/V37</f>
        <v>0.19995000000000002</v>
      </c>
      <c r="AS37" s="14">
        <f>AO37/Y37</f>
        <v>0.17501</v>
      </c>
      <c r="AT37" s="10">
        <v>31.4</v>
      </c>
      <c r="AU37" s="11">
        <f>AT37/100</f>
        <v>0.314</v>
      </c>
      <c r="AV37" s="12">
        <f>U37*AU37</f>
        <v>13321.65673958813</v>
      </c>
      <c r="AW37" s="12">
        <f>X37*AU37</f>
        <v>14669.462290922256</v>
      </c>
      <c r="AX37" s="12">
        <f>AA37*AU37</f>
        <v>2954.6659735800804</v>
      </c>
      <c r="AY37" s="12">
        <f>SUM(AV37:AX37)</f>
        <v>30945.785004090467</v>
      </c>
      <c r="AZ37" s="13">
        <f>AV37/S37</f>
        <v>0.154802</v>
      </c>
      <c r="BA37" s="13">
        <f>AW37/V37</f>
        <v>0.14601</v>
      </c>
      <c r="BB37" s="14">
        <f>AX37/Y37</f>
        <v>0.12779799999999999</v>
      </c>
      <c r="BD37" s="3">
        <f t="shared" ref="BD37:BF38" si="55">SUM(AH37,AQ37,AZ37)</f>
        <v>0.51124099999999995</v>
      </c>
      <c r="BE37" s="3">
        <f t="shared" si="55"/>
        <v>0.48220499999999999</v>
      </c>
      <c r="BF37" s="3">
        <f t="shared" si="55"/>
        <v>0.42205899999999996</v>
      </c>
    </row>
    <row r="38" spans="1:58" x14ac:dyDescent="0.25">
      <c r="A38" s="2" t="s">
        <v>27</v>
      </c>
      <c r="B38" s="2">
        <v>54941</v>
      </c>
      <c r="C38" s="2">
        <v>14973</v>
      </c>
      <c r="D38" s="3">
        <f>C38/B38</f>
        <v>0.27252871261899131</v>
      </c>
      <c r="E38" s="2">
        <v>50.8</v>
      </c>
      <c r="F38" s="3">
        <f>E38/100</f>
        <v>0.50800000000000001</v>
      </c>
      <c r="G38" s="1">
        <f>C38*F38</f>
        <v>7606.2840000000006</v>
      </c>
      <c r="H38" s="2">
        <v>20952</v>
      </c>
      <c r="I38" s="3">
        <f>H38/B38</f>
        <v>0.38135454396534463</v>
      </c>
      <c r="J38" s="2">
        <v>49</v>
      </c>
      <c r="K38" s="3">
        <f>J38/100</f>
        <v>0.49</v>
      </c>
      <c r="L38" s="1">
        <f>H38*K38</f>
        <v>10266.48</v>
      </c>
      <c r="M38" s="2">
        <v>4705</v>
      </c>
      <c r="N38" s="3">
        <f>M38/B38</f>
        <v>8.563732003421852E-2</v>
      </c>
      <c r="O38" s="2">
        <v>34.9</v>
      </c>
      <c r="P38" s="3">
        <f>O38/100</f>
        <v>0.34899999999999998</v>
      </c>
      <c r="Q38" s="1">
        <f>M38*P38</f>
        <v>1642.0449999999998</v>
      </c>
      <c r="R38" s="2">
        <v>54092</v>
      </c>
      <c r="S38" s="1">
        <f>R38*D38</f>
        <v>14741.623122986477</v>
      </c>
      <c r="T38" s="3">
        <f>F38</f>
        <v>0.50800000000000001</v>
      </c>
      <c r="U38" s="1">
        <f>S38*T38</f>
        <v>7488.7445464771308</v>
      </c>
      <c r="V38" s="1">
        <f>R38*I38</f>
        <v>20628.229992173423</v>
      </c>
      <c r="W38" s="3">
        <f>K38</f>
        <v>0.49</v>
      </c>
      <c r="X38" s="1">
        <f>V38*W38</f>
        <v>10107.832696164976</v>
      </c>
      <c r="Y38" s="1">
        <f>R38*N38</f>
        <v>4632.2939152909485</v>
      </c>
      <c r="Z38" s="3">
        <f>P38</f>
        <v>0.34899999999999998</v>
      </c>
      <c r="AA38" s="1">
        <f>Y38*Z38</f>
        <v>1616.6705764365408</v>
      </c>
      <c r="AB38" s="10">
        <v>29.8</v>
      </c>
      <c r="AC38" s="11">
        <f>AB38/100</f>
        <v>0.29799999999999999</v>
      </c>
      <c r="AD38" s="12">
        <f>U38*AC38</f>
        <v>2231.645874850185</v>
      </c>
      <c r="AE38" s="12">
        <f>X38*AC38</f>
        <v>3012.1341434571627</v>
      </c>
      <c r="AF38" s="12">
        <f>AA38*AC38</f>
        <v>481.76783177808915</v>
      </c>
      <c r="AG38" s="12">
        <f>SUM(AD38:AF38)</f>
        <v>5725.5478500854369</v>
      </c>
      <c r="AH38" s="13">
        <f>AD38/S38</f>
        <v>0.15138400000000002</v>
      </c>
      <c r="AI38" s="13">
        <f>AE38/V38</f>
        <v>0.14601999999999998</v>
      </c>
      <c r="AJ38" s="14">
        <f>AF38/Y38</f>
        <v>0.10400199999999998</v>
      </c>
      <c r="AK38" s="10">
        <v>41.2</v>
      </c>
      <c r="AL38" s="11">
        <f>AK38/100</f>
        <v>0.41200000000000003</v>
      </c>
      <c r="AM38" s="12">
        <f>U38*AL38</f>
        <v>3085.3627531485781</v>
      </c>
      <c r="AN38" s="12">
        <f>X38*AL38</f>
        <v>4164.427070819971</v>
      </c>
      <c r="AO38" s="12">
        <f>AA38*AL38</f>
        <v>666.06827749185493</v>
      </c>
      <c r="AP38" s="12">
        <f>SUM(AM38:AO38)</f>
        <v>7915.8581014604042</v>
      </c>
      <c r="AQ38" s="13">
        <f>AM38/S38</f>
        <v>0.20929600000000004</v>
      </c>
      <c r="AR38" s="13">
        <f>AN38/V38</f>
        <v>0.20188000000000003</v>
      </c>
      <c r="AS38" s="14">
        <f>AO38/Y38</f>
        <v>0.143788</v>
      </c>
      <c r="AT38" s="10">
        <v>33.200000000000003</v>
      </c>
      <c r="AU38" s="11">
        <f>AT38/100</f>
        <v>0.33200000000000002</v>
      </c>
      <c r="AV38" s="12">
        <f>U38*AU38</f>
        <v>2486.2631894304077</v>
      </c>
      <c r="AW38" s="12">
        <f>X38*AU38</f>
        <v>3355.8004551267722</v>
      </c>
      <c r="AX38" s="12">
        <f>AA38*AU38</f>
        <v>536.73463137693159</v>
      </c>
      <c r="AY38" s="12">
        <f>SUM(AV38:AX38)</f>
        <v>6378.7982759341112</v>
      </c>
      <c r="AZ38" s="13">
        <f>AV38/S38</f>
        <v>0.16865600000000003</v>
      </c>
      <c r="BA38" s="13">
        <f>AW38/V38</f>
        <v>0.16267999999999999</v>
      </c>
      <c r="BB38" s="14">
        <f>AX38/Y38</f>
        <v>0.115868</v>
      </c>
      <c r="BD38" s="3">
        <f t="shared" si="55"/>
        <v>0.52933600000000003</v>
      </c>
      <c r="BE38" s="3">
        <f t="shared" si="55"/>
        <v>0.51058000000000003</v>
      </c>
      <c r="BF38" s="3">
        <f t="shared" si="55"/>
        <v>0.36365799999999998</v>
      </c>
    </row>
    <row r="39" spans="1:58" x14ac:dyDescent="0.25">
      <c r="AB39" s="10"/>
      <c r="AC39" s="16"/>
      <c r="AD39" s="16"/>
      <c r="AE39" s="16"/>
      <c r="AF39" s="16"/>
      <c r="AG39" s="16"/>
      <c r="AH39" s="16"/>
      <c r="AI39" s="16"/>
      <c r="AJ39" s="24"/>
      <c r="AK39" s="10"/>
      <c r="AL39" s="16"/>
      <c r="AM39" s="16"/>
      <c r="AN39" s="16"/>
      <c r="AO39" s="16"/>
      <c r="AP39" s="16"/>
      <c r="AQ39" s="16"/>
      <c r="AR39" s="16"/>
      <c r="AS39" s="24"/>
      <c r="AT39" s="10"/>
      <c r="AU39" s="16"/>
      <c r="AV39" s="16"/>
      <c r="AW39" s="16"/>
      <c r="AX39" s="16"/>
      <c r="AY39" s="16"/>
      <c r="AZ39" s="16"/>
      <c r="BA39" s="16"/>
      <c r="BB39" s="24"/>
    </row>
    <row r="40" spans="1:58" x14ac:dyDescent="0.25">
      <c r="A40" s="2" t="s">
        <v>28</v>
      </c>
      <c r="AB40" s="32">
        <f>AVERAGE(AB41:AB43)</f>
        <v>27.433333333333334</v>
      </c>
      <c r="AC40" s="11">
        <f t="shared" ref="AC40:BB40" si="56">AVERAGE(AC41:AC43)</f>
        <v>0.27433333333333332</v>
      </c>
      <c r="AD40" s="12">
        <f t="shared" si="56"/>
        <v>854.99459810002429</v>
      </c>
      <c r="AE40" s="12">
        <f t="shared" si="56"/>
        <v>975.6705899954959</v>
      </c>
      <c r="AF40" s="12">
        <f t="shared" si="56"/>
        <v>152.18910713113999</v>
      </c>
      <c r="AG40" s="12">
        <f t="shared" si="56"/>
        <v>1982.8542952266605</v>
      </c>
      <c r="AH40" s="13">
        <f t="shared" si="56"/>
        <v>0.13602233333333333</v>
      </c>
      <c r="AI40" s="13">
        <f t="shared" si="56"/>
        <v>0.13259100000000001</v>
      </c>
      <c r="AJ40" s="14">
        <f t="shared" si="56"/>
        <v>0.13331400000000002</v>
      </c>
      <c r="AK40" s="32">
        <f t="shared" si="56"/>
        <v>46.266666666666673</v>
      </c>
      <c r="AL40" s="11">
        <f t="shared" si="56"/>
        <v>0.46266666666666662</v>
      </c>
      <c r="AM40" s="12">
        <f t="shared" si="56"/>
        <v>1435.1175644490686</v>
      </c>
      <c r="AN40" s="12">
        <f t="shared" si="56"/>
        <v>1618.5736525413074</v>
      </c>
      <c r="AO40" s="12">
        <f t="shared" si="56"/>
        <v>251.07269017726591</v>
      </c>
      <c r="AP40" s="12">
        <f t="shared" si="56"/>
        <v>3304.7639071676422</v>
      </c>
      <c r="AQ40" s="13">
        <f t="shared" si="56"/>
        <v>0.22922866666666666</v>
      </c>
      <c r="AR40" s="13">
        <f t="shared" si="56"/>
        <v>0.22318100000000005</v>
      </c>
      <c r="AS40" s="14">
        <f t="shared" si="56"/>
        <v>0.22370100000000001</v>
      </c>
      <c r="AT40" s="32">
        <f t="shared" si="56"/>
        <v>30.566666666666666</v>
      </c>
      <c r="AU40" s="11">
        <f t="shared" si="56"/>
        <v>0.3056666666666667</v>
      </c>
      <c r="AV40" s="12">
        <f t="shared" si="56"/>
        <v>955.43041775574147</v>
      </c>
      <c r="AW40" s="12">
        <f t="shared" si="56"/>
        <v>1081.1873269318874</v>
      </c>
      <c r="AX40" s="12">
        <f t="shared" si="56"/>
        <v>167.87226327888123</v>
      </c>
      <c r="AY40" s="12">
        <f t="shared" si="56"/>
        <v>2204.4900079665099</v>
      </c>
      <c r="AZ40" s="13">
        <f t="shared" si="56"/>
        <v>0.151782</v>
      </c>
      <c r="BA40" s="13">
        <f t="shared" si="56"/>
        <v>0.14756733333333336</v>
      </c>
      <c r="BB40" s="14">
        <f t="shared" si="56"/>
        <v>0.14838199999999999</v>
      </c>
    </row>
    <row r="41" spans="1:58" x14ac:dyDescent="0.25">
      <c r="A41" s="2" t="s">
        <v>29</v>
      </c>
      <c r="B41" s="2">
        <v>25957</v>
      </c>
      <c r="C41" s="2">
        <v>7381</v>
      </c>
      <c r="D41" s="3">
        <f>C41/B41</f>
        <v>0.28435489463343222</v>
      </c>
      <c r="E41" s="2">
        <v>53.9</v>
      </c>
      <c r="F41" s="3">
        <f>E41/100</f>
        <v>0.53900000000000003</v>
      </c>
      <c r="G41" s="1">
        <f>C41*F41</f>
        <v>3978.3590000000004</v>
      </c>
      <c r="H41" s="2">
        <v>8246</v>
      </c>
      <c r="I41" s="3">
        <f>H41/B41</f>
        <v>0.31767923874099474</v>
      </c>
      <c r="J41" s="2">
        <v>47.6</v>
      </c>
      <c r="K41" s="3">
        <f>J41/100</f>
        <v>0.47600000000000003</v>
      </c>
      <c r="L41" s="1">
        <f>H41*K41</f>
        <v>3925.0960000000005</v>
      </c>
      <c r="M41" s="2">
        <v>1075</v>
      </c>
      <c r="N41" s="3">
        <f>M41/B41</f>
        <v>4.1414647301306007E-2</v>
      </c>
      <c r="O41" s="2">
        <v>51.1</v>
      </c>
      <c r="P41" s="3">
        <f>O41/100</f>
        <v>0.51100000000000001</v>
      </c>
      <c r="Q41" s="1">
        <f>M41*P41</f>
        <v>549.32500000000005</v>
      </c>
      <c r="R41" s="2">
        <v>25184</v>
      </c>
      <c r="S41" s="1">
        <f>R41*D41</f>
        <v>7161.1936664483574</v>
      </c>
      <c r="T41" s="3">
        <f>F41</f>
        <v>0.53900000000000003</v>
      </c>
      <c r="U41" s="1">
        <f>S41*T41</f>
        <v>3859.8833862156648</v>
      </c>
      <c r="V41" s="1">
        <f>R41*I41</f>
        <v>8000.433948453212</v>
      </c>
      <c r="W41" s="3">
        <f>K41</f>
        <v>0.47600000000000003</v>
      </c>
      <c r="X41" s="1">
        <f>V41*W41</f>
        <v>3808.2065594637293</v>
      </c>
      <c r="Y41" s="1">
        <f>R41*N41</f>
        <v>1042.9864776360905</v>
      </c>
      <c r="Z41" s="3">
        <f>P41</f>
        <v>0.51100000000000001</v>
      </c>
      <c r="AA41" s="1">
        <f>Y41*Z41</f>
        <v>532.96609007204222</v>
      </c>
      <c r="AB41" s="10">
        <v>28.2</v>
      </c>
      <c r="AC41" s="11">
        <f>AB41/100</f>
        <v>0.28199999999999997</v>
      </c>
      <c r="AD41" s="12">
        <f>U41*AC41</f>
        <v>1088.4871149128173</v>
      </c>
      <c r="AE41" s="12">
        <f>X41*AC41</f>
        <v>1073.9142497687715</v>
      </c>
      <c r="AF41" s="12">
        <f>AA41*AC41</f>
        <v>150.29643740031588</v>
      </c>
      <c r="AG41" s="12">
        <f>SUM(AD41:AF41)</f>
        <v>2312.6978020819047</v>
      </c>
      <c r="AH41" s="13">
        <f>AD41/S41</f>
        <v>0.15199799999999999</v>
      </c>
      <c r="AI41" s="13">
        <f>AE41/V41</f>
        <v>0.13423199999999999</v>
      </c>
      <c r="AJ41" s="14">
        <f>AF41/Y41</f>
        <v>0.14410199999999998</v>
      </c>
      <c r="AK41" s="10">
        <v>44.1</v>
      </c>
      <c r="AL41" s="11">
        <f>AK41/100</f>
        <v>0.441</v>
      </c>
      <c r="AM41" s="12">
        <f>U41*AL41</f>
        <v>1702.2085733211081</v>
      </c>
      <c r="AN41" s="12">
        <f>X41*AL41</f>
        <v>1679.4190927235047</v>
      </c>
      <c r="AO41" s="12">
        <f>AA41*AL41</f>
        <v>235.03804572177063</v>
      </c>
      <c r="AP41" s="12">
        <f>SUM(AM41:AO41)</f>
        <v>3616.6657117663835</v>
      </c>
      <c r="AQ41" s="13">
        <f>AM41/S41</f>
        <v>0.23769899999999999</v>
      </c>
      <c r="AR41" s="13">
        <f>AN41/V41</f>
        <v>0.20991600000000005</v>
      </c>
      <c r="AS41" s="14">
        <f>AO41/Y41</f>
        <v>0.225351</v>
      </c>
      <c r="AT41" s="10">
        <v>31.7</v>
      </c>
      <c r="AU41" s="11">
        <f>AT41/100</f>
        <v>0.317</v>
      </c>
      <c r="AV41" s="12">
        <f>U41*AU41</f>
        <v>1223.5830334303657</v>
      </c>
      <c r="AW41" s="12">
        <f>X41*AU41</f>
        <v>1207.2014793500023</v>
      </c>
      <c r="AX41" s="12">
        <f>AA41*AU41</f>
        <v>168.95025055283739</v>
      </c>
      <c r="AY41" s="12">
        <f>SUM(AV41:AX41)</f>
        <v>2599.7347633332056</v>
      </c>
      <c r="AZ41" s="13">
        <f>AV41/S41</f>
        <v>0.17086300000000001</v>
      </c>
      <c r="BA41" s="13">
        <f>AW41/V41</f>
        <v>0.15089200000000003</v>
      </c>
      <c r="BB41" s="14">
        <f>AX41/Y41</f>
        <v>0.16198699999999999</v>
      </c>
      <c r="BD41" s="3">
        <f t="shared" ref="BD41:BF43" si="57">SUM(AH41,AQ41,AZ41)</f>
        <v>0.56055999999999995</v>
      </c>
      <c r="BE41" s="3">
        <f t="shared" si="57"/>
        <v>0.49504000000000004</v>
      </c>
      <c r="BF41" s="3">
        <f t="shared" si="57"/>
        <v>0.53143999999999991</v>
      </c>
    </row>
    <row r="42" spans="1:58" x14ac:dyDescent="0.25">
      <c r="A42" s="2" t="s">
        <v>30</v>
      </c>
      <c r="B42" s="2">
        <v>21819</v>
      </c>
      <c r="C42" s="2">
        <v>5740</v>
      </c>
      <c r="D42" s="3">
        <f>C42/B42</f>
        <v>0.26307346807828041</v>
      </c>
      <c r="E42" s="2">
        <v>45.9</v>
      </c>
      <c r="F42" s="3">
        <f>E42/100</f>
        <v>0.45899999999999996</v>
      </c>
      <c r="G42" s="1">
        <f>C42*F42</f>
        <v>2634.66</v>
      </c>
      <c r="H42" s="2">
        <v>8119</v>
      </c>
      <c r="I42" s="3">
        <f>H42/B42</f>
        <v>0.37210687932535863</v>
      </c>
      <c r="J42" s="2">
        <v>50.1</v>
      </c>
      <c r="K42" s="3">
        <f>J42/100</f>
        <v>0.501</v>
      </c>
      <c r="L42" s="1">
        <f>H42*K42</f>
        <v>4067.6190000000001</v>
      </c>
      <c r="M42" s="2">
        <v>1488</v>
      </c>
      <c r="N42" s="3">
        <f>M42/B42</f>
        <v>6.8197442595902658E-2</v>
      </c>
      <c r="O42" s="2">
        <v>49</v>
      </c>
      <c r="P42" s="3">
        <f>O42/100</f>
        <v>0.49</v>
      </c>
      <c r="Q42" s="1">
        <f>M42*P42</f>
        <v>729.12</v>
      </c>
      <c r="R42" s="2">
        <v>21340</v>
      </c>
      <c r="S42" s="1">
        <f>R42*D42</f>
        <v>5613.9878087905045</v>
      </c>
      <c r="T42" s="3">
        <f>F42</f>
        <v>0.45899999999999996</v>
      </c>
      <c r="U42" s="1">
        <f>S42*T42</f>
        <v>2576.8204042348411</v>
      </c>
      <c r="V42" s="1">
        <f>R42*I42</f>
        <v>7940.7608048031534</v>
      </c>
      <c r="W42" s="3">
        <f>K42</f>
        <v>0.501</v>
      </c>
      <c r="X42" s="1">
        <f>V42*W42</f>
        <v>3978.3211632063799</v>
      </c>
      <c r="Y42" s="1">
        <f>R42*N42</f>
        <v>1455.3334249965628</v>
      </c>
      <c r="Z42" s="3">
        <f>P42</f>
        <v>0.49</v>
      </c>
      <c r="AA42" s="1">
        <f>Y42*Z42</f>
        <v>713.11337824831583</v>
      </c>
      <c r="AB42" s="10">
        <v>29.1</v>
      </c>
      <c r="AC42" s="11">
        <f>AB42/100</f>
        <v>0.29100000000000004</v>
      </c>
      <c r="AD42" s="12">
        <f>U42*AC42</f>
        <v>749.85473763233881</v>
      </c>
      <c r="AE42" s="12">
        <f>X42*AC42</f>
        <v>1157.6914584930566</v>
      </c>
      <c r="AF42" s="12">
        <f>AA42*AC42</f>
        <v>207.51599307025992</v>
      </c>
      <c r="AG42" s="12">
        <f>SUM(AD42:AF42)</f>
        <v>2115.0621891956553</v>
      </c>
      <c r="AH42" s="13">
        <f>AD42/S42</f>
        <v>0.13356899999999999</v>
      </c>
      <c r="AI42" s="13">
        <f>AE42/V42</f>
        <v>0.145791</v>
      </c>
      <c r="AJ42" s="14">
        <f>AF42/Y42</f>
        <v>0.14259000000000002</v>
      </c>
      <c r="AK42" s="10">
        <v>45.3</v>
      </c>
      <c r="AL42" s="11">
        <f>AK42/100</f>
        <v>0.45299999999999996</v>
      </c>
      <c r="AM42" s="12">
        <f>U42*AL42</f>
        <v>1167.2996431183828</v>
      </c>
      <c r="AN42" s="12">
        <f>X42*AL42</f>
        <v>1802.1794869324899</v>
      </c>
      <c r="AO42" s="12">
        <f>AA42*AL42</f>
        <v>323.04036034648703</v>
      </c>
      <c r="AP42" s="12">
        <f>SUM(AM42:AO42)</f>
        <v>3292.5194903973597</v>
      </c>
      <c r="AQ42" s="13">
        <f>AM42/S42</f>
        <v>0.20792699999999995</v>
      </c>
      <c r="AR42" s="13">
        <f>AN42/V42</f>
        <v>0.22695299999999999</v>
      </c>
      <c r="AS42" s="14">
        <f>AO42/Y42</f>
        <v>0.22197</v>
      </c>
      <c r="AT42" s="10">
        <v>30.7</v>
      </c>
      <c r="AU42" s="11">
        <f>AT42/100</f>
        <v>0.307</v>
      </c>
      <c r="AV42" s="12">
        <f>U42*AU42</f>
        <v>791.08386410009621</v>
      </c>
      <c r="AW42" s="12">
        <f>X42*AU42</f>
        <v>1221.3445971043586</v>
      </c>
      <c r="AX42" s="12">
        <f>AA42*AU42</f>
        <v>218.92580712223295</v>
      </c>
      <c r="AY42" s="12">
        <f>SUM(AV42:AX42)</f>
        <v>2231.3542683266878</v>
      </c>
      <c r="AZ42" s="13">
        <f>AV42/S42</f>
        <v>0.14091299999999998</v>
      </c>
      <c r="BA42" s="13">
        <f>AW42/V42</f>
        <v>0.153807</v>
      </c>
      <c r="BB42" s="14">
        <f>AX42/Y42</f>
        <v>0.15043000000000001</v>
      </c>
      <c r="BD42" s="3">
        <f t="shared" si="57"/>
        <v>0.48240899999999987</v>
      </c>
      <c r="BE42" s="3">
        <f t="shared" si="57"/>
        <v>0.52655099999999999</v>
      </c>
      <c r="BF42" s="3">
        <f t="shared" si="57"/>
        <v>0.51499000000000006</v>
      </c>
    </row>
    <row r="43" spans="1:58" ht="15.75" thickBot="1" x14ac:dyDescent="0.3">
      <c r="A43" s="2" t="s">
        <v>31</v>
      </c>
      <c r="B43" s="2">
        <v>19830</v>
      </c>
      <c r="C43" s="2">
        <v>6163</v>
      </c>
      <c r="D43" s="3">
        <f>C43/B43</f>
        <v>0.31079172970247099</v>
      </c>
      <c r="E43" s="2">
        <v>49</v>
      </c>
      <c r="F43" s="3">
        <f>E43/100</f>
        <v>0.49</v>
      </c>
      <c r="G43" s="1">
        <f>C43*F43</f>
        <v>3019.87</v>
      </c>
      <c r="H43" s="2">
        <v>6136</v>
      </c>
      <c r="I43" s="3">
        <f>H43/B43</f>
        <v>0.30943015632879478</v>
      </c>
      <c r="J43" s="2">
        <v>47.1</v>
      </c>
      <c r="K43" s="3">
        <f>J43/100</f>
        <v>0.47100000000000003</v>
      </c>
      <c r="L43" s="1">
        <f>H43*K43</f>
        <v>2890.056</v>
      </c>
      <c r="M43" s="2">
        <v>906</v>
      </c>
      <c r="N43" s="3">
        <f>M43/B43</f>
        <v>4.568835098335855E-2</v>
      </c>
      <c r="O43" s="2">
        <v>45.3</v>
      </c>
      <c r="P43" s="3">
        <f>O43/100</f>
        <v>0.45299999999999996</v>
      </c>
      <c r="Q43" s="1">
        <f>M43*P43</f>
        <v>410.41799999999995</v>
      </c>
      <c r="R43" s="2">
        <v>19086</v>
      </c>
      <c r="S43" s="1">
        <f>R43*D43</f>
        <v>5931.7709531013616</v>
      </c>
      <c r="T43" s="3">
        <f>F43</f>
        <v>0.49</v>
      </c>
      <c r="U43" s="1">
        <f>S43*T43</f>
        <v>2906.5677670196669</v>
      </c>
      <c r="V43" s="1">
        <f>R43*I43</f>
        <v>5905.7839636913768</v>
      </c>
      <c r="W43" s="3">
        <f>K43</f>
        <v>0.47100000000000003</v>
      </c>
      <c r="X43" s="1">
        <f>V43*W43</f>
        <v>2781.6242468986388</v>
      </c>
      <c r="Y43" s="1">
        <f>R43*N43</f>
        <v>872.00786686838126</v>
      </c>
      <c r="Z43" s="3">
        <f>P43</f>
        <v>0.45299999999999996</v>
      </c>
      <c r="AA43" s="1">
        <f>Y43*Z43</f>
        <v>395.01956369137667</v>
      </c>
      <c r="AB43" s="25">
        <v>25</v>
      </c>
      <c r="AC43" s="18">
        <f>AB43/100</f>
        <v>0.25</v>
      </c>
      <c r="AD43" s="19">
        <f>U43*AC43</f>
        <v>726.64194175491673</v>
      </c>
      <c r="AE43" s="19">
        <f>X43*AC43</f>
        <v>695.40606172465971</v>
      </c>
      <c r="AF43" s="19">
        <f>AA43*AC43</f>
        <v>98.754890922844169</v>
      </c>
      <c r="AG43" s="19">
        <f>SUM(AD43:AF43)</f>
        <v>1520.8028944024206</v>
      </c>
      <c r="AH43" s="20">
        <f>AD43/S43</f>
        <v>0.12249999999999998</v>
      </c>
      <c r="AI43" s="20">
        <f>AE43/V43</f>
        <v>0.11775000000000002</v>
      </c>
      <c r="AJ43" s="21">
        <f>AF43/Y43</f>
        <v>0.11324999999999999</v>
      </c>
      <c r="AK43" s="25">
        <v>49.4</v>
      </c>
      <c r="AL43" s="18">
        <f>AK43/100</f>
        <v>0.49399999999999999</v>
      </c>
      <c r="AM43" s="19">
        <f>U43*AL43</f>
        <v>1435.8444769077155</v>
      </c>
      <c r="AN43" s="19">
        <f>X43*AL43</f>
        <v>1374.1223779679276</v>
      </c>
      <c r="AO43" s="19">
        <f>AA43*AL43</f>
        <v>195.13966446354007</v>
      </c>
      <c r="AP43" s="19">
        <f>SUM(AM43:AO43)</f>
        <v>3005.1065193391833</v>
      </c>
      <c r="AQ43" s="20">
        <f>AM43/S43</f>
        <v>0.24206</v>
      </c>
      <c r="AR43" s="20">
        <f>AN43/V43</f>
        <v>0.23267400000000002</v>
      </c>
      <c r="AS43" s="21">
        <f>AO43/Y43</f>
        <v>0.22378199999999998</v>
      </c>
      <c r="AT43" s="25">
        <v>29.3</v>
      </c>
      <c r="AU43" s="18">
        <f>AT43/100</f>
        <v>0.29299999999999998</v>
      </c>
      <c r="AV43" s="19">
        <f>U43*AU43</f>
        <v>851.62435573676237</v>
      </c>
      <c r="AW43" s="19">
        <f>X43*AU43</f>
        <v>815.01590434130117</v>
      </c>
      <c r="AX43" s="19">
        <f>AA43*AU43</f>
        <v>115.74073216157336</v>
      </c>
      <c r="AY43" s="19">
        <f>SUM(AV43:AX43)</f>
        <v>1782.3809922396367</v>
      </c>
      <c r="AZ43" s="20">
        <f>AV43/S43</f>
        <v>0.14356999999999998</v>
      </c>
      <c r="BA43" s="20">
        <f>AW43/V43</f>
        <v>0.13800300000000001</v>
      </c>
      <c r="BB43" s="21">
        <f>AX43/Y43</f>
        <v>0.13272899999999999</v>
      </c>
      <c r="BD43" s="3">
        <f t="shared" si="57"/>
        <v>0.50812999999999997</v>
      </c>
      <c r="BE43" s="3">
        <f t="shared" si="57"/>
        <v>0.48842700000000006</v>
      </c>
      <c r="BF43" s="3">
        <f t="shared" si="57"/>
        <v>0.46976099999999998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Aggregate</vt:lpstr>
      <vt:lpstr>Asian</vt:lpstr>
      <vt:lpstr>Oceana</vt:lpstr>
      <vt:lpstr>Hispanic_Latino</vt:lpstr>
      <vt:lpstr>AmerIndian_AKNative</vt:lpstr>
      <vt:lpstr>AKNative</vt:lpstr>
      <vt:lpstr>GreatPlains</vt:lpstr>
      <vt:lpstr>RockyMountain</vt:lpstr>
      <vt:lpstr>EasternOK</vt:lpstr>
      <vt:lpstr>Midwest</vt:lpstr>
      <vt:lpstr>Eastern</vt:lpstr>
      <vt:lpstr>Navajo</vt:lpstr>
      <vt:lpstr>Western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Nichole Margarita Garcia</dc:creator>
  <cp:lastModifiedBy>Nathan Castillo</cp:lastModifiedBy>
  <dcterms:created xsi:type="dcterms:W3CDTF">2016-11-30T19:05:22Z</dcterms:created>
  <dcterms:modified xsi:type="dcterms:W3CDTF">2017-02-06T16:29:57Z</dcterms:modified>
</cp:coreProperties>
</file>