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ost\Desktop\Mary\Ciclo V\MOP-115\"/>
    </mc:Choice>
  </mc:AlternateContent>
  <xr:revisionPtr revIDLastSave="0" documentId="13_ncr:1_{5A5A79DD-4A48-4A87-AF19-19FF003A67D8}" xr6:coauthVersionLast="47" xr6:coauthVersionMax="47" xr10:uidLastSave="{00000000-0000-0000-0000-000000000000}"/>
  <bookViews>
    <workbookView xWindow="-120" yWindow="-120" windowWidth="20730" windowHeight="11040" activeTab="2" xr2:uid="{ED21D3F4-5F11-4B36-9BCB-3A6772284371}"/>
  </bookViews>
  <sheets>
    <sheet name="Hoja1" sheetId="1" r:id="rId1"/>
    <sheet name="Hoja2" sheetId="2" r:id="rId2"/>
    <sheet name="Ejercicio tutoría" sheetId="6" r:id="rId3"/>
    <sheet name="Minimización" sheetId="3" r:id="rId4"/>
    <sheet name="Hoja4" sheetId="4" r:id="rId5"/>
    <sheet name="Hoja5" sheetId="5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4" l="1"/>
  <c r="E6" i="4"/>
  <c r="E7" i="4"/>
  <c r="E8" i="4"/>
  <c r="E9" i="4"/>
  <c r="E4" i="4"/>
  <c r="G51" i="2"/>
  <c r="H51" i="2"/>
  <c r="I51" i="2"/>
  <c r="J51" i="2"/>
  <c r="K51" i="2"/>
  <c r="F51" i="2"/>
  <c r="G50" i="2"/>
  <c r="H50" i="2"/>
  <c r="I50" i="2"/>
  <c r="J50" i="2"/>
  <c r="K50" i="2"/>
  <c r="F50" i="2"/>
  <c r="G49" i="2"/>
  <c r="H49" i="2"/>
  <c r="I49" i="2"/>
  <c r="J49" i="2"/>
  <c r="K49" i="2"/>
  <c r="F49" i="2"/>
  <c r="H48" i="2"/>
  <c r="G48" i="2"/>
  <c r="I48" i="2"/>
  <c r="J48" i="2"/>
  <c r="K48" i="2"/>
  <c r="F48" i="2"/>
  <c r="E50" i="2"/>
  <c r="L44" i="2"/>
  <c r="L43" i="2"/>
  <c r="L42" i="2"/>
  <c r="L41" i="2"/>
  <c r="J43" i="2"/>
  <c r="D43" i="2"/>
  <c r="K42" i="2"/>
  <c r="E42" i="2"/>
  <c r="J41" i="2"/>
  <c r="I41" i="2"/>
  <c r="E41" i="2"/>
  <c r="D41" i="2"/>
  <c r="G33" i="2"/>
  <c r="H33" i="2"/>
  <c r="I33" i="2"/>
  <c r="J33" i="2"/>
  <c r="K33" i="2"/>
  <c r="F33" i="2"/>
  <c r="D33" i="2"/>
  <c r="E33" i="2"/>
  <c r="G31" i="2"/>
  <c r="H31" i="2"/>
  <c r="I31" i="2"/>
  <c r="J31" i="2"/>
  <c r="K31" i="2"/>
  <c r="F31" i="2"/>
  <c r="D31" i="2"/>
  <c r="E31" i="2"/>
  <c r="D30" i="2"/>
  <c r="E30" i="2"/>
  <c r="K32" i="2"/>
  <c r="E32" i="2"/>
  <c r="K21" i="2"/>
  <c r="K30" i="2" s="1"/>
  <c r="J21" i="2"/>
  <c r="J30" i="2" s="1"/>
  <c r="I21" i="2"/>
  <c r="I30" i="2" s="1"/>
  <c r="H21" i="2"/>
  <c r="H30" i="2" s="1"/>
  <c r="G21" i="2"/>
  <c r="G30" i="2" s="1"/>
  <c r="F21" i="2"/>
  <c r="F30" i="2" s="1"/>
  <c r="E21" i="2"/>
</calcChain>
</file>

<file path=xl/sharedStrings.xml><?xml version="1.0" encoding="utf-8"?>
<sst xmlns="http://schemas.openxmlformats.org/spreadsheetml/2006/main" count="140" uniqueCount="48">
  <si>
    <t>X1</t>
  </si>
  <si>
    <t>X2</t>
  </si>
  <si>
    <t>X</t>
  </si>
  <si>
    <t>Y</t>
  </si>
  <si>
    <t>Z</t>
  </si>
  <si>
    <t>H1</t>
  </si>
  <si>
    <t>H2</t>
  </si>
  <si>
    <t>H3</t>
  </si>
  <si>
    <t>H4</t>
  </si>
  <si>
    <t>Razón</t>
  </si>
  <si>
    <t>F1</t>
  </si>
  <si>
    <t>F2</t>
  </si>
  <si>
    <t>F3</t>
  </si>
  <si>
    <t>F4</t>
  </si>
  <si>
    <t>F5</t>
  </si>
  <si>
    <t>F1: fila objetivo</t>
  </si>
  <si>
    <t>LD</t>
  </si>
  <si>
    <t>Columna pivote</t>
  </si>
  <si>
    <t>6/1 = 6</t>
  </si>
  <si>
    <t>8/2 = 4</t>
  </si>
  <si>
    <t>Fila pivote</t>
  </si>
  <si>
    <t>X1 variable que entra</t>
  </si>
  <si>
    <t>H2 variable que sale</t>
  </si>
  <si>
    <t xml:space="preserve">Elemento pivote </t>
  </si>
  <si>
    <t>Convertimos el elemnto pivote en 1 y los elementos de la fila lo dividimos entre 2</t>
  </si>
  <si>
    <t>Cambiamos el valor de H2 por X1</t>
  </si>
  <si>
    <t>Volvemos cero a los números que están arriba y abajo del elemento pivote.</t>
  </si>
  <si>
    <t>//-3(F3)+F1</t>
  </si>
  <si>
    <t>//-1(F3)+F2</t>
  </si>
  <si>
    <t>//1(F3)+F4</t>
  </si>
  <si>
    <t>Cambiamos el número negativo tiene nuestra función objetivo,  volviendo al paso 1</t>
  </si>
  <si>
    <t>Respuesta</t>
  </si>
  <si>
    <t>Ingrediente</t>
  </si>
  <si>
    <t>Precio</t>
  </si>
  <si>
    <t>Grama</t>
  </si>
  <si>
    <t>Sorgo</t>
  </si>
  <si>
    <t>Avena</t>
  </si>
  <si>
    <t>Maíz</t>
  </si>
  <si>
    <t xml:space="preserve">Soya </t>
  </si>
  <si>
    <t>Tusa</t>
  </si>
  <si>
    <t>Calcio %</t>
  </si>
  <si>
    <t>Fosforo %</t>
  </si>
  <si>
    <t>Formula fosforo</t>
  </si>
  <si>
    <t>100-proteinas-calcio</t>
  </si>
  <si>
    <t>Proteína %</t>
  </si>
  <si>
    <t>soya</t>
  </si>
  <si>
    <t>tusa</t>
  </si>
  <si>
    <t>costo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</si>
</sst>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1" fillId="0" borderId="2" xfId="0" applyFont="1" applyBorder="1"/>
    <xf numFmtId="0" fontId="0" fillId="2" borderId="1" xfId="0" applyFill="1" applyBorder="1"/>
    <xf numFmtId="0" fontId="0" fillId="2" borderId="0" xfId="0" applyFill="1"/>
    <xf numFmtId="0" fontId="1" fillId="2" borderId="1" xfId="0" applyFont="1" applyFill="1" applyBorder="1"/>
    <xf numFmtId="0" fontId="0" fillId="3" borderId="1" xfId="0" applyFill="1" applyBorder="1"/>
    <xf numFmtId="0" fontId="0" fillId="3" borderId="0" xfId="0" applyFill="1"/>
    <xf numFmtId="0" fontId="1" fillId="3" borderId="1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5" borderId="1" xfId="0" applyFill="1" applyBorder="1"/>
    <xf numFmtId="0" fontId="1" fillId="2" borderId="1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Fill="1" applyBorder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Hoja1!$C$3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Hoja1!$B$4:$B$9</c:f>
              <c:numCache>
                <c:formatCode>General</c:formatCode>
                <c:ptCount val="6"/>
                <c:pt idx="0">
                  <c:v>0</c:v>
                </c:pt>
                <c:pt idx="1">
                  <c:v>35</c:v>
                </c:pt>
                <c:pt idx="2">
                  <c:v>0</c:v>
                </c:pt>
                <c:pt idx="3">
                  <c:v>20</c:v>
                </c:pt>
                <c:pt idx="4">
                  <c:v>0</c:v>
                </c:pt>
                <c:pt idx="5">
                  <c:v>90</c:v>
                </c:pt>
              </c:numCache>
            </c:numRef>
          </c:xVal>
          <c:yVal>
            <c:numRef>
              <c:f>Hoja1!$C$4:$C$9</c:f>
              <c:numCache>
                <c:formatCode>General</c:formatCode>
                <c:ptCount val="6"/>
                <c:pt idx="0">
                  <c:v>70</c:v>
                </c:pt>
                <c:pt idx="1">
                  <c:v>0</c:v>
                </c:pt>
                <c:pt idx="2">
                  <c:v>40</c:v>
                </c:pt>
                <c:pt idx="3">
                  <c:v>0</c:v>
                </c:pt>
                <c:pt idx="4">
                  <c:v>30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BD-4CFF-AB13-59019AE30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3196768"/>
        <c:axId val="1218123376"/>
      </c:scatterChart>
      <c:valAx>
        <c:axId val="1223196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218123376"/>
        <c:crosses val="autoZero"/>
        <c:crossBetween val="midCat"/>
      </c:valAx>
      <c:valAx>
        <c:axId val="121812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22319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Hoja5!$F$3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Hoja5!$E$4:$E$9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15</c:v>
                </c:pt>
              </c:numCache>
            </c:numRef>
          </c:xVal>
          <c:yVal>
            <c:numRef>
              <c:f>Hoja5!$F$4:$F$9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8-4CA7-A62C-FB18514B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706960"/>
        <c:axId val="1273542848"/>
      </c:scatterChart>
      <c:valAx>
        <c:axId val="134070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273542848"/>
        <c:crosses val="autoZero"/>
        <c:crossBetween val="midCat"/>
      </c:valAx>
      <c:valAx>
        <c:axId val="127354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34070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Gráfico de las variables "soya"</a:t>
            </a:r>
            <a:r>
              <a:rPr lang="en-US" baseline="0"/>
              <a:t> y "tusa"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SV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Hoja5!$F$3</c:f>
              <c:strCache>
                <c:ptCount val="1"/>
                <c:pt idx="0">
                  <c:v>X2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Hoja5!$E$4:$E$9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15</c:v>
                </c:pt>
              </c:numCache>
            </c:numRef>
          </c:xVal>
          <c:yVal>
            <c:numRef>
              <c:f>Hoja5!$F$4:$F$9</c:f>
              <c:numCache>
                <c:formatCode>General</c:formatCode>
                <c:ptCount val="6"/>
                <c:pt idx="0">
                  <c:v>5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CD-4790-A211-B80116DF3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674944"/>
        <c:axId val="1273533248"/>
      </c:scatterChart>
      <c:valAx>
        <c:axId val="134067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X1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273533248"/>
        <c:crosses val="autoZero"/>
        <c:crossBetween val="midCat"/>
      </c:valAx>
      <c:valAx>
        <c:axId val="127353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SV"/>
                  <a:t>X2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SV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SV"/>
          </a:p>
        </c:txPr>
        <c:crossAx val="1340674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SV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744538</xdr:colOff>
      <xdr:row>2</xdr:row>
      <xdr:rowOff>11112</xdr:rowOff>
    </xdr:from>
    <xdr:to>
      <xdr:col>9</xdr:col>
      <xdr:colOff>744538</xdr:colOff>
      <xdr:row>16</xdr:row>
      <xdr:rowOff>87312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F950538-2FEC-140B-C190-E48C894C9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590550</xdr:colOff>
      <xdr:row>2</xdr:row>
      <xdr:rowOff>157162</xdr:rowOff>
    </xdr:from>
    <xdr:to>
      <xdr:col>18</xdr:col>
      <xdr:colOff>590550</xdr:colOff>
      <xdr:row>17</xdr:row>
      <xdr:rowOff>42862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1E2B51-F731-20EE-D465-BFD15DAF65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390525</xdr:colOff>
      <xdr:row>1</xdr:row>
      <xdr:rowOff>119062</xdr:rowOff>
    </xdr:from>
    <xdr:to>
      <xdr:col>12</xdr:col>
      <xdr:colOff>390525</xdr:colOff>
      <xdr:row>16</xdr:row>
      <xdr:rowOff>4762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798A34-13A7-C67B-ACFE-CF2B0B401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69884-52AE-4112-AB4F-E356178D3358}">
  <dimension ref="B3:C9"/>
  <sheetViews>
    <sheetView zoomScale="120" zoomScaleNormal="120" workbookViewId="0">
      <selection activeCell="L14" sqref="L14"/>
    </sheetView>
  </sheetViews>
  <sheetFormatPr baseColWidth="10" defaultRowHeight="15" x14ac:dyDescent="0.25"/>
  <sheetData>
    <row r="3" spans="2:3" x14ac:dyDescent="0.25">
      <c r="B3" t="s">
        <v>2</v>
      </c>
      <c r="C3" t="s">
        <v>3</v>
      </c>
    </row>
    <row r="4" spans="2:3" x14ac:dyDescent="0.25">
      <c r="B4">
        <v>0</v>
      </c>
      <c r="C4">
        <v>70</v>
      </c>
    </row>
    <row r="5" spans="2:3" x14ac:dyDescent="0.25">
      <c r="B5">
        <v>35</v>
      </c>
      <c r="C5">
        <v>0</v>
      </c>
    </row>
    <row r="6" spans="2:3" x14ac:dyDescent="0.25">
      <c r="B6">
        <v>0</v>
      </c>
      <c r="C6">
        <v>40</v>
      </c>
    </row>
    <row r="7" spans="2:3" x14ac:dyDescent="0.25">
      <c r="B7">
        <v>20</v>
      </c>
      <c r="C7">
        <v>0</v>
      </c>
    </row>
    <row r="8" spans="2:3" x14ac:dyDescent="0.25">
      <c r="B8">
        <v>0</v>
      </c>
      <c r="C8">
        <v>30</v>
      </c>
    </row>
    <row r="9" spans="2:3" x14ac:dyDescent="0.25">
      <c r="B9">
        <v>90</v>
      </c>
      <c r="C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19993-327B-4256-AA14-7149588E2BAA}">
  <dimension ref="A3:M52"/>
  <sheetViews>
    <sheetView workbookViewId="0">
      <selection activeCell="C3" sqref="C3:L8"/>
    </sheetView>
  </sheetViews>
  <sheetFormatPr baseColWidth="10" defaultRowHeight="15" x14ac:dyDescent="0.25"/>
  <sheetData>
    <row r="3" spans="1:13" x14ac:dyDescent="0.25">
      <c r="C3" s="1"/>
      <c r="D3" s="2" t="s">
        <v>4</v>
      </c>
      <c r="E3" s="7" t="s">
        <v>0</v>
      </c>
      <c r="F3" s="2" t="s">
        <v>1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16</v>
      </c>
      <c r="L3" s="4" t="s">
        <v>9</v>
      </c>
    </row>
    <row r="4" spans="1:13" x14ac:dyDescent="0.25">
      <c r="A4" t="s">
        <v>10</v>
      </c>
      <c r="C4" s="2" t="s">
        <v>4</v>
      </c>
      <c r="D4" s="1">
        <v>1</v>
      </c>
      <c r="E4" s="5">
        <v>-3</v>
      </c>
      <c r="F4" s="1">
        <v>-2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3" x14ac:dyDescent="0.25">
      <c r="A5" t="s">
        <v>11</v>
      </c>
      <c r="C5" s="2" t="s">
        <v>5</v>
      </c>
      <c r="D5" s="1">
        <v>0</v>
      </c>
      <c r="E5" s="5">
        <v>1</v>
      </c>
      <c r="F5" s="1">
        <v>1</v>
      </c>
      <c r="G5" s="1">
        <v>1</v>
      </c>
      <c r="H5" s="1">
        <v>0</v>
      </c>
      <c r="I5" s="1">
        <v>0</v>
      </c>
      <c r="J5" s="1">
        <v>0</v>
      </c>
      <c r="K5" s="1">
        <v>6</v>
      </c>
      <c r="L5" t="s">
        <v>18</v>
      </c>
    </row>
    <row r="6" spans="1:13" x14ac:dyDescent="0.25">
      <c r="A6" t="s">
        <v>12</v>
      </c>
      <c r="C6" s="7" t="s">
        <v>6</v>
      </c>
      <c r="D6" s="5">
        <v>0</v>
      </c>
      <c r="E6" s="8">
        <v>2</v>
      </c>
      <c r="F6" s="5">
        <v>1</v>
      </c>
      <c r="G6" s="5">
        <v>0</v>
      </c>
      <c r="H6" s="5">
        <v>1</v>
      </c>
      <c r="I6" s="5">
        <v>0</v>
      </c>
      <c r="J6" s="5">
        <v>0</v>
      </c>
      <c r="K6" s="5">
        <v>8</v>
      </c>
      <c r="L6" s="6" t="s">
        <v>19</v>
      </c>
      <c r="M6" t="s">
        <v>20</v>
      </c>
    </row>
    <row r="7" spans="1:13" x14ac:dyDescent="0.25">
      <c r="A7" t="s">
        <v>13</v>
      </c>
      <c r="C7" s="2" t="s">
        <v>7</v>
      </c>
      <c r="D7" s="1">
        <v>0</v>
      </c>
      <c r="E7" s="5">
        <v>-1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1</v>
      </c>
    </row>
    <row r="8" spans="1:13" x14ac:dyDescent="0.25">
      <c r="A8" t="s">
        <v>14</v>
      </c>
      <c r="C8" s="2" t="s">
        <v>8</v>
      </c>
      <c r="D8" s="1">
        <v>0</v>
      </c>
      <c r="E8" s="5">
        <v>0</v>
      </c>
      <c r="F8" s="1">
        <v>1</v>
      </c>
      <c r="G8" s="1">
        <v>0</v>
      </c>
      <c r="H8" s="1">
        <v>0</v>
      </c>
      <c r="I8" s="1">
        <v>0</v>
      </c>
      <c r="J8" s="1">
        <v>1</v>
      </c>
      <c r="K8" s="1">
        <v>2</v>
      </c>
    </row>
    <row r="10" spans="1:13" x14ac:dyDescent="0.25">
      <c r="A10" t="s">
        <v>15</v>
      </c>
    </row>
    <row r="12" spans="1:13" x14ac:dyDescent="0.25">
      <c r="A12" t="s">
        <v>17</v>
      </c>
      <c r="C12" s="6"/>
      <c r="E12" t="s">
        <v>21</v>
      </c>
    </row>
    <row r="13" spans="1:13" x14ac:dyDescent="0.25">
      <c r="E13" t="s">
        <v>22</v>
      </c>
    </row>
    <row r="14" spans="1:13" x14ac:dyDescent="0.25">
      <c r="A14" t="s">
        <v>23</v>
      </c>
      <c r="C14" s="9">
        <v>2</v>
      </c>
    </row>
    <row r="16" spans="1:13" x14ac:dyDescent="0.25">
      <c r="D16" s="3" t="s">
        <v>24</v>
      </c>
      <c r="E16" s="3"/>
      <c r="F16" s="3"/>
      <c r="G16" s="3"/>
      <c r="H16" s="3"/>
      <c r="I16" s="3"/>
      <c r="J16" s="3"/>
    </row>
    <row r="18" spans="1:11" x14ac:dyDescent="0.25">
      <c r="C18" s="1"/>
      <c r="D18" s="2" t="s">
        <v>4</v>
      </c>
      <c r="E18" s="7" t="s">
        <v>0</v>
      </c>
      <c r="F18" s="2" t="s">
        <v>1</v>
      </c>
      <c r="G18" s="2" t="s">
        <v>5</v>
      </c>
      <c r="H18" s="2" t="s">
        <v>6</v>
      </c>
      <c r="I18" s="2" t="s">
        <v>7</v>
      </c>
      <c r="J18" s="2" t="s">
        <v>8</v>
      </c>
      <c r="K18" s="2" t="s">
        <v>16</v>
      </c>
    </row>
    <row r="19" spans="1:11" x14ac:dyDescent="0.25">
      <c r="C19" s="2" t="s">
        <v>4</v>
      </c>
      <c r="D19" s="1">
        <v>1</v>
      </c>
      <c r="E19" s="5">
        <v>-3</v>
      </c>
      <c r="F19" s="1">
        <v>-2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</row>
    <row r="20" spans="1:11" x14ac:dyDescent="0.25">
      <c r="C20" s="2" t="s">
        <v>5</v>
      </c>
      <c r="D20" s="1">
        <v>0</v>
      </c>
      <c r="E20" s="5">
        <v>1</v>
      </c>
      <c r="F20" s="1">
        <v>1</v>
      </c>
      <c r="G20" s="1">
        <v>1</v>
      </c>
      <c r="H20" s="1">
        <v>0</v>
      </c>
      <c r="I20" s="1">
        <v>0</v>
      </c>
      <c r="J20" s="1">
        <v>0</v>
      </c>
      <c r="K20" s="1">
        <v>6</v>
      </c>
    </row>
    <row r="21" spans="1:11" x14ac:dyDescent="0.25">
      <c r="A21">
        <v>2</v>
      </c>
      <c r="C21" s="7" t="s">
        <v>0</v>
      </c>
      <c r="D21" s="5">
        <v>0</v>
      </c>
      <c r="E21" s="8">
        <f>2/$A$21</f>
        <v>1</v>
      </c>
      <c r="F21" s="5">
        <f>1/$A21</f>
        <v>0.5</v>
      </c>
      <c r="G21" s="5">
        <f>0/A21</f>
        <v>0</v>
      </c>
      <c r="H21" s="5">
        <f>1/A21</f>
        <v>0.5</v>
      </c>
      <c r="I21" s="5">
        <f>0/A21</f>
        <v>0</v>
      </c>
      <c r="J21" s="5">
        <f>0/A21</f>
        <v>0</v>
      </c>
      <c r="K21" s="5">
        <f>8/2</f>
        <v>4</v>
      </c>
    </row>
    <row r="22" spans="1:11" x14ac:dyDescent="0.25">
      <c r="C22" s="2" t="s">
        <v>7</v>
      </c>
      <c r="D22" s="1">
        <v>0</v>
      </c>
      <c r="E22" s="5">
        <v>-1</v>
      </c>
      <c r="F22" s="1">
        <v>1</v>
      </c>
      <c r="G22" s="1">
        <v>0</v>
      </c>
      <c r="H22" s="1">
        <v>0</v>
      </c>
      <c r="I22" s="1">
        <v>1</v>
      </c>
      <c r="J22" s="1">
        <v>0</v>
      </c>
      <c r="K22" s="1">
        <v>1</v>
      </c>
    </row>
    <row r="23" spans="1:11" x14ac:dyDescent="0.25">
      <c r="C23" s="2" t="s">
        <v>8</v>
      </c>
      <c r="D23" s="1">
        <v>0</v>
      </c>
      <c r="E23" s="5">
        <v>0</v>
      </c>
      <c r="F23" s="1">
        <v>1</v>
      </c>
      <c r="G23" s="1">
        <v>0</v>
      </c>
      <c r="H23" s="1">
        <v>0</v>
      </c>
      <c r="I23" s="1">
        <v>0</v>
      </c>
      <c r="J23" s="1">
        <v>1</v>
      </c>
      <c r="K23" s="1">
        <v>2</v>
      </c>
    </row>
    <row r="25" spans="1:11" x14ac:dyDescent="0.25">
      <c r="C25" s="15" t="s">
        <v>25</v>
      </c>
      <c r="D25" s="15"/>
      <c r="E25" s="15"/>
    </row>
    <row r="27" spans="1:11" x14ac:dyDescent="0.25">
      <c r="C27" s="16" t="s">
        <v>26</v>
      </c>
      <c r="D27" s="16"/>
      <c r="E27" s="16"/>
      <c r="F27" s="16"/>
      <c r="G27" s="16"/>
      <c r="H27" s="16"/>
      <c r="I27" s="16"/>
      <c r="J27" s="16"/>
    </row>
    <row r="28" spans="1:11" x14ac:dyDescent="0.25">
      <c r="A28" t="s">
        <v>27</v>
      </c>
    </row>
    <row r="29" spans="1:11" x14ac:dyDescent="0.25">
      <c r="C29" s="1"/>
      <c r="D29" s="2" t="s">
        <v>4</v>
      </c>
      <c r="E29" s="7" t="s">
        <v>0</v>
      </c>
      <c r="F29" s="2" t="s">
        <v>1</v>
      </c>
      <c r="G29" s="2" t="s">
        <v>5</v>
      </c>
      <c r="H29" s="2" t="s">
        <v>6</v>
      </c>
      <c r="I29" s="2" t="s">
        <v>7</v>
      </c>
      <c r="J29" s="2" t="s">
        <v>8</v>
      </c>
      <c r="K29" s="2" t="s">
        <v>16</v>
      </c>
    </row>
    <row r="30" spans="1:11" x14ac:dyDescent="0.25">
      <c r="B30" t="s">
        <v>10</v>
      </c>
      <c r="C30" s="2" t="s">
        <v>4</v>
      </c>
      <c r="D30" s="1">
        <f>3*(D32)+D19</f>
        <v>1</v>
      </c>
      <c r="E30" s="7">
        <f>3*(E32)+E19</f>
        <v>0</v>
      </c>
      <c r="F30" s="11">
        <f t="shared" ref="F30:K30" si="0">3*(F21)+F19</f>
        <v>-0.5</v>
      </c>
      <c r="G30" s="1">
        <f t="shared" si="0"/>
        <v>0</v>
      </c>
      <c r="H30" s="1">
        <f t="shared" si="0"/>
        <v>1.5</v>
      </c>
      <c r="I30" s="1">
        <f t="shared" si="0"/>
        <v>0</v>
      </c>
      <c r="J30" s="1">
        <f t="shared" si="0"/>
        <v>0</v>
      </c>
      <c r="K30" s="1">
        <f t="shared" si="0"/>
        <v>12</v>
      </c>
    </row>
    <row r="31" spans="1:11" x14ac:dyDescent="0.25">
      <c r="A31" t="s">
        <v>28</v>
      </c>
      <c r="B31" t="s">
        <v>11</v>
      </c>
      <c r="C31" s="2" t="s">
        <v>5</v>
      </c>
      <c r="D31" s="1">
        <f>-1*(D21)+D20</f>
        <v>0</v>
      </c>
      <c r="E31" s="7">
        <f>-1*(E21)+E20</f>
        <v>0</v>
      </c>
      <c r="F31" s="1">
        <f>-1*(F21)+F20</f>
        <v>0.5</v>
      </c>
      <c r="G31" s="1">
        <f t="shared" ref="G31:K31" si="1">-1*(G21)+G20</f>
        <v>1</v>
      </c>
      <c r="H31" s="1">
        <f t="shared" si="1"/>
        <v>-0.5</v>
      </c>
      <c r="I31" s="1">
        <f t="shared" si="1"/>
        <v>0</v>
      </c>
      <c r="J31" s="1">
        <f t="shared" si="1"/>
        <v>0</v>
      </c>
      <c r="K31" s="1">
        <f t="shared" si="1"/>
        <v>2</v>
      </c>
    </row>
    <row r="32" spans="1:11" x14ac:dyDescent="0.25">
      <c r="B32" t="s">
        <v>12</v>
      </c>
      <c r="C32" s="7" t="s">
        <v>0</v>
      </c>
      <c r="D32" s="7">
        <v>0</v>
      </c>
      <c r="E32" s="10">
        <f>2/$A$21</f>
        <v>1</v>
      </c>
      <c r="F32" s="7">
        <v>0.5</v>
      </c>
      <c r="G32" s="7">
        <v>0</v>
      </c>
      <c r="H32" s="7">
        <v>0.5</v>
      </c>
      <c r="I32" s="7">
        <v>0</v>
      </c>
      <c r="J32" s="7">
        <v>0</v>
      </c>
      <c r="K32" s="7">
        <f>8/2</f>
        <v>4</v>
      </c>
    </row>
    <row r="33" spans="1:12" x14ac:dyDescent="0.25">
      <c r="A33" t="s">
        <v>29</v>
      </c>
      <c r="B33" t="s">
        <v>13</v>
      </c>
      <c r="C33" s="2" t="s">
        <v>7</v>
      </c>
      <c r="D33" s="1">
        <f>1*(D21)+D22</f>
        <v>0</v>
      </c>
      <c r="E33" s="7">
        <f>1*(E21)+E22</f>
        <v>0</v>
      </c>
      <c r="F33" s="1">
        <f>1*(F21)+F22</f>
        <v>1.5</v>
      </c>
      <c r="G33" s="1">
        <f t="shared" ref="G33:K33" si="2">1*(G21)+G22</f>
        <v>0</v>
      </c>
      <c r="H33" s="1">
        <f t="shared" si="2"/>
        <v>0.5</v>
      </c>
      <c r="I33" s="1">
        <f t="shared" si="2"/>
        <v>1</v>
      </c>
      <c r="J33" s="1">
        <f t="shared" si="2"/>
        <v>0</v>
      </c>
      <c r="K33" s="1">
        <f t="shared" si="2"/>
        <v>5</v>
      </c>
    </row>
    <row r="34" spans="1:12" x14ac:dyDescent="0.25">
      <c r="B34" t="s">
        <v>14</v>
      </c>
      <c r="C34" s="2" t="s">
        <v>8</v>
      </c>
      <c r="D34" s="1">
        <v>0</v>
      </c>
      <c r="E34" s="7">
        <v>0</v>
      </c>
      <c r="F34" s="1">
        <v>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</row>
    <row r="37" spans="1:12" x14ac:dyDescent="0.25">
      <c r="C37" s="16" t="s">
        <v>30</v>
      </c>
      <c r="D37" s="15"/>
      <c r="E37" s="15"/>
      <c r="F37" s="15"/>
      <c r="G37" s="15"/>
      <c r="H37" s="15"/>
      <c r="I37" s="15"/>
      <c r="J37" s="15"/>
      <c r="K37" s="15"/>
    </row>
    <row r="39" spans="1:12" x14ac:dyDescent="0.25">
      <c r="C39" s="1"/>
      <c r="D39" s="2" t="s">
        <v>4</v>
      </c>
      <c r="E39" s="2" t="s">
        <v>0</v>
      </c>
      <c r="F39" s="2" t="s">
        <v>1</v>
      </c>
      <c r="G39" s="2" t="s">
        <v>5</v>
      </c>
      <c r="H39" s="2" t="s">
        <v>6</v>
      </c>
      <c r="I39" s="2" t="s">
        <v>7</v>
      </c>
      <c r="J39" s="2" t="s">
        <v>8</v>
      </c>
      <c r="K39" s="2" t="s">
        <v>16</v>
      </c>
      <c r="L39" s="4" t="s">
        <v>9</v>
      </c>
    </row>
    <row r="40" spans="1:12" x14ac:dyDescent="0.25">
      <c r="C40" s="2" t="s">
        <v>4</v>
      </c>
      <c r="D40" s="1">
        <v>1</v>
      </c>
      <c r="E40" s="2">
        <v>0</v>
      </c>
      <c r="F40" s="11">
        <v>-0.5</v>
      </c>
      <c r="G40" s="1">
        <v>0</v>
      </c>
      <c r="H40" s="1">
        <v>1.5</v>
      </c>
      <c r="I40" s="1">
        <v>0</v>
      </c>
      <c r="J40" s="1">
        <v>0</v>
      </c>
      <c r="K40" s="1">
        <v>12</v>
      </c>
    </row>
    <row r="41" spans="1:12" x14ac:dyDescent="0.25">
      <c r="C41" s="2" t="s">
        <v>5</v>
      </c>
      <c r="D41" s="1">
        <f>-1*(D31)+D30</f>
        <v>1</v>
      </c>
      <c r="E41" s="2">
        <f>-1*(E31)+E30</f>
        <v>0</v>
      </c>
      <c r="F41" s="11">
        <v>0.5</v>
      </c>
      <c r="G41" s="1">
        <v>1</v>
      </c>
      <c r="H41" s="1">
        <v>-0.5</v>
      </c>
      <c r="I41" s="1">
        <f t="shared" ref="I41:J41" si="3">-1*(I31)+I30</f>
        <v>0</v>
      </c>
      <c r="J41" s="1">
        <f t="shared" si="3"/>
        <v>0</v>
      </c>
      <c r="K41" s="1">
        <v>2</v>
      </c>
      <c r="L41">
        <f>2/F41</f>
        <v>4</v>
      </c>
    </row>
    <row r="42" spans="1:12" x14ac:dyDescent="0.25">
      <c r="C42" s="2" t="s">
        <v>0</v>
      </c>
      <c r="D42" s="2">
        <v>0</v>
      </c>
      <c r="E42" s="2">
        <f>2/$A$21</f>
        <v>1</v>
      </c>
      <c r="F42" s="12">
        <v>0.5</v>
      </c>
      <c r="G42" s="2">
        <v>0</v>
      </c>
      <c r="H42" s="2">
        <v>0.5</v>
      </c>
      <c r="I42" s="2">
        <v>0</v>
      </c>
      <c r="J42" s="2">
        <v>0</v>
      </c>
      <c r="K42" s="2">
        <f>8/2</f>
        <v>4</v>
      </c>
      <c r="L42">
        <f>4/F42</f>
        <v>8</v>
      </c>
    </row>
    <row r="43" spans="1:12" x14ac:dyDescent="0.25">
      <c r="C43" s="2" t="s">
        <v>7</v>
      </c>
      <c r="D43" s="1">
        <f>1*(D31)+D32</f>
        <v>0</v>
      </c>
      <c r="E43" s="2">
        <v>0</v>
      </c>
      <c r="F43" s="11">
        <v>1.5</v>
      </c>
      <c r="G43" s="1">
        <v>0</v>
      </c>
      <c r="H43" s="1">
        <v>0.5</v>
      </c>
      <c r="I43" s="1">
        <v>1</v>
      </c>
      <c r="J43" s="1">
        <f t="shared" ref="J43" si="4">1*(J31)+J32</f>
        <v>0</v>
      </c>
      <c r="K43" s="1">
        <v>5</v>
      </c>
      <c r="L43">
        <f>5/F43</f>
        <v>3.3333333333333335</v>
      </c>
    </row>
    <row r="44" spans="1:12" x14ac:dyDescent="0.25">
      <c r="C44" s="12" t="s">
        <v>8</v>
      </c>
      <c r="D44" s="11">
        <v>0</v>
      </c>
      <c r="E44" s="12">
        <v>0</v>
      </c>
      <c r="F44" s="11">
        <v>1</v>
      </c>
      <c r="G44" s="11">
        <v>0</v>
      </c>
      <c r="H44" s="11">
        <v>0</v>
      </c>
      <c r="I44" s="11">
        <v>0</v>
      </c>
      <c r="J44" s="11">
        <v>1</v>
      </c>
      <c r="K44" s="11">
        <v>2</v>
      </c>
      <c r="L44">
        <f>2/1</f>
        <v>2</v>
      </c>
    </row>
    <row r="46" spans="1:12" x14ac:dyDescent="0.25">
      <c r="C46" s="17" t="s">
        <v>31</v>
      </c>
      <c r="D46" s="18"/>
      <c r="E46" s="18"/>
    </row>
    <row r="47" spans="1:12" x14ac:dyDescent="0.25">
      <c r="C47" s="1"/>
      <c r="D47" s="2" t="s">
        <v>4</v>
      </c>
      <c r="E47" s="2" t="s">
        <v>0</v>
      </c>
      <c r="F47" s="2" t="s">
        <v>1</v>
      </c>
      <c r="G47" s="2" t="s">
        <v>5</v>
      </c>
      <c r="H47" s="2" t="s">
        <v>6</v>
      </c>
      <c r="I47" s="2" t="s">
        <v>7</v>
      </c>
      <c r="J47" s="2" t="s">
        <v>8</v>
      </c>
      <c r="K47" s="2" t="s">
        <v>16</v>
      </c>
    </row>
    <row r="48" spans="1:12" x14ac:dyDescent="0.25">
      <c r="C48" s="2" t="s">
        <v>4</v>
      </c>
      <c r="D48" s="1">
        <v>1</v>
      </c>
      <c r="E48" s="2">
        <v>0</v>
      </c>
      <c r="F48" s="11">
        <f>1/2*(F44)+F40</f>
        <v>0</v>
      </c>
      <c r="G48" s="11">
        <f t="shared" ref="G48:K48" si="5">1/2*(G44)+G40</f>
        <v>0</v>
      </c>
      <c r="H48" s="11">
        <f>1/2*(H44)+H40</f>
        <v>1.5</v>
      </c>
      <c r="I48" s="11">
        <f t="shared" si="5"/>
        <v>0</v>
      </c>
      <c r="J48" s="11">
        <f t="shared" si="5"/>
        <v>0.5</v>
      </c>
      <c r="K48" s="11">
        <f t="shared" si="5"/>
        <v>13</v>
      </c>
    </row>
    <row r="49" spans="3:11" x14ac:dyDescent="0.25">
      <c r="C49" s="2" t="s">
        <v>5</v>
      </c>
      <c r="D49" s="1">
        <v>1</v>
      </c>
      <c r="E49" s="2">
        <v>0</v>
      </c>
      <c r="F49" s="11">
        <f>-0.5*(F44)+F41</f>
        <v>0</v>
      </c>
      <c r="G49" s="11">
        <f t="shared" ref="G49:K49" si="6">-0.5*(G44)+G41</f>
        <v>1</v>
      </c>
      <c r="H49" s="11">
        <f t="shared" si="6"/>
        <v>-0.5</v>
      </c>
      <c r="I49" s="11">
        <f t="shared" si="6"/>
        <v>0</v>
      </c>
      <c r="J49" s="11">
        <f t="shared" si="6"/>
        <v>-0.5</v>
      </c>
      <c r="K49" s="11">
        <f t="shared" si="6"/>
        <v>1</v>
      </c>
    </row>
    <row r="50" spans="3:11" x14ac:dyDescent="0.25">
      <c r="C50" s="2" t="s">
        <v>0</v>
      </c>
      <c r="D50" s="2">
        <v>0</v>
      </c>
      <c r="E50" s="2">
        <f>2/$A$21</f>
        <v>1</v>
      </c>
      <c r="F50" s="12">
        <f>-0.5*(F44)+F42</f>
        <v>0</v>
      </c>
      <c r="G50" s="12">
        <f t="shared" ref="G50:K50" si="7">-0.5*(G44)+G42</f>
        <v>0</v>
      </c>
      <c r="H50" s="12">
        <f t="shared" si="7"/>
        <v>0.5</v>
      </c>
      <c r="I50" s="12">
        <f t="shared" si="7"/>
        <v>0</v>
      </c>
      <c r="J50" s="12">
        <f t="shared" si="7"/>
        <v>-0.5</v>
      </c>
      <c r="K50" s="12">
        <f t="shared" si="7"/>
        <v>3</v>
      </c>
    </row>
    <row r="51" spans="3:11" x14ac:dyDescent="0.25">
      <c r="C51" s="2" t="s">
        <v>7</v>
      </c>
      <c r="D51" s="1">
        <v>0</v>
      </c>
      <c r="E51" s="2">
        <v>0</v>
      </c>
      <c r="F51" s="11">
        <f>-1.5*(F44)+F43</f>
        <v>0</v>
      </c>
      <c r="G51" s="11">
        <f t="shared" ref="G51:K51" si="8">-1.5*(G44)+G43</f>
        <v>0</v>
      </c>
      <c r="H51" s="11">
        <f t="shared" si="8"/>
        <v>0.5</v>
      </c>
      <c r="I51" s="11">
        <f t="shared" si="8"/>
        <v>1</v>
      </c>
      <c r="J51" s="11">
        <f t="shared" si="8"/>
        <v>-1.5</v>
      </c>
      <c r="K51" s="11">
        <f t="shared" si="8"/>
        <v>2</v>
      </c>
    </row>
    <row r="52" spans="3:11" x14ac:dyDescent="0.25">
      <c r="C52" s="12" t="s">
        <v>1</v>
      </c>
      <c r="D52" s="11">
        <v>0</v>
      </c>
      <c r="E52" s="12">
        <v>0</v>
      </c>
      <c r="F52" s="13">
        <v>1</v>
      </c>
      <c r="G52" s="11">
        <v>0</v>
      </c>
      <c r="H52" s="11">
        <v>0</v>
      </c>
      <c r="I52" s="11">
        <v>0</v>
      </c>
      <c r="J52" s="11">
        <v>1</v>
      </c>
      <c r="K52" s="11">
        <v>2</v>
      </c>
    </row>
  </sheetData>
  <mergeCells count="4">
    <mergeCell ref="C25:E25"/>
    <mergeCell ref="C27:J27"/>
    <mergeCell ref="C37:K37"/>
    <mergeCell ref="C46:E4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52717-8B53-41D6-91C0-A1CBC418A3C8}">
  <dimension ref="B3:J7"/>
  <sheetViews>
    <sheetView tabSelected="1" workbookViewId="0">
      <selection activeCell="I15" sqref="I15"/>
    </sheetView>
  </sheetViews>
  <sheetFormatPr baseColWidth="10" defaultRowHeight="15" x14ac:dyDescent="0.25"/>
  <sheetData>
    <row r="3" spans="2:10" x14ac:dyDescent="0.25">
      <c r="B3" s="1"/>
      <c r="C3" s="2" t="s">
        <v>4</v>
      </c>
      <c r="D3" s="19" t="s">
        <v>0</v>
      </c>
      <c r="E3" s="2" t="s">
        <v>1</v>
      </c>
      <c r="F3" s="2" t="s">
        <v>5</v>
      </c>
      <c r="G3" s="2" t="s">
        <v>6</v>
      </c>
      <c r="H3" s="2" t="s">
        <v>7</v>
      </c>
      <c r="I3" s="2" t="s">
        <v>16</v>
      </c>
      <c r="J3" s="4" t="s">
        <v>9</v>
      </c>
    </row>
    <row r="4" spans="2:10" x14ac:dyDescent="0.25">
      <c r="B4" s="2" t="s">
        <v>4</v>
      </c>
      <c r="C4" s="1"/>
      <c r="D4" s="20"/>
      <c r="E4" s="1"/>
      <c r="F4" s="1"/>
      <c r="G4" s="1"/>
      <c r="H4" s="1"/>
      <c r="I4" s="1"/>
    </row>
    <row r="5" spans="2:10" x14ac:dyDescent="0.25">
      <c r="B5" s="2" t="s">
        <v>5</v>
      </c>
      <c r="C5" s="1"/>
      <c r="D5" s="20"/>
      <c r="E5" s="1"/>
      <c r="F5" s="1"/>
      <c r="G5" s="1"/>
      <c r="H5" s="1"/>
      <c r="I5" s="1"/>
    </row>
    <row r="6" spans="2:10" x14ac:dyDescent="0.25">
      <c r="B6" s="19" t="s">
        <v>6</v>
      </c>
      <c r="C6" s="20"/>
      <c r="D6" s="20"/>
      <c r="E6" s="20"/>
      <c r="F6" s="20"/>
      <c r="G6" s="20"/>
      <c r="H6" s="20"/>
      <c r="I6" s="20"/>
      <c r="J6" s="21"/>
    </row>
    <row r="7" spans="2:10" x14ac:dyDescent="0.25">
      <c r="B7" s="2" t="s">
        <v>7</v>
      </c>
      <c r="C7" s="1"/>
      <c r="D7" s="20"/>
      <c r="E7" s="1"/>
      <c r="F7" s="1"/>
      <c r="G7" s="1"/>
      <c r="H7" s="1"/>
      <c r="I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44F2C-4175-4B0B-9795-1206AB45B6A8}">
  <dimension ref="C3:L8"/>
  <sheetViews>
    <sheetView workbookViewId="0">
      <selection activeCell="E9" sqref="E9"/>
    </sheetView>
  </sheetViews>
  <sheetFormatPr baseColWidth="10" defaultRowHeight="15" x14ac:dyDescent="0.25"/>
  <sheetData>
    <row r="3" spans="3:12" x14ac:dyDescent="0.25">
      <c r="C3" s="1"/>
      <c r="D3" s="2" t="s">
        <v>4</v>
      </c>
      <c r="E3" s="7" t="s">
        <v>0</v>
      </c>
      <c r="F3" s="2" t="s">
        <v>1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16</v>
      </c>
      <c r="L3" s="4" t="s">
        <v>9</v>
      </c>
    </row>
    <row r="4" spans="3:12" x14ac:dyDescent="0.25">
      <c r="C4" s="2" t="s">
        <v>4</v>
      </c>
    </row>
    <row r="5" spans="3:12" x14ac:dyDescent="0.25">
      <c r="C5" s="2" t="s">
        <v>5</v>
      </c>
    </row>
    <row r="6" spans="3:12" x14ac:dyDescent="0.25">
      <c r="C6" s="7" t="s">
        <v>6</v>
      </c>
    </row>
    <row r="7" spans="3:12" x14ac:dyDescent="0.25">
      <c r="C7" s="2" t="s">
        <v>7</v>
      </c>
    </row>
    <row r="8" spans="3:12" x14ac:dyDescent="0.25">
      <c r="C8" s="2" t="s">
        <v>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33964-8890-48B1-9E8B-EF5DC9E4B14F}">
  <dimension ref="B3:F12"/>
  <sheetViews>
    <sheetView workbookViewId="0">
      <selection activeCell="C9" sqref="C9"/>
    </sheetView>
  </sheetViews>
  <sheetFormatPr baseColWidth="10" defaultRowHeight="15" x14ac:dyDescent="0.25"/>
  <sheetData>
    <row r="3" spans="2:6" x14ac:dyDescent="0.25">
      <c r="B3" s="2" t="s">
        <v>32</v>
      </c>
      <c r="C3" s="2" t="s">
        <v>44</v>
      </c>
      <c r="D3" s="2" t="s">
        <v>40</v>
      </c>
      <c r="E3" s="2" t="s">
        <v>41</v>
      </c>
      <c r="F3" s="2" t="s">
        <v>33</v>
      </c>
    </row>
    <row r="4" spans="2:6" x14ac:dyDescent="0.25">
      <c r="B4" s="1" t="s">
        <v>34</v>
      </c>
      <c r="C4" s="1">
        <v>15</v>
      </c>
      <c r="D4" s="1">
        <v>25</v>
      </c>
      <c r="E4" s="1">
        <f>100-C4-D4</f>
        <v>60</v>
      </c>
      <c r="F4" s="1">
        <v>6</v>
      </c>
    </row>
    <row r="5" spans="2:6" x14ac:dyDescent="0.25">
      <c r="B5" s="1" t="s">
        <v>35</v>
      </c>
      <c r="C5" s="1">
        <v>27</v>
      </c>
      <c r="D5" s="1">
        <v>21</v>
      </c>
      <c r="E5" s="1">
        <f t="shared" ref="E5:E9" si="0">100-C5-D5</f>
        <v>52</v>
      </c>
      <c r="F5" s="1">
        <v>17</v>
      </c>
    </row>
    <row r="6" spans="2:6" x14ac:dyDescent="0.25">
      <c r="B6" s="1" t="s">
        <v>36</v>
      </c>
      <c r="C6" s="1">
        <v>11</v>
      </c>
      <c r="D6" s="1">
        <v>20</v>
      </c>
      <c r="E6" s="1">
        <f t="shared" si="0"/>
        <v>69</v>
      </c>
      <c r="F6" s="1">
        <v>21</v>
      </c>
    </row>
    <row r="7" spans="2:6" x14ac:dyDescent="0.25">
      <c r="B7" s="1" t="s">
        <v>37</v>
      </c>
      <c r="C7" s="1">
        <v>17</v>
      </c>
      <c r="D7" s="1">
        <v>28</v>
      </c>
      <c r="E7" s="1">
        <f t="shared" si="0"/>
        <v>55</v>
      </c>
      <c r="F7" s="1">
        <v>23</v>
      </c>
    </row>
    <row r="8" spans="2:6" x14ac:dyDescent="0.25">
      <c r="B8" s="1" t="s">
        <v>38</v>
      </c>
      <c r="C8" s="1">
        <v>25</v>
      </c>
      <c r="D8" s="1">
        <v>29</v>
      </c>
      <c r="E8" s="1">
        <f t="shared" si="0"/>
        <v>46</v>
      </c>
      <c r="F8" s="1">
        <v>18</v>
      </c>
    </row>
    <row r="9" spans="2:6" x14ac:dyDescent="0.25">
      <c r="B9" s="1" t="s">
        <v>39</v>
      </c>
      <c r="C9" s="1">
        <v>14</v>
      </c>
      <c r="D9" s="1">
        <v>22</v>
      </c>
      <c r="E9" s="1">
        <f t="shared" si="0"/>
        <v>64</v>
      </c>
      <c r="F9" s="1">
        <v>13</v>
      </c>
    </row>
    <row r="11" spans="2:6" x14ac:dyDescent="0.25">
      <c r="B11" t="s">
        <v>42</v>
      </c>
    </row>
    <row r="12" spans="2:6" x14ac:dyDescent="0.25">
      <c r="B12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164F9-4CBD-4802-9061-16078026F2B9}">
  <dimension ref="B3:F9"/>
  <sheetViews>
    <sheetView workbookViewId="0">
      <selection activeCell="M20" sqref="M20"/>
    </sheetView>
  </sheetViews>
  <sheetFormatPr baseColWidth="10" defaultRowHeight="15" x14ac:dyDescent="0.25"/>
  <sheetData>
    <row r="3" spans="2:6" x14ac:dyDescent="0.25">
      <c r="B3" s="2" t="s">
        <v>32</v>
      </c>
      <c r="C3" s="2" t="s">
        <v>47</v>
      </c>
      <c r="E3" s="14" t="s">
        <v>0</v>
      </c>
      <c r="F3" s="14" t="s">
        <v>1</v>
      </c>
    </row>
    <row r="4" spans="2:6" x14ac:dyDescent="0.25">
      <c r="B4" s="1" t="s">
        <v>45</v>
      </c>
      <c r="C4" s="1">
        <v>18</v>
      </c>
      <c r="E4" s="1">
        <v>0</v>
      </c>
      <c r="F4" s="1">
        <v>5</v>
      </c>
    </row>
    <row r="5" spans="2:6" x14ac:dyDescent="0.25">
      <c r="B5" s="1" t="s">
        <v>46</v>
      </c>
      <c r="C5" s="1">
        <v>13</v>
      </c>
      <c r="E5" s="1">
        <v>10</v>
      </c>
      <c r="F5" s="1">
        <v>0</v>
      </c>
    </row>
    <row r="6" spans="2:6" x14ac:dyDescent="0.25">
      <c r="E6" s="1">
        <v>0</v>
      </c>
      <c r="F6" s="1">
        <v>12</v>
      </c>
    </row>
    <row r="7" spans="2:6" x14ac:dyDescent="0.25">
      <c r="E7" s="1">
        <v>6</v>
      </c>
      <c r="F7" s="1">
        <v>0</v>
      </c>
    </row>
    <row r="8" spans="2:6" x14ac:dyDescent="0.25">
      <c r="E8" s="1">
        <v>0</v>
      </c>
      <c r="F8" s="1">
        <v>5</v>
      </c>
    </row>
    <row r="9" spans="2:6" x14ac:dyDescent="0.25">
      <c r="E9" s="1">
        <v>15</v>
      </c>
      <c r="F9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Hoja1</vt:lpstr>
      <vt:lpstr>Hoja2</vt:lpstr>
      <vt:lpstr>Ejercicio tutoría</vt:lpstr>
      <vt:lpstr>Minimización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De Los Angeles Acosta Mendez</dc:creator>
  <cp:lastModifiedBy>Maria De Los Angeles Acosta Mendez</cp:lastModifiedBy>
  <dcterms:created xsi:type="dcterms:W3CDTF">2024-03-16T23:09:17Z</dcterms:created>
  <dcterms:modified xsi:type="dcterms:W3CDTF">2024-04-06T04:57:18Z</dcterms:modified>
</cp:coreProperties>
</file>