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DT05931\Downloads\"/>
    </mc:Choice>
  </mc:AlternateContent>
  <xr:revisionPtr revIDLastSave="0" documentId="13_ncr:1_{F33A83AA-EEE8-47AA-A477-F7CE5E7DDB58}" xr6:coauthVersionLast="47" xr6:coauthVersionMax="47" xr10:uidLastSave="{00000000-0000-0000-0000-000000000000}"/>
  <bookViews>
    <workbookView xWindow="828" yWindow="-108" windowWidth="22320" windowHeight="13176" xr2:uid="{08082394-4DC5-41C5-A759-A4D7958943B1}"/>
  </bookViews>
  <sheets>
    <sheet name="EU-sources" sheetId="2" r:id="rId1"/>
    <sheet name="EU-data" sheetId="1" r:id="rId2"/>
    <sheet name="EU-epsg" sheetId="3" r:id="rId3"/>
  </sheets>
  <definedNames>
    <definedName name="_xlnm._FilterDatabase" localSheetId="1" hidden="1">'EU-data'!$A$3:$S$49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34" i="1"/>
  <c r="Q35" i="1"/>
  <c r="Q4" i="1"/>
  <c r="P4" i="1"/>
  <c r="P7" i="1"/>
  <c r="S7" i="1" s="1"/>
  <c r="P8" i="1"/>
  <c r="P9" i="1"/>
  <c r="P10" i="1"/>
  <c r="P11" i="1"/>
  <c r="P12" i="1"/>
  <c r="P13" i="1"/>
  <c r="P14" i="1"/>
  <c r="P15" i="1"/>
  <c r="P16" i="1"/>
  <c r="P17" i="1"/>
  <c r="P18" i="1"/>
  <c r="S18" i="1" s="1"/>
  <c r="P19" i="1"/>
  <c r="S19" i="1" s="1"/>
  <c r="P20" i="1"/>
  <c r="P21" i="1"/>
  <c r="P22" i="1"/>
  <c r="P23" i="1"/>
  <c r="P24" i="1"/>
  <c r="P25" i="1"/>
  <c r="P26" i="1"/>
  <c r="S26" i="1" s="1"/>
  <c r="P27" i="1"/>
  <c r="P28" i="1"/>
  <c r="P29" i="1"/>
  <c r="P30" i="1"/>
  <c r="S30" i="1" s="1"/>
  <c r="P31" i="1"/>
  <c r="S31" i="1" s="1"/>
  <c r="P32" i="1"/>
  <c r="P33" i="1"/>
  <c r="P36" i="1"/>
  <c r="P37" i="1"/>
  <c r="P38" i="1"/>
  <c r="P39" i="1"/>
  <c r="P40" i="1"/>
  <c r="S40" i="1" s="1"/>
  <c r="P41" i="1"/>
  <c r="P42" i="1"/>
  <c r="P43" i="1"/>
  <c r="P44" i="1"/>
  <c r="S44" i="1" s="1"/>
  <c r="P45" i="1"/>
  <c r="S45" i="1" s="1"/>
  <c r="P46" i="1"/>
  <c r="P47" i="1"/>
  <c r="P48" i="1"/>
  <c r="P49" i="1"/>
  <c r="P34" i="1"/>
  <c r="P35" i="1"/>
  <c r="P5" i="1"/>
  <c r="S5" i="1" s="1"/>
  <c r="P6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34" i="1"/>
  <c r="R35" i="1"/>
  <c r="R5" i="1"/>
  <c r="R4" i="1"/>
  <c r="E43" i="1"/>
  <c r="E44" i="1"/>
  <c r="E45" i="1"/>
  <c r="E46" i="1"/>
  <c r="E47" i="1"/>
  <c r="E48" i="1"/>
  <c r="E34" i="1"/>
  <c r="E35" i="1"/>
  <c r="E23" i="1"/>
  <c r="E24" i="1"/>
  <c r="E22" i="1"/>
  <c r="E5" i="1"/>
  <c r="E6" i="1"/>
  <c r="E8" i="1"/>
  <c r="E9" i="1"/>
  <c r="E10" i="1"/>
  <c r="E11" i="1"/>
  <c r="E13" i="1"/>
  <c r="E14" i="1"/>
  <c r="E16" i="1"/>
  <c r="E18" i="1"/>
  <c r="E19" i="1"/>
  <c r="E20" i="1"/>
  <c r="E21" i="1"/>
  <c r="E25" i="1"/>
  <c r="E26" i="1"/>
  <c r="E27" i="1"/>
  <c r="E28" i="1"/>
  <c r="E29" i="1"/>
  <c r="E30" i="1"/>
  <c r="E32" i="1"/>
  <c r="E36" i="1"/>
  <c r="E37" i="1"/>
  <c r="E39" i="1"/>
  <c r="E40" i="1"/>
  <c r="E41" i="1"/>
  <c r="E42" i="1"/>
  <c r="E4" i="1"/>
  <c r="S14" i="1" l="1"/>
  <c r="S41" i="1"/>
  <c r="S27" i="1"/>
  <c r="S15" i="1"/>
  <c r="S35" i="1"/>
  <c r="S39" i="1"/>
  <c r="S25" i="1"/>
  <c r="S42" i="1"/>
  <c r="S28" i="1"/>
  <c r="S46" i="1"/>
  <c r="S32" i="1"/>
  <c r="S20" i="1"/>
  <c r="S34" i="1"/>
  <c r="S38" i="1"/>
  <c r="S24" i="1"/>
  <c r="S12" i="1"/>
  <c r="S4" i="1"/>
  <c r="S43" i="1"/>
  <c r="S29" i="1"/>
  <c r="S17" i="1"/>
  <c r="S16" i="1"/>
  <c r="S49" i="1"/>
  <c r="S37" i="1"/>
  <c r="S13" i="1"/>
  <c r="S48" i="1"/>
  <c r="S36" i="1"/>
  <c r="S47" i="1"/>
  <c r="S23" i="1"/>
  <c r="S11" i="1"/>
  <c r="S22" i="1"/>
  <c r="S10" i="1"/>
  <c r="S33" i="1"/>
  <c r="S21" i="1"/>
  <c r="S9" i="1"/>
  <c r="S8" i="1"/>
  <c r="S6" i="1"/>
</calcChain>
</file>

<file path=xl/sharedStrings.xml><?xml version="1.0" encoding="utf-8"?>
<sst xmlns="http://schemas.openxmlformats.org/spreadsheetml/2006/main" count="735" uniqueCount="126">
  <si>
    <t>Electrification (%) (yes+contact_line)</t>
  </si>
  <si>
    <t>Austria</t>
  </si>
  <si>
    <t>OSM</t>
  </si>
  <si>
    <t>Open data</t>
  </si>
  <si>
    <t>Belgium</t>
  </si>
  <si>
    <t>X</t>
  </si>
  <si>
    <t>Bulgaria</t>
  </si>
  <si>
    <t>Croatia</t>
  </si>
  <si>
    <t>Denmark</t>
  </si>
  <si>
    <t>Estonia</t>
  </si>
  <si>
    <t>Finland</t>
  </si>
  <si>
    <t>yes</t>
  </si>
  <si>
    <t>France</t>
  </si>
  <si>
    <t>Germany</t>
  </si>
  <si>
    <t>?</t>
  </si>
  <si>
    <t>Greece</t>
  </si>
  <si>
    <t>Hungary</t>
  </si>
  <si>
    <t>Ireland</t>
  </si>
  <si>
    <t>Italy</t>
  </si>
  <si>
    <t>Latvia</t>
  </si>
  <si>
    <t>Lithuania</t>
  </si>
  <si>
    <t>Luxembourg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</si>
  <si>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</si>
  <si>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</si>
  <si>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</si>
  <si>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</si>
  <si>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</si>
  <si>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</si>
  <si>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</si>
  <si>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</si>
  <si>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</si>
  <si>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Norway</t>
  </si>
  <si>
    <t>Pays</t>
  </si>
  <si>
    <t>Source</t>
  </si>
  <si>
    <t>Creative Commons https://creativecommons.org/licenses/by/3.0/at/deed.de</t>
  </si>
  <si>
    <t>CC0 - CC0 1.0 Universel</t>
  </si>
  <si>
    <t>Creative Commons 4.0 By</t>
  </si>
  <si>
    <t>ODbl</t>
  </si>
  <si>
    <t>CC BY 4.0</t>
  </si>
  <si>
    <t>Creative Commons Attribution 3.0</t>
  </si>
  <si>
    <t>UK Open Government Licence</t>
  </si>
  <si>
    <t>EPSG</t>
  </si>
  <si>
    <t>no</t>
  </si>
  <si>
    <t>http://www.pcn.minambiente.it/geoportal/catalog/search/resource/details.page?uuid=m_amte%3A299FN3%3Aad5f561e-1e56-4b2b-f504-fe4ff7a9e446</t>
  </si>
  <si>
    <t>https://data.sbb.ch/explore/dataset/linie-mit-polygon/map/?location=10,46.99847,7.7466&amp;basemap=00c4d6</t>
  </si>
  <si>
    <t>Licence spécifique a priori compatible : https://data.sbb.ch/page/licence/</t>
  </si>
  <si>
    <t>Electrification %</t>
  </si>
  <si>
    <t>x</t>
  </si>
  <si>
    <t>Tracks (km)</t>
  </si>
  <si>
    <t>Signals</t>
  </si>
  <si>
    <t>Switches</t>
  </si>
  <si>
    <t>Curves</t>
  </si>
  <si>
    <t>Slopes</t>
  </si>
  <si>
    <t>Speed limit</t>
  </si>
  <si>
    <t>Loading gauge</t>
  </si>
  <si>
    <t>only by line</t>
  </si>
  <si>
    <t>LURESGKL</t>
  </si>
  <si>
    <t>CC0</t>
  </si>
  <si>
    <t>Real-time position of trains</t>
  </si>
  <si>
    <t>Norsk lisens for offentlige data (NLOD) 1.0</t>
  </si>
  <si>
    <t>Netherlands</t>
  </si>
  <si>
    <t>Czechia</t>
  </si>
  <si>
    <t>Compatible</t>
  </si>
  <si>
    <t>No license provided</t>
  </si>
  <si>
    <t>Probably, but must ask</t>
  </si>
  <si>
    <t>No open data found</t>
  </si>
  <si>
    <t>Stations / Operational points</t>
  </si>
  <si>
    <t>RINF</t>
  </si>
  <si>
    <t>railway=signal</t>
  </si>
  <si>
    <t>railway=station or railway=halt</t>
  </si>
  <si>
    <t>partial</t>
  </si>
  <si>
    <t>CC-BY 4.0</t>
  </si>
  <si>
    <t>https://kartta.paikkatietoikkuna.fi/?lang=en</t>
  </si>
  <si>
    <t>https://www.maanmittauslaitos.fi/en/e-services/geodata-portal-paikkatietoikkuna</t>
  </si>
  <si>
    <t>railway=milestone</t>
  </si>
  <si>
    <t>https://data.gov.ie/dataset/rail-network-osi-national-250k-map-of-ireland6?package_type=dataset</t>
  </si>
  <si>
    <t>Electrification</t>
  </si>
  <si>
    <t>Necessity</t>
  </si>
  <si>
    <t>required</t>
  </si>
  <si>
    <t>optional</t>
  </si>
  <si>
    <t>can be guessed</t>
  </si>
  <si>
    <t>bonus</t>
  </si>
  <si>
    <t>Nb of required</t>
  </si>
  <si>
    <t>Nb of optional</t>
  </si>
  <si>
    <t>Nb of can be guessed</t>
  </si>
  <si>
    <t>OSM tags</t>
  </si>
  <si>
    <t>railway=rail or railway=narrow_gauge or railway=light_rail</t>
  </si>
  <si>
    <t>electrified=yes or electrified=contact_line or electrified=rail</t>
  </si>
  <si>
    <t>maxspeed=*</t>
  </si>
  <si>
    <t>incline=*</t>
  </si>
  <si>
    <t>loading_gauge=*</t>
  </si>
  <si>
    <t>railway=switch and relation restriction or turn_right</t>
  </si>
  <si>
    <t>Country</t>
  </si>
  <si>
    <t>License</t>
  </si>
  <si>
    <t>License compatibility</t>
  </si>
  <si>
    <t>Milestones</t>
  </si>
  <si>
    <t>Indicator</t>
  </si>
  <si>
    <t>Usability</t>
  </si>
  <si>
    <t xml:space="preserve">https://data.oebb.at/oebb?dataset=uddi:77ce2fcf-1712-11e8-b619-a385d0a26832 </t>
  </si>
  <si>
    <t xml:space="preserve">https://opendata.infrabel.be/explore/dataset/geografische-positie-van-alle-spoorsegmenten/information/ </t>
  </si>
  <si>
    <t xml:space="preserve">https://geodata-banedanmark.opendata.arcgis.com/search?collection=Dataset </t>
  </si>
  <si>
    <t xml:space="preserve">https://geodata.gov.gr/en/dataset/siderodromiko-diktuo-elladas </t>
  </si>
  <si>
    <t xml:space="preserve">https://data.deutschebahn.com/dataset/geo-strecke.html </t>
  </si>
  <si>
    <t xml:space="preserve">https://data.sncf.com/explore/dataset/fichier-de-formes-des-voies-du-reseau-ferre-national/information/ </t>
  </si>
  <si>
    <t xml:space="preserve">https://www.geoportal.lt/metadata-catalog/catalog/search/resource/details.page?uuid=%7B438DA6EB-6632-4BDF-8765-CD4085C5FC37%7D </t>
  </si>
  <si>
    <t xml:space="preserve">https://catalog.inspire.geoportail.lu/geonetwork/srv/eng/catalog.search#/metadata/78987edc-ebc7-4614-9f5a-3cdc1a6997a0 </t>
  </si>
  <si>
    <t xml:space="preserve">https://data.overheid.nl/dataset/prorail-spoorgeometrie </t>
  </si>
  <si>
    <t xml:space="preserve">https://dados.gov.pt/fr/datasets/rede-ferroviaria-nacional/ </t>
  </si>
  <si>
    <t xml:space="preserve">https://opendata.esri.es/maps/c68d7c5e350c47cb9ad7ac491c327115/about </t>
  </si>
  <si>
    <t xml:space="preserve">https://www.networkrail.co.uk/who-we-are/transparency-and-ethics/transparency/open-data-feeds/ </t>
  </si>
  <si>
    <t xml:space="preserve">https://kartkatalog.geonorge.no/metadata/jernbane-banenettverk/c3da3591-cded-4584-a4b1-bc61b7d1f4f2 </t>
  </si>
  <si>
    <t xml:space="preserve">https://rinf.era.europa.eu/API/Help </t>
  </si>
  <si>
    <t xml:space="preserve">https://vayla.fi/en/transport-network/data/open-data/transport-network-data </t>
  </si>
  <si>
    <t xml:space="preserve">https://avoinapi.vaylapilvi.fi/vaylatiedot/ows?service=wfs&amp;request=getCapabilities </t>
  </si>
  <si>
    <t>Creative Commons CC0</t>
  </si>
  <si>
    <t>https://bransch.trafikverket.se/en/startpage/operations/Operations-road/Traffic-information/Real-time-traffic-information/Technical-pages-for-subscribers---Real-time-traffic-information/</t>
  </si>
  <si>
    <t>https://www.geoportal.gov.pl/</t>
  </si>
  <si>
    <t>Can't find download option</t>
  </si>
  <si>
    <t xml:space="preserve">https://geoportal.cuzk.cz/(S(2uvntyz4id3mqejiswzy1gm2))/Default.aspx?menu=2296&amp;mode=TextMeta&amp;side=mapy_data200&amp;metadataID=CZ-CUZK-DATA200-DOPRAVA-V </t>
  </si>
  <si>
    <t xml:space="preserve">https://www.geoportal.sk/en/inspire/download-data/ </t>
  </si>
  <si>
    <t xml:space="preserve">https://metadata.geoportaal.ee/geonetwork/srv/eng/catalog.search#/metadata/6abdb837-f1ac-4f85-9222-1cf58ed2a258 </t>
  </si>
  <si>
    <t>https://www.govdata.de/web/guest/daten/-/details/wfs-digitales-landschaftsmodell-1-250-000</t>
  </si>
  <si>
    <t>Probably, must ask</t>
  </si>
  <si>
    <t>? "Freie Nutzung"</t>
  </si>
  <si>
    <t>Germany (country data)</t>
  </si>
  <si>
    <t>Germany (DB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</si>
</sst>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 Unicode MS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4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 applyAlignment="1">
      <alignment horizontal="left" vertical="center" indent="1"/>
    </xf>
    <xf numFmtId="0" fontId="0" fillId="0" borderId="1" xfId="0" applyBorder="1"/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2" xfId="0" applyBorder="1" applyAlignment="1">
      <alignment horizontal="left" vertical="center" indent="1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0" borderId="0" xfId="0" applyFill="1"/>
    <xf numFmtId="3" fontId="0" fillId="0" borderId="0" xfId="0" applyNumberFormat="1" applyFill="1"/>
    <xf numFmtId="3" fontId="0" fillId="0" borderId="1" xfId="0" applyNumberFormat="1" applyFill="1" applyBorder="1"/>
    <xf numFmtId="3" fontId="0" fillId="0" borderId="2" xfId="0" applyNumberFormat="1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 applyAlignment="1">
      <alignment horizontal="left" vertical="center" indent="1"/>
    </xf>
    <xf numFmtId="0" fontId="1" fillId="0" borderId="2" xfId="0" applyFont="1" applyBorder="1" applyAlignment="1">
      <alignment horizontal="left" vertical="center" indent="1"/>
    </xf>
    <xf numFmtId="0" fontId="0" fillId="0" borderId="2" xfId="0" applyFill="1" applyBorder="1"/>
    <xf numFmtId="0" fontId="3" fillId="0" borderId="2" xfId="0" applyFont="1" applyBorder="1" applyAlignment="1">
      <alignment vertical="center"/>
    </xf>
    <xf numFmtId="0" fontId="0" fillId="0" borderId="0" xfId="0" applyBorder="1"/>
    <xf numFmtId="3" fontId="0" fillId="0" borderId="0" xfId="0" applyNumberFormat="1" applyFill="1" applyBorder="1"/>
    <xf numFmtId="0" fontId="0" fillId="0" borderId="1" xfId="0" applyFill="1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3" xfId="0" applyFill="1" applyBorder="1"/>
    <xf numFmtId="3" fontId="0" fillId="0" borderId="3" xfId="0" applyNumberFormat="1" applyFill="1" applyBorder="1"/>
    <xf numFmtId="0" fontId="0" fillId="0" borderId="3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1" xfId="0" applyFont="1" applyFill="1" applyBorder="1"/>
    <xf numFmtId="0" fontId="2" fillId="0" borderId="1" xfId="0" applyFont="1" applyFill="1" applyBorder="1"/>
    <xf numFmtId="0" fontId="0" fillId="0" borderId="0" xfId="0" applyFont="1" applyBorder="1"/>
    <xf numFmtId="0" fontId="2" fillId="0" borderId="4" xfId="0" applyFont="1" applyBorder="1"/>
    <xf numFmtId="0" fontId="0" fillId="0" borderId="4" xfId="0" applyFont="1" applyBorder="1"/>
    <xf numFmtId="0" fontId="0" fillId="0" borderId="4" xfId="0" applyBorder="1"/>
    <xf numFmtId="0" fontId="0" fillId="0" borderId="0" xfId="0" applyBorder="1" applyAlignment="1">
      <alignment horizontal="left" vertical="center" indent="1"/>
    </xf>
    <xf numFmtId="0" fontId="3" fillId="0" borderId="0" xfId="0" applyFont="1" applyBorder="1" applyAlignment="1">
      <alignment vertical="center"/>
    </xf>
    <xf numFmtId="0" fontId="5" fillId="0" borderId="0" xfId="0" applyFont="1" applyBorder="1"/>
    <xf numFmtId="0" fontId="2" fillId="0" borderId="0" xfId="0" applyFont="1" applyBorder="1"/>
    <xf numFmtId="0" fontId="2" fillId="0" borderId="0" xfId="0" applyFont="1" applyFill="1" applyBorder="1"/>
    <xf numFmtId="0" fontId="0" fillId="0" borderId="0" xfId="0" applyAlignment="1"/>
    <xf numFmtId="0" fontId="0" fillId="0" borderId="0" xfId="0" applyAlignment="1">
      <alignment horizontal="left" vertical="center"/>
    </xf>
    <xf numFmtId="0" fontId="0" fillId="3" borderId="0" xfId="0" applyFill="1" applyAlignment="1"/>
    <xf numFmtId="0" fontId="4" fillId="0" borderId="0" xfId="1" applyAlignment="1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</cellXfs>
  <cellStyles count="2">
    <cellStyle name="Lien hypertexte" xfId="1" builtinId="8"/>
    <cellStyle name="Normal" xfId="0" builtinId="0"/>
  </cellStyles>
  <dxfs count="7">
    <dxf>
      <fill>
        <patternFill>
          <bgColor theme="9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theme="9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88CE"/>
      <color rgb="FFFFB6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eodata.gov.gr/en/dataset/siderodromiko-diktuo-elladas" TargetMode="External"/><Relationship Id="rId13" Type="http://schemas.openxmlformats.org/officeDocument/2006/relationships/hyperlink" Target="https://data.overheid.nl/dataset/prorail-spoorgeometrie" TargetMode="External"/><Relationship Id="rId18" Type="http://schemas.openxmlformats.org/officeDocument/2006/relationships/hyperlink" Target="https://rinf.era.europa.eu/API/Help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data.gov.ie/dataset/rail-network-osi-national-250k-map-of-ireland6?package_type=dataset" TargetMode="External"/><Relationship Id="rId21" Type="http://schemas.openxmlformats.org/officeDocument/2006/relationships/hyperlink" Target="https://avoinapi.vaylapilvi.fi/vaylatiedot/ows?service=wfs&amp;request=getCapabilities" TargetMode="External"/><Relationship Id="rId7" Type="http://schemas.openxmlformats.org/officeDocument/2006/relationships/hyperlink" Target="https://geodata-banedanmark.opendata.arcgis.com/search?collection=Dataset" TargetMode="External"/><Relationship Id="rId12" Type="http://schemas.openxmlformats.org/officeDocument/2006/relationships/hyperlink" Target="https://catalog.inspire.geoportail.lu/geonetwork/srv/eng/catalog.search" TargetMode="External"/><Relationship Id="rId17" Type="http://schemas.openxmlformats.org/officeDocument/2006/relationships/hyperlink" Target="https://kartkatalog.geonorge.no/metadata/jernbane-banenettverk/c3da3591-cded-4584-a4b1-bc61b7d1f4f2" TargetMode="External"/><Relationship Id="rId25" Type="http://schemas.openxmlformats.org/officeDocument/2006/relationships/hyperlink" Target="https://metadata.geoportaal.ee/geonetwork/srv/eng/catalog.search" TargetMode="External"/><Relationship Id="rId2" Type="http://schemas.openxmlformats.org/officeDocument/2006/relationships/hyperlink" Target="https://kartta.paikkatietoikkuna.fi/?lang=en" TargetMode="External"/><Relationship Id="rId16" Type="http://schemas.openxmlformats.org/officeDocument/2006/relationships/hyperlink" Target="https://www.networkrail.co.uk/who-we-are/transparency-and-ethics/transparency/open-data-feeds/" TargetMode="External"/><Relationship Id="rId20" Type="http://schemas.openxmlformats.org/officeDocument/2006/relationships/hyperlink" Target="https://vayla.fi/en/transport-network/data/open-data/transport-network-data" TargetMode="External"/><Relationship Id="rId1" Type="http://schemas.openxmlformats.org/officeDocument/2006/relationships/hyperlink" Target="https://data.sbb.ch/explore/dataset/linie-mit-polygon/map/?location=10,46.99847,7.7466&amp;basemap=00c4d6" TargetMode="External"/><Relationship Id="rId6" Type="http://schemas.openxmlformats.org/officeDocument/2006/relationships/hyperlink" Target="https://opendata.infrabel.be/explore/dataset/geografische-positie-van-alle-spoorsegmenten/information/" TargetMode="External"/><Relationship Id="rId11" Type="http://schemas.openxmlformats.org/officeDocument/2006/relationships/hyperlink" Target="https://www.geoportal.lt/metadata-catalog/catalog/search/resource/details.page?uuid=%7B438DA6EB-6632-4BDF-8765-CD4085C5FC37%7D" TargetMode="External"/><Relationship Id="rId24" Type="http://schemas.openxmlformats.org/officeDocument/2006/relationships/hyperlink" Target="https://www.geoportal.sk/en/inspire/download-data/" TargetMode="External"/><Relationship Id="rId5" Type="http://schemas.openxmlformats.org/officeDocument/2006/relationships/hyperlink" Target="https://data.oebb.at/oebb?dataset=uddi:77ce2fcf-1712-11e8-b619-a385d0a26832" TargetMode="External"/><Relationship Id="rId15" Type="http://schemas.openxmlformats.org/officeDocument/2006/relationships/hyperlink" Target="https://opendata.esri.es/maps/c68d7c5e350c47cb9ad7ac491c327115/about" TargetMode="External"/><Relationship Id="rId23" Type="http://schemas.openxmlformats.org/officeDocument/2006/relationships/hyperlink" Target="https://geoportal.cuzk.cz/(S(2uvntyz4id3mqejiswzy1gm2))/Default.aspx?menu=2296&amp;mode=TextMeta&amp;side=mapy_data200&amp;metadataID=CZ-CUZK-DATA200-DOPRAVA-V" TargetMode="External"/><Relationship Id="rId10" Type="http://schemas.openxmlformats.org/officeDocument/2006/relationships/hyperlink" Target="https://data.sncf.com/explore/dataset/fichier-de-formes-des-voies-du-reseau-ferre-national/information/" TargetMode="External"/><Relationship Id="rId19" Type="http://schemas.openxmlformats.org/officeDocument/2006/relationships/hyperlink" Target="https://www.maanmittauslaitos.fi/en/e-services/geodata-portal-paikkatietoikkuna" TargetMode="External"/><Relationship Id="rId4" Type="http://schemas.openxmlformats.org/officeDocument/2006/relationships/hyperlink" Target="http://www.pcn.minambiente.it/geoportal/catalog/search/resource/details.page?uuid=m_amte%3A299FN3%3Aad5f561e-1e56-4b2b-f504-fe4ff7a9e446" TargetMode="External"/><Relationship Id="rId9" Type="http://schemas.openxmlformats.org/officeDocument/2006/relationships/hyperlink" Target="https://data.deutschebahn.com/dataset/geo-strecke.html" TargetMode="External"/><Relationship Id="rId14" Type="http://schemas.openxmlformats.org/officeDocument/2006/relationships/hyperlink" Target="https://dados.gov.pt/fr/datasets/rede-ferroviaria-nacional/" TargetMode="External"/><Relationship Id="rId22" Type="http://schemas.openxmlformats.org/officeDocument/2006/relationships/hyperlink" Target="https://www.geoportal.gov.p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F84F6-6F2E-4400-9EE5-AA383A878AAC}">
  <dimension ref="A1:G31"/>
  <sheetViews>
    <sheetView tabSelected="1" zoomScale="80" zoomScaleNormal="80" workbookViewId="0">
      <selection activeCell="A12" sqref="A12"/>
    </sheetView>
  </sheetViews>
  <sheetFormatPr baseColWidth="10" defaultColWidth="11.44140625" defaultRowHeight="14.4"/>
  <cols>
    <col min="1" max="1" width="12.6640625" customWidth="1"/>
    <col min="2" max="3" width="26.44140625" customWidth="1"/>
    <col min="4" max="4" width="54.109375" customWidth="1"/>
  </cols>
  <sheetData>
    <row r="1" spans="1:7">
      <c r="A1" s="3" t="s">
        <v>92</v>
      </c>
      <c r="B1" s="3" t="s">
        <v>93</v>
      </c>
      <c r="C1" s="3" t="s">
        <v>94</v>
      </c>
      <c r="D1" s="3" t="s">
        <v>33</v>
      </c>
      <c r="F1" s="3"/>
      <c r="G1" s="3"/>
    </row>
    <row r="2" spans="1:7">
      <c r="A2" s="1" t="s">
        <v>1</v>
      </c>
      <c r="B2" s="8" t="s">
        <v>34</v>
      </c>
      <c r="C2" s="8" t="s">
        <v>64</v>
      </c>
      <c r="D2" s="6" t="s">
        <v>98</v>
      </c>
    </row>
    <row r="3" spans="1:7">
      <c r="A3" s="1" t="s">
        <v>4</v>
      </c>
      <c r="B3" s="7" t="s">
        <v>35</v>
      </c>
      <c r="C3" s="7" t="s">
        <v>62</v>
      </c>
      <c r="D3" s="6" t="s">
        <v>99</v>
      </c>
    </row>
    <row r="4" spans="1:7">
      <c r="A4" s="1" t="s">
        <v>6</v>
      </c>
      <c r="B4" t="s">
        <v>65</v>
      </c>
      <c r="C4" t="s">
        <v>65</v>
      </c>
    </row>
    <row r="5" spans="1:7">
      <c r="A5" s="1" t="s">
        <v>7</v>
      </c>
      <c r="B5" t="s">
        <v>65</v>
      </c>
      <c r="C5" t="s">
        <v>65</v>
      </c>
    </row>
    <row r="6" spans="1:7">
      <c r="A6" s="1" t="s">
        <v>61</v>
      </c>
      <c r="B6" s="8" t="s">
        <v>38</v>
      </c>
      <c r="C6" s="8" t="s">
        <v>64</v>
      </c>
      <c r="D6" s="6" t="s">
        <v>118</v>
      </c>
    </row>
    <row r="7" spans="1:7">
      <c r="A7" s="1" t="s">
        <v>8</v>
      </c>
      <c r="B7" s="9" t="s">
        <v>14</v>
      </c>
      <c r="C7" s="9" t="s">
        <v>63</v>
      </c>
      <c r="D7" s="6" t="s">
        <v>100</v>
      </c>
    </row>
    <row r="8" spans="1:7">
      <c r="A8" s="1" t="s">
        <v>9</v>
      </c>
      <c r="B8" s="9" t="s">
        <v>14</v>
      </c>
      <c r="C8" s="9" t="s">
        <v>63</v>
      </c>
      <c r="D8" s="6" t="s">
        <v>120</v>
      </c>
    </row>
    <row r="9" spans="1:7" s="50" customFormat="1">
      <c r="A9" s="51" t="s">
        <v>10</v>
      </c>
      <c r="B9" s="52" t="s">
        <v>36</v>
      </c>
      <c r="C9" s="52" t="s">
        <v>64</v>
      </c>
      <c r="D9" s="53" t="s">
        <v>112</v>
      </c>
      <c r="E9" s="53" t="s">
        <v>72</v>
      </c>
      <c r="F9" s="53" t="s">
        <v>73</v>
      </c>
      <c r="G9" s="53" t="s">
        <v>113</v>
      </c>
    </row>
    <row r="10" spans="1:7">
      <c r="A10" s="1" t="s">
        <v>12</v>
      </c>
      <c r="B10" s="7" t="s">
        <v>37</v>
      </c>
      <c r="C10" s="7" t="s">
        <v>62</v>
      </c>
      <c r="D10" s="6" t="s">
        <v>103</v>
      </c>
    </row>
    <row r="11" spans="1:7">
      <c r="A11" s="1" t="s">
        <v>125</v>
      </c>
      <c r="B11" s="8" t="s">
        <v>38</v>
      </c>
      <c r="C11" s="8" t="s">
        <v>64</v>
      </c>
      <c r="D11" s="6" t="s">
        <v>102</v>
      </c>
    </row>
    <row r="12" spans="1:7">
      <c r="A12" s="1" t="s">
        <v>124</v>
      </c>
      <c r="B12" s="8" t="s">
        <v>123</v>
      </c>
      <c r="C12" s="8" t="s">
        <v>122</v>
      </c>
      <c r="D12" s="6" t="s">
        <v>121</v>
      </c>
    </row>
    <row r="13" spans="1:7">
      <c r="A13" s="1" t="s">
        <v>15</v>
      </c>
      <c r="B13" s="8" t="s">
        <v>39</v>
      </c>
      <c r="C13" s="8" t="s">
        <v>64</v>
      </c>
      <c r="D13" s="6" t="s">
        <v>101</v>
      </c>
    </row>
    <row r="14" spans="1:7">
      <c r="A14" s="1" t="s">
        <v>16</v>
      </c>
      <c r="B14" t="s">
        <v>65</v>
      </c>
      <c r="C14" s="20" t="s">
        <v>65</v>
      </c>
    </row>
    <row r="15" spans="1:7">
      <c r="A15" s="1" t="s">
        <v>17</v>
      </c>
      <c r="B15" s="8" t="s">
        <v>38</v>
      </c>
      <c r="C15" s="8" t="s">
        <v>64</v>
      </c>
      <c r="D15" s="6" t="s">
        <v>75</v>
      </c>
    </row>
    <row r="16" spans="1:7">
      <c r="A16" s="1" t="s">
        <v>18</v>
      </c>
      <c r="B16" s="9" t="s">
        <v>14</v>
      </c>
      <c r="C16" s="9" t="s">
        <v>63</v>
      </c>
      <c r="D16" s="6" t="s">
        <v>43</v>
      </c>
    </row>
    <row r="17" spans="1:5">
      <c r="A17" s="1" t="s">
        <v>19</v>
      </c>
      <c r="B17" t="s">
        <v>65</v>
      </c>
      <c r="C17" s="8" t="s">
        <v>65</v>
      </c>
    </row>
    <row r="18" spans="1:5">
      <c r="A18" s="1" t="s">
        <v>20</v>
      </c>
      <c r="B18" s="9" t="s">
        <v>14</v>
      </c>
      <c r="C18" s="9" t="s">
        <v>63</v>
      </c>
      <c r="D18" s="6" t="s">
        <v>104</v>
      </c>
    </row>
    <row r="19" spans="1:5">
      <c r="A19" s="1" t="s">
        <v>21</v>
      </c>
      <c r="B19" s="7" t="s">
        <v>57</v>
      </c>
      <c r="C19" s="7" t="s">
        <v>62</v>
      </c>
      <c r="D19" s="6" t="s">
        <v>105</v>
      </c>
    </row>
    <row r="20" spans="1:5">
      <c r="A20" s="1" t="s">
        <v>60</v>
      </c>
      <c r="B20" s="8" t="s">
        <v>38</v>
      </c>
      <c r="C20" s="8" t="s">
        <v>64</v>
      </c>
      <c r="D20" s="6" t="s">
        <v>106</v>
      </c>
    </row>
    <row r="21" spans="1:5">
      <c r="A21" s="1" t="s">
        <v>22</v>
      </c>
      <c r="B21" t="s">
        <v>65</v>
      </c>
      <c r="D21" s="6" t="s">
        <v>116</v>
      </c>
      <c r="E21" t="s">
        <v>117</v>
      </c>
    </row>
    <row r="22" spans="1:5">
      <c r="A22" s="1" t="s">
        <v>23</v>
      </c>
      <c r="B22" s="8" t="s">
        <v>38</v>
      </c>
      <c r="C22" s="8" t="s">
        <v>64</v>
      </c>
      <c r="D22" s="6" t="s">
        <v>107</v>
      </c>
    </row>
    <row r="23" spans="1:5">
      <c r="A23" s="1" t="s">
        <v>24</v>
      </c>
      <c r="B23" t="s">
        <v>65</v>
      </c>
    </row>
    <row r="24" spans="1:5">
      <c r="A24" s="1" t="s">
        <v>25</v>
      </c>
      <c r="B24" s="8" t="s">
        <v>38</v>
      </c>
      <c r="C24" s="8" t="s">
        <v>64</v>
      </c>
      <c r="D24" s="6" t="s">
        <v>119</v>
      </c>
    </row>
    <row r="25" spans="1:5">
      <c r="A25" s="1" t="s">
        <v>26</v>
      </c>
      <c r="B25" t="s">
        <v>65</v>
      </c>
    </row>
    <row r="26" spans="1:5">
      <c r="A26" s="1" t="s">
        <v>27</v>
      </c>
      <c r="B26" s="8" t="s">
        <v>71</v>
      </c>
      <c r="C26" s="8" t="s">
        <v>64</v>
      </c>
      <c r="D26" s="6" t="s">
        <v>108</v>
      </c>
    </row>
    <row r="27" spans="1:5">
      <c r="A27" s="1" t="s">
        <v>28</v>
      </c>
      <c r="B27" s="7" t="s">
        <v>114</v>
      </c>
      <c r="C27" s="7" t="s">
        <v>62</v>
      </c>
      <c r="D27" s="6" t="s">
        <v>115</v>
      </c>
    </row>
    <row r="28" spans="1:5">
      <c r="A28" s="1" t="s">
        <v>29</v>
      </c>
      <c r="B28" s="8" t="s">
        <v>45</v>
      </c>
      <c r="C28" s="8" t="s">
        <v>64</v>
      </c>
      <c r="D28" s="6" t="s">
        <v>44</v>
      </c>
      <c r="E28" s="6"/>
    </row>
    <row r="29" spans="1:5">
      <c r="A29" s="1" t="s">
        <v>30</v>
      </c>
      <c r="B29" s="7" t="s">
        <v>40</v>
      </c>
      <c r="C29" s="7" t="s">
        <v>62</v>
      </c>
      <c r="D29" s="6" t="s">
        <v>109</v>
      </c>
    </row>
    <row r="30" spans="1:5">
      <c r="A30" s="1" t="s">
        <v>31</v>
      </c>
      <c r="B30" s="7" t="s">
        <v>59</v>
      </c>
      <c r="C30" s="7" t="s">
        <v>62</v>
      </c>
      <c r="D30" s="6" t="s">
        <v>110</v>
      </c>
    </row>
    <row r="31" spans="1:5">
      <c r="A31" s="1" t="s">
        <v>67</v>
      </c>
      <c r="B31" s="9" t="s">
        <v>14</v>
      </c>
      <c r="C31" s="9" t="s">
        <v>63</v>
      </c>
      <c r="D31" s="6" t="s">
        <v>111</v>
      </c>
    </row>
  </sheetData>
  <hyperlinks>
    <hyperlink ref="D28" r:id="rId1" xr:uid="{205EE6E5-9379-4E0D-9464-8D26AB6EC0E5}"/>
    <hyperlink ref="E9" r:id="rId2" xr:uid="{2EB2EB5E-F511-482B-93BE-19E923BB6DF2}"/>
    <hyperlink ref="D15" r:id="rId3" xr:uid="{77717F7D-C823-46B5-8107-9E9444695BBF}"/>
    <hyperlink ref="D16" r:id="rId4" xr:uid="{40C5F2B9-6E91-40E8-94F3-AA6F5AAFF65C}"/>
    <hyperlink ref="D2" r:id="rId5" xr:uid="{7F078649-262C-470C-9BB3-2FC5DC936E21}"/>
    <hyperlink ref="D3" r:id="rId6" xr:uid="{B80D306F-A297-4B2C-B4AF-313A2EC3FF94}"/>
    <hyperlink ref="D7" r:id="rId7" xr:uid="{FDA16D49-8C80-485D-A27C-0E66277FAF01}"/>
    <hyperlink ref="D13" r:id="rId8" xr:uid="{B5150B57-E2AB-4BFE-90ED-39ADE828D292}"/>
    <hyperlink ref="D11" r:id="rId9" xr:uid="{01603608-E329-4A70-BA46-A5FB049CB8BA}"/>
    <hyperlink ref="D10" r:id="rId10" xr:uid="{F4278BA3-AF82-4012-8F7D-B2258078C3E6}"/>
    <hyperlink ref="D18" r:id="rId11" xr:uid="{E9D7510C-F8B1-418F-8F28-0D2032B56120}"/>
    <hyperlink ref="D19" r:id="rId12" location="/metadata/78987edc-ebc7-4614-9f5a-3cdc1a6997a0 " xr:uid="{904DD248-C94F-4F06-A514-9D514DD9B258}"/>
    <hyperlink ref="D20" r:id="rId13" xr:uid="{912B36F4-3444-4993-A4EF-3608003FB54F}"/>
    <hyperlink ref="D22" r:id="rId14" xr:uid="{D68BB7A9-EA74-49E1-B470-F5658F65F339}"/>
    <hyperlink ref="D26" r:id="rId15" xr:uid="{225C0B69-5C05-4E02-BF63-B0F8A5703EFD}"/>
    <hyperlink ref="D29" r:id="rId16" xr:uid="{E9ED7BCA-75F3-4E6D-9952-301F70DDCB80}"/>
    <hyperlink ref="D30" r:id="rId17" xr:uid="{CE45954F-EAD6-4382-BB78-7CD59E161EB7}"/>
    <hyperlink ref="D31" r:id="rId18" xr:uid="{BF49D28E-9CC4-457F-920E-087F80DE3445}"/>
    <hyperlink ref="F9" r:id="rId19" xr:uid="{F6EEA556-4A22-470D-85D2-518FDFD5C14C}"/>
    <hyperlink ref="D9" r:id="rId20" xr:uid="{348EC9F7-73C6-45E1-8465-0FE2C9C00370}"/>
    <hyperlink ref="G9" r:id="rId21" xr:uid="{BF98017A-D8C7-4956-80D1-7B2CD7DFA0BD}"/>
    <hyperlink ref="D21" r:id="rId22" xr:uid="{EE4DF2E3-E571-4292-81CE-53D4F2283EFD}"/>
    <hyperlink ref="D6" r:id="rId23" xr:uid="{97C924BE-4C19-4FD0-9727-6D81721E4B5E}"/>
    <hyperlink ref="D24" r:id="rId24" xr:uid="{87BF7B52-FB4F-40D0-89CB-3715BC2FA8D9}"/>
    <hyperlink ref="D8" r:id="rId25" location="/metadata/6abdb837-f1ac-4f85-9222-1cf58ed2a258 " xr:uid="{99D5395B-6004-4B02-A097-BA6129B9AF3D}"/>
  </hyperlinks>
  <pageMargins left="0.7" right="0.7" top="0.75" bottom="0.75" header="0.3" footer="0.3"/>
  <pageSetup paperSize="9" orientation="portrait" r:id="rId26"/>
  <headerFooter>
    <oddFooter>&amp;L&amp;1#&amp;"Calibri"&amp;10&amp;K008000Interne SNCF Réseau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F4F0F-AABD-4092-B57A-5835ED86DD86}">
  <dimension ref="A1:S51"/>
  <sheetViews>
    <sheetView zoomScale="70" zoomScaleNormal="70" workbookViewId="0">
      <pane ySplit="2" topLeftCell="A6" activePane="bottomLeft" state="frozen"/>
      <selection pane="bottomLeft" activeCell="T16" sqref="T16"/>
    </sheetView>
  </sheetViews>
  <sheetFormatPr baseColWidth="10" defaultColWidth="11.44140625" defaultRowHeight="14.4"/>
  <cols>
    <col min="1" max="1" width="21.6640625" style="2" customWidth="1"/>
    <col min="2" max="2" width="21.6640625" customWidth="1"/>
    <col min="3" max="5" width="11.44140625" style="20"/>
    <col min="7" max="7" width="11.44140625" style="20"/>
    <col min="14" max="14" width="17.88671875" customWidth="1"/>
    <col min="15" max="15" width="11.33203125" customWidth="1"/>
    <col min="16" max="16" width="11.44140625" style="44"/>
  </cols>
  <sheetData>
    <row r="1" spans="1:19" s="4" customFormat="1">
      <c r="A1" s="47"/>
      <c r="B1" s="48" t="s">
        <v>85</v>
      </c>
      <c r="C1" s="49" t="s">
        <v>86</v>
      </c>
      <c r="D1" s="49" t="s">
        <v>87</v>
      </c>
      <c r="E1" s="49"/>
      <c r="F1" s="48" t="s">
        <v>68</v>
      </c>
      <c r="G1" s="49"/>
      <c r="H1" s="48" t="s">
        <v>88</v>
      </c>
      <c r="I1" s="48" t="s">
        <v>69</v>
      </c>
      <c r="J1" s="48" t="s">
        <v>89</v>
      </c>
      <c r="K1" s="48" t="s">
        <v>90</v>
      </c>
      <c r="L1" s="48"/>
      <c r="M1" s="48" t="s">
        <v>14</v>
      </c>
      <c r="N1" s="48" t="s">
        <v>91</v>
      </c>
      <c r="O1" s="48" t="s">
        <v>74</v>
      </c>
      <c r="P1" s="42"/>
    </row>
    <row r="2" spans="1:19" s="37" customFormat="1">
      <c r="C2" s="38" t="s">
        <v>48</v>
      </c>
      <c r="D2" s="38" t="s">
        <v>0</v>
      </c>
      <c r="E2" s="38" t="s">
        <v>46</v>
      </c>
      <c r="F2" s="37" t="s">
        <v>49</v>
      </c>
      <c r="G2" s="38" t="s">
        <v>76</v>
      </c>
      <c r="H2" s="37" t="s">
        <v>53</v>
      </c>
      <c r="I2" s="37" t="s">
        <v>66</v>
      </c>
      <c r="J2" s="37" t="s">
        <v>52</v>
      </c>
      <c r="K2" s="37" t="s">
        <v>54</v>
      </c>
      <c r="L2" s="37" t="s">
        <v>58</v>
      </c>
      <c r="M2" s="37" t="s">
        <v>51</v>
      </c>
      <c r="N2" s="37" t="s">
        <v>50</v>
      </c>
      <c r="O2" s="37" t="s">
        <v>95</v>
      </c>
      <c r="P2" s="54" t="s">
        <v>96</v>
      </c>
      <c r="Q2" s="55"/>
      <c r="R2" s="55"/>
      <c r="S2" s="55"/>
    </row>
    <row r="3" spans="1:19" s="39" customFormat="1" ht="15" thickBot="1">
      <c r="A3" s="39" t="s">
        <v>92</v>
      </c>
      <c r="B3" s="40" t="s">
        <v>77</v>
      </c>
      <c r="C3" s="40" t="s">
        <v>78</v>
      </c>
      <c r="D3" s="40"/>
      <c r="E3" s="40"/>
      <c r="F3" s="40" t="s">
        <v>78</v>
      </c>
      <c r="G3" s="40" t="s">
        <v>79</v>
      </c>
      <c r="H3" s="40" t="s">
        <v>79</v>
      </c>
      <c r="I3" s="40" t="s">
        <v>79</v>
      </c>
      <c r="J3" s="40" t="s">
        <v>79</v>
      </c>
      <c r="K3" s="40" t="s">
        <v>79</v>
      </c>
      <c r="L3" s="40" t="s">
        <v>79</v>
      </c>
      <c r="M3" s="40" t="s">
        <v>80</v>
      </c>
      <c r="N3" s="40" t="s">
        <v>80</v>
      </c>
      <c r="O3" s="40" t="s">
        <v>81</v>
      </c>
      <c r="P3" s="43" t="s">
        <v>82</v>
      </c>
      <c r="Q3" s="41" t="s">
        <v>83</v>
      </c>
      <c r="R3" s="41" t="s">
        <v>84</v>
      </c>
      <c r="S3" s="39" t="s">
        <v>97</v>
      </c>
    </row>
    <row r="4" spans="1:19">
      <c r="A4" s="56" t="s">
        <v>1</v>
      </c>
      <c r="B4" s="1" t="s">
        <v>2</v>
      </c>
      <c r="C4" s="21">
        <v>12578.7</v>
      </c>
      <c r="D4" s="21">
        <v>8557.83</v>
      </c>
      <c r="E4" s="21">
        <f>(D4*100/C4)</f>
        <v>68.034296071931124</v>
      </c>
      <c r="F4" t="s">
        <v>11</v>
      </c>
      <c r="G4" t="s">
        <v>11</v>
      </c>
      <c r="H4" t="s">
        <v>11</v>
      </c>
      <c r="I4" t="s">
        <v>11</v>
      </c>
      <c r="J4" t="s">
        <v>42</v>
      </c>
      <c r="K4" t="s">
        <v>11</v>
      </c>
      <c r="L4" t="s">
        <v>47</v>
      </c>
      <c r="M4" t="s">
        <v>42</v>
      </c>
      <c r="N4" s="5" t="s">
        <v>70</v>
      </c>
      <c r="O4" t="s">
        <v>11</v>
      </c>
      <c r="P4" s="44">
        <f t="shared" ref="P4:P49" si="0">COUNTIF(F4,"yes")+1+(COUNTIF(F4,"partial")/2)</f>
        <v>2</v>
      </c>
      <c r="Q4">
        <f t="shared" ref="Q4:Q49" si="1">COUNTIF(G4:L4,"yes")+(COUNTIF(G4:L4,"partial")/2)</f>
        <v>4</v>
      </c>
      <c r="R4">
        <f t="shared" ref="R4:R49" si="2">COUNTIF(M4:N4,"yes")</f>
        <v>0</v>
      </c>
      <c r="S4" t="str">
        <f>IF(AND(P4=2,Q4&gt;2),"good",IF(AND(P4&gt;1,Q4&gt;-1),"okay",IF(AND(P4=1,Q4&gt;2),"poor","not usable")))</f>
        <v>good</v>
      </c>
    </row>
    <row r="5" spans="1:19" s="11" customFormat="1" ht="15" thickBot="1">
      <c r="A5" s="57"/>
      <c r="B5" s="10" t="s">
        <v>3</v>
      </c>
      <c r="C5" s="22">
        <v>5476.29</v>
      </c>
      <c r="D5" s="22">
        <v>4030.01</v>
      </c>
      <c r="E5" s="22">
        <f>(D5*100/C5)</f>
        <v>73.590149535543219</v>
      </c>
      <c r="F5" s="11" t="s">
        <v>42</v>
      </c>
      <c r="G5" s="11" t="s">
        <v>11</v>
      </c>
      <c r="H5" s="11" t="s">
        <v>42</v>
      </c>
      <c r="I5" s="11" t="s">
        <v>11</v>
      </c>
      <c r="J5" s="11" t="s">
        <v>42</v>
      </c>
      <c r="K5" s="11" t="s">
        <v>42</v>
      </c>
      <c r="L5" s="11" t="s">
        <v>42</v>
      </c>
      <c r="M5" s="11" t="s">
        <v>42</v>
      </c>
      <c r="N5" s="12" t="s">
        <v>42</v>
      </c>
      <c r="O5" s="11" t="s">
        <v>42</v>
      </c>
      <c r="P5" s="44">
        <f t="shared" si="0"/>
        <v>1</v>
      </c>
      <c r="Q5">
        <f t="shared" si="1"/>
        <v>2</v>
      </c>
      <c r="R5">
        <f t="shared" si="2"/>
        <v>0</v>
      </c>
      <c r="S5" t="str">
        <f t="shared" ref="S5:S49" si="3">IF(AND(P5=2,Q5&gt;2),"good",IF(AND(P5&gt;1,Q5&gt;-1),"okay",IF(AND(P5=1,Q5&gt;2),"poor","not usable")))</f>
        <v>not usable</v>
      </c>
    </row>
    <row r="6" spans="1:19">
      <c r="A6" s="56" t="s">
        <v>4</v>
      </c>
      <c r="B6" s="45" t="s">
        <v>2</v>
      </c>
      <c r="C6" s="31">
        <v>9678.14</v>
      </c>
      <c r="D6" s="31">
        <v>7134.1</v>
      </c>
      <c r="E6" s="31">
        <f>(D6*100/C6)</f>
        <v>73.713544131413684</v>
      </c>
      <c r="F6" s="30" t="s">
        <v>70</v>
      </c>
      <c r="G6" s="25" t="s">
        <v>11</v>
      </c>
      <c r="H6" s="25" t="s">
        <v>11</v>
      </c>
      <c r="I6" s="25" t="s">
        <v>11</v>
      </c>
      <c r="J6" s="30" t="s">
        <v>42</v>
      </c>
      <c r="K6" s="30" t="s">
        <v>42</v>
      </c>
      <c r="L6" s="30" t="s">
        <v>47</v>
      </c>
      <c r="M6" s="30" t="s">
        <v>42</v>
      </c>
      <c r="N6" s="30" t="s">
        <v>70</v>
      </c>
      <c r="O6" s="30" t="s">
        <v>70</v>
      </c>
      <c r="P6" s="44">
        <f t="shared" si="0"/>
        <v>1.5</v>
      </c>
      <c r="Q6">
        <f t="shared" si="1"/>
        <v>3</v>
      </c>
      <c r="R6">
        <f t="shared" si="2"/>
        <v>0</v>
      </c>
      <c r="S6" t="str">
        <f t="shared" si="3"/>
        <v>okay</v>
      </c>
    </row>
    <row r="7" spans="1:19" s="11" customFormat="1" ht="15" thickBot="1">
      <c r="A7" s="57"/>
      <c r="B7" s="10" t="s">
        <v>3</v>
      </c>
      <c r="C7" s="22">
        <v>10005.9</v>
      </c>
      <c r="D7" s="22" t="s">
        <v>5</v>
      </c>
      <c r="E7" s="22" t="s">
        <v>47</v>
      </c>
      <c r="F7" s="11" t="s">
        <v>42</v>
      </c>
      <c r="G7" s="11" t="s">
        <v>42</v>
      </c>
      <c r="H7" s="11" t="s">
        <v>42</v>
      </c>
      <c r="I7" s="11" t="s">
        <v>11</v>
      </c>
      <c r="J7" s="11" t="s">
        <v>42</v>
      </c>
      <c r="K7" s="11" t="s">
        <v>42</v>
      </c>
      <c r="M7" s="11" t="s">
        <v>42</v>
      </c>
      <c r="N7" s="11" t="s">
        <v>42</v>
      </c>
      <c r="O7" s="11" t="s">
        <v>11</v>
      </c>
      <c r="P7" s="44">
        <f t="shared" si="0"/>
        <v>1</v>
      </c>
      <c r="Q7">
        <f t="shared" si="1"/>
        <v>1</v>
      </c>
      <c r="R7">
        <f t="shared" si="2"/>
        <v>0</v>
      </c>
      <c r="S7" t="str">
        <f t="shared" si="3"/>
        <v>not usable</v>
      </c>
    </row>
    <row r="8" spans="1:19" s="15" customFormat="1" ht="15" thickBot="1">
      <c r="A8" s="27" t="s">
        <v>6</v>
      </c>
      <c r="B8" s="14" t="s">
        <v>2</v>
      </c>
      <c r="C8" s="23">
        <v>7473.57</v>
      </c>
      <c r="D8" s="23">
        <v>4082.41</v>
      </c>
      <c r="E8" s="23">
        <f>(D8*100/C8)</f>
        <v>54.624630531325728</v>
      </c>
      <c r="F8" s="15" t="s">
        <v>42</v>
      </c>
      <c r="G8" s="15" t="s">
        <v>11</v>
      </c>
      <c r="H8" s="15" t="s">
        <v>11</v>
      </c>
      <c r="I8" s="15" t="s">
        <v>11</v>
      </c>
      <c r="J8" s="15" t="s">
        <v>42</v>
      </c>
      <c r="K8" s="15" t="s">
        <v>42</v>
      </c>
      <c r="L8" s="15" t="s">
        <v>47</v>
      </c>
      <c r="M8" s="15" t="s">
        <v>42</v>
      </c>
      <c r="N8" s="16" t="s">
        <v>70</v>
      </c>
      <c r="O8" s="15" t="s">
        <v>42</v>
      </c>
      <c r="P8" s="44">
        <f t="shared" si="0"/>
        <v>1</v>
      </c>
      <c r="Q8">
        <f t="shared" si="1"/>
        <v>3</v>
      </c>
      <c r="R8">
        <f t="shared" si="2"/>
        <v>0</v>
      </c>
      <c r="S8" t="str">
        <f t="shared" si="3"/>
        <v>poor</v>
      </c>
    </row>
    <row r="9" spans="1:19" s="15" customFormat="1" ht="15" thickBot="1">
      <c r="A9" s="27" t="s">
        <v>7</v>
      </c>
      <c r="B9" s="14" t="s">
        <v>2</v>
      </c>
      <c r="C9" s="23">
        <v>4025.17</v>
      </c>
      <c r="D9" s="23">
        <v>1576</v>
      </c>
      <c r="E9" s="23">
        <f>(D9*100/C9)</f>
        <v>39.153625809593137</v>
      </c>
      <c r="F9" s="15" t="s">
        <v>42</v>
      </c>
      <c r="G9" s="15" t="s">
        <v>11</v>
      </c>
      <c r="H9" s="15" t="s">
        <v>11</v>
      </c>
      <c r="I9" s="15" t="s">
        <v>11</v>
      </c>
      <c r="J9" s="15" t="s">
        <v>42</v>
      </c>
      <c r="K9" s="15" t="s">
        <v>11</v>
      </c>
      <c r="L9" s="15" t="s">
        <v>47</v>
      </c>
      <c r="M9" s="15" t="s">
        <v>42</v>
      </c>
      <c r="N9" s="15" t="s">
        <v>42</v>
      </c>
      <c r="O9" s="15" t="s">
        <v>42</v>
      </c>
      <c r="P9" s="44">
        <f t="shared" si="0"/>
        <v>1</v>
      </c>
      <c r="Q9">
        <f t="shared" si="1"/>
        <v>4</v>
      </c>
      <c r="R9">
        <f t="shared" si="2"/>
        <v>0</v>
      </c>
      <c r="S9" t="str">
        <f t="shared" si="3"/>
        <v>poor</v>
      </c>
    </row>
    <row r="10" spans="1:19" s="15" customFormat="1" ht="15" thickBot="1">
      <c r="A10" s="27" t="s">
        <v>61</v>
      </c>
      <c r="B10" s="14" t="s">
        <v>2</v>
      </c>
      <c r="C10" s="23">
        <v>19875.900000000001</v>
      </c>
      <c r="D10" s="23">
        <v>6190.08</v>
      </c>
      <c r="E10" s="23">
        <f>(D10*100/C10)</f>
        <v>31.14364632544941</v>
      </c>
      <c r="F10" s="15" t="s">
        <v>42</v>
      </c>
      <c r="G10" s="15" t="s">
        <v>11</v>
      </c>
      <c r="H10" s="15" t="s">
        <v>11</v>
      </c>
      <c r="I10" s="15" t="s">
        <v>11</v>
      </c>
      <c r="J10" s="15" t="s">
        <v>42</v>
      </c>
      <c r="K10" s="15" t="s">
        <v>70</v>
      </c>
      <c r="L10" s="15" t="s">
        <v>47</v>
      </c>
      <c r="M10" s="15" t="s">
        <v>42</v>
      </c>
      <c r="N10" s="15" t="s">
        <v>70</v>
      </c>
      <c r="O10" s="15" t="s">
        <v>42</v>
      </c>
      <c r="P10" s="44">
        <f t="shared" si="0"/>
        <v>1</v>
      </c>
      <c r="Q10">
        <f t="shared" si="1"/>
        <v>3.5</v>
      </c>
      <c r="R10">
        <f t="shared" si="2"/>
        <v>0</v>
      </c>
      <c r="S10" t="str">
        <f t="shared" si="3"/>
        <v>poor</v>
      </c>
    </row>
    <row r="11" spans="1:19">
      <c r="A11" s="56" t="s">
        <v>8</v>
      </c>
      <c r="B11" s="45" t="s">
        <v>2</v>
      </c>
      <c r="C11" s="31">
        <v>4597.4799999999996</v>
      </c>
      <c r="D11" s="31">
        <v>2052.75</v>
      </c>
      <c r="E11" s="31">
        <f>(D11*100/C11)</f>
        <v>44.649460139032691</v>
      </c>
      <c r="F11" s="30" t="s">
        <v>11</v>
      </c>
      <c r="G11" s="25" t="s">
        <v>11</v>
      </c>
      <c r="H11" s="25" t="s">
        <v>11</v>
      </c>
      <c r="I11" s="30" t="s">
        <v>11</v>
      </c>
      <c r="J11" s="25" t="s">
        <v>42</v>
      </c>
      <c r="K11" s="25" t="s">
        <v>42</v>
      </c>
      <c r="L11" s="25" t="s">
        <v>47</v>
      </c>
      <c r="M11" s="25" t="s">
        <v>42</v>
      </c>
      <c r="N11" s="30" t="s">
        <v>11</v>
      </c>
      <c r="O11" s="25" t="s">
        <v>42</v>
      </c>
      <c r="P11" s="44">
        <f t="shared" si="0"/>
        <v>2</v>
      </c>
      <c r="Q11">
        <f t="shared" si="1"/>
        <v>3</v>
      </c>
      <c r="R11">
        <f t="shared" si="2"/>
        <v>1</v>
      </c>
      <c r="S11" t="str">
        <f t="shared" si="3"/>
        <v>good</v>
      </c>
    </row>
    <row r="12" spans="1:19" s="11" customFormat="1" ht="15" thickBot="1">
      <c r="A12" s="57"/>
      <c r="B12" s="10" t="s">
        <v>3</v>
      </c>
      <c r="C12" s="22">
        <v>4887.0600000000004</v>
      </c>
      <c r="D12" s="22" t="s">
        <v>47</v>
      </c>
      <c r="E12" s="22" t="s">
        <v>47</v>
      </c>
      <c r="F12" s="11" t="s">
        <v>11</v>
      </c>
      <c r="G12" s="11" t="s">
        <v>42</v>
      </c>
      <c r="H12" s="11" t="s">
        <v>42</v>
      </c>
      <c r="I12" s="11" t="s">
        <v>11</v>
      </c>
      <c r="J12" s="11" t="s">
        <v>42</v>
      </c>
      <c r="K12" s="11" t="s">
        <v>42</v>
      </c>
      <c r="L12" s="11" t="s">
        <v>42</v>
      </c>
      <c r="M12" s="11" t="s">
        <v>42</v>
      </c>
      <c r="N12" s="11" t="s">
        <v>11</v>
      </c>
      <c r="O12" s="11" t="s">
        <v>11</v>
      </c>
      <c r="P12" s="44">
        <f t="shared" si="0"/>
        <v>2</v>
      </c>
      <c r="Q12">
        <f t="shared" si="1"/>
        <v>1</v>
      </c>
      <c r="R12">
        <f t="shared" si="2"/>
        <v>1</v>
      </c>
      <c r="S12" t="str">
        <f t="shared" si="3"/>
        <v>okay</v>
      </c>
    </row>
    <row r="13" spans="1:19" s="15" customFormat="1" ht="15" thickBot="1">
      <c r="A13" s="27" t="s">
        <v>9</v>
      </c>
      <c r="B13" s="14" t="s">
        <v>2</v>
      </c>
      <c r="C13" s="23">
        <v>2143</v>
      </c>
      <c r="D13" s="23">
        <v>241.655</v>
      </c>
      <c r="E13" s="23">
        <f>(D13*100/C13)</f>
        <v>11.276481567895473</v>
      </c>
      <c r="F13" s="15" t="s">
        <v>42</v>
      </c>
      <c r="G13" s="15" t="s">
        <v>11</v>
      </c>
      <c r="H13" s="15" t="s">
        <v>11</v>
      </c>
      <c r="I13" s="15" t="s">
        <v>11</v>
      </c>
      <c r="J13" s="15" t="s">
        <v>42</v>
      </c>
      <c r="K13" s="15" t="s">
        <v>42</v>
      </c>
      <c r="L13" s="15" t="s">
        <v>47</v>
      </c>
      <c r="M13" s="15" t="s">
        <v>42</v>
      </c>
      <c r="N13" s="15" t="s">
        <v>70</v>
      </c>
      <c r="O13" s="15" t="s">
        <v>42</v>
      </c>
      <c r="P13" s="44">
        <f t="shared" si="0"/>
        <v>1</v>
      </c>
      <c r="Q13">
        <f t="shared" si="1"/>
        <v>3</v>
      </c>
      <c r="R13">
        <f t="shared" si="2"/>
        <v>0</v>
      </c>
      <c r="S13" t="str">
        <f t="shared" si="3"/>
        <v>poor</v>
      </c>
    </row>
    <row r="14" spans="1:19">
      <c r="A14" s="56" t="s">
        <v>10</v>
      </c>
      <c r="B14" s="45" t="s">
        <v>2</v>
      </c>
      <c r="C14" s="31">
        <v>9228.73</v>
      </c>
      <c r="D14" s="31">
        <v>5404.6</v>
      </c>
      <c r="E14" s="31">
        <f>(D14*100/C14)</f>
        <v>58.562770825454862</v>
      </c>
      <c r="F14" s="25" t="s">
        <v>11</v>
      </c>
      <c r="G14" s="25" t="s">
        <v>11</v>
      </c>
      <c r="H14" s="25" t="s">
        <v>11</v>
      </c>
      <c r="I14" s="25" t="s">
        <v>11</v>
      </c>
      <c r="J14" s="25" t="s">
        <v>42</v>
      </c>
      <c r="K14" s="25" t="s">
        <v>42</v>
      </c>
      <c r="L14" s="25" t="s">
        <v>11</v>
      </c>
      <c r="M14" s="25" t="s">
        <v>42</v>
      </c>
      <c r="N14" s="25" t="s">
        <v>11</v>
      </c>
      <c r="O14" s="30" t="s">
        <v>11</v>
      </c>
      <c r="P14" s="44">
        <f t="shared" si="0"/>
        <v>2</v>
      </c>
      <c r="Q14">
        <f t="shared" si="1"/>
        <v>4</v>
      </c>
      <c r="R14">
        <f t="shared" si="2"/>
        <v>1</v>
      </c>
      <c r="S14" t="str">
        <f t="shared" si="3"/>
        <v>good</v>
      </c>
    </row>
    <row r="15" spans="1:19" s="11" customFormat="1" ht="15" thickBot="1">
      <c r="A15" s="57"/>
      <c r="B15" s="10" t="s">
        <v>3</v>
      </c>
      <c r="C15" s="22">
        <v>10365.700000000001</v>
      </c>
      <c r="D15" s="22" t="s">
        <v>47</v>
      </c>
      <c r="E15" s="22" t="s">
        <v>47</v>
      </c>
      <c r="F15" s="11" t="s">
        <v>11</v>
      </c>
      <c r="G15" s="11" t="s">
        <v>42</v>
      </c>
      <c r="H15" s="11" t="s">
        <v>11</v>
      </c>
      <c r="I15" s="11" t="s">
        <v>11</v>
      </c>
      <c r="J15" s="11" t="s">
        <v>42</v>
      </c>
      <c r="K15" s="11" t="s">
        <v>42</v>
      </c>
      <c r="L15" s="11" t="s">
        <v>42</v>
      </c>
      <c r="M15" s="11" t="s">
        <v>42</v>
      </c>
      <c r="N15" s="11" t="s">
        <v>42</v>
      </c>
      <c r="O15" s="11" t="s">
        <v>11</v>
      </c>
      <c r="P15" s="44">
        <f t="shared" si="0"/>
        <v>2</v>
      </c>
      <c r="Q15">
        <f t="shared" si="1"/>
        <v>2</v>
      </c>
      <c r="R15">
        <f t="shared" si="2"/>
        <v>0</v>
      </c>
      <c r="S15" t="str">
        <f t="shared" si="3"/>
        <v>okay</v>
      </c>
    </row>
    <row r="16" spans="1:19">
      <c r="A16" s="56" t="s">
        <v>12</v>
      </c>
      <c r="B16" s="45" t="s">
        <v>2</v>
      </c>
      <c r="C16" s="31">
        <v>66316.800000000003</v>
      </c>
      <c r="D16" s="31">
        <v>38054.400000000001</v>
      </c>
      <c r="E16" s="31">
        <f>(D16*100/C16)</f>
        <v>57.382744643891137</v>
      </c>
      <c r="F16" s="30" t="s">
        <v>42</v>
      </c>
      <c r="G16" s="25" t="s">
        <v>11</v>
      </c>
      <c r="H16" s="25" t="s">
        <v>11</v>
      </c>
      <c r="I16" s="25" t="s">
        <v>11</v>
      </c>
      <c r="J16" s="25" t="s">
        <v>42</v>
      </c>
      <c r="K16" s="25" t="s">
        <v>11</v>
      </c>
      <c r="L16" s="25" t="s">
        <v>47</v>
      </c>
      <c r="M16" s="25" t="s">
        <v>42</v>
      </c>
      <c r="N16" s="25" t="s">
        <v>70</v>
      </c>
      <c r="O16" s="25" t="s">
        <v>42</v>
      </c>
      <c r="P16" s="44">
        <f t="shared" si="0"/>
        <v>1</v>
      </c>
      <c r="Q16">
        <f t="shared" si="1"/>
        <v>4</v>
      </c>
      <c r="R16">
        <f t="shared" si="2"/>
        <v>0</v>
      </c>
      <c r="S16" t="str">
        <f t="shared" si="3"/>
        <v>poor</v>
      </c>
    </row>
    <row r="17" spans="1:19" s="11" customFormat="1" ht="15" thickBot="1">
      <c r="A17" s="57"/>
      <c r="B17" s="10" t="s">
        <v>3</v>
      </c>
      <c r="C17" s="22">
        <v>54274.7</v>
      </c>
      <c r="D17" s="22" t="s">
        <v>55</v>
      </c>
      <c r="E17" s="22"/>
      <c r="F17" s="19" t="s">
        <v>70</v>
      </c>
      <c r="G17" s="17" t="s">
        <v>70</v>
      </c>
      <c r="H17" s="17" t="s">
        <v>11</v>
      </c>
      <c r="I17" s="17" t="s">
        <v>11</v>
      </c>
      <c r="J17" s="17" t="s">
        <v>11</v>
      </c>
      <c r="K17" s="17" t="s">
        <v>11</v>
      </c>
      <c r="L17" s="11" t="s">
        <v>42</v>
      </c>
      <c r="M17" s="17" t="s">
        <v>11</v>
      </c>
      <c r="N17" s="18" t="s">
        <v>42</v>
      </c>
      <c r="O17" s="11" t="s">
        <v>42</v>
      </c>
      <c r="P17" s="44">
        <f t="shared" si="0"/>
        <v>1.5</v>
      </c>
      <c r="Q17">
        <f t="shared" si="1"/>
        <v>4.5</v>
      </c>
      <c r="R17">
        <f t="shared" si="2"/>
        <v>1</v>
      </c>
      <c r="S17" t="str">
        <f t="shared" si="3"/>
        <v>okay</v>
      </c>
    </row>
    <row r="18" spans="1:19">
      <c r="A18" s="56" t="s">
        <v>13</v>
      </c>
      <c r="B18" s="45" t="s">
        <v>2</v>
      </c>
      <c r="C18" s="31">
        <v>84245</v>
      </c>
      <c r="D18" s="31">
        <v>45567.5</v>
      </c>
      <c r="E18" s="31">
        <f t="shared" ref="E18:E30" si="4">(D18*100/C18)</f>
        <v>54.089263457771978</v>
      </c>
      <c r="F18" s="30" t="s">
        <v>11</v>
      </c>
      <c r="G18" s="25" t="s">
        <v>11</v>
      </c>
      <c r="H18" s="25" t="s">
        <v>11</v>
      </c>
      <c r="I18" s="25" t="s">
        <v>11</v>
      </c>
      <c r="J18" s="25" t="s">
        <v>42</v>
      </c>
      <c r="K18" s="25" t="s">
        <v>42</v>
      </c>
      <c r="L18" s="30" t="s">
        <v>42</v>
      </c>
      <c r="M18" s="25" t="s">
        <v>42</v>
      </c>
      <c r="N18" s="25" t="s">
        <v>70</v>
      </c>
      <c r="O18" s="25" t="s">
        <v>11</v>
      </c>
      <c r="P18" s="44">
        <f t="shared" si="0"/>
        <v>2</v>
      </c>
      <c r="Q18">
        <f t="shared" si="1"/>
        <v>3</v>
      </c>
      <c r="R18">
        <f t="shared" si="2"/>
        <v>0</v>
      </c>
      <c r="S18" t="str">
        <f t="shared" si="3"/>
        <v>good</v>
      </c>
    </row>
    <row r="19" spans="1:19" s="11" customFormat="1" ht="15" thickBot="1">
      <c r="A19" s="57"/>
      <c r="B19" s="10" t="s">
        <v>3</v>
      </c>
      <c r="C19" s="22">
        <v>34207.1</v>
      </c>
      <c r="D19" s="22">
        <v>21230.6</v>
      </c>
      <c r="E19" s="22">
        <f t="shared" si="4"/>
        <v>62.064892960818078</v>
      </c>
      <c r="F19" s="11" t="s">
        <v>42</v>
      </c>
      <c r="G19" s="11" t="s">
        <v>11</v>
      </c>
      <c r="H19" s="11" t="s">
        <v>11</v>
      </c>
      <c r="I19" s="11" t="s">
        <v>11</v>
      </c>
      <c r="J19" s="11" t="s">
        <v>42</v>
      </c>
      <c r="K19" s="11" t="s">
        <v>42</v>
      </c>
      <c r="L19" s="11" t="s">
        <v>70</v>
      </c>
      <c r="M19" s="11" t="s">
        <v>42</v>
      </c>
      <c r="N19" s="11" t="s">
        <v>42</v>
      </c>
      <c r="O19" s="11" t="s">
        <v>11</v>
      </c>
      <c r="P19" s="44">
        <f t="shared" si="0"/>
        <v>1</v>
      </c>
      <c r="Q19">
        <f t="shared" si="1"/>
        <v>3.5</v>
      </c>
      <c r="R19">
        <f t="shared" si="2"/>
        <v>0</v>
      </c>
      <c r="S19" t="str">
        <f t="shared" si="3"/>
        <v>poor</v>
      </c>
    </row>
    <row r="20" spans="1:19">
      <c r="A20" s="56" t="s">
        <v>15</v>
      </c>
      <c r="B20" s="1" t="s">
        <v>2</v>
      </c>
      <c r="C20" s="21">
        <v>3393.55</v>
      </c>
      <c r="D20" s="21"/>
      <c r="E20" s="21">
        <f t="shared" si="4"/>
        <v>0</v>
      </c>
      <c r="F20" s="25" t="s">
        <v>42</v>
      </c>
      <c r="G20" s="25" t="s">
        <v>42</v>
      </c>
      <c r="H20" s="25" t="s">
        <v>11</v>
      </c>
      <c r="I20" s="25" t="s">
        <v>11</v>
      </c>
      <c r="J20" s="25" t="s">
        <v>42</v>
      </c>
      <c r="K20" s="25" t="s">
        <v>42</v>
      </c>
      <c r="L20" s="25" t="s">
        <v>47</v>
      </c>
      <c r="M20" s="25" t="s">
        <v>42</v>
      </c>
      <c r="N20" s="25" t="s">
        <v>70</v>
      </c>
      <c r="O20" s="25" t="s">
        <v>42</v>
      </c>
      <c r="P20" s="44">
        <f t="shared" si="0"/>
        <v>1</v>
      </c>
      <c r="Q20">
        <f t="shared" si="1"/>
        <v>2</v>
      </c>
      <c r="R20">
        <f t="shared" si="2"/>
        <v>0</v>
      </c>
      <c r="S20" t="str">
        <f t="shared" si="3"/>
        <v>not usable</v>
      </c>
    </row>
    <row r="21" spans="1:19" s="11" customFormat="1" ht="15" thickBot="1">
      <c r="A21" s="57"/>
      <c r="B21" s="10" t="s">
        <v>3</v>
      </c>
      <c r="C21" s="22">
        <v>2460.9299999999998</v>
      </c>
      <c r="D21" s="22"/>
      <c r="E21" s="22">
        <f t="shared" si="4"/>
        <v>0</v>
      </c>
      <c r="F21" s="11" t="s">
        <v>42</v>
      </c>
      <c r="G21" s="11" t="s">
        <v>42</v>
      </c>
      <c r="H21" s="11" t="s">
        <v>42</v>
      </c>
      <c r="I21" s="11" t="s">
        <v>42</v>
      </c>
      <c r="J21" s="11" t="s">
        <v>42</v>
      </c>
      <c r="K21" s="11" t="s">
        <v>42</v>
      </c>
      <c r="L21" s="11" t="s">
        <v>42</v>
      </c>
      <c r="M21" s="11" t="s">
        <v>42</v>
      </c>
      <c r="N21" s="11" t="s">
        <v>42</v>
      </c>
      <c r="O21" s="11" t="s">
        <v>42</v>
      </c>
      <c r="P21" s="44">
        <f t="shared" si="0"/>
        <v>1</v>
      </c>
      <c r="Q21">
        <f t="shared" si="1"/>
        <v>0</v>
      </c>
      <c r="R21">
        <f t="shared" si="2"/>
        <v>0</v>
      </c>
      <c r="S21" t="str">
        <f t="shared" si="3"/>
        <v>not usable</v>
      </c>
    </row>
    <row r="22" spans="1:19" s="15" customFormat="1" ht="15" thickBot="1">
      <c r="A22" s="27" t="s">
        <v>16</v>
      </c>
      <c r="B22" s="14" t="s">
        <v>2</v>
      </c>
      <c r="C22" s="23">
        <v>13685.8</v>
      </c>
      <c r="D22" s="23">
        <v>6209.02</v>
      </c>
      <c r="E22" s="23">
        <f t="shared" si="4"/>
        <v>45.368337985357087</v>
      </c>
      <c r="F22" s="15" t="s">
        <v>42</v>
      </c>
      <c r="G22" s="15" t="s">
        <v>11</v>
      </c>
      <c r="H22" s="15" t="s">
        <v>11</v>
      </c>
      <c r="I22" s="15" t="s">
        <v>11</v>
      </c>
      <c r="J22" s="15" t="s">
        <v>42</v>
      </c>
      <c r="K22" s="15" t="s">
        <v>42</v>
      </c>
      <c r="L22" s="15" t="s">
        <v>70</v>
      </c>
      <c r="M22" s="15" t="s">
        <v>42</v>
      </c>
      <c r="N22" s="15" t="s">
        <v>42</v>
      </c>
      <c r="O22" s="15" t="s">
        <v>70</v>
      </c>
      <c r="P22" s="44">
        <f t="shared" si="0"/>
        <v>1</v>
      </c>
      <c r="Q22">
        <f t="shared" si="1"/>
        <v>3.5</v>
      </c>
      <c r="R22">
        <f t="shared" si="2"/>
        <v>0</v>
      </c>
      <c r="S22" t="str">
        <f t="shared" si="3"/>
        <v>poor</v>
      </c>
    </row>
    <row r="23" spans="1:19">
      <c r="A23" s="56" t="s">
        <v>17</v>
      </c>
      <c r="B23" s="45" t="s">
        <v>2</v>
      </c>
      <c r="C23" s="31">
        <v>2252.85</v>
      </c>
      <c r="D23" s="31">
        <v>0</v>
      </c>
      <c r="E23" s="31">
        <f t="shared" si="4"/>
        <v>0</v>
      </c>
      <c r="F23" s="30" t="s">
        <v>42</v>
      </c>
      <c r="G23" s="30" t="s">
        <v>42</v>
      </c>
      <c r="H23" s="30" t="s">
        <v>42</v>
      </c>
      <c r="I23" s="30" t="s">
        <v>11</v>
      </c>
      <c r="J23" s="30" t="s">
        <v>42</v>
      </c>
      <c r="K23" s="30" t="s">
        <v>42</v>
      </c>
      <c r="L23" s="25" t="s">
        <v>47</v>
      </c>
      <c r="M23" s="30" t="s">
        <v>42</v>
      </c>
      <c r="N23" s="25" t="s">
        <v>70</v>
      </c>
      <c r="O23" s="30" t="s">
        <v>42</v>
      </c>
      <c r="P23" s="44">
        <f t="shared" si="0"/>
        <v>1</v>
      </c>
      <c r="Q23">
        <f t="shared" si="1"/>
        <v>1</v>
      </c>
      <c r="R23">
        <f t="shared" si="2"/>
        <v>0</v>
      </c>
      <c r="S23" t="str">
        <f t="shared" si="3"/>
        <v>not usable</v>
      </c>
    </row>
    <row r="24" spans="1:19" s="11" customFormat="1" ht="15" thickBot="1">
      <c r="A24" s="57"/>
      <c r="B24" s="10" t="s">
        <v>3</v>
      </c>
      <c r="C24" s="22">
        <v>1916.79</v>
      </c>
      <c r="D24" s="22">
        <v>0</v>
      </c>
      <c r="E24" s="22">
        <f t="shared" si="4"/>
        <v>0</v>
      </c>
      <c r="F24" s="11" t="s">
        <v>42</v>
      </c>
      <c r="G24" s="11" t="s">
        <v>42</v>
      </c>
      <c r="H24" s="11" t="s">
        <v>42</v>
      </c>
      <c r="I24" s="11" t="s">
        <v>11</v>
      </c>
      <c r="J24" s="11" t="s">
        <v>42</v>
      </c>
      <c r="K24" s="11" t="s">
        <v>42</v>
      </c>
      <c r="L24" s="11" t="s">
        <v>42</v>
      </c>
      <c r="M24" s="11" t="s">
        <v>42</v>
      </c>
      <c r="N24" s="11" t="s">
        <v>42</v>
      </c>
      <c r="O24" s="11" t="s">
        <v>42</v>
      </c>
      <c r="P24" s="44">
        <f t="shared" si="0"/>
        <v>1</v>
      </c>
      <c r="Q24">
        <f t="shared" si="1"/>
        <v>1</v>
      </c>
      <c r="R24">
        <f t="shared" si="2"/>
        <v>0</v>
      </c>
      <c r="S24" t="str">
        <f t="shared" si="3"/>
        <v>not usable</v>
      </c>
    </row>
    <row r="25" spans="1:19">
      <c r="A25" s="56" t="s">
        <v>18</v>
      </c>
      <c r="B25" s="45" t="s">
        <v>2</v>
      </c>
      <c r="C25" s="31">
        <v>36675.1</v>
      </c>
      <c r="D25" s="31">
        <v>24472.7</v>
      </c>
      <c r="E25" s="31">
        <f t="shared" si="4"/>
        <v>66.728379745385837</v>
      </c>
      <c r="F25" s="25" t="s">
        <v>42</v>
      </c>
      <c r="G25" s="30" t="s">
        <v>11</v>
      </c>
      <c r="H25" s="30" t="s">
        <v>11</v>
      </c>
      <c r="I25" s="25" t="s">
        <v>11</v>
      </c>
      <c r="J25" s="30" t="s">
        <v>42</v>
      </c>
      <c r="K25" s="30" t="s">
        <v>42</v>
      </c>
      <c r="L25" s="25" t="s">
        <v>47</v>
      </c>
      <c r="M25" s="30" t="s">
        <v>42</v>
      </c>
      <c r="N25" s="25" t="s">
        <v>42</v>
      </c>
      <c r="O25" s="30" t="s">
        <v>42</v>
      </c>
      <c r="P25" s="44">
        <f t="shared" si="0"/>
        <v>1</v>
      </c>
      <c r="Q25">
        <f t="shared" si="1"/>
        <v>3</v>
      </c>
      <c r="R25">
        <f t="shared" si="2"/>
        <v>0</v>
      </c>
      <c r="S25" t="str">
        <f t="shared" si="3"/>
        <v>poor</v>
      </c>
    </row>
    <row r="26" spans="1:19" s="11" customFormat="1" ht="15" thickBot="1">
      <c r="A26" s="57"/>
      <c r="B26" s="10" t="s">
        <v>3</v>
      </c>
      <c r="C26" s="22">
        <v>23350.6</v>
      </c>
      <c r="D26" s="22">
        <v>12757.9</v>
      </c>
      <c r="E26" s="22">
        <f t="shared" si="4"/>
        <v>54.63628343597167</v>
      </c>
      <c r="F26" s="11" t="s">
        <v>42</v>
      </c>
      <c r="G26" s="11" t="s">
        <v>11</v>
      </c>
      <c r="H26" s="11" t="s">
        <v>42</v>
      </c>
      <c r="I26" s="11" t="s">
        <v>11</v>
      </c>
      <c r="J26" s="11" t="s">
        <v>42</v>
      </c>
      <c r="K26" s="11" t="s">
        <v>42</v>
      </c>
      <c r="L26" s="11" t="s">
        <v>42</v>
      </c>
      <c r="M26" s="11" t="s">
        <v>42</v>
      </c>
      <c r="N26" s="11" t="s">
        <v>42</v>
      </c>
      <c r="O26" s="11" t="s">
        <v>42</v>
      </c>
      <c r="P26" s="44">
        <f t="shared" si="0"/>
        <v>1</v>
      </c>
      <c r="Q26">
        <f t="shared" si="1"/>
        <v>2</v>
      </c>
      <c r="R26">
        <f t="shared" si="2"/>
        <v>0</v>
      </c>
      <c r="S26" t="str">
        <f t="shared" si="3"/>
        <v>not usable</v>
      </c>
    </row>
    <row r="27" spans="1:19" s="15" customFormat="1" ht="15" thickBot="1">
      <c r="A27" s="27" t="s">
        <v>19</v>
      </c>
      <c r="B27" s="14" t="s">
        <v>2</v>
      </c>
      <c r="C27" s="23">
        <v>3822.45</v>
      </c>
      <c r="D27" s="23">
        <v>508.29899999999998</v>
      </c>
      <c r="E27" s="23">
        <f t="shared" si="4"/>
        <v>13.297727897029391</v>
      </c>
      <c r="F27" s="15" t="s">
        <v>70</v>
      </c>
      <c r="G27" s="15" t="s">
        <v>11</v>
      </c>
      <c r="H27" s="15" t="s">
        <v>11</v>
      </c>
      <c r="I27" s="15" t="s">
        <v>11</v>
      </c>
      <c r="J27" s="15" t="s">
        <v>42</v>
      </c>
      <c r="K27" s="15" t="s">
        <v>42</v>
      </c>
      <c r="L27" s="15" t="s">
        <v>47</v>
      </c>
      <c r="M27" s="15" t="s">
        <v>42</v>
      </c>
      <c r="N27" s="15" t="s">
        <v>70</v>
      </c>
      <c r="O27" s="15" t="s">
        <v>42</v>
      </c>
      <c r="P27" s="44">
        <f t="shared" si="0"/>
        <v>1.5</v>
      </c>
      <c r="Q27">
        <f t="shared" si="1"/>
        <v>3</v>
      </c>
      <c r="R27">
        <f t="shared" si="2"/>
        <v>0</v>
      </c>
      <c r="S27" t="str">
        <f t="shared" si="3"/>
        <v>okay</v>
      </c>
    </row>
    <row r="28" spans="1:19">
      <c r="A28" s="56" t="s">
        <v>20</v>
      </c>
      <c r="B28" s="45" t="s">
        <v>2</v>
      </c>
      <c r="C28" s="31">
        <v>4148.2299999999996</v>
      </c>
      <c r="D28" s="31">
        <v>339.86900000000003</v>
      </c>
      <c r="E28" s="31">
        <f t="shared" si="4"/>
        <v>8.1931088681196567</v>
      </c>
      <c r="F28" s="30" t="s">
        <v>42</v>
      </c>
      <c r="G28" s="30" t="s">
        <v>11</v>
      </c>
      <c r="H28" s="30" t="s">
        <v>11</v>
      </c>
      <c r="I28" s="30" t="s">
        <v>11</v>
      </c>
      <c r="J28" s="30" t="s">
        <v>42</v>
      </c>
      <c r="K28" s="30" t="s">
        <v>42</v>
      </c>
      <c r="L28" s="25" t="s">
        <v>47</v>
      </c>
      <c r="M28" s="30" t="s">
        <v>42</v>
      </c>
      <c r="N28" s="30" t="s">
        <v>42</v>
      </c>
      <c r="O28" s="30" t="s">
        <v>42</v>
      </c>
      <c r="P28" s="44">
        <f t="shared" si="0"/>
        <v>1</v>
      </c>
      <c r="Q28">
        <f t="shared" si="1"/>
        <v>3</v>
      </c>
      <c r="R28">
        <f t="shared" si="2"/>
        <v>0</v>
      </c>
      <c r="S28" t="str">
        <f t="shared" si="3"/>
        <v>poor</v>
      </c>
    </row>
    <row r="29" spans="1:19" s="11" customFormat="1" ht="15" thickBot="1">
      <c r="A29" s="57"/>
      <c r="B29" s="10" t="s">
        <v>3</v>
      </c>
      <c r="C29" s="22">
        <v>4517.3900000000003</v>
      </c>
      <c r="D29" s="22">
        <v>355.52800000000002</v>
      </c>
      <c r="E29" s="22">
        <f t="shared" si="4"/>
        <v>7.8702082397136399</v>
      </c>
      <c r="F29" s="11" t="s">
        <v>42</v>
      </c>
      <c r="G29" s="11" t="s">
        <v>11</v>
      </c>
      <c r="H29" s="11" t="s">
        <v>42</v>
      </c>
      <c r="I29" s="11" t="s">
        <v>11</v>
      </c>
      <c r="J29" s="11" t="s">
        <v>42</v>
      </c>
      <c r="K29" s="11" t="s">
        <v>42</v>
      </c>
      <c r="L29" s="11" t="s">
        <v>42</v>
      </c>
      <c r="M29" s="11" t="s">
        <v>42</v>
      </c>
      <c r="N29" s="11" t="s">
        <v>42</v>
      </c>
      <c r="O29" s="11" t="s">
        <v>42</v>
      </c>
      <c r="P29" s="44">
        <f t="shared" si="0"/>
        <v>1</v>
      </c>
      <c r="Q29">
        <f t="shared" si="1"/>
        <v>2</v>
      </c>
      <c r="R29">
        <f t="shared" si="2"/>
        <v>0</v>
      </c>
      <c r="S29" t="str">
        <f t="shared" si="3"/>
        <v>not usable</v>
      </c>
    </row>
    <row r="30" spans="1:19">
      <c r="A30" s="56" t="s">
        <v>21</v>
      </c>
      <c r="B30" s="45" t="s">
        <v>2</v>
      </c>
      <c r="C30" s="25">
        <v>885.97400000000005</v>
      </c>
      <c r="D30" s="25">
        <v>583.75199999999995</v>
      </c>
      <c r="E30" s="31">
        <f t="shared" si="4"/>
        <v>65.888163761013303</v>
      </c>
      <c r="F30" s="30" t="s">
        <v>42</v>
      </c>
      <c r="G30" s="30" t="s">
        <v>11</v>
      </c>
      <c r="H30" s="30" t="s">
        <v>11</v>
      </c>
      <c r="I30" s="30" t="s">
        <v>11</v>
      </c>
      <c r="J30" s="30" t="s">
        <v>42</v>
      </c>
      <c r="K30" s="30" t="s">
        <v>42</v>
      </c>
      <c r="L30" s="25" t="s">
        <v>47</v>
      </c>
      <c r="M30" s="30" t="s">
        <v>42</v>
      </c>
      <c r="N30" s="30" t="s">
        <v>70</v>
      </c>
      <c r="O30" s="30" t="s">
        <v>42</v>
      </c>
      <c r="P30" s="44">
        <f t="shared" si="0"/>
        <v>1</v>
      </c>
      <c r="Q30">
        <f t="shared" si="1"/>
        <v>3</v>
      </c>
      <c r="R30">
        <f t="shared" si="2"/>
        <v>0</v>
      </c>
      <c r="S30" t="str">
        <f t="shared" si="3"/>
        <v>poor</v>
      </c>
    </row>
    <row r="31" spans="1:19" s="11" customFormat="1" ht="15" thickBot="1">
      <c r="A31" s="57"/>
      <c r="B31" s="10" t="s">
        <v>3</v>
      </c>
      <c r="C31" s="24">
        <v>597</v>
      </c>
      <c r="D31" s="24" t="s">
        <v>47</v>
      </c>
      <c r="E31" s="22"/>
      <c r="F31" s="11" t="s">
        <v>42</v>
      </c>
      <c r="G31" s="11" t="s">
        <v>42</v>
      </c>
      <c r="H31" s="11" t="s">
        <v>42</v>
      </c>
      <c r="I31" s="11" t="s">
        <v>42</v>
      </c>
      <c r="J31" s="11" t="s">
        <v>42</v>
      </c>
      <c r="K31" s="11" t="s">
        <v>42</v>
      </c>
      <c r="L31" s="11" t="s">
        <v>42</v>
      </c>
      <c r="M31" s="11" t="s">
        <v>42</v>
      </c>
      <c r="N31" s="11" t="s">
        <v>42</v>
      </c>
      <c r="O31" s="11" t="s">
        <v>42</v>
      </c>
      <c r="P31" s="44">
        <f t="shared" si="0"/>
        <v>1</v>
      </c>
      <c r="Q31">
        <f t="shared" si="1"/>
        <v>0</v>
      </c>
      <c r="R31">
        <f t="shared" si="2"/>
        <v>0</v>
      </c>
      <c r="S31" t="str">
        <f t="shared" si="3"/>
        <v>not usable</v>
      </c>
    </row>
    <row r="32" spans="1:19">
      <c r="A32" s="56" t="s">
        <v>60</v>
      </c>
      <c r="B32" s="45" t="s">
        <v>2</v>
      </c>
      <c r="C32" s="25">
        <v>8032.11</v>
      </c>
      <c r="D32" s="25">
        <v>5982.89</v>
      </c>
      <c r="E32" s="31">
        <f>(D32*100/C32)</f>
        <v>74.487152192885802</v>
      </c>
      <c r="F32" s="30" t="s">
        <v>11</v>
      </c>
      <c r="G32" s="30" t="s">
        <v>11</v>
      </c>
      <c r="H32" s="30" t="s">
        <v>11</v>
      </c>
      <c r="I32" s="30" t="s">
        <v>11</v>
      </c>
      <c r="J32" s="30" t="s">
        <v>42</v>
      </c>
      <c r="K32" s="30" t="s">
        <v>11</v>
      </c>
      <c r="L32" s="25" t="s">
        <v>47</v>
      </c>
      <c r="M32" s="46" t="s">
        <v>42</v>
      </c>
      <c r="N32" s="30" t="s">
        <v>70</v>
      </c>
      <c r="O32" s="30" t="s">
        <v>70</v>
      </c>
      <c r="P32" s="44">
        <f t="shared" si="0"/>
        <v>2</v>
      </c>
      <c r="Q32">
        <f t="shared" si="1"/>
        <v>4</v>
      </c>
      <c r="R32">
        <f t="shared" si="2"/>
        <v>0</v>
      </c>
      <c r="S32" t="str">
        <f t="shared" si="3"/>
        <v>good</v>
      </c>
    </row>
    <row r="33" spans="1:19" s="11" customFormat="1" ht="15" thickBot="1">
      <c r="A33" s="57"/>
      <c r="B33" s="10" t="s">
        <v>3</v>
      </c>
      <c r="C33" s="24">
        <v>7011.6</v>
      </c>
      <c r="D33" s="24" t="s">
        <v>47</v>
      </c>
      <c r="E33" s="22"/>
      <c r="F33" s="11" t="s">
        <v>42</v>
      </c>
      <c r="G33" s="11" t="s">
        <v>42</v>
      </c>
      <c r="H33" s="11" t="s">
        <v>42</v>
      </c>
      <c r="I33" s="11" t="s">
        <v>11</v>
      </c>
      <c r="J33" s="11" t="s">
        <v>11</v>
      </c>
      <c r="K33" s="11" t="s">
        <v>11</v>
      </c>
      <c r="L33" s="11" t="s">
        <v>11</v>
      </c>
      <c r="M33" s="13" t="s">
        <v>42</v>
      </c>
      <c r="N33" s="11" t="s">
        <v>42</v>
      </c>
      <c r="O33" s="11" t="s">
        <v>11</v>
      </c>
      <c r="P33" s="44">
        <f t="shared" si="0"/>
        <v>1</v>
      </c>
      <c r="Q33">
        <f t="shared" si="1"/>
        <v>4</v>
      </c>
      <c r="R33">
        <f t="shared" si="2"/>
        <v>0</v>
      </c>
      <c r="S33" t="str">
        <f t="shared" si="3"/>
        <v>poor</v>
      </c>
    </row>
    <row r="34" spans="1:19">
      <c r="A34" s="56" t="s">
        <v>31</v>
      </c>
      <c r="B34" s="45" t="s">
        <v>2</v>
      </c>
      <c r="C34" s="25">
        <v>5397.86</v>
      </c>
      <c r="D34" s="25">
        <v>3436.44</v>
      </c>
      <c r="E34" s="31">
        <f>(D34*100/C34)</f>
        <v>63.663007191738956</v>
      </c>
      <c r="F34" s="25" t="s">
        <v>42</v>
      </c>
      <c r="G34" s="25" t="s">
        <v>11</v>
      </c>
      <c r="H34" s="25" t="s">
        <v>11</v>
      </c>
      <c r="I34" s="25" t="s">
        <v>11</v>
      </c>
      <c r="J34" s="25" t="s">
        <v>42</v>
      </c>
      <c r="K34" s="25" t="s">
        <v>42</v>
      </c>
      <c r="L34" s="25" t="s">
        <v>47</v>
      </c>
      <c r="M34" s="25" t="s">
        <v>42</v>
      </c>
      <c r="N34" s="25" t="s">
        <v>70</v>
      </c>
      <c r="O34" s="25" t="s">
        <v>42</v>
      </c>
      <c r="P34" s="44">
        <f t="shared" si="0"/>
        <v>1</v>
      </c>
      <c r="Q34">
        <f t="shared" si="1"/>
        <v>3</v>
      </c>
      <c r="R34">
        <f t="shared" si="2"/>
        <v>0</v>
      </c>
      <c r="S34" t="str">
        <f t="shared" si="3"/>
        <v>poor</v>
      </c>
    </row>
    <row r="35" spans="1:19" s="11" customFormat="1" ht="15" thickBot="1">
      <c r="A35" s="57"/>
      <c r="B35" s="10" t="s">
        <v>3</v>
      </c>
      <c r="C35" s="24">
        <v>5219.49</v>
      </c>
      <c r="D35" s="24"/>
      <c r="E35" s="22">
        <f>(D35*100/C35)</f>
        <v>0</v>
      </c>
      <c r="F35" s="11" t="s">
        <v>42</v>
      </c>
      <c r="G35" s="11" t="s">
        <v>42</v>
      </c>
      <c r="H35" s="11" t="s">
        <v>42</v>
      </c>
      <c r="I35" s="11" t="s">
        <v>11</v>
      </c>
      <c r="J35" s="11" t="s">
        <v>42</v>
      </c>
      <c r="K35" s="11" t="s">
        <v>42</v>
      </c>
      <c r="L35" s="11" t="s">
        <v>42</v>
      </c>
      <c r="M35" s="11" t="s">
        <v>42</v>
      </c>
      <c r="N35" s="11" t="s">
        <v>42</v>
      </c>
      <c r="O35" s="11" t="s">
        <v>11</v>
      </c>
      <c r="P35" s="44">
        <f t="shared" si="0"/>
        <v>1</v>
      </c>
      <c r="Q35">
        <f t="shared" si="1"/>
        <v>1</v>
      </c>
      <c r="R35">
        <f t="shared" si="2"/>
        <v>0</v>
      </c>
      <c r="S35" t="str">
        <f t="shared" si="3"/>
        <v>not usable</v>
      </c>
    </row>
    <row r="36" spans="1:19" s="15" customFormat="1" ht="15" thickBot="1">
      <c r="A36" s="27" t="s">
        <v>22</v>
      </c>
      <c r="B36" s="14" t="s">
        <v>2</v>
      </c>
      <c r="C36" s="28">
        <v>46481.7</v>
      </c>
      <c r="D36" s="28">
        <v>25100.5</v>
      </c>
      <c r="E36" s="23">
        <f>(D36*100/C36)</f>
        <v>54.000821828805748</v>
      </c>
      <c r="F36" s="15" t="s">
        <v>42</v>
      </c>
      <c r="G36" s="15" t="s">
        <v>11</v>
      </c>
      <c r="H36" s="15" t="s">
        <v>11</v>
      </c>
      <c r="I36" s="15" t="s">
        <v>11</v>
      </c>
      <c r="J36" s="15" t="s">
        <v>42</v>
      </c>
      <c r="K36" s="15" t="s">
        <v>42</v>
      </c>
      <c r="L36" s="15" t="s">
        <v>47</v>
      </c>
      <c r="M36" s="29" t="s">
        <v>42</v>
      </c>
      <c r="N36" s="15" t="s">
        <v>70</v>
      </c>
      <c r="O36" s="15" t="s">
        <v>70</v>
      </c>
      <c r="P36" s="44">
        <f t="shared" si="0"/>
        <v>1</v>
      </c>
      <c r="Q36">
        <f t="shared" si="1"/>
        <v>3</v>
      </c>
      <c r="R36">
        <f t="shared" si="2"/>
        <v>0</v>
      </c>
      <c r="S36" t="str">
        <f t="shared" si="3"/>
        <v>poor</v>
      </c>
    </row>
    <row r="37" spans="1:19" ht="15" thickBot="1">
      <c r="A37" s="56" t="s">
        <v>23</v>
      </c>
      <c r="B37" s="45" t="s">
        <v>2</v>
      </c>
      <c r="C37" s="25">
        <v>4391.01</v>
      </c>
      <c r="D37" s="25">
        <v>3097.96</v>
      </c>
      <c r="E37" s="31">
        <f>(D37*100/C37)</f>
        <v>70.552333062325062</v>
      </c>
      <c r="F37" s="25" t="s">
        <v>42</v>
      </c>
      <c r="G37" s="30" t="s">
        <v>11</v>
      </c>
      <c r="H37" s="30" t="s">
        <v>11</v>
      </c>
      <c r="I37" s="25" t="s">
        <v>42</v>
      </c>
      <c r="J37" s="30" t="s">
        <v>42</v>
      </c>
      <c r="K37" s="25" t="s">
        <v>70</v>
      </c>
      <c r="L37" s="25" t="s">
        <v>47</v>
      </c>
      <c r="M37" s="13" t="s">
        <v>42</v>
      </c>
      <c r="N37" s="25" t="s">
        <v>42</v>
      </c>
      <c r="O37" s="25" t="s">
        <v>70</v>
      </c>
      <c r="P37" s="44">
        <f t="shared" si="0"/>
        <v>1</v>
      </c>
      <c r="Q37">
        <f t="shared" si="1"/>
        <v>2.5</v>
      </c>
      <c r="R37">
        <f t="shared" si="2"/>
        <v>0</v>
      </c>
      <c r="S37" t="str">
        <f t="shared" si="3"/>
        <v>poor</v>
      </c>
    </row>
    <row r="38" spans="1:19" s="11" customFormat="1" ht="15" thickBot="1">
      <c r="A38" s="57"/>
      <c r="B38" s="10" t="s">
        <v>3</v>
      </c>
      <c r="C38" s="24">
        <v>4003.07</v>
      </c>
      <c r="D38" s="24" t="s">
        <v>47</v>
      </c>
      <c r="E38" s="22"/>
      <c r="F38" s="11" t="s">
        <v>42</v>
      </c>
      <c r="G38" s="11" t="s">
        <v>42</v>
      </c>
      <c r="H38" s="11" t="s">
        <v>42</v>
      </c>
      <c r="I38" s="11" t="s">
        <v>42</v>
      </c>
      <c r="J38" s="11" t="s">
        <v>42</v>
      </c>
      <c r="K38" s="11" t="s">
        <v>42</v>
      </c>
      <c r="L38" s="11" t="s">
        <v>42</v>
      </c>
      <c r="M38" s="29" t="s">
        <v>42</v>
      </c>
      <c r="N38" s="11" t="s">
        <v>42</v>
      </c>
      <c r="O38" s="11" t="s">
        <v>42</v>
      </c>
      <c r="P38" s="44">
        <f t="shared" si="0"/>
        <v>1</v>
      </c>
      <c r="Q38">
        <f t="shared" si="1"/>
        <v>0</v>
      </c>
      <c r="R38">
        <f t="shared" si="2"/>
        <v>0</v>
      </c>
      <c r="S38" t="str">
        <f t="shared" si="3"/>
        <v>not usable</v>
      </c>
    </row>
    <row r="39" spans="1:19" s="15" customFormat="1" ht="15" thickBot="1">
      <c r="A39" s="27" t="s">
        <v>24</v>
      </c>
      <c r="B39" s="14" t="s">
        <v>2</v>
      </c>
      <c r="C39" s="28">
        <v>19852.599999999999</v>
      </c>
      <c r="D39" s="28">
        <v>6992.33</v>
      </c>
      <c r="E39" s="23">
        <f t="shared" ref="E39:E48" si="5">(D39*100/C39)</f>
        <v>35.221230468553237</v>
      </c>
      <c r="F39" s="15" t="s">
        <v>70</v>
      </c>
      <c r="G39" s="15" t="s">
        <v>11</v>
      </c>
      <c r="H39" s="15" t="s">
        <v>11</v>
      </c>
      <c r="I39" s="15" t="s">
        <v>11</v>
      </c>
      <c r="J39" s="15" t="s">
        <v>42</v>
      </c>
      <c r="K39" s="15" t="s">
        <v>42</v>
      </c>
      <c r="L39" s="15" t="s">
        <v>42</v>
      </c>
      <c r="M39" s="15" t="s">
        <v>42</v>
      </c>
      <c r="N39" s="15" t="s">
        <v>70</v>
      </c>
      <c r="O39" s="15" t="s">
        <v>42</v>
      </c>
      <c r="P39" s="44">
        <f t="shared" si="0"/>
        <v>1.5</v>
      </c>
      <c r="Q39">
        <f t="shared" si="1"/>
        <v>3</v>
      </c>
      <c r="R39">
        <f t="shared" si="2"/>
        <v>0</v>
      </c>
      <c r="S39" t="str">
        <f t="shared" si="3"/>
        <v>okay</v>
      </c>
    </row>
    <row r="40" spans="1:19" s="15" customFormat="1" ht="15" thickBot="1">
      <c r="A40" s="27" t="s">
        <v>25</v>
      </c>
      <c r="B40" s="14" t="s">
        <v>2</v>
      </c>
      <c r="C40" s="28">
        <v>8668.5</v>
      </c>
      <c r="D40" s="28">
        <v>3386.88</v>
      </c>
      <c r="E40" s="23">
        <f t="shared" si="5"/>
        <v>39.071119570860013</v>
      </c>
      <c r="F40" s="15" t="s">
        <v>70</v>
      </c>
      <c r="G40" s="15" t="s">
        <v>11</v>
      </c>
      <c r="H40" s="15" t="s">
        <v>11</v>
      </c>
      <c r="I40" s="15" t="s">
        <v>11</v>
      </c>
      <c r="J40" s="15" t="s">
        <v>42</v>
      </c>
      <c r="K40" s="15" t="s">
        <v>42</v>
      </c>
      <c r="L40" s="15" t="s">
        <v>42</v>
      </c>
      <c r="M40" s="15" t="s">
        <v>42</v>
      </c>
      <c r="N40" s="15" t="s">
        <v>70</v>
      </c>
      <c r="O40" s="15" t="s">
        <v>42</v>
      </c>
      <c r="P40" s="44">
        <f t="shared" si="0"/>
        <v>1.5</v>
      </c>
      <c r="Q40">
        <f t="shared" si="1"/>
        <v>3</v>
      </c>
      <c r="R40">
        <f t="shared" si="2"/>
        <v>0</v>
      </c>
      <c r="S40" t="str">
        <f t="shared" si="3"/>
        <v>okay</v>
      </c>
    </row>
    <row r="41" spans="1:19" s="15" customFormat="1" ht="15" thickBot="1">
      <c r="A41" s="27" t="s">
        <v>26</v>
      </c>
      <c r="B41" s="14" t="s">
        <v>2</v>
      </c>
      <c r="C41" s="28">
        <v>2340.66</v>
      </c>
      <c r="D41" s="28">
        <v>1084.06</v>
      </c>
      <c r="E41" s="23">
        <f t="shared" si="5"/>
        <v>46.314287423205421</v>
      </c>
      <c r="F41" s="15" t="s">
        <v>42</v>
      </c>
      <c r="G41" s="15" t="s">
        <v>11</v>
      </c>
      <c r="H41" s="15" t="s">
        <v>11</v>
      </c>
      <c r="I41" s="15" t="s">
        <v>11</v>
      </c>
      <c r="J41" s="15" t="s">
        <v>42</v>
      </c>
      <c r="K41" s="15" t="s">
        <v>42</v>
      </c>
      <c r="L41" s="15" t="s">
        <v>47</v>
      </c>
      <c r="M41" s="15" t="s">
        <v>42</v>
      </c>
      <c r="N41" s="15" t="s">
        <v>70</v>
      </c>
      <c r="O41" s="15" t="s">
        <v>42</v>
      </c>
      <c r="P41" s="44">
        <f t="shared" si="0"/>
        <v>1</v>
      </c>
      <c r="Q41">
        <f t="shared" si="1"/>
        <v>3</v>
      </c>
      <c r="R41">
        <f t="shared" si="2"/>
        <v>0</v>
      </c>
      <c r="S41" t="str">
        <f t="shared" si="3"/>
        <v>poor</v>
      </c>
    </row>
    <row r="42" spans="1:19" s="30" customFormat="1">
      <c r="A42" s="56" t="s">
        <v>27</v>
      </c>
      <c r="B42" s="30" t="s">
        <v>2</v>
      </c>
      <c r="C42" s="25">
        <v>26809.1</v>
      </c>
      <c r="D42" s="25">
        <v>19233.5</v>
      </c>
      <c r="E42" s="31">
        <f t="shared" si="5"/>
        <v>71.742430741800362</v>
      </c>
      <c r="F42" s="30" t="s">
        <v>42</v>
      </c>
      <c r="G42" s="30" t="s">
        <v>11</v>
      </c>
      <c r="H42" s="30" t="s">
        <v>11</v>
      </c>
      <c r="I42" s="30" t="s">
        <v>11</v>
      </c>
      <c r="J42" s="25" t="s">
        <v>42</v>
      </c>
      <c r="K42" s="30" t="s">
        <v>42</v>
      </c>
      <c r="L42" s="25" t="s">
        <v>47</v>
      </c>
      <c r="M42" s="30" t="s">
        <v>42</v>
      </c>
      <c r="N42" s="25" t="s">
        <v>70</v>
      </c>
      <c r="O42" s="25" t="s">
        <v>42</v>
      </c>
      <c r="P42" s="44">
        <f t="shared" si="0"/>
        <v>1</v>
      </c>
      <c r="Q42">
        <f t="shared" si="1"/>
        <v>3</v>
      </c>
      <c r="R42">
        <f t="shared" si="2"/>
        <v>0</v>
      </c>
      <c r="S42" t="str">
        <f t="shared" si="3"/>
        <v>poor</v>
      </c>
    </row>
    <row r="43" spans="1:19" s="11" customFormat="1" ht="15" thickBot="1">
      <c r="A43" s="57"/>
      <c r="B43" s="32" t="s">
        <v>3</v>
      </c>
      <c r="C43" s="24">
        <v>21539.7</v>
      </c>
      <c r="D43" s="24">
        <v>11843.9</v>
      </c>
      <c r="E43" s="22">
        <f t="shared" si="5"/>
        <v>54.986373997780838</v>
      </c>
      <c r="F43" s="11" t="s">
        <v>42</v>
      </c>
      <c r="G43" s="11" t="s">
        <v>11</v>
      </c>
      <c r="H43" s="11" t="s">
        <v>42</v>
      </c>
      <c r="I43" s="11" t="s">
        <v>11</v>
      </c>
      <c r="J43" s="11" t="s">
        <v>42</v>
      </c>
      <c r="K43" s="11" t="s">
        <v>42</v>
      </c>
      <c r="L43" s="11" t="s">
        <v>42</v>
      </c>
      <c r="M43" s="11" t="s">
        <v>42</v>
      </c>
      <c r="N43" s="11" t="s">
        <v>42</v>
      </c>
      <c r="O43" s="11" t="s">
        <v>42</v>
      </c>
      <c r="P43" s="44">
        <f t="shared" si="0"/>
        <v>1</v>
      </c>
      <c r="Q43">
        <f t="shared" si="1"/>
        <v>2</v>
      </c>
      <c r="R43">
        <f t="shared" si="2"/>
        <v>0</v>
      </c>
      <c r="S43" t="str">
        <f t="shared" si="3"/>
        <v>not usable</v>
      </c>
    </row>
    <row r="44" spans="1:19">
      <c r="A44" s="56" t="s">
        <v>28</v>
      </c>
      <c r="B44" s="45" t="s">
        <v>2</v>
      </c>
      <c r="C44" s="25">
        <v>17518.7</v>
      </c>
      <c r="D44" s="25">
        <v>11201</v>
      </c>
      <c r="E44" s="31">
        <f t="shared" si="5"/>
        <v>63.937392614748809</v>
      </c>
      <c r="F44" s="30" t="s">
        <v>11</v>
      </c>
      <c r="G44" s="30" t="s">
        <v>11</v>
      </c>
      <c r="H44" s="30" t="s">
        <v>11</v>
      </c>
      <c r="I44" s="30" t="s">
        <v>11</v>
      </c>
      <c r="J44" s="30" t="s">
        <v>42</v>
      </c>
      <c r="K44" s="30" t="s">
        <v>11</v>
      </c>
      <c r="L44" s="25" t="s">
        <v>47</v>
      </c>
      <c r="M44" s="30" t="s">
        <v>42</v>
      </c>
      <c r="N44" s="30" t="s">
        <v>42</v>
      </c>
      <c r="O44" s="30" t="s">
        <v>11</v>
      </c>
      <c r="P44" s="44">
        <f t="shared" si="0"/>
        <v>2</v>
      </c>
      <c r="Q44">
        <f t="shared" si="1"/>
        <v>4</v>
      </c>
      <c r="R44">
        <f t="shared" si="2"/>
        <v>0</v>
      </c>
      <c r="S44" t="str">
        <f t="shared" si="3"/>
        <v>good</v>
      </c>
    </row>
    <row r="45" spans="1:19" s="11" customFormat="1" ht="15" thickBot="1">
      <c r="A45" s="57"/>
      <c r="B45" s="10" t="s">
        <v>3</v>
      </c>
      <c r="C45" s="24">
        <v>17914</v>
      </c>
      <c r="D45" s="24">
        <v>12527.8</v>
      </c>
      <c r="E45" s="22">
        <f t="shared" si="5"/>
        <v>69.933013285698337</v>
      </c>
      <c r="F45" s="11" t="s">
        <v>42</v>
      </c>
      <c r="G45" s="11" t="s">
        <v>11</v>
      </c>
      <c r="H45" s="11" t="s">
        <v>11</v>
      </c>
      <c r="I45" s="11" t="s">
        <v>11</v>
      </c>
      <c r="J45" s="11" t="s">
        <v>42</v>
      </c>
      <c r="K45" s="11" t="s">
        <v>42</v>
      </c>
      <c r="L45" s="11" t="s">
        <v>70</v>
      </c>
      <c r="M45" s="11" t="s">
        <v>42</v>
      </c>
      <c r="N45" s="11" t="s">
        <v>42</v>
      </c>
      <c r="O45" s="11" t="s">
        <v>11</v>
      </c>
      <c r="P45" s="44">
        <f t="shared" si="0"/>
        <v>1</v>
      </c>
      <c r="Q45">
        <f t="shared" si="1"/>
        <v>3.5</v>
      </c>
      <c r="R45">
        <f t="shared" si="2"/>
        <v>0</v>
      </c>
      <c r="S45" t="str">
        <f t="shared" si="3"/>
        <v>poor</v>
      </c>
    </row>
    <row r="46" spans="1:19">
      <c r="A46" s="56" t="s">
        <v>29</v>
      </c>
      <c r="B46" s="45" t="s">
        <v>2</v>
      </c>
      <c r="C46" s="25">
        <v>11895.7</v>
      </c>
      <c r="D46" s="25">
        <v>10194.4</v>
      </c>
      <c r="E46" s="31">
        <f t="shared" si="5"/>
        <v>85.698193464865454</v>
      </c>
      <c r="F46" s="30" t="s">
        <v>70</v>
      </c>
      <c r="G46" s="30" t="s">
        <v>11</v>
      </c>
      <c r="H46" s="30" t="s">
        <v>11</v>
      </c>
      <c r="I46" s="30" t="s">
        <v>11</v>
      </c>
      <c r="J46" s="30" t="s">
        <v>42</v>
      </c>
      <c r="K46" s="30" t="s">
        <v>42</v>
      </c>
      <c r="L46" s="25" t="s">
        <v>47</v>
      </c>
      <c r="M46" s="30" t="s">
        <v>42</v>
      </c>
      <c r="N46" s="30" t="s">
        <v>70</v>
      </c>
      <c r="O46" s="30" t="s">
        <v>70</v>
      </c>
      <c r="P46" s="44">
        <f t="shared" si="0"/>
        <v>1.5</v>
      </c>
      <c r="Q46">
        <f t="shared" si="1"/>
        <v>3</v>
      </c>
      <c r="R46">
        <f t="shared" si="2"/>
        <v>0</v>
      </c>
      <c r="S46" t="str">
        <f t="shared" si="3"/>
        <v>okay</v>
      </c>
    </row>
    <row r="47" spans="1:19" s="11" customFormat="1" ht="15" thickBot="1">
      <c r="A47" s="57"/>
      <c r="B47" s="10" t="s">
        <v>3</v>
      </c>
      <c r="C47" s="24">
        <v>6565</v>
      </c>
      <c r="D47" s="24"/>
      <c r="E47" s="22">
        <f t="shared" si="5"/>
        <v>0</v>
      </c>
      <c r="F47" s="11" t="s">
        <v>42</v>
      </c>
      <c r="G47" s="11" t="s">
        <v>42</v>
      </c>
      <c r="H47" s="11" t="s">
        <v>42</v>
      </c>
      <c r="I47" s="11" t="s">
        <v>11</v>
      </c>
      <c r="J47" s="11" t="s">
        <v>42</v>
      </c>
      <c r="K47" s="11" t="s">
        <v>42</v>
      </c>
      <c r="L47" s="11" t="s">
        <v>11</v>
      </c>
      <c r="M47" s="11" t="s">
        <v>42</v>
      </c>
      <c r="N47" s="11" t="s">
        <v>42</v>
      </c>
      <c r="O47" s="11" t="s">
        <v>11</v>
      </c>
      <c r="P47" s="44">
        <f t="shared" si="0"/>
        <v>1</v>
      </c>
      <c r="Q47">
        <f t="shared" si="1"/>
        <v>2</v>
      </c>
      <c r="R47">
        <f t="shared" si="2"/>
        <v>0</v>
      </c>
      <c r="S47" t="str">
        <f t="shared" si="3"/>
        <v>not usable</v>
      </c>
    </row>
    <row r="48" spans="1:19" s="36" customFormat="1">
      <c r="A48" s="56" t="s">
        <v>30</v>
      </c>
      <c r="B48" s="33" t="s">
        <v>2</v>
      </c>
      <c r="C48" s="34">
        <v>37768.699999999997</v>
      </c>
      <c r="D48" s="34">
        <v>16124.2</v>
      </c>
      <c r="E48" s="35">
        <f t="shared" si="5"/>
        <v>42.691964510295563</v>
      </c>
      <c r="F48" s="36" t="s">
        <v>42</v>
      </c>
      <c r="G48" s="36" t="s">
        <v>11</v>
      </c>
      <c r="H48" s="36" t="s">
        <v>11</v>
      </c>
      <c r="I48" s="36" t="s">
        <v>11</v>
      </c>
      <c r="J48" s="36" t="s">
        <v>42</v>
      </c>
      <c r="K48" s="36" t="s">
        <v>11</v>
      </c>
      <c r="L48" s="36" t="s">
        <v>47</v>
      </c>
      <c r="M48" s="36" t="s">
        <v>42</v>
      </c>
      <c r="N48" s="36" t="s">
        <v>70</v>
      </c>
      <c r="O48" s="36" t="s">
        <v>42</v>
      </c>
      <c r="P48" s="44">
        <f t="shared" si="0"/>
        <v>1</v>
      </c>
      <c r="Q48">
        <f t="shared" si="1"/>
        <v>4</v>
      </c>
      <c r="R48">
        <f t="shared" si="2"/>
        <v>0</v>
      </c>
      <c r="S48" t="str">
        <f t="shared" si="3"/>
        <v>poor</v>
      </c>
    </row>
    <row r="49" spans="1:19" s="11" customFormat="1" ht="15" thickBot="1">
      <c r="A49" s="57"/>
      <c r="B49" s="10" t="s">
        <v>3</v>
      </c>
      <c r="C49" s="24">
        <v>0</v>
      </c>
      <c r="D49" s="24"/>
      <c r="E49" s="22"/>
      <c r="F49" s="11" t="s">
        <v>42</v>
      </c>
      <c r="G49" s="11" t="s">
        <v>42</v>
      </c>
      <c r="H49" s="11" t="s">
        <v>42</v>
      </c>
      <c r="I49" s="11" t="s">
        <v>42</v>
      </c>
      <c r="J49" s="11" t="s">
        <v>42</v>
      </c>
      <c r="K49" s="11" t="s">
        <v>42</v>
      </c>
      <c r="L49" s="11" t="s">
        <v>11</v>
      </c>
      <c r="M49" s="11" t="s">
        <v>42</v>
      </c>
      <c r="N49" s="11" t="s">
        <v>42</v>
      </c>
      <c r="O49" s="11" t="s">
        <v>42</v>
      </c>
      <c r="P49" s="44">
        <f t="shared" si="0"/>
        <v>1</v>
      </c>
      <c r="Q49">
        <f t="shared" si="1"/>
        <v>1</v>
      </c>
      <c r="R49">
        <f t="shared" si="2"/>
        <v>0</v>
      </c>
      <c r="S49" t="str">
        <f t="shared" si="3"/>
        <v>not usable</v>
      </c>
    </row>
    <row r="50" spans="1:19">
      <c r="A50" s="26"/>
      <c r="B50" s="1"/>
    </row>
    <row r="51" spans="1:19">
      <c r="A51" s="26"/>
      <c r="B51" s="1"/>
    </row>
  </sheetData>
  <autoFilter ref="A3:S49" xr:uid="{90BF4F0F-AABD-4092-B57A-5835ED86DD86}"/>
  <mergeCells count="19">
    <mergeCell ref="A37:A38"/>
    <mergeCell ref="A42:A43"/>
    <mergeCell ref="A44:A45"/>
    <mergeCell ref="A46:A47"/>
    <mergeCell ref="A48:A49"/>
    <mergeCell ref="A34:A35"/>
    <mergeCell ref="A20:A21"/>
    <mergeCell ref="A23:A24"/>
    <mergeCell ref="A25:A26"/>
    <mergeCell ref="A28:A29"/>
    <mergeCell ref="A30:A31"/>
    <mergeCell ref="A32:A33"/>
    <mergeCell ref="P2:S2"/>
    <mergeCell ref="A18:A19"/>
    <mergeCell ref="A4:A5"/>
    <mergeCell ref="A6:A7"/>
    <mergeCell ref="A11:A12"/>
    <mergeCell ref="A14:A15"/>
    <mergeCell ref="A16:A17"/>
  </mergeCells>
  <conditionalFormatting sqref="F4:O49">
    <cfRule type="cellIs" dxfId="6" priority="14" operator="equal">
      <formula>"partial"</formula>
    </cfRule>
    <cfRule type="cellIs" dxfId="5" priority="15" operator="equal">
      <formula>"no"</formula>
    </cfRule>
    <cfRule type="cellIs" dxfId="4" priority="16" operator="equal">
      <formula>"yes"</formula>
    </cfRule>
  </conditionalFormatting>
  <conditionalFormatting sqref="S4:S49">
    <cfRule type="cellIs" dxfId="3" priority="1" operator="equal">
      <formula>"not usable"</formula>
    </cfRule>
  </conditionalFormatting>
  <conditionalFormatting sqref="S4:S49">
    <cfRule type="cellIs" dxfId="2" priority="2" operator="equal">
      <formula>"okay"</formula>
    </cfRule>
    <cfRule type="cellIs" dxfId="1" priority="3" operator="equal">
      <formula>"poor"</formula>
    </cfRule>
    <cfRule type="containsText" dxfId="0" priority="4" operator="containsText" text="good">
      <formula>NOT(ISERROR(SEARCH("good",S4)))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headerFooter>
    <oddFooter>&amp;L&amp;1#&amp;"Calibri"&amp;10&amp;K008000Interne SNCF Réseau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A905F-498F-4862-86CD-5007AC2A3FBE}">
  <dimension ref="A1:B29"/>
  <sheetViews>
    <sheetView workbookViewId="0">
      <selection activeCell="B26" sqref="B26"/>
    </sheetView>
  </sheetViews>
  <sheetFormatPr baseColWidth="10" defaultColWidth="11.44140625" defaultRowHeight="14.4"/>
  <cols>
    <col min="1" max="1" width="12.6640625" customWidth="1"/>
  </cols>
  <sheetData>
    <row r="1" spans="1:2">
      <c r="A1" s="3" t="s">
        <v>32</v>
      </c>
      <c r="B1" s="2" t="s">
        <v>41</v>
      </c>
    </row>
    <row r="2" spans="1:2">
      <c r="A2" s="1" t="s">
        <v>1</v>
      </c>
    </row>
    <row r="3" spans="1:2">
      <c r="A3" s="1" t="s">
        <v>4</v>
      </c>
      <c r="B3">
        <v>31370</v>
      </c>
    </row>
    <row r="4" spans="1:2">
      <c r="A4" s="1" t="s">
        <v>6</v>
      </c>
      <c r="B4">
        <v>7801</v>
      </c>
    </row>
    <row r="5" spans="1:2">
      <c r="A5" s="1" t="s">
        <v>7</v>
      </c>
      <c r="B5">
        <v>3765</v>
      </c>
    </row>
    <row r="6" spans="1:2">
      <c r="A6" s="1" t="s">
        <v>61</v>
      </c>
      <c r="B6">
        <v>5514</v>
      </c>
    </row>
    <row r="7" spans="1:2">
      <c r="A7" s="1" t="s">
        <v>8</v>
      </c>
      <c r="B7">
        <v>25832</v>
      </c>
    </row>
    <row r="8" spans="1:2">
      <c r="A8" s="1" t="s">
        <v>9</v>
      </c>
      <c r="B8">
        <v>3301</v>
      </c>
    </row>
    <row r="9" spans="1:2">
      <c r="A9" s="1" t="s">
        <v>10</v>
      </c>
      <c r="B9">
        <v>2393</v>
      </c>
    </row>
    <row r="10" spans="1:2">
      <c r="A10" s="1" t="s">
        <v>12</v>
      </c>
      <c r="B10">
        <v>2154</v>
      </c>
    </row>
    <row r="11" spans="1:2">
      <c r="A11" s="1" t="s">
        <v>13</v>
      </c>
      <c r="B11">
        <v>5243</v>
      </c>
    </row>
    <row r="12" spans="1:2">
      <c r="A12" s="1" t="s">
        <v>15</v>
      </c>
      <c r="B12">
        <v>2100</v>
      </c>
    </row>
    <row r="13" spans="1:2">
      <c r="A13" s="1" t="s">
        <v>16</v>
      </c>
      <c r="B13">
        <v>37257</v>
      </c>
    </row>
    <row r="14" spans="1:2">
      <c r="A14" s="1" t="s">
        <v>17</v>
      </c>
      <c r="B14">
        <v>2157</v>
      </c>
    </row>
    <row r="15" spans="1:2">
      <c r="A15" s="1" t="s">
        <v>18</v>
      </c>
      <c r="B15">
        <v>6875</v>
      </c>
    </row>
    <row r="16" spans="1:2">
      <c r="A16" s="1" t="s">
        <v>19</v>
      </c>
      <c r="B16">
        <v>3059</v>
      </c>
    </row>
    <row r="17" spans="1:2">
      <c r="A17" s="1" t="s">
        <v>20</v>
      </c>
      <c r="B17">
        <v>3346</v>
      </c>
    </row>
    <row r="18" spans="1:2">
      <c r="A18" s="1" t="s">
        <v>21</v>
      </c>
      <c r="B18" t="s">
        <v>56</v>
      </c>
    </row>
    <row r="19" spans="1:2">
      <c r="A19" s="1" t="s">
        <v>60</v>
      </c>
      <c r="B19">
        <v>28992</v>
      </c>
    </row>
    <row r="20" spans="1:2">
      <c r="A20" s="1" t="s">
        <v>22</v>
      </c>
      <c r="B20">
        <v>2180</v>
      </c>
    </row>
    <row r="21" spans="1:2">
      <c r="A21" s="1" t="s">
        <v>23</v>
      </c>
      <c r="B21">
        <v>3763</v>
      </c>
    </row>
    <row r="22" spans="1:2">
      <c r="A22" s="1" t="s">
        <v>24</v>
      </c>
      <c r="B22">
        <v>31600</v>
      </c>
    </row>
    <row r="23" spans="1:2">
      <c r="A23" s="1" t="s">
        <v>25</v>
      </c>
      <c r="B23">
        <v>5514</v>
      </c>
    </row>
    <row r="24" spans="1:2">
      <c r="A24" s="1" t="s">
        <v>26</v>
      </c>
      <c r="B24">
        <v>8686</v>
      </c>
    </row>
    <row r="25" spans="1:2">
      <c r="A25" s="1" t="s">
        <v>27</v>
      </c>
      <c r="B25">
        <v>2062</v>
      </c>
    </row>
    <row r="26" spans="1:2">
      <c r="A26" s="1" t="s">
        <v>28</v>
      </c>
      <c r="B26">
        <v>4124</v>
      </c>
    </row>
    <row r="27" spans="1:2">
      <c r="A27" s="1" t="s">
        <v>29</v>
      </c>
      <c r="B27">
        <v>2056</v>
      </c>
    </row>
    <row r="28" spans="1:2">
      <c r="A28" s="1" t="s">
        <v>30</v>
      </c>
      <c r="B28">
        <v>7405</v>
      </c>
    </row>
    <row r="29" spans="1:2">
      <c r="A29" s="1" t="s">
        <v>31</v>
      </c>
      <c r="B29">
        <v>25833</v>
      </c>
    </row>
  </sheetData>
  <pageMargins left="0.7" right="0.7" top="0.75" bottom="0.75" header="0.3" footer="0.3"/>
  <pageSetup paperSize="9" orientation="portrait" r:id="rId1"/>
  <headerFooter>
    <oddFooter>&amp;L&amp;1#&amp;"Calibri"&amp;10&amp;K008000Interne SNCF Réseau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c7c29a-0928-4a23-8d56-aa0365f60233">
      <Terms xmlns="http://schemas.microsoft.com/office/infopath/2007/PartnerControls"/>
    </lcf76f155ced4ddcb4097134ff3c332f>
    <TaxCatchAll xmlns="24af932d-66c2-4239-8620-229414f23fe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A1A86D1531F947B93179CC92A84A84" ma:contentTypeVersion="16" ma:contentTypeDescription="Crée un document." ma:contentTypeScope="" ma:versionID="04993d9774e019f929c0a6aeb2ce8895">
  <xsd:schema xmlns:xsd="http://www.w3.org/2001/XMLSchema" xmlns:xs="http://www.w3.org/2001/XMLSchema" xmlns:p="http://schemas.microsoft.com/office/2006/metadata/properties" xmlns:ns2="73c7c29a-0928-4a23-8d56-aa0365f60233" xmlns:ns3="24af932d-66c2-4239-8620-229414f23fe2" targetNamespace="http://schemas.microsoft.com/office/2006/metadata/properties" ma:root="true" ma:fieldsID="928dba876a857081d1a01f79a2541473" ns2:_="" ns3:_="">
    <xsd:import namespace="73c7c29a-0928-4a23-8d56-aa0365f60233"/>
    <xsd:import namespace="24af932d-66c2-4239-8620-229414f23f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c7c29a-0928-4a23-8d56-aa0365f602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5096f5d6-3256-4090-9362-038d665d19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af932d-66c2-4239-8620-229414f23fe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505d9c6-af4a-47e3-86a6-edb66b44e3ea}" ma:internalName="TaxCatchAll" ma:showField="CatchAllData" ma:web="24af932d-66c2-4239-8620-229414f23f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3FB42D-DB25-4C42-9E22-B95E509A6A45}">
  <ds:schemaRefs>
    <ds:schemaRef ds:uri="http://purl.org/dc/dcmitype/"/>
    <ds:schemaRef ds:uri="73c7c29a-0928-4a23-8d56-aa0365f60233"/>
    <ds:schemaRef ds:uri="http://purl.org/dc/terms/"/>
    <ds:schemaRef ds:uri="http://purl.org/dc/elements/1.1/"/>
    <ds:schemaRef ds:uri="24af932d-66c2-4239-8620-229414f23fe2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9ECC4AB-D92D-476E-8FCD-14731AEE3B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C61F86-F9E3-4ADE-AE4C-F7B8666ED4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c7c29a-0928-4a23-8d56-aa0365f60233"/>
    <ds:schemaRef ds:uri="24af932d-66c2-4239-8620-229414f23f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EU-sources</vt:lpstr>
      <vt:lpstr>EU-data</vt:lpstr>
      <vt:lpstr>EU-epsg</vt:lpstr>
    </vt:vector>
  </TitlesOfParts>
  <Manager/>
  <Company>SNCF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DURUPT Celine (EXT PORTALIA)</dc:creator>
  <cp:keywords/>
  <dc:description/>
  <cp:lastModifiedBy>DURUPT Celine (EXT PORTALIA)</cp:lastModifiedBy>
  <cp:revision/>
  <dcterms:created xsi:type="dcterms:W3CDTF">2023-01-09T14:22:31Z</dcterms:created>
  <dcterms:modified xsi:type="dcterms:W3CDTF">2023-03-11T17:40:02Z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0x01010006A1A86D1531F947B93179CC92A84A84</vt:lpwstr>
  </property>
  <property fmtid="{D5CDD505-2E9C-101B-9397-08002B2CF9AE}" pid="3" name="MediaServiceImageTags">
    <vt:lpwstr/>
  </property>
  <property fmtid="{D5CDD505-2E9C-101B-9397-08002B2CF9AE}" pid="4" name="MSIP_Label_67cce88e-ba6c-4072-9a4d-8f9e28d4554f_Enabled">
    <vt:lpwstr>true</vt:lpwstr>
  </property>
  <property fmtid="{D5CDD505-2E9C-101B-9397-08002B2CF9AE}" pid="5" name="MSIP_Label_67cce88e-ba6c-4072-9a4d-8f9e28d4554f_SetDate">
    <vt:lpwstr>2023-03-11T17:40:02Z</vt:lpwstr>
  </property>
  <property fmtid="{D5CDD505-2E9C-101B-9397-08002B2CF9AE}" pid="6" name="MSIP_Label_67cce88e-ba6c-4072-9a4d-8f9e28d4554f_Method">
    <vt:lpwstr>Standard</vt:lpwstr>
  </property>
  <property fmtid="{D5CDD505-2E9C-101B-9397-08002B2CF9AE}" pid="7" name="MSIP_Label_67cce88e-ba6c-4072-9a4d-8f9e28d4554f_Name">
    <vt:lpwstr>Interne - SNCF Réseau</vt:lpwstr>
  </property>
  <property fmtid="{D5CDD505-2E9C-101B-9397-08002B2CF9AE}" pid="8" name="MSIP_Label_67cce88e-ba6c-4072-9a4d-8f9e28d4554f_SiteId">
    <vt:lpwstr>4a7c8238-5799-4b16-9fc6-9ad8fce5a7d9</vt:lpwstr>
  </property>
  <property fmtid="{D5CDD505-2E9C-101B-9397-08002B2CF9AE}" pid="9" name="MSIP_Label_67cce88e-ba6c-4072-9a4d-8f9e28d4554f_ActionId">
    <vt:lpwstr>bc00b75b-8a62-421c-bba8-52a32d6071e6</vt:lpwstr>
  </property>
  <property fmtid="{D5CDD505-2E9C-101B-9397-08002B2CF9AE}" pid="10" name="MSIP_Label_67cce88e-ba6c-4072-9a4d-8f9e28d4554f_ContentBits">
    <vt:lpwstr>2</vt:lpwstr>
  </property>
</Properties>
</file>