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org\Dropbox\Master\Puli process - cloud\BIOS2025\"/>
    </mc:Choice>
  </mc:AlternateContent>
  <xr:revisionPtr revIDLastSave="0" documentId="13_ncr:1_{FAFC1C40-39CB-4926-A31B-62581A581511}" xr6:coauthVersionLast="47" xr6:coauthVersionMax="47" xr10:uidLastSave="{00000000-0000-0000-0000-000000000000}"/>
  <bookViews>
    <workbookView xWindow="-108" yWindow="-108" windowWidth="23256" windowHeight="12456" xr2:uid="{0637A2A7-DB88-4914-979C-FA56DE70159B}"/>
  </bookViews>
  <sheets>
    <sheet name="forBIO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2" i="11" l="1"/>
  <c r="AK22" i="11"/>
  <c r="AJ22" i="11"/>
  <c r="AI22" i="11"/>
  <c r="AH22" i="11"/>
  <c r="AD22" i="11"/>
  <c r="AC22" i="11"/>
  <c r="AB22" i="11"/>
  <c r="AA22" i="11"/>
  <c r="Z22" i="11"/>
  <c r="V22" i="11"/>
  <c r="U22" i="11"/>
  <c r="T22" i="11"/>
  <c r="S22" i="11"/>
  <c r="R22" i="11"/>
  <c r="N22" i="11"/>
  <c r="M22" i="11"/>
  <c r="L22" i="11"/>
  <c r="K22" i="11"/>
  <c r="J22" i="11"/>
  <c r="F22" i="11"/>
  <c r="E22" i="11"/>
  <c r="D22" i="11"/>
  <c r="C22" i="11"/>
  <c r="B22" i="11"/>
  <c r="AL21" i="11"/>
  <c r="AK21" i="11"/>
  <c r="AJ21" i="11"/>
  <c r="AI21" i="11"/>
  <c r="AH21" i="11"/>
  <c r="AD21" i="11"/>
  <c r="AC21" i="11"/>
  <c r="AB21" i="11"/>
  <c r="AA21" i="11"/>
  <c r="Z21" i="11"/>
  <c r="V21" i="11"/>
  <c r="U21" i="11"/>
  <c r="T21" i="11"/>
  <c r="S21" i="11"/>
  <c r="R21" i="11"/>
  <c r="N21" i="11"/>
  <c r="M21" i="11"/>
  <c r="L21" i="11"/>
  <c r="K21" i="11"/>
  <c r="J21" i="11"/>
  <c r="F21" i="11"/>
  <c r="E21" i="11"/>
  <c r="D21" i="11"/>
  <c r="C21" i="11"/>
  <c r="B21" i="11"/>
  <c r="AL11" i="11"/>
  <c r="AK11" i="11"/>
  <c r="AJ11" i="11"/>
  <c r="AI11" i="11"/>
  <c r="AH11" i="11"/>
  <c r="AD11" i="11"/>
  <c r="AC11" i="11"/>
  <c r="AB11" i="11"/>
  <c r="AA11" i="11"/>
  <c r="Z11" i="11"/>
  <c r="V11" i="11"/>
  <c r="U11" i="11"/>
  <c r="T11" i="11"/>
  <c r="S11" i="11"/>
  <c r="R11" i="11"/>
  <c r="N11" i="11"/>
  <c r="M11" i="11"/>
  <c r="L11" i="11"/>
  <c r="K11" i="11"/>
  <c r="J11" i="11"/>
  <c r="F11" i="11"/>
  <c r="E11" i="11"/>
  <c r="D11" i="11"/>
  <c r="C11" i="11"/>
  <c r="B11" i="11"/>
  <c r="AL10" i="11"/>
  <c r="AK10" i="11"/>
  <c r="AJ10" i="11"/>
  <c r="AI10" i="11"/>
  <c r="AH10" i="11"/>
  <c r="AD10" i="11"/>
  <c r="AC10" i="11"/>
  <c r="AB10" i="11"/>
  <c r="AA10" i="11"/>
  <c r="Z10" i="11"/>
  <c r="V10" i="11"/>
  <c r="U10" i="11"/>
  <c r="T10" i="11"/>
  <c r="S10" i="11"/>
  <c r="R10" i="11"/>
  <c r="N10" i="11"/>
  <c r="M10" i="11"/>
  <c r="L10" i="11"/>
  <c r="K10" i="11"/>
  <c r="J10" i="11"/>
  <c r="F10" i="11"/>
  <c r="E10" i="11"/>
  <c r="D10" i="11"/>
  <c r="C10" i="11"/>
  <c r="B10" i="11"/>
  <c r="H1" i="11"/>
  <c r="AM20" i="11" l="1"/>
  <c r="W5" i="11"/>
  <c r="AM7" i="11"/>
  <c r="O16" i="11"/>
  <c r="AE18" i="11"/>
  <c r="AE5" i="11"/>
  <c r="G19" i="11"/>
  <c r="W6" i="11"/>
  <c r="AM8" i="11"/>
  <c r="O17" i="11"/>
  <c r="AE19" i="11"/>
  <c r="AM5" i="11"/>
  <c r="AM16" i="11"/>
  <c r="O6" i="11"/>
  <c r="G17" i="11"/>
  <c r="W19" i="11"/>
  <c r="AE6" i="11"/>
  <c r="G9" i="11"/>
  <c r="W17" i="11"/>
  <c r="AM19" i="11"/>
  <c r="G8" i="11"/>
  <c r="AM18" i="11"/>
  <c r="AE16" i="11"/>
  <c r="G6" i="11"/>
  <c r="O19" i="11"/>
  <c r="AE8" i="11"/>
  <c r="AM6" i="11"/>
  <c r="O9" i="11"/>
  <c r="AE17" i="11"/>
  <c r="G20" i="11"/>
  <c r="W16" i="11"/>
  <c r="W8" i="11"/>
  <c r="G7" i="11"/>
  <c r="W9" i="11"/>
  <c r="AM17" i="11"/>
  <c r="O7" i="11"/>
  <c r="AE9" i="11"/>
  <c r="G18" i="11"/>
  <c r="W20" i="11"/>
  <c r="O8" i="11"/>
  <c r="O20" i="11"/>
  <c r="G5" i="11"/>
  <c r="W7" i="11"/>
  <c r="AM9" i="11"/>
  <c r="O18" i="11"/>
  <c r="AE20" i="11"/>
  <c r="O5" i="11"/>
  <c r="AE7" i="11"/>
  <c r="G16" i="11"/>
  <c r="W18" i="11"/>
  <c r="W11" i="11" l="1"/>
  <c r="O22" i="11"/>
  <c r="W10" i="11"/>
  <c r="G22" i="11"/>
  <c r="G21" i="11"/>
  <c r="O10" i="11"/>
  <c r="O11" i="11"/>
  <c r="AM22" i="11"/>
  <c r="AM21" i="11"/>
  <c r="AM11" i="11"/>
  <c r="AM10" i="11"/>
  <c r="AE21" i="11"/>
  <c r="AE22" i="11"/>
  <c r="AE10" i="11"/>
  <c r="AE11" i="11"/>
  <c r="G11" i="11"/>
  <c r="G10" i="11"/>
  <c r="O21" i="11"/>
  <c r="W22" i="11"/>
  <c r="W21" i="11"/>
</calcChain>
</file>

<file path=xl/sharedStrings.xml><?xml version="1.0" encoding="utf-8"?>
<sst xmlns="http://schemas.openxmlformats.org/spreadsheetml/2006/main" count="102" uniqueCount="21">
  <si>
    <t>ACC</t>
  </si>
  <si>
    <t>AUC</t>
  </si>
  <si>
    <t>pB+pC</t>
  </si>
  <si>
    <t>Sens</t>
  </si>
  <si>
    <t>Spec</t>
  </si>
  <si>
    <t>Mean</t>
  </si>
  <si>
    <t>Rep</t>
  </si>
  <si>
    <t>Balanced-ACC</t>
  </si>
  <si>
    <t>std</t>
  </si>
  <si>
    <t>PPV</t>
  </si>
  <si>
    <t>prev</t>
  </si>
  <si>
    <t>pC</t>
  </si>
  <si>
    <t>pC+F</t>
  </si>
  <si>
    <t>pRP</t>
  </si>
  <si>
    <t>pRP+F</t>
  </si>
  <si>
    <t>pB</t>
  </si>
  <si>
    <t>pB+F</t>
  </si>
  <si>
    <t>no_p</t>
  </si>
  <si>
    <t>no_p+F</t>
  </si>
  <si>
    <t>NewResultsForBIOS</t>
  </si>
  <si>
    <t>pB+pC+F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</si>
</sst>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2" fontId="1" fillId="2" borderId="0" xfId="0" applyNumberFormat="1" applyFont="1" applyFill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9D9A-D2ED-4F9E-975B-63BB60EEA3B7}">
  <dimension ref="A1:AM22"/>
  <sheetViews>
    <sheetView tabSelected="1" zoomScale="70" zoomScaleNormal="70" workbookViewId="0">
      <selection activeCell="L8" sqref="L8"/>
    </sheetView>
  </sheetViews>
  <sheetFormatPr defaultRowHeight="14.4" x14ac:dyDescent="0.3"/>
  <sheetData>
    <row r="1" spans="1:39" x14ac:dyDescent="0.3">
      <c r="A1" t="s">
        <v>19</v>
      </c>
      <c r="G1" t="s">
        <v>10</v>
      </c>
      <c r="H1">
        <f>53/104</f>
        <v>0.50961538461538458</v>
      </c>
      <c r="S1" s="7"/>
      <c r="T1" s="7"/>
      <c r="U1" s="7"/>
      <c r="V1" s="7"/>
      <c r="W1" s="7"/>
      <c r="X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3" spans="1:39" s="1" customFormat="1" x14ac:dyDescent="0.3">
      <c r="B3" s="1" t="s">
        <v>17</v>
      </c>
      <c r="I3" s="1" t="s">
        <v>15</v>
      </c>
      <c r="Q3" s="1" t="s">
        <v>13</v>
      </c>
      <c r="Y3" s="1" t="s">
        <v>11</v>
      </c>
      <c r="AG3" s="1" t="s">
        <v>2</v>
      </c>
    </row>
    <row r="4" spans="1:39" x14ac:dyDescent="0.3">
      <c r="A4" t="s">
        <v>6</v>
      </c>
      <c r="B4" s="5" t="s">
        <v>1</v>
      </c>
      <c r="C4" t="s">
        <v>0</v>
      </c>
      <c r="D4" t="s">
        <v>3</v>
      </c>
      <c r="E4" t="s">
        <v>4</v>
      </c>
      <c r="F4" t="s">
        <v>7</v>
      </c>
      <c r="G4" t="s">
        <v>9</v>
      </c>
      <c r="I4" t="s">
        <v>6</v>
      </c>
      <c r="J4" s="5" t="s">
        <v>1</v>
      </c>
      <c r="K4" t="s">
        <v>0</v>
      </c>
      <c r="L4" t="s">
        <v>3</v>
      </c>
      <c r="M4" t="s">
        <v>4</v>
      </c>
      <c r="N4" t="s">
        <v>7</v>
      </c>
      <c r="O4" t="s">
        <v>9</v>
      </c>
      <c r="Q4" t="s">
        <v>6</v>
      </c>
      <c r="R4" s="5" t="s">
        <v>1</v>
      </c>
      <c r="S4" t="s">
        <v>0</v>
      </c>
      <c r="T4" t="s">
        <v>3</v>
      </c>
      <c r="U4" t="s">
        <v>4</v>
      </c>
      <c r="V4" t="s">
        <v>7</v>
      </c>
      <c r="W4" t="s">
        <v>9</v>
      </c>
      <c r="Y4" t="s">
        <v>6</v>
      </c>
      <c r="Z4" s="5" t="s">
        <v>1</v>
      </c>
      <c r="AA4" t="s">
        <v>0</v>
      </c>
      <c r="AB4" t="s">
        <v>3</v>
      </c>
      <c r="AC4" t="s">
        <v>4</v>
      </c>
      <c r="AD4" t="s">
        <v>7</v>
      </c>
      <c r="AE4" t="s">
        <v>9</v>
      </c>
      <c r="AG4" t="s">
        <v>6</v>
      </c>
      <c r="AH4" s="5" t="s">
        <v>1</v>
      </c>
      <c r="AI4" t="s">
        <v>0</v>
      </c>
      <c r="AJ4" t="s">
        <v>3</v>
      </c>
      <c r="AK4" t="s">
        <v>4</v>
      </c>
      <c r="AL4" t="s">
        <v>7</v>
      </c>
      <c r="AM4" t="s">
        <v>9</v>
      </c>
    </row>
    <row r="5" spans="1:39" x14ac:dyDescent="0.3">
      <c r="A5">
        <v>1</v>
      </c>
      <c r="B5" s="5">
        <v>0.42297600000000002</v>
      </c>
      <c r="C5">
        <v>0.40384599999999998</v>
      </c>
      <c r="D5">
        <v>0.49152499999999999</v>
      </c>
      <c r="E5">
        <v>0.28888999999999998</v>
      </c>
      <c r="F5">
        <v>0.39020700000000003</v>
      </c>
      <c r="G5" s="3">
        <f>(D5*$H$1)/((D5*$H$1)+((1-E5)*(1-$H$1)))</f>
        <v>0.41803429489676519</v>
      </c>
      <c r="I5">
        <v>1</v>
      </c>
      <c r="J5" s="5">
        <v>0.41083999999999998</v>
      </c>
      <c r="K5">
        <v>0.50961500000000004</v>
      </c>
      <c r="L5">
        <v>0.45762999999999998</v>
      </c>
      <c r="M5">
        <v>0.57777999999999996</v>
      </c>
      <c r="N5">
        <v>0.51770000000000005</v>
      </c>
      <c r="O5" s="3">
        <f>(L5*$H$1)/((L5*$H$1)+((1-M5)*(1-$H$1)))</f>
        <v>0.52971513472749499</v>
      </c>
      <c r="Q5">
        <v>1</v>
      </c>
      <c r="R5" s="5">
        <v>0.56271199999999999</v>
      </c>
      <c r="S5">
        <v>0.52880000000000005</v>
      </c>
      <c r="T5">
        <v>0.45762700000000001</v>
      </c>
      <c r="U5">
        <v>0.62219999999999998</v>
      </c>
      <c r="V5">
        <v>0.53992499999999999</v>
      </c>
      <c r="W5" s="3">
        <f>(T5*$H$1)/((T5*$H$1)+((1-U5)*(1-$H$1)))</f>
        <v>0.55728628565151284</v>
      </c>
      <c r="Y5">
        <v>1</v>
      </c>
      <c r="Z5" s="5">
        <v>0.62504700000000002</v>
      </c>
      <c r="AA5">
        <v>0.54807700000000004</v>
      </c>
      <c r="AB5">
        <v>0.45762700000000001</v>
      </c>
      <c r="AC5">
        <v>0.66666999999999998</v>
      </c>
      <c r="AD5">
        <v>0.56214699999999995</v>
      </c>
      <c r="AE5" s="3">
        <f>(AB5*$H$1)/((AB5*$H$1)+((1-AC5)*(1-$H$1)))</f>
        <v>0.58792347740020068</v>
      </c>
      <c r="AG5">
        <v>1</v>
      </c>
      <c r="AH5" s="5">
        <v>0.55762699999999998</v>
      </c>
      <c r="AI5">
        <v>0.40384599999999998</v>
      </c>
      <c r="AJ5">
        <v>0.49152499999999999</v>
      </c>
      <c r="AK5">
        <v>0.2888</v>
      </c>
      <c r="AL5">
        <v>0.39019999999999999</v>
      </c>
      <c r="AM5" s="3">
        <f>(AJ5*$H$1)/((AJ5*$H$1)+((1-AK5)*(1-$H$1)))</f>
        <v>0.41800350678592363</v>
      </c>
    </row>
    <row r="6" spans="1:39" x14ac:dyDescent="0.3">
      <c r="A6">
        <v>2</v>
      </c>
      <c r="B6" s="5">
        <v>0.53804099999999999</v>
      </c>
      <c r="C6">
        <v>0.461538</v>
      </c>
      <c r="D6">
        <v>0.22033900000000001</v>
      </c>
      <c r="E6">
        <v>0.77780000000000005</v>
      </c>
      <c r="F6">
        <v>0.499058</v>
      </c>
      <c r="G6" s="3">
        <f t="shared" ref="G6:G9" si="0">(D6*$H$1)/((D6*$H$1)+((1-E6)*(1-$H$1)))</f>
        <v>0.50751335268448949</v>
      </c>
      <c r="I6">
        <v>2</v>
      </c>
      <c r="J6" s="5">
        <v>0.54990600000000001</v>
      </c>
      <c r="K6">
        <v>0.519231</v>
      </c>
      <c r="L6">
        <v>0.47458</v>
      </c>
      <c r="M6">
        <v>0.57777999999999996</v>
      </c>
      <c r="N6">
        <v>0.52611799999999997</v>
      </c>
      <c r="O6" s="3">
        <f t="shared" ref="O6:O9" si="1">(L6*$H$1)/((L6*$H$1)+((1-M6)*(1-$H$1)))</f>
        <v>0.53876454505808591</v>
      </c>
      <c r="Q6">
        <v>2</v>
      </c>
      <c r="R6" s="5">
        <v>0.40177000000000002</v>
      </c>
      <c r="S6">
        <v>0.42307699999999998</v>
      </c>
      <c r="T6">
        <v>0.42372900000000002</v>
      </c>
      <c r="U6">
        <v>0.42220000000000002</v>
      </c>
      <c r="V6">
        <v>0.42297600000000002</v>
      </c>
      <c r="W6" s="3">
        <f t="shared" ref="W6:W9" si="2">(T6*$H$1)/((T6*$H$1)+((1-U6)*(1-$H$1)))</f>
        <v>0.43249779486689732</v>
      </c>
      <c r="Y6">
        <v>2</v>
      </c>
      <c r="Z6" s="5">
        <v>0.44162000000000001</v>
      </c>
      <c r="AA6">
        <v>0.44230799999999998</v>
      </c>
      <c r="AB6">
        <v>0.38983099999999998</v>
      </c>
      <c r="AC6">
        <v>0.5111</v>
      </c>
      <c r="AD6">
        <v>0.45047100000000001</v>
      </c>
      <c r="AE6" s="3">
        <f t="shared" ref="AE6:AE9" si="3">(AB6*$H$1)/((AB6*$H$1)+((1-AC6)*(1-$H$1)))</f>
        <v>0.45314330144024961</v>
      </c>
      <c r="AG6">
        <v>2</v>
      </c>
      <c r="AH6" s="5">
        <v>0.50678000000000001</v>
      </c>
      <c r="AI6">
        <v>0.461538</v>
      </c>
      <c r="AJ6">
        <v>0.22033900000000001</v>
      </c>
      <c r="AK6">
        <v>0.77780000000000005</v>
      </c>
      <c r="AL6">
        <v>0.49904999999999999</v>
      </c>
      <c r="AM6" s="3">
        <f t="shared" ref="AM6:AM9" si="4">(AJ6*$H$1)/((AJ6*$H$1)+((1-AK6)*(1-$H$1)))</f>
        <v>0.50751335268448949</v>
      </c>
    </row>
    <row r="7" spans="1:39" x14ac:dyDescent="0.3">
      <c r="A7">
        <v>3</v>
      </c>
      <c r="B7" s="5">
        <v>0.66496999999999995</v>
      </c>
      <c r="C7">
        <v>0.663462</v>
      </c>
      <c r="D7">
        <v>0.71186400000000005</v>
      </c>
      <c r="E7">
        <v>0.6</v>
      </c>
      <c r="F7">
        <v>0.65593199999999996</v>
      </c>
      <c r="G7" s="3">
        <f t="shared" si="0"/>
        <v>0.64905515325348573</v>
      </c>
      <c r="I7">
        <v>3</v>
      </c>
      <c r="J7" s="5">
        <v>0.40094200000000002</v>
      </c>
      <c r="K7">
        <v>0.394231</v>
      </c>
      <c r="L7">
        <v>0.35593200000000003</v>
      </c>
      <c r="M7">
        <v>0.44440000000000002</v>
      </c>
      <c r="N7">
        <v>0.40018799999999999</v>
      </c>
      <c r="O7" s="3">
        <f t="shared" si="1"/>
        <v>0.39966944064995258</v>
      </c>
      <c r="Q7">
        <v>3</v>
      </c>
      <c r="R7" s="5">
        <v>0.75836199999999998</v>
      </c>
      <c r="S7">
        <v>0.711538</v>
      </c>
      <c r="T7">
        <v>0.74876299999999996</v>
      </c>
      <c r="U7">
        <v>0.66669999999999996</v>
      </c>
      <c r="V7">
        <v>0.70621</v>
      </c>
      <c r="W7" s="3">
        <f t="shared" si="2"/>
        <v>0.70011505619020975</v>
      </c>
      <c r="Y7">
        <v>3</v>
      </c>
      <c r="Z7" s="5">
        <v>0.79096</v>
      </c>
      <c r="AA7">
        <v>0.75</v>
      </c>
      <c r="AB7">
        <v>0.83050800000000002</v>
      </c>
      <c r="AC7">
        <v>0.64439999999999997</v>
      </c>
      <c r="AD7">
        <v>0.73747600000000002</v>
      </c>
      <c r="AE7" s="3">
        <f t="shared" si="3"/>
        <v>0.70820814935850385</v>
      </c>
      <c r="AG7">
        <v>3</v>
      </c>
      <c r="AH7" s="5">
        <v>0.67193999999999998</v>
      </c>
      <c r="AI7">
        <v>0.663462</v>
      </c>
      <c r="AJ7">
        <v>0.71186400000000005</v>
      </c>
      <c r="AK7">
        <v>0.6</v>
      </c>
      <c r="AL7">
        <v>0.65593000000000001</v>
      </c>
      <c r="AM7" s="3">
        <f t="shared" si="4"/>
        <v>0.64905515325348573</v>
      </c>
    </row>
    <row r="8" spans="1:39" x14ac:dyDescent="0.3">
      <c r="A8">
        <v>4</v>
      </c>
      <c r="B8" s="5">
        <v>0.42862</v>
      </c>
      <c r="C8">
        <v>0.480769</v>
      </c>
      <c r="D8">
        <v>0.66101699999999997</v>
      </c>
      <c r="E8">
        <v>0.24440000000000001</v>
      </c>
      <c r="F8">
        <v>0.45273099999999999</v>
      </c>
      <c r="G8" s="3">
        <f t="shared" si="0"/>
        <v>0.47620142210832711</v>
      </c>
      <c r="I8">
        <v>4</v>
      </c>
      <c r="J8" s="5">
        <v>0.37457600000000002</v>
      </c>
      <c r="K8">
        <v>0.45192300000000002</v>
      </c>
      <c r="L8">
        <v>0.57626999999999995</v>
      </c>
      <c r="M8">
        <v>0.28888999999999998</v>
      </c>
      <c r="N8">
        <v>0.43259999999999998</v>
      </c>
      <c r="O8" s="3">
        <f t="shared" si="1"/>
        <v>0.45715916377633398</v>
      </c>
      <c r="Q8">
        <v>4</v>
      </c>
      <c r="R8" s="5">
        <v>0.37814999999999999</v>
      </c>
      <c r="S8">
        <v>0.45191999999999999</v>
      </c>
      <c r="T8">
        <v>0.57627099999999998</v>
      </c>
      <c r="U8">
        <v>0.28888999999999998</v>
      </c>
      <c r="V8">
        <v>0.43258000000000002</v>
      </c>
      <c r="W8" s="3">
        <f t="shared" si="2"/>
        <v>0.45715959441555842</v>
      </c>
      <c r="Y8">
        <v>4</v>
      </c>
      <c r="Z8" s="5">
        <v>0.35276800000000003</v>
      </c>
      <c r="AA8">
        <v>0.38461499999999998</v>
      </c>
      <c r="AB8">
        <v>0.54237299999999999</v>
      </c>
      <c r="AC8">
        <v>0.17777799999999999</v>
      </c>
      <c r="AD8">
        <v>0.36007499999999998</v>
      </c>
      <c r="AE8" s="3">
        <f t="shared" si="3"/>
        <v>0.40670824416799578</v>
      </c>
      <c r="AG8">
        <v>4</v>
      </c>
      <c r="AH8" s="5">
        <v>0.45779999999999998</v>
      </c>
      <c r="AI8">
        <v>0.480769</v>
      </c>
      <c r="AJ8">
        <v>0.66101699999999997</v>
      </c>
      <c r="AK8">
        <v>0.24440000000000001</v>
      </c>
      <c r="AL8">
        <v>0.45273000000000002</v>
      </c>
      <c r="AM8" s="3">
        <f t="shared" si="4"/>
        <v>0.47620142210832711</v>
      </c>
    </row>
    <row r="9" spans="1:39" x14ac:dyDescent="0.3">
      <c r="A9">
        <v>5</v>
      </c>
      <c r="B9" s="5">
        <v>0.33145000000000002</v>
      </c>
      <c r="C9">
        <v>0.461538</v>
      </c>
      <c r="D9">
        <v>0.61016899999999996</v>
      </c>
      <c r="E9">
        <v>0.26667000000000002</v>
      </c>
      <c r="F9">
        <v>0.43841799999999997</v>
      </c>
      <c r="G9" s="3">
        <f t="shared" si="0"/>
        <v>0.46371550741196571</v>
      </c>
      <c r="I9">
        <v>5</v>
      </c>
      <c r="J9" s="5">
        <v>0.53013200000000005</v>
      </c>
      <c r="K9">
        <v>0.605769</v>
      </c>
      <c r="L9">
        <v>0.64406799999999997</v>
      </c>
      <c r="M9">
        <v>0.55556000000000005</v>
      </c>
      <c r="N9">
        <v>0.59981200000000001</v>
      </c>
      <c r="O9" s="3">
        <f t="shared" si="1"/>
        <v>0.60095731766272353</v>
      </c>
      <c r="Q9">
        <v>5</v>
      </c>
      <c r="R9" s="5">
        <v>0.42203400000000002</v>
      </c>
      <c r="S9">
        <v>0.461538</v>
      </c>
      <c r="T9">
        <v>0.57627099999999998</v>
      </c>
      <c r="U9">
        <v>0.31109999999999999</v>
      </c>
      <c r="V9">
        <v>0.44368999999999997</v>
      </c>
      <c r="W9" s="3">
        <f t="shared" si="2"/>
        <v>0.4650441667181946</v>
      </c>
      <c r="Y9">
        <v>5</v>
      </c>
      <c r="Z9" s="5">
        <v>0.47344599999999998</v>
      </c>
      <c r="AA9">
        <v>0.5</v>
      </c>
      <c r="AB9">
        <v>0.54237299999999999</v>
      </c>
      <c r="AC9">
        <v>0.44440000000000002</v>
      </c>
      <c r="AD9">
        <v>0.49340899999999999</v>
      </c>
      <c r="AE9" s="3">
        <f t="shared" si="3"/>
        <v>0.50359284480370459</v>
      </c>
      <c r="AG9">
        <v>5</v>
      </c>
      <c r="AH9" s="5">
        <v>0.66590000000000005</v>
      </c>
      <c r="AI9">
        <v>0.461538</v>
      </c>
      <c r="AJ9">
        <v>0.61016899999999996</v>
      </c>
      <c r="AK9">
        <v>0.2666</v>
      </c>
      <c r="AL9">
        <v>0.43841000000000002</v>
      </c>
      <c r="AM9" s="3">
        <f t="shared" si="4"/>
        <v>0.46369177055487237</v>
      </c>
    </row>
    <row r="10" spans="1:39" x14ac:dyDescent="0.3">
      <c r="A10" t="s">
        <v>5</v>
      </c>
      <c r="B10" s="4">
        <f>AVERAGE(B5:B9)</f>
        <v>0.47721140000000001</v>
      </c>
      <c r="C10" s="2">
        <f t="shared" ref="C10:G10" si="5">AVERAGE(C5:C9)</f>
        <v>0.49423060000000002</v>
      </c>
      <c r="D10" s="2">
        <f t="shared" si="5"/>
        <v>0.53898279999999998</v>
      </c>
      <c r="E10" s="2">
        <f t="shared" si="5"/>
        <v>0.43555200000000005</v>
      </c>
      <c r="F10" s="2">
        <f t="shared" si="5"/>
        <v>0.48726919999999996</v>
      </c>
      <c r="G10" s="2">
        <f t="shared" si="5"/>
        <v>0.50290394607100664</v>
      </c>
      <c r="I10" t="s">
        <v>5</v>
      </c>
      <c r="J10" s="4">
        <f>AVERAGE(J5:J9)</f>
        <v>0.45327920000000005</v>
      </c>
      <c r="K10" s="2">
        <f t="shared" ref="K10:O10" si="6">AVERAGE(K5:K9)</f>
        <v>0.49615380000000009</v>
      </c>
      <c r="L10" s="2">
        <f t="shared" si="6"/>
        <v>0.50169600000000003</v>
      </c>
      <c r="M10" s="2">
        <f t="shared" si="6"/>
        <v>0.48888199999999993</v>
      </c>
      <c r="N10" s="2">
        <f t="shared" si="6"/>
        <v>0.49528359999999994</v>
      </c>
      <c r="O10" s="2">
        <f t="shared" si="6"/>
        <v>0.50525312037491821</v>
      </c>
      <c r="Q10" t="s">
        <v>5</v>
      </c>
      <c r="R10" s="4">
        <f>AVERAGE(R5:R9)</f>
        <v>0.50460559999999999</v>
      </c>
      <c r="S10" s="2">
        <f t="shared" ref="S10:W10" si="7">AVERAGE(S5:S9)</f>
        <v>0.51537460000000002</v>
      </c>
      <c r="T10" s="2">
        <f t="shared" si="7"/>
        <v>0.55653220000000003</v>
      </c>
      <c r="U10" s="2">
        <f t="shared" si="7"/>
        <v>0.46221800000000002</v>
      </c>
      <c r="V10" s="2">
        <f t="shared" si="7"/>
        <v>0.50907620000000009</v>
      </c>
      <c r="W10" s="2">
        <f t="shared" si="7"/>
        <v>0.52242057956847465</v>
      </c>
      <c r="Y10" t="s">
        <v>5</v>
      </c>
      <c r="Z10" s="4">
        <f>AVERAGE(Z5:Z9)</f>
        <v>0.53676820000000003</v>
      </c>
      <c r="AA10" s="2">
        <f t="shared" ref="AA10:AE10" si="8">AVERAGE(AA5:AA9)</f>
        <v>0.52500000000000002</v>
      </c>
      <c r="AB10" s="2">
        <f t="shared" si="8"/>
        <v>0.55254239999999999</v>
      </c>
      <c r="AC10" s="2">
        <f t="shared" si="8"/>
        <v>0.48886959999999996</v>
      </c>
      <c r="AD10" s="2">
        <f t="shared" si="8"/>
        <v>0.52071559999999995</v>
      </c>
      <c r="AE10" s="2">
        <f t="shared" si="8"/>
        <v>0.53191520343413079</v>
      </c>
      <c r="AG10" t="s">
        <v>5</v>
      </c>
      <c r="AH10" s="4">
        <f>AVERAGE(AH5:AH9)</f>
        <v>0.5720094</v>
      </c>
      <c r="AI10" s="2">
        <f t="shared" ref="AI10:AM10" si="9">AVERAGE(AI5:AI9)</f>
        <v>0.49423060000000002</v>
      </c>
      <c r="AJ10" s="2">
        <f t="shared" si="9"/>
        <v>0.53898279999999998</v>
      </c>
      <c r="AK10" s="2">
        <f t="shared" si="9"/>
        <v>0.43552000000000002</v>
      </c>
      <c r="AL10" s="2">
        <f t="shared" si="9"/>
        <v>0.48726400000000003</v>
      </c>
      <c r="AM10" s="2">
        <f t="shared" si="9"/>
        <v>0.50289304107741961</v>
      </c>
    </row>
    <row r="11" spans="1:39" x14ac:dyDescent="0.3">
      <c r="A11" t="s">
        <v>8</v>
      </c>
      <c r="B11" s="4">
        <f>_xlfn.STDEV.P(B5:B9)</f>
        <v>0.11445743366614497</v>
      </c>
      <c r="C11" s="2">
        <f t="shared" ref="C11:G11" si="10">_xlfn.STDEV.P(C5:C9)</f>
        <v>8.8461821739324473E-2</v>
      </c>
      <c r="D11" s="2">
        <f t="shared" si="10"/>
        <v>0.1752905270759377</v>
      </c>
      <c r="E11" s="2">
        <f t="shared" si="10"/>
        <v>0.21482401983018556</v>
      </c>
      <c r="F11" s="2">
        <f t="shared" si="10"/>
        <v>9.1199247342070008E-2</v>
      </c>
      <c r="G11" s="2">
        <f t="shared" si="10"/>
        <v>7.8527750752421924E-2</v>
      </c>
      <c r="I11" t="s">
        <v>8</v>
      </c>
      <c r="J11" s="4">
        <f>_xlfn.STDEV.P(J5:J9)</f>
        <v>7.2079890727996809E-2</v>
      </c>
      <c r="K11" s="2">
        <f t="shared" ref="K11:O11" si="11">_xlfn.STDEV.P(K5:K9)</f>
        <v>7.0815074616637427E-2</v>
      </c>
      <c r="L11" s="2">
        <f t="shared" si="11"/>
        <v>9.9755001246052757E-2</v>
      </c>
      <c r="M11" s="2">
        <f t="shared" si="11"/>
        <v>0.11155905420897069</v>
      </c>
      <c r="N11" s="2">
        <f t="shared" si="11"/>
        <v>7.1206528446765574E-2</v>
      </c>
      <c r="O11" s="2">
        <f t="shared" si="11"/>
        <v>6.97734063874699E-2</v>
      </c>
      <c r="Q11" t="s">
        <v>8</v>
      </c>
      <c r="R11" s="4">
        <f>_xlfn.STDEV.P(R5:R9)</f>
        <v>0.1422342524058112</v>
      </c>
      <c r="S11" s="2">
        <f t="shared" ref="S11:W11" si="12">_xlfn.STDEV.P(S5:S9)</f>
        <v>0.10402310665539663</v>
      </c>
      <c r="T11" s="2">
        <f t="shared" si="12"/>
        <v>0.11414976954580318</v>
      </c>
      <c r="U11" s="2">
        <f t="shared" si="12"/>
        <v>0.15613315758031654</v>
      </c>
      <c r="V11" s="2">
        <f t="shared" si="12"/>
        <v>0.10710149557200369</v>
      </c>
      <c r="W11" s="2">
        <f t="shared" si="12"/>
        <v>9.8415548187999399E-2</v>
      </c>
      <c r="Y11" t="s">
        <v>8</v>
      </c>
      <c r="Z11" s="4">
        <f>_xlfn.STDEV.P(Z5:Z9)</f>
        <v>0.15448337923077674</v>
      </c>
      <c r="AA11" s="2">
        <f t="shared" ref="AA11:AE11" si="13">_xlfn.STDEV.P(AA5:AA9)</f>
        <v>0.12516266457534392</v>
      </c>
      <c r="AB11" s="2">
        <f t="shared" si="13"/>
        <v>0.15030345373490261</v>
      </c>
      <c r="AC11" s="2">
        <f t="shared" si="13"/>
        <v>0.17609793136956498</v>
      </c>
      <c r="AD11" s="2">
        <f t="shared" si="13"/>
        <v>0.12663884752728946</v>
      </c>
      <c r="AE11" s="2">
        <f t="shared" si="13"/>
        <v>0.1066771584981043</v>
      </c>
      <c r="AG11" t="s">
        <v>8</v>
      </c>
      <c r="AH11" s="4">
        <f>_xlfn.STDEV.P(AH5:AH9)</f>
        <v>8.5213948021670163E-2</v>
      </c>
      <c r="AI11" s="2">
        <f t="shared" ref="AI11:AM11" si="14">_xlfn.STDEV.P(AI5:AI9)</f>
        <v>8.8461821739324473E-2</v>
      </c>
      <c r="AJ11" s="2">
        <f t="shared" si="14"/>
        <v>0.1752905270759377</v>
      </c>
      <c r="AK11" s="2">
        <f t="shared" si="14"/>
        <v>0.2148473169485717</v>
      </c>
      <c r="AL11" s="2">
        <f t="shared" si="14"/>
        <v>9.1200723593620206E-2</v>
      </c>
      <c r="AM11" s="2">
        <f t="shared" si="14"/>
        <v>7.8536775438155154E-2</v>
      </c>
    </row>
    <row r="14" spans="1:39" s="1" customFormat="1" x14ac:dyDescent="0.3">
      <c r="B14" s="6" t="s">
        <v>18</v>
      </c>
      <c r="I14" s="1" t="s">
        <v>16</v>
      </c>
      <c r="Q14" s="1" t="s">
        <v>14</v>
      </c>
      <c r="Y14" s="1" t="s">
        <v>12</v>
      </c>
      <c r="AG14" s="1" t="s">
        <v>20</v>
      </c>
    </row>
    <row r="15" spans="1:39" x14ac:dyDescent="0.3">
      <c r="A15" t="s">
        <v>6</v>
      </c>
      <c r="B15" s="5" t="s">
        <v>1</v>
      </c>
      <c r="C15" t="s">
        <v>0</v>
      </c>
      <c r="D15" t="s">
        <v>3</v>
      </c>
      <c r="E15" t="s">
        <v>4</v>
      </c>
      <c r="F15" t="s">
        <v>7</v>
      </c>
      <c r="G15" t="s">
        <v>9</v>
      </c>
      <c r="I15" t="s">
        <v>6</v>
      </c>
      <c r="J15" s="5" t="s">
        <v>1</v>
      </c>
      <c r="K15" t="s">
        <v>0</v>
      </c>
      <c r="L15" t="s">
        <v>3</v>
      </c>
      <c r="M15" t="s">
        <v>4</v>
      </c>
      <c r="N15" t="s">
        <v>7</v>
      </c>
      <c r="O15" t="s">
        <v>9</v>
      </c>
      <c r="Q15" t="s">
        <v>6</v>
      </c>
      <c r="R15" s="5" t="s">
        <v>1</v>
      </c>
      <c r="S15" t="s">
        <v>0</v>
      </c>
      <c r="T15" t="s">
        <v>3</v>
      </c>
      <c r="U15" t="s">
        <v>4</v>
      </c>
      <c r="V15" t="s">
        <v>7</v>
      </c>
      <c r="W15" t="s">
        <v>9</v>
      </c>
      <c r="Y15" t="s">
        <v>6</v>
      </c>
      <c r="Z15" s="5" t="s">
        <v>1</v>
      </c>
      <c r="AA15" t="s">
        <v>0</v>
      </c>
      <c r="AB15" t="s">
        <v>3</v>
      </c>
      <c r="AC15" t="s">
        <v>4</v>
      </c>
      <c r="AD15" t="s">
        <v>7</v>
      </c>
      <c r="AE15" t="s">
        <v>9</v>
      </c>
      <c r="AG15" t="s">
        <v>6</v>
      </c>
      <c r="AH15" s="5" t="s">
        <v>1</v>
      </c>
      <c r="AI15" t="s">
        <v>0</v>
      </c>
      <c r="AJ15" t="s">
        <v>3</v>
      </c>
      <c r="AK15" t="s">
        <v>4</v>
      </c>
      <c r="AL15" t="s">
        <v>7</v>
      </c>
      <c r="AM15" t="s">
        <v>9</v>
      </c>
    </row>
    <row r="16" spans="1:39" x14ac:dyDescent="0.3">
      <c r="A16">
        <v>1</v>
      </c>
      <c r="B16" s="5">
        <v>0.77909600000000001</v>
      </c>
      <c r="C16">
        <v>0.730769</v>
      </c>
      <c r="D16">
        <v>0.79661000000000004</v>
      </c>
      <c r="E16">
        <v>0.64439999999999997</v>
      </c>
      <c r="F16">
        <v>0.72052700000000003</v>
      </c>
      <c r="G16" s="3">
        <f>(D16*$H$1)/((D16*$H$1)+((1-E16)*(1-$H$1)))</f>
        <v>0.69952248271213779</v>
      </c>
      <c r="I16">
        <v>1</v>
      </c>
      <c r="J16" s="5">
        <v>0.58380399999999999</v>
      </c>
      <c r="K16">
        <v>0.663462</v>
      </c>
      <c r="L16">
        <v>0.77966100000000005</v>
      </c>
      <c r="M16">
        <v>0.5111</v>
      </c>
      <c r="N16">
        <v>0.64538600000000002</v>
      </c>
      <c r="O16" s="3">
        <f>(L16*$H$1)/((L16*$H$1)+((1-M16)*(1-$H$1)))</f>
        <v>0.62367294714572963</v>
      </c>
      <c r="Q16">
        <v>1</v>
      </c>
      <c r="R16" s="5">
        <v>0.69510400000000006</v>
      </c>
      <c r="S16">
        <v>0.67307700000000004</v>
      </c>
      <c r="T16">
        <v>0.79661000000000004</v>
      </c>
      <c r="U16">
        <v>0.5111</v>
      </c>
      <c r="V16">
        <v>0.65386100000000003</v>
      </c>
      <c r="W16" s="3">
        <f>(T16*$H$1)/((T16*$H$1)+((1-U16)*(1-$H$1)))</f>
        <v>0.62870693327881211</v>
      </c>
      <c r="Y16">
        <v>1</v>
      </c>
      <c r="Z16" s="5">
        <v>0.72114999999999996</v>
      </c>
      <c r="AA16">
        <v>0.72109999999999996</v>
      </c>
      <c r="AB16">
        <v>0.81355900000000003</v>
      </c>
      <c r="AC16">
        <v>0.6</v>
      </c>
      <c r="AD16">
        <v>0.70677999999999996</v>
      </c>
      <c r="AE16" s="3">
        <f>(AB16*$H$1)/((AB16*$H$1)+((1-AC16)*(1-$H$1)))</f>
        <v>0.67883436775168327</v>
      </c>
      <c r="AG16">
        <v>1</v>
      </c>
      <c r="AH16" s="5">
        <v>0.77429999999999999</v>
      </c>
      <c r="AI16">
        <v>0.75</v>
      </c>
      <c r="AJ16">
        <v>0.79169999999999996</v>
      </c>
      <c r="AK16">
        <v>0.66669999999999996</v>
      </c>
      <c r="AL16">
        <v>0.72919999999999996</v>
      </c>
      <c r="AM16" s="3">
        <f>(AJ16*$H$1)/((AJ16*$H$1)+((1-AK16)*(1-$H$1)))</f>
        <v>0.71168993731173158</v>
      </c>
    </row>
    <row r="17" spans="1:39" x14ac:dyDescent="0.3">
      <c r="A17">
        <v>2</v>
      </c>
      <c r="B17" s="5">
        <v>0.56233500000000003</v>
      </c>
      <c r="C17">
        <v>0.605769</v>
      </c>
      <c r="D17">
        <v>0.69491499999999995</v>
      </c>
      <c r="E17">
        <v>0.48888999999999999</v>
      </c>
      <c r="F17">
        <v>0.59190200000000004</v>
      </c>
      <c r="G17" s="3">
        <f>(D17*$H$1)/((D17*$H$1)+((1-E17)*(1-$H$1)))</f>
        <v>0.58556741204543505</v>
      </c>
      <c r="I17">
        <v>2</v>
      </c>
      <c r="J17" s="5">
        <v>0.55593199999999998</v>
      </c>
      <c r="K17">
        <v>0.56730800000000003</v>
      </c>
      <c r="L17">
        <v>0.59321999999999997</v>
      </c>
      <c r="M17">
        <v>0.5333</v>
      </c>
      <c r="N17">
        <v>0.56327700000000003</v>
      </c>
      <c r="O17" s="3">
        <f t="shared" ref="O17:O20" si="15">(L17*$H$1)/((L17*$H$1)+((1-M17)*(1-$H$1)))</f>
        <v>0.5691404205033963</v>
      </c>
      <c r="Q17">
        <v>2</v>
      </c>
      <c r="R17" s="5">
        <v>0.61205299999999996</v>
      </c>
      <c r="S17">
        <v>0.69230800000000003</v>
      </c>
      <c r="T17">
        <v>0.86440700000000004</v>
      </c>
      <c r="U17">
        <v>0.46666999999999997</v>
      </c>
      <c r="V17">
        <v>0.66655370000000003</v>
      </c>
      <c r="W17" s="3">
        <f t="shared" ref="W17:W20" si="16">(T17*$H$1)/((T17*$H$1)+((1-U17)*(1-$H$1)))</f>
        <v>0.62746797673484611</v>
      </c>
      <c r="Y17">
        <v>2</v>
      </c>
      <c r="Z17" s="5">
        <v>0.70192299999999996</v>
      </c>
      <c r="AA17">
        <v>0.70191999999999999</v>
      </c>
      <c r="AB17">
        <v>0.84745800000000004</v>
      </c>
      <c r="AC17">
        <v>0.5111</v>
      </c>
      <c r="AD17">
        <v>0.679284</v>
      </c>
      <c r="AE17" s="3">
        <f t="shared" ref="AE17:AE20" si="17">(AB17*$H$1)/((AB17*$H$1)+((1-AC17)*(1-$H$1)))</f>
        <v>0.6430322855356887</v>
      </c>
      <c r="AG17">
        <v>2</v>
      </c>
      <c r="AH17" s="5">
        <v>0.76390000000000002</v>
      </c>
      <c r="AI17">
        <v>0.80559999999999998</v>
      </c>
      <c r="AJ17">
        <v>0.83330000000000004</v>
      </c>
      <c r="AK17">
        <v>0.75</v>
      </c>
      <c r="AL17">
        <v>0.79169999999999996</v>
      </c>
      <c r="AM17" s="3">
        <f>(AJ17*$H$1)/((AJ17*$H$1)+((1-AK17)*(1-$H$1)))</f>
        <v>0.77598133353480359</v>
      </c>
    </row>
    <row r="18" spans="1:39" x14ac:dyDescent="0.3">
      <c r="A18">
        <v>3</v>
      </c>
      <c r="B18" s="5">
        <v>0.62146900000000005</v>
      </c>
      <c r="C18">
        <v>0.605769</v>
      </c>
      <c r="D18">
        <v>0.72881399999999996</v>
      </c>
      <c r="E18">
        <v>0.44440000000000002</v>
      </c>
      <c r="F18">
        <v>0.58662899999999996</v>
      </c>
      <c r="G18" s="3">
        <f>(D18*$H$1)/((D18*$H$1)+((1-E18)*(1-$H$1)))</f>
        <v>0.57684528509898825</v>
      </c>
      <c r="I18">
        <v>3</v>
      </c>
      <c r="J18" s="5">
        <v>0.58549899999999999</v>
      </c>
      <c r="K18">
        <v>0.61538000000000004</v>
      </c>
      <c r="L18">
        <v>0.66101699999999997</v>
      </c>
      <c r="M18">
        <v>0.55556000000000005</v>
      </c>
      <c r="N18">
        <v>0.60828599999999999</v>
      </c>
      <c r="O18" s="3">
        <f t="shared" si="15"/>
        <v>0.60716973925682693</v>
      </c>
      <c r="Q18">
        <v>3</v>
      </c>
      <c r="R18" s="5">
        <v>0.64275000000000004</v>
      </c>
      <c r="S18">
        <v>0.644231</v>
      </c>
      <c r="T18">
        <v>0.83050800000000002</v>
      </c>
      <c r="U18">
        <v>0.4</v>
      </c>
      <c r="V18">
        <v>0.61525399999999997</v>
      </c>
      <c r="W18" s="3">
        <f t="shared" si="16"/>
        <v>0.58990536784925618</v>
      </c>
      <c r="Y18">
        <v>3</v>
      </c>
      <c r="Z18" s="5">
        <v>0.68269000000000002</v>
      </c>
      <c r="AA18">
        <v>0.68269000000000002</v>
      </c>
      <c r="AB18">
        <v>0.86440700000000004</v>
      </c>
      <c r="AC18">
        <v>0.44440000000000002</v>
      </c>
      <c r="AD18">
        <v>0.65442599999999995</v>
      </c>
      <c r="AE18" s="3">
        <f t="shared" si="17"/>
        <v>0.61785682000409681</v>
      </c>
      <c r="AG18">
        <v>3</v>
      </c>
      <c r="AH18" s="5">
        <v>0.73260000000000003</v>
      </c>
      <c r="AI18">
        <v>0.77780000000000005</v>
      </c>
      <c r="AJ18">
        <v>0.83330000000000004</v>
      </c>
      <c r="AK18">
        <v>0.66669999999999996</v>
      </c>
      <c r="AL18">
        <v>0.75</v>
      </c>
      <c r="AM18" s="3">
        <f t="shared" ref="AM18:AM20" si="18">(AJ18*$H$1)/((AJ18*$H$1)+((1-AK18)*(1-$H$1)))</f>
        <v>0.72208288644152041</v>
      </c>
    </row>
    <row r="19" spans="1:39" x14ac:dyDescent="0.3">
      <c r="A19">
        <v>4</v>
      </c>
      <c r="B19" s="5">
        <v>0.61487800000000004</v>
      </c>
      <c r="C19">
        <v>0.57692299999999996</v>
      </c>
      <c r="D19">
        <v>0.59321999999999997</v>
      </c>
      <c r="E19">
        <v>0.55556000000000005</v>
      </c>
      <c r="F19">
        <v>0.57438800000000001</v>
      </c>
      <c r="G19" s="3">
        <f>(D19*$H$1)/((D19*$H$1)+((1-E19)*(1-$H$1)))</f>
        <v>0.5810819652134378</v>
      </c>
      <c r="I19">
        <v>4</v>
      </c>
      <c r="J19" s="5">
        <v>0.52354000000000001</v>
      </c>
      <c r="K19">
        <v>0.59614999999999996</v>
      </c>
      <c r="L19">
        <v>0.64406799999999997</v>
      </c>
      <c r="M19">
        <v>0.5333</v>
      </c>
      <c r="N19">
        <v>0.58870100000000003</v>
      </c>
      <c r="O19" s="3">
        <f t="shared" si="15"/>
        <v>0.58918178174117308</v>
      </c>
      <c r="Q19">
        <v>4</v>
      </c>
      <c r="R19" s="5">
        <v>0.62219999999999998</v>
      </c>
      <c r="S19">
        <v>0.65384600000000004</v>
      </c>
      <c r="T19">
        <v>0.77966000000000002</v>
      </c>
      <c r="U19">
        <v>0.48888999999999999</v>
      </c>
      <c r="V19">
        <v>0.63427500000000003</v>
      </c>
      <c r="W19" s="3">
        <f t="shared" si="16"/>
        <v>0.61318956220927001</v>
      </c>
      <c r="Y19">
        <v>4</v>
      </c>
      <c r="Z19" s="5">
        <v>0.663462</v>
      </c>
      <c r="AA19">
        <v>0.66346000000000005</v>
      </c>
      <c r="AB19">
        <v>0.79661000000000004</v>
      </c>
      <c r="AC19">
        <v>0.48888999999999999</v>
      </c>
      <c r="AD19">
        <v>0.64275000000000004</v>
      </c>
      <c r="AE19" s="3">
        <f t="shared" si="17"/>
        <v>0.61827825349913168</v>
      </c>
      <c r="AG19">
        <v>4</v>
      </c>
      <c r="AH19" s="5">
        <v>0.76039999999999996</v>
      </c>
      <c r="AI19">
        <v>0.80559999999999998</v>
      </c>
      <c r="AJ19">
        <v>0.83330000000000004</v>
      </c>
      <c r="AK19">
        <v>0.75</v>
      </c>
      <c r="AL19">
        <v>0.79169999999999996</v>
      </c>
      <c r="AM19" s="3">
        <f t="shared" si="18"/>
        <v>0.77598133353480359</v>
      </c>
    </row>
    <row r="20" spans="1:39" x14ac:dyDescent="0.3">
      <c r="A20">
        <v>5</v>
      </c>
      <c r="B20" s="5">
        <v>0.55725000000000002</v>
      </c>
      <c r="C20">
        <v>0.47115000000000001</v>
      </c>
      <c r="D20">
        <v>0.54237299999999999</v>
      </c>
      <c r="E20">
        <v>0.37778</v>
      </c>
      <c r="F20">
        <v>0.46007500000000001</v>
      </c>
      <c r="G20" s="3">
        <f>(D20*$H$1)/((D20*$H$1)+((1-E20)*(1-$H$1)))</f>
        <v>0.47530174487539789</v>
      </c>
      <c r="I20">
        <v>5</v>
      </c>
      <c r="J20" s="5">
        <v>0.55932199999999999</v>
      </c>
      <c r="K20">
        <v>0.538462</v>
      </c>
      <c r="L20">
        <v>0.61016899999999996</v>
      </c>
      <c r="M20">
        <v>0.44440000000000002</v>
      </c>
      <c r="N20">
        <v>0.52730699999999997</v>
      </c>
      <c r="O20" s="3">
        <f t="shared" si="15"/>
        <v>0.53299040980225032</v>
      </c>
      <c r="Q20">
        <v>5</v>
      </c>
      <c r="R20" s="5">
        <v>0.54274999999999995</v>
      </c>
      <c r="S20">
        <v>0.51922999999999997</v>
      </c>
      <c r="T20">
        <v>0.55932199999999999</v>
      </c>
      <c r="U20">
        <v>0.46666999999999997</v>
      </c>
      <c r="V20">
        <v>0.51298999999999995</v>
      </c>
      <c r="W20" s="3">
        <f t="shared" si="16"/>
        <v>0.52149954675872312</v>
      </c>
      <c r="Y20">
        <v>5</v>
      </c>
      <c r="Z20" s="5">
        <v>0.69230999999999998</v>
      </c>
      <c r="AA20">
        <v>0.69230800000000003</v>
      </c>
      <c r="AB20">
        <v>0.84745800000000004</v>
      </c>
      <c r="AC20">
        <v>0.48888999999999999</v>
      </c>
      <c r="AD20">
        <v>0.66817000000000004</v>
      </c>
      <c r="AE20" s="3">
        <f t="shared" si="17"/>
        <v>0.63277094758431596</v>
      </c>
      <c r="AG20">
        <v>5</v>
      </c>
      <c r="AH20" s="5">
        <v>0.75690000000000002</v>
      </c>
      <c r="AI20">
        <v>0.83330000000000004</v>
      </c>
      <c r="AJ20">
        <v>0.875</v>
      </c>
      <c r="AK20">
        <v>0.75</v>
      </c>
      <c r="AL20">
        <v>0.8125</v>
      </c>
      <c r="AM20" s="3">
        <f t="shared" si="18"/>
        <v>0.7843551797040168</v>
      </c>
    </row>
    <row r="21" spans="1:39" x14ac:dyDescent="0.3">
      <c r="A21" t="s">
        <v>5</v>
      </c>
      <c r="B21" s="4">
        <f>AVERAGE(B16:B20)</f>
        <v>0.62700560000000005</v>
      </c>
      <c r="C21" s="2">
        <f t="shared" ref="C21:G21" si="19">AVERAGE(C16:C20)</f>
        <v>0.59807600000000005</v>
      </c>
      <c r="D21" s="2">
        <f>AVERAGE(D16:D20)</f>
        <v>0.67118640000000007</v>
      </c>
      <c r="E21" s="2">
        <f>AVERAGE(E16:E20)</f>
        <v>0.50220600000000004</v>
      </c>
      <c r="F21" s="2">
        <f t="shared" si="19"/>
        <v>0.58670420000000001</v>
      </c>
      <c r="G21" s="2">
        <f t="shared" si="19"/>
        <v>0.58366377798907931</v>
      </c>
      <c r="I21" t="s">
        <v>5</v>
      </c>
      <c r="J21" s="4">
        <f>AVERAGE(J16:J20)</f>
        <v>0.56161939999999999</v>
      </c>
      <c r="K21" s="2">
        <f t="shared" ref="K21:O21" si="20">AVERAGE(K16:K20)</f>
        <v>0.59615240000000003</v>
      </c>
      <c r="L21" s="2">
        <f t="shared" si="20"/>
        <v>0.65762699999999996</v>
      </c>
      <c r="M21" s="2">
        <f t="shared" si="20"/>
        <v>0.51553199999999999</v>
      </c>
      <c r="N21" s="2">
        <f t="shared" si="20"/>
        <v>0.58659139999999999</v>
      </c>
      <c r="O21" s="2">
        <f t="shared" si="20"/>
        <v>0.58443105968987519</v>
      </c>
      <c r="Q21" t="s">
        <v>5</v>
      </c>
      <c r="R21" s="4">
        <f>AVERAGE(R16:R20)</f>
        <v>0.62297139999999995</v>
      </c>
      <c r="S21" s="2">
        <f t="shared" ref="S21:W21" si="21">AVERAGE(S16:S20)</f>
        <v>0.63653840000000006</v>
      </c>
      <c r="T21" s="2">
        <f t="shared" si="21"/>
        <v>0.76610139999999993</v>
      </c>
      <c r="U21" s="2">
        <f t="shared" si="21"/>
        <v>0.46666600000000003</v>
      </c>
      <c r="V21" s="2">
        <f t="shared" si="21"/>
        <v>0.61658674000000002</v>
      </c>
      <c r="W21" s="2">
        <f t="shared" si="21"/>
        <v>0.59615387736618153</v>
      </c>
      <c r="Y21" t="s">
        <v>5</v>
      </c>
      <c r="Z21" s="4">
        <f>AVERAGE(Z16:Z20)</f>
        <v>0.69230700000000001</v>
      </c>
      <c r="AA21" s="2">
        <f t="shared" ref="AA21:AE21" si="22">AVERAGE(AA16:AA20)</f>
        <v>0.69229560000000012</v>
      </c>
      <c r="AB21" s="2">
        <f t="shared" si="22"/>
        <v>0.83389840000000004</v>
      </c>
      <c r="AC21" s="2">
        <f t="shared" si="22"/>
        <v>0.506656</v>
      </c>
      <c r="AD21" s="2">
        <f t="shared" si="22"/>
        <v>0.67028200000000004</v>
      </c>
      <c r="AE21" s="2">
        <f t="shared" si="22"/>
        <v>0.6381545348749833</v>
      </c>
      <c r="AG21" t="s">
        <v>5</v>
      </c>
      <c r="AH21" s="4">
        <f>AVERAGE(AH16:AH20)</f>
        <v>0.75761999999999996</v>
      </c>
      <c r="AI21" s="2">
        <f t="shared" ref="AI21:AM21" si="23">AVERAGE(AI16:AI20)</f>
        <v>0.79446000000000006</v>
      </c>
      <c r="AJ21" s="2">
        <f t="shared" si="23"/>
        <v>0.83331999999999995</v>
      </c>
      <c r="AK21" s="2">
        <f t="shared" si="23"/>
        <v>0.71667999999999998</v>
      </c>
      <c r="AL21" s="2">
        <f t="shared" si="23"/>
        <v>0.77502000000000004</v>
      </c>
      <c r="AM21" s="2">
        <f t="shared" si="23"/>
        <v>0.75401813410537522</v>
      </c>
    </row>
    <row r="22" spans="1:39" x14ac:dyDescent="0.3">
      <c r="A22" t="s">
        <v>8</v>
      </c>
      <c r="B22" s="4">
        <f>_xlfn.STDEV.P(B16:B20)</f>
        <v>8.0445450622393569E-2</v>
      </c>
      <c r="C22" s="2">
        <f t="shared" ref="C22:G22" si="24">_xlfn.STDEV.P(C16:C20)</f>
        <v>8.2805139492666727E-2</v>
      </c>
      <c r="D22" s="2">
        <f>_xlfn.STDEV.P(D16:D20)</f>
        <v>9.1963816498881176E-2</v>
      </c>
      <c r="E22" s="2">
        <f t="shared" si="24"/>
        <v>9.1724001133836108E-2</v>
      </c>
      <c r="F22" s="2">
        <f t="shared" si="24"/>
        <v>8.261017813175367E-2</v>
      </c>
      <c r="G22" s="2">
        <f t="shared" si="24"/>
        <v>7.1024433972762507E-2</v>
      </c>
      <c r="I22" t="s">
        <v>8</v>
      </c>
      <c r="J22" s="4">
        <f>_xlfn.STDEV.P(J16:J20)</f>
        <v>2.2583432171395024E-2</v>
      </c>
      <c r="K22" s="2">
        <f t="shared" ref="K22:O22" si="25">_xlfn.STDEV.P(K16:K20)</f>
        <v>4.2568684553789066E-2</v>
      </c>
      <c r="L22" s="2">
        <f t="shared" si="25"/>
        <v>6.5556325629187034E-2</v>
      </c>
      <c r="M22" s="2">
        <f t="shared" si="25"/>
        <v>3.8244080535424045E-2</v>
      </c>
      <c r="N22" s="2">
        <f t="shared" si="25"/>
        <v>3.9975273360416196E-2</v>
      </c>
      <c r="O22" s="2">
        <f t="shared" si="25"/>
        <v>3.1494401874451995E-2</v>
      </c>
      <c r="Q22" t="s">
        <v>8</v>
      </c>
      <c r="R22" s="4">
        <f>_xlfn.STDEV.P(R16:R20)</f>
        <v>4.9294187355508799E-2</v>
      </c>
      <c r="S22" s="2">
        <f t="shared" ref="S22:W22" si="26">_xlfn.STDEV.P(S16:S20)</f>
        <v>6.0934895416665837E-2</v>
      </c>
      <c r="T22" s="2">
        <f t="shared" si="26"/>
        <v>0.10740999179517731</v>
      </c>
      <c r="U22" s="2">
        <f t="shared" si="26"/>
        <v>3.718236711130693E-2</v>
      </c>
      <c r="V22" s="2">
        <f t="shared" si="26"/>
        <v>5.4649799316286642E-2</v>
      </c>
      <c r="W22" s="2">
        <f t="shared" si="26"/>
        <v>3.9856747926104795E-2</v>
      </c>
      <c r="Y22" t="s">
        <v>8</v>
      </c>
      <c r="Z22" s="4">
        <f>_xlfn.STDEV.P(Z16:Z20)</f>
        <v>1.9229700091265057E-2</v>
      </c>
      <c r="AA22" s="2">
        <f t="shared" ref="AA22:AE22" si="27">_xlfn.STDEV.P(AA16:AA20)</f>
        <v>1.9215004903460182E-2</v>
      </c>
      <c r="AB22" s="2">
        <f t="shared" si="27"/>
        <v>2.4910303672175498E-2</v>
      </c>
      <c r="AC22" s="2">
        <f t="shared" si="27"/>
        <v>5.1458570753568071E-2</v>
      </c>
      <c r="AD22" s="2">
        <f t="shared" si="27"/>
        <v>2.2031905555353112E-2</v>
      </c>
      <c r="AE22" s="2">
        <f t="shared" si="27"/>
        <v>2.2426270562946122E-2</v>
      </c>
      <c r="AG22" t="s">
        <v>8</v>
      </c>
      <c r="AH22" s="4">
        <f>_xlfn.STDEV.P(AH16:AH20)</f>
        <v>1.3797883895728348E-2</v>
      </c>
      <c r="AI22" s="2">
        <f t="shared" ref="AI22:AM22" si="28">_xlfn.STDEV.P(AI16:AI20)</f>
        <v>2.8323107174178477E-2</v>
      </c>
      <c r="AJ22" s="2">
        <f t="shared" si="28"/>
        <v>2.6341784297955226E-2</v>
      </c>
      <c r="AK22" s="2">
        <f t="shared" si="28"/>
        <v>4.080849911476777E-2</v>
      </c>
      <c r="AL22" s="2">
        <f t="shared" si="28"/>
        <v>3.0615904363582015E-2</v>
      </c>
      <c r="AM22" s="2">
        <f t="shared" si="28"/>
        <v>3.0648448186363079E-2</v>
      </c>
    </row>
  </sheetData>
  <mergeCells count="2">
    <mergeCell ref="S1:X1"/>
    <mergeCell ref="AB1:A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Orlando Grajales Lopera</dc:creator>
  <cp:lastModifiedBy>David Orlando Grajales Lopera</cp:lastModifiedBy>
  <dcterms:created xsi:type="dcterms:W3CDTF">2024-10-09T00:55:54Z</dcterms:created>
  <dcterms:modified xsi:type="dcterms:W3CDTF">2025-05-22T18:53:14Z</dcterms:modified>
</cp:coreProperties>
</file>