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org\Dropbox\Master\Puli process - cloud\BIOS2025\BIOS_data\"/>
    </mc:Choice>
  </mc:AlternateContent>
  <xr:revisionPtr revIDLastSave="0" documentId="13_ncr:1_{CC0FE5EF-D22B-4D9C-A686-2FC068F1C621}" xr6:coauthVersionLast="47" xr6:coauthVersionMax="47" xr10:uidLastSave="{00000000-0000-0000-0000-000000000000}"/>
  <bookViews>
    <workbookView xWindow="-108" yWindow="-108" windowWidth="23256" windowHeight="12456" xr2:uid="{0637A2A7-DB88-4914-979C-FA56DE70159B}"/>
  </bookViews>
  <sheets>
    <sheet name="forBIO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1" l="1"/>
  <c r="E20" i="11"/>
  <c r="D20" i="11"/>
  <c r="C20" i="11"/>
  <c r="B20" i="11"/>
  <c r="F19" i="11"/>
  <c r="E19" i="11"/>
  <c r="D19" i="11"/>
  <c r="C19" i="11"/>
  <c r="B19" i="11"/>
  <c r="F31" i="11"/>
  <c r="E31" i="11"/>
  <c r="D31" i="11"/>
  <c r="C31" i="11"/>
  <c r="B31" i="11"/>
  <c r="F30" i="11"/>
  <c r="E30" i="11"/>
  <c r="D30" i="11"/>
  <c r="C30" i="11"/>
  <c r="B30" i="11"/>
  <c r="E9" i="11"/>
  <c r="D9" i="11"/>
  <c r="C9" i="11"/>
  <c r="B9" i="11"/>
  <c r="E8" i="11"/>
  <c r="D8" i="11"/>
  <c r="C8" i="11"/>
  <c r="B8" i="11"/>
  <c r="F7" i="11"/>
  <c r="F6" i="11"/>
  <c r="F5" i="11"/>
  <c r="F53" i="11"/>
  <c r="E53" i="11"/>
  <c r="D53" i="11"/>
  <c r="C53" i="11"/>
  <c r="B53" i="11"/>
  <c r="F42" i="11"/>
  <c r="E42" i="11"/>
  <c r="D42" i="11"/>
  <c r="C42" i="11"/>
  <c r="B42" i="11"/>
  <c r="F52" i="11"/>
  <c r="E52" i="11"/>
  <c r="D52" i="11"/>
  <c r="C52" i="11"/>
  <c r="B52" i="11"/>
  <c r="F41" i="11"/>
  <c r="E41" i="11"/>
  <c r="D41" i="11"/>
  <c r="C41" i="11"/>
  <c r="B41" i="11"/>
  <c r="H1" i="11"/>
  <c r="G14" i="11" l="1"/>
  <c r="F8" i="11"/>
  <c r="G51" i="11"/>
  <c r="G26" i="11"/>
  <c r="G15" i="11"/>
  <c r="F9" i="11"/>
  <c r="G48" i="11"/>
  <c r="G16" i="11"/>
  <c r="G36" i="11"/>
  <c r="G37" i="11"/>
  <c r="G38" i="11"/>
  <c r="G27" i="11"/>
  <c r="G29" i="11"/>
  <c r="G49" i="11"/>
  <c r="G5" i="11"/>
  <c r="G7" i="11"/>
  <c r="G18" i="11"/>
  <c r="G39" i="11"/>
  <c r="G50" i="11"/>
  <c r="G28" i="11"/>
  <c r="G17" i="11"/>
  <c r="G47" i="11"/>
  <c r="G25" i="11"/>
  <c r="G40" i="11"/>
  <c r="G6" i="11"/>
  <c r="G19" i="11" l="1"/>
  <c r="G53" i="11"/>
  <c r="G52" i="11"/>
  <c r="G9" i="11"/>
  <c r="G8" i="11"/>
  <c r="G20" i="11"/>
  <c r="G30" i="11"/>
  <c r="G31" i="11"/>
  <c r="G42" i="11"/>
  <c r="G41" i="11"/>
</calcChain>
</file>

<file path=xl/sharedStrings.xml><?xml version="1.0" encoding="utf-8"?>
<sst xmlns="http://schemas.openxmlformats.org/spreadsheetml/2006/main" count="52" uniqueCount="17">
  <si>
    <t>ACC</t>
  </si>
  <si>
    <t>AUC</t>
  </si>
  <si>
    <t>Sens</t>
  </si>
  <si>
    <t>Spec</t>
  </si>
  <si>
    <t>Mean</t>
  </si>
  <si>
    <t>Rep</t>
  </si>
  <si>
    <t>Balanced-ACC</t>
  </si>
  <si>
    <t>std</t>
  </si>
  <si>
    <t>New SVM</t>
  </si>
  <si>
    <t>Feat.sel</t>
  </si>
  <si>
    <t>New RF</t>
  </si>
  <si>
    <t>PPV</t>
  </si>
  <si>
    <t>prev</t>
  </si>
  <si>
    <t>NewResultsForBIOS</t>
  </si>
  <si>
    <t>1D-CNN p+TTA</t>
  </si>
  <si>
    <t>1D-CNN p+F+TTA</t>
  </si>
  <si>
    <t>1D-CNN p+F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</si>
</sst>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164" fontId="0" fillId="0" borderId="0" xfId="0" applyNumberFormat="1"/>
    <xf numFmtId="2" fontId="1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9D9A-D2ED-4F9E-975B-63BB60EEA3B7}">
  <dimension ref="A1:AM53"/>
  <sheetViews>
    <sheetView tabSelected="1" zoomScale="70" zoomScaleNormal="70" workbookViewId="0">
      <selection activeCell="K15" sqref="K15"/>
    </sheetView>
  </sheetViews>
  <sheetFormatPr defaultRowHeight="14.4" x14ac:dyDescent="0.3"/>
  <sheetData>
    <row r="1" spans="1:39" x14ac:dyDescent="0.3">
      <c r="A1" t="s">
        <v>13</v>
      </c>
      <c r="G1" t="s">
        <v>12</v>
      </c>
      <c r="H1">
        <f>53/104</f>
        <v>0.50961538461538458</v>
      </c>
      <c r="S1" s="8"/>
      <c r="T1" s="8"/>
      <c r="U1" s="8"/>
      <c r="V1" s="8"/>
      <c r="W1" s="8"/>
      <c r="X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3" spans="1:39" x14ac:dyDescent="0.3">
      <c r="A3" s="7" t="s">
        <v>8</v>
      </c>
      <c r="B3" s="4"/>
      <c r="C3" s="4"/>
      <c r="D3" s="4"/>
      <c r="E3" s="4"/>
      <c r="F3" s="4"/>
      <c r="G3" s="5"/>
    </row>
    <row r="4" spans="1:39" x14ac:dyDescent="0.3">
      <c r="A4" s="4" t="s">
        <v>9</v>
      </c>
      <c r="B4" s="4" t="s">
        <v>1</v>
      </c>
      <c r="C4" s="4" t="s">
        <v>0</v>
      </c>
      <c r="D4" s="4" t="s">
        <v>2</v>
      </c>
      <c r="E4" s="4" t="s">
        <v>3</v>
      </c>
      <c r="F4" s="4" t="s">
        <v>6</v>
      </c>
      <c r="G4" s="4" t="s">
        <v>11</v>
      </c>
    </row>
    <row r="5" spans="1:39" x14ac:dyDescent="0.3">
      <c r="A5" s="4">
        <v>1</v>
      </c>
      <c r="B5" s="4">
        <v>0.56889999999999996</v>
      </c>
      <c r="C5" s="4">
        <v>0.60170000000000001</v>
      </c>
      <c r="D5" s="4">
        <v>0.87690000000000001</v>
      </c>
      <c r="E5" s="4">
        <v>0.26419999999999999</v>
      </c>
      <c r="F5" s="4">
        <f>+(D5+E5)/2</f>
        <v>0.57055</v>
      </c>
      <c r="G5" s="6">
        <f>(D5*$H$1)/((D5*$H$1)+((1-E5)*(1-$H$1)))</f>
        <v>0.55327226299530374</v>
      </c>
    </row>
    <row r="6" spans="1:39" x14ac:dyDescent="0.3">
      <c r="A6" s="4">
        <v>2</v>
      </c>
      <c r="B6" s="4">
        <v>0.55900000000000005</v>
      </c>
      <c r="C6" s="4">
        <v>0.60099999999999998</v>
      </c>
      <c r="D6" s="4">
        <v>0.66</v>
      </c>
      <c r="E6" s="4">
        <v>0.52800000000000002</v>
      </c>
      <c r="F6" s="4">
        <f>+(D6+E6)/2</f>
        <v>0.59400000000000008</v>
      </c>
      <c r="G6" s="6">
        <f>(D6*$H$1)/((D6*$H$1)+((1-E6)*(1-$H$1)))</f>
        <v>0.59235927656980281</v>
      </c>
    </row>
    <row r="7" spans="1:39" x14ac:dyDescent="0.3">
      <c r="A7" s="4">
        <v>3</v>
      </c>
      <c r="B7" s="4">
        <v>0.59899999999999998</v>
      </c>
      <c r="C7" s="4">
        <v>0.61799999999999999</v>
      </c>
      <c r="D7" s="4">
        <v>0.753</v>
      </c>
      <c r="E7" s="4">
        <v>0.45200000000000001</v>
      </c>
      <c r="F7" s="4">
        <f t="shared" ref="F7" si="0">+(D7+E7)/2</f>
        <v>0.60250000000000004</v>
      </c>
      <c r="G7" s="6">
        <f>(D7*$H$1)/((D7*$H$1)+((1-E7)*(1-$H$1)))</f>
        <v>0.58813386975551518</v>
      </c>
    </row>
    <row r="8" spans="1:39" x14ac:dyDescent="0.3">
      <c r="A8" s="4" t="s">
        <v>4</v>
      </c>
      <c r="B8" s="3">
        <f>AVERAGE(B5:B7)</f>
        <v>0.57563333333333333</v>
      </c>
      <c r="C8" s="3">
        <f t="shared" ref="C8:G8" si="1">AVERAGE(C5:C7)</f>
        <v>0.6069</v>
      </c>
      <c r="D8" s="3">
        <f t="shared" si="1"/>
        <v>0.76330000000000009</v>
      </c>
      <c r="E8" s="3">
        <f t="shared" si="1"/>
        <v>0.41473333333333334</v>
      </c>
      <c r="F8" s="3">
        <f t="shared" si="1"/>
        <v>0.58901666666666674</v>
      </c>
      <c r="G8" s="3">
        <f t="shared" si="1"/>
        <v>0.57792180310687391</v>
      </c>
    </row>
    <row r="9" spans="1:39" x14ac:dyDescent="0.3">
      <c r="A9" s="4" t="s">
        <v>7</v>
      </c>
      <c r="B9" s="3">
        <f>_xlfn.STDEV.P(B5:B7)</f>
        <v>1.7009866417922122E-2</v>
      </c>
      <c r="C9" s="3">
        <f t="shared" ref="C9:G9" si="2">_xlfn.STDEV.P(C5:C7)</f>
        <v>7.8540859854388315E-3</v>
      </c>
      <c r="D9" s="3">
        <f t="shared" si="2"/>
        <v>8.8848072573353656E-2</v>
      </c>
      <c r="E9" s="3">
        <f t="shared" si="2"/>
        <v>0.11087294029152887</v>
      </c>
      <c r="F9" s="3">
        <f t="shared" si="2"/>
        <v>1.3511127101598746E-2</v>
      </c>
      <c r="G9" s="3">
        <f t="shared" si="2"/>
        <v>1.7515010447622482E-2</v>
      </c>
    </row>
    <row r="10" spans="1:39" x14ac:dyDescent="0.3">
      <c r="T10" s="1"/>
      <c r="U10" s="1"/>
      <c r="V10" s="1"/>
      <c r="W10" s="1"/>
      <c r="X10" s="1"/>
      <c r="AC10" s="1"/>
      <c r="AD10" s="1"/>
      <c r="AE10" s="1"/>
      <c r="AF10" s="1"/>
      <c r="AG10" s="1"/>
      <c r="AJ10" s="1"/>
      <c r="AK10" s="1"/>
      <c r="AL10" s="1"/>
      <c r="AM10" s="1"/>
    </row>
    <row r="11" spans="1:39" x14ac:dyDescent="0.3">
      <c r="T11" s="1"/>
      <c r="U11" s="1"/>
      <c r="V11" s="1"/>
      <c r="W11" s="1"/>
      <c r="X11" s="1"/>
      <c r="AC11" s="1"/>
      <c r="AD11" s="1"/>
      <c r="AE11" s="1"/>
      <c r="AF11" s="1"/>
      <c r="AG11" s="1"/>
      <c r="AJ11" s="1"/>
      <c r="AK11" s="1"/>
      <c r="AL11" s="1"/>
      <c r="AM11" s="1"/>
    </row>
    <row r="12" spans="1:39" x14ac:dyDescent="0.3">
      <c r="A12" s="7" t="s">
        <v>10</v>
      </c>
      <c r="B12" s="4"/>
      <c r="C12" s="4"/>
      <c r="D12" s="4"/>
      <c r="E12" s="4"/>
      <c r="F12" s="4"/>
      <c r="G12" s="5"/>
    </row>
    <row r="13" spans="1:39" x14ac:dyDescent="0.3">
      <c r="A13" s="4" t="s">
        <v>5</v>
      </c>
      <c r="B13" s="4" t="s">
        <v>1</v>
      </c>
      <c r="C13" s="4" t="s">
        <v>0</v>
      </c>
      <c r="D13" s="4" t="s">
        <v>2</v>
      </c>
      <c r="E13" s="4" t="s">
        <v>3</v>
      </c>
      <c r="F13" s="4" t="s">
        <v>6</v>
      </c>
      <c r="G13" s="4" t="s">
        <v>11</v>
      </c>
    </row>
    <row r="14" spans="1:39" x14ac:dyDescent="0.3">
      <c r="A14" s="4">
        <v>1</v>
      </c>
      <c r="B14" s="4">
        <v>0.58620000000000005</v>
      </c>
      <c r="C14" s="4">
        <v>0.54810000000000003</v>
      </c>
      <c r="D14" s="4">
        <v>0.66039999999999999</v>
      </c>
      <c r="E14" s="4">
        <v>0.43140000000000001</v>
      </c>
      <c r="F14" s="4">
        <v>0.54590000000000005</v>
      </c>
      <c r="G14" s="5">
        <f>(D14*$H$1)/((D14*$H$1)+((1-E14)*(1-$H$1)))</f>
        <v>0.5468954590483095</v>
      </c>
    </row>
    <row r="15" spans="1:39" x14ac:dyDescent="0.3">
      <c r="A15" s="4">
        <v>2</v>
      </c>
      <c r="B15" s="4">
        <v>0.623</v>
      </c>
      <c r="C15" s="4">
        <v>0.58650000000000002</v>
      </c>
      <c r="D15" s="4">
        <v>0.6038</v>
      </c>
      <c r="E15" s="4">
        <v>0.56859999999999999</v>
      </c>
      <c r="F15" s="4">
        <v>0.58620000000000005</v>
      </c>
      <c r="G15" s="5">
        <f>(D15*$H$1)/((D15*$H$1)+((1-E15)*(1-$H$1)))</f>
        <v>0.59258779174413179</v>
      </c>
    </row>
    <row r="16" spans="1:39" x14ac:dyDescent="0.3">
      <c r="A16" s="4">
        <v>3</v>
      </c>
      <c r="B16" s="4">
        <v>0.60540000000000005</v>
      </c>
      <c r="C16" s="4">
        <v>0.56730000000000003</v>
      </c>
      <c r="D16" s="4">
        <v>0.67920000000000003</v>
      </c>
      <c r="E16" s="4">
        <v>0.45100000000000001</v>
      </c>
      <c r="F16" s="4">
        <v>0.56510000000000005</v>
      </c>
      <c r="G16" s="5">
        <f>(D16*$H$1)/((D16*$H$1)+((1-E16)*(1-$H$1)))</f>
        <v>0.56249238240781541</v>
      </c>
    </row>
    <row r="17" spans="1:39" x14ac:dyDescent="0.3">
      <c r="A17" s="4">
        <v>4</v>
      </c>
      <c r="B17" s="4">
        <v>0.66</v>
      </c>
      <c r="C17" s="4">
        <v>0.625</v>
      </c>
      <c r="D17" s="4">
        <v>0.64149999999999996</v>
      </c>
      <c r="E17" s="4">
        <v>0.60780000000000001</v>
      </c>
      <c r="F17" s="4">
        <v>0.62470000000000003</v>
      </c>
      <c r="G17" s="5">
        <f>(D17*$H$1)/((D17*$H$1)+((1-E17)*(1-$H$1)))</f>
        <v>0.62960054961232692</v>
      </c>
    </row>
    <row r="18" spans="1:39" x14ac:dyDescent="0.3">
      <c r="A18" s="4">
        <v>5</v>
      </c>
      <c r="B18" s="4">
        <v>0.58620000000000005</v>
      </c>
      <c r="C18" s="4">
        <v>0.53849999999999998</v>
      </c>
      <c r="D18" s="4">
        <v>0.58489999999999998</v>
      </c>
      <c r="E18" s="4">
        <v>0.49020000000000002</v>
      </c>
      <c r="F18" s="4">
        <v>0.53759999999999997</v>
      </c>
      <c r="G18" s="5">
        <f>(D18*$H$1)/((D18*$H$1)+((1-E18)*(1-$H$1)))</f>
        <v>0.54385915665926887</v>
      </c>
    </row>
    <row r="19" spans="1:39" x14ac:dyDescent="0.3">
      <c r="A19" s="4" t="s">
        <v>4</v>
      </c>
      <c r="B19" s="3">
        <f>AVERAGE(B14:B18)</f>
        <v>0.61216000000000004</v>
      </c>
      <c r="C19" s="3">
        <f t="shared" ref="C19:G19" si="3">AVERAGE(C14:C18)</f>
        <v>0.57308000000000003</v>
      </c>
      <c r="D19" s="3">
        <f t="shared" si="3"/>
        <v>0.63396000000000008</v>
      </c>
      <c r="E19" s="3">
        <f t="shared" si="3"/>
        <v>0.50980000000000003</v>
      </c>
      <c r="F19" s="3">
        <f t="shared" si="3"/>
        <v>0.57190000000000007</v>
      </c>
      <c r="G19" s="3">
        <f t="shared" si="3"/>
        <v>0.57508706789437058</v>
      </c>
    </row>
    <row r="20" spans="1:39" x14ac:dyDescent="0.3">
      <c r="A20" s="4" t="s">
        <v>7</v>
      </c>
      <c r="B20" s="3">
        <f>_xlfn.STDEV.P(B14:B18)</f>
        <v>2.7567052798585474E-2</v>
      </c>
      <c r="C20" s="3">
        <f t="shared" ref="C20:G20" si="4">_xlfn.STDEV.P(C14:C18)</f>
        <v>3.0753757494003883E-2</v>
      </c>
      <c r="D20" s="3">
        <f t="shared" si="4"/>
        <v>3.4983115927544259E-2</v>
      </c>
      <c r="E20" s="3">
        <f t="shared" si="4"/>
        <v>6.7896391656699542E-2</v>
      </c>
      <c r="F20" s="3">
        <f t="shared" si="4"/>
        <v>3.1276380864799572E-2</v>
      </c>
      <c r="G20" s="3">
        <f t="shared" si="4"/>
        <v>3.2269398433257185E-2</v>
      </c>
      <c r="AC20" s="1"/>
      <c r="AD20" s="1"/>
      <c r="AE20" s="1"/>
      <c r="AF20" s="1"/>
      <c r="AG20" s="1"/>
      <c r="AJ20" s="1"/>
      <c r="AK20" s="1"/>
      <c r="AL20" s="1"/>
      <c r="AM20" s="1"/>
    </row>
    <row r="21" spans="1:39" x14ac:dyDescent="0.3">
      <c r="G21" s="2"/>
      <c r="AC21" s="1"/>
      <c r="AD21" s="1"/>
      <c r="AE21" s="1"/>
      <c r="AF21" s="1"/>
      <c r="AG21" s="1"/>
      <c r="AJ21" s="1"/>
      <c r="AK21" s="1"/>
      <c r="AL21" s="1"/>
      <c r="AM21" s="1"/>
    </row>
    <row r="22" spans="1:39" x14ac:dyDescent="0.3">
      <c r="G22" s="2"/>
    </row>
    <row r="23" spans="1:39" x14ac:dyDescent="0.3">
      <c r="A23" s="7" t="s">
        <v>14</v>
      </c>
      <c r="B23" s="4"/>
      <c r="C23" s="4"/>
      <c r="D23" s="4"/>
      <c r="E23" s="4"/>
      <c r="F23" s="4"/>
      <c r="G23" s="4"/>
    </row>
    <row r="24" spans="1:39" x14ac:dyDescent="0.3">
      <c r="A24" s="4" t="s">
        <v>5</v>
      </c>
      <c r="B24" s="4" t="s">
        <v>1</v>
      </c>
      <c r="C24" s="4" t="s">
        <v>0</v>
      </c>
      <c r="D24" s="4" t="s">
        <v>2</v>
      </c>
      <c r="E24" s="4" t="s">
        <v>3</v>
      </c>
      <c r="F24" s="4" t="s">
        <v>6</v>
      </c>
      <c r="G24" s="4" t="s">
        <v>11</v>
      </c>
    </row>
    <row r="25" spans="1:39" x14ac:dyDescent="0.3">
      <c r="A25" s="4">
        <v>1</v>
      </c>
      <c r="B25" s="4">
        <v>0.59379999999999999</v>
      </c>
      <c r="C25" s="4">
        <v>0.63890000000000002</v>
      </c>
      <c r="D25" s="4">
        <v>0.70830000000000004</v>
      </c>
      <c r="E25" s="4">
        <v>0.5</v>
      </c>
      <c r="F25" s="4">
        <v>0.60419999999999996</v>
      </c>
      <c r="G25" s="5">
        <f>(D25*$H$1)/((D25*$H$1)+((1-E25)*(1-$H$1)))</f>
        <v>0.5954942821927065</v>
      </c>
    </row>
    <row r="26" spans="1:39" x14ac:dyDescent="0.3">
      <c r="A26" s="4">
        <v>2</v>
      </c>
      <c r="B26" s="4">
        <v>0.60070000000000001</v>
      </c>
      <c r="C26" s="4">
        <v>0.63890000000000002</v>
      </c>
      <c r="D26" s="4">
        <v>0.70830000000000004</v>
      </c>
      <c r="E26" s="4">
        <v>0.5</v>
      </c>
      <c r="F26" s="4">
        <v>0.60419999999999996</v>
      </c>
      <c r="G26" s="5">
        <f t="shared" ref="G26:G29" si="5">(D26*$H$1)/((D26*$H$1)+((1-E26)*(1-$H$1)))</f>
        <v>0.5954942821927065</v>
      </c>
    </row>
    <row r="27" spans="1:39" x14ac:dyDescent="0.3">
      <c r="A27" s="4">
        <v>3</v>
      </c>
      <c r="B27" s="4">
        <v>0.60070000000000001</v>
      </c>
      <c r="C27" s="4">
        <v>0.63890000000000002</v>
      </c>
      <c r="D27" s="4">
        <v>0.66669999999999996</v>
      </c>
      <c r="E27" s="4">
        <v>0.58330000000000004</v>
      </c>
      <c r="F27" s="4">
        <v>0.625</v>
      </c>
      <c r="G27" s="5">
        <f t="shared" si="5"/>
        <v>0.62444068227925942</v>
      </c>
    </row>
    <row r="28" spans="1:39" x14ac:dyDescent="0.3">
      <c r="A28" s="4">
        <v>4</v>
      </c>
      <c r="B28" s="4">
        <v>0.58379999999999999</v>
      </c>
      <c r="C28" s="4">
        <v>0.61109999999999998</v>
      </c>
      <c r="D28" s="4">
        <v>0.625</v>
      </c>
      <c r="E28" s="4">
        <v>0.58330000000000004</v>
      </c>
      <c r="F28" s="4">
        <v>0.60419999999999996</v>
      </c>
      <c r="G28" s="5">
        <f t="shared" si="5"/>
        <v>0.60917635678516713</v>
      </c>
    </row>
    <row r="29" spans="1:39" x14ac:dyDescent="0.3">
      <c r="A29" s="4">
        <v>5</v>
      </c>
      <c r="B29" s="4">
        <v>0.5988</v>
      </c>
      <c r="C29" s="4">
        <v>0.61109999999999998</v>
      </c>
      <c r="D29" s="4">
        <v>0.625</v>
      </c>
      <c r="E29" s="4">
        <v>0.58330000000000004</v>
      </c>
      <c r="F29" s="4">
        <v>0.60419999999999996</v>
      </c>
      <c r="G29" s="5">
        <f t="shared" si="5"/>
        <v>0.60917635678516713</v>
      </c>
    </row>
    <row r="30" spans="1:39" x14ac:dyDescent="0.3">
      <c r="A30" s="4" t="s">
        <v>4</v>
      </c>
      <c r="B30" s="3">
        <f>AVERAGE(B25:B29)</f>
        <v>0.59556000000000009</v>
      </c>
      <c r="C30" s="3">
        <f t="shared" ref="C30:G30" si="6">AVERAGE(C25:C29)</f>
        <v>0.62778</v>
      </c>
      <c r="D30" s="3">
        <f t="shared" si="6"/>
        <v>0.66666000000000003</v>
      </c>
      <c r="E30" s="3">
        <f t="shared" si="6"/>
        <v>0.54997999999999991</v>
      </c>
      <c r="F30" s="3">
        <f t="shared" si="6"/>
        <v>0.60836000000000001</v>
      </c>
      <c r="G30" s="3">
        <f t="shared" si="6"/>
        <v>0.60675639204700127</v>
      </c>
    </row>
    <row r="31" spans="1:39" x14ac:dyDescent="0.3">
      <c r="A31" s="4" t="s">
        <v>7</v>
      </c>
      <c r="B31" s="3">
        <f>_xlfn.STDEV.P(B25:B29)</f>
        <v>6.3989374117895629E-3</v>
      </c>
      <c r="C31" s="3">
        <f t="shared" ref="C31:G31" si="7">_xlfn.STDEV.P(C25:C29)</f>
        <v>1.3619162969874492E-2</v>
      </c>
      <c r="D31" s="3">
        <f t="shared" si="7"/>
        <v>3.7252897873856758E-2</v>
      </c>
      <c r="E31" s="3">
        <f t="shared" si="7"/>
        <v>4.0808499114767763E-2</v>
      </c>
      <c r="F31" s="3">
        <f t="shared" si="7"/>
        <v>8.3200000000000166E-3</v>
      </c>
      <c r="G31" s="3">
        <f t="shared" si="7"/>
        <v>1.0752830477851678E-2</v>
      </c>
      <c r="T31" s="1"/>
      <c r="U31" s="1"/>
      <c r="V31" s="1"/>
      <c r="W31" s="1"/>
      <c r="X31" s="1"/>
      <c r="AC31" s="1"/>
      <c r="AD31" s="1"/>
      <c r="AE31" s="1"/>
    </row>
    <row r="32" spans="1:39" x14ac:dyDescent="0.3">
      <c r="T32" s="1"/>
      <c r="U32" s="1"/>
      <c r="V32" s="1"/>
      <c r="W32" s="1"/>
      <c r="X32" s="1"/>
      <c r="AC32" s="1"/>
      <c r="AD32" s="1"/>
      <c r="AE32" s="1"/>
    </row>
    <row r="34" spans="1:7" x14ac:dyDescent="0.3">
      <c r="A34" s="7" t="s">
        <v>16</v>
      </c>
      <c r="B34" s="4"/>
      <c r="C34" s="4"/>
      <c r="D34" s="4"/>
      <c r="E34" s="4"/>
      <c r="F34" s="4"/>
      <c r="G34" s="4"/>
    </row>
    <row r="35" spans="1:7" x14ac:dyDescent="0.3">
      <c r="A35" s="4" t="s">
        <v>5</v>
      </c>
      <c r="B35" s="4" t="s">
        <v>1</v>
      </c>
      <c r="C35" s="4" t="s">
        <v>0</v>
      </c>
      <c r="D35" s="4" t="s">
        <v>2</v>
      </c>
      <c r="E35" s="4" t="s">
        <v>3</v>
      </c>
      <c r="F35" s="4" t="s">
        <v>6</v>
      </c>
      <c r="G35" s="4" t="s">
        <v>11</v>
      </c>
    </row>
    <row r="36" spans="1:7" x14ac:dyDescent="0.3">
      <c r="A36" s="4">
        <v>1</v>
      </c>
      <c r="B36" s="4">
        <v>0.77429999999999999</v>
      </c>
      <c r="C36" s="4">
        <v>0.75</v>
      </c>
      <c r="D36" s="4">
        <v>0.79169999999999996</v>
      </c>
      <c r="E36" s="4">
        <v>0.66669999999999996</v>
      </c>
      <c r="F36" s="4">
        <v>0.72919999999999996</v>
      </c>
      <c r="G36" s="5">
        <f>(D36*$H$1)/((D36*$H$1)+((1-E36)*(1-$H$1)))</f>
        <v>0.71168993731173158</v>
      </c>
    </row>
    <row r="37" spans="1:7" x14ac:dyDescent="0.3">
      <c r="A37" s="4">
        <v>2</v>
      </c>
      <c r="B37" s="4">
        <v>0.76390000000000002</v>
      </c>
      <c r="C37" s="4">
        <v>0.80559999999999998</v>
      </c>
      <c r="D37" s="4">
        <v>0.83330000000000004</v>
      </c>
      <c r="E37" s="4">
        <v>0.75</v>
      </c>
      <c r="F37" s="4">
        <v>0.79169999999999996</v>
      </c>
      <c r="G37" s="5">
        <f t="shared" ref="G37:G40" si="8">(D37*$H$1)/((D37*$H$1)+((1-E37)*(1-$H$1)))</f>
        <v>0.77598133353480359</v>
      </c>
    </row>
    <row r="38" spans="1:7" x14ac:dyDescent="0.3">
      <c r="A38" s="4">
        <v>3</v>
      </c>
      <c r="B38" s="4">
        <v>0.73260000000000003</v>
      </c>
      <c r="C38" s="4">
        <v>0.77780000000000005</v>
      </c>
      <c r="D38" s="4">
        <v>0.83330000000000004</v>
      </c>
      <c r="E38" s="4">
        <v>0.66669999999999996</v>
      </c>
      <c r="F38" s="4">
        <v>0.75</v>
      </c>
      <c r="G38" s="5">
        <f t="shared" si="8"/>
        <v>0.72208288644152041</v>
      </c>
    </row>
    <row r="39" spans="1:7" x14ac:dyDescent="0.3">
      <c r="A39" s="4">
        <v>4</v>
      </c>
      <c r="B39" s="4">
        <v>0.76039999999999996</v>
      </c>
      <c r="C39" s="4">
        <v>0.80559999999999998</v>
      </c>
      <c r="D39" s="4">
        <v>0.83330000000000004</v>
      </c>
      <c r="E39" s="4">
        <v>0.75</v>
      </c>
      <c r="F39" s="4">
        <v>0.79169999999999996</v>
      </c>
      <c r="G39" s="5">
        <f t="shared" si="8"/>
        <v>0.77598133353480359</v>
      </c>
    </row>
    <row r="40" spans="1:7" x14ac:dyDescent="0.3">
      <c r="A40" s="4">
        <v>5</v>
      </c>
      <c r="B40" s="4">
        <v>0.75690000000000002</v>
      </c>
      <c r="C40" s="4">
        <v>0.83330000000000004</v>
      </c>
      <c r="D40" s="4">
        <v>0.875</v>
      </c>
      <c r="E40" s="4">
        <v>0.75</v>
      </c>
      <c r="F40" s="4">
        <v>0.8125</v>
      </c>
      <c r="G40" s="5">
        <f t="shared" si="8"/>
        <v>0.7843551797040168</v>
      </c>
    </row>
    <row r="41" spans="1:7" x14ac:dyDescent="0.3">
      <c r="A41" s="4" t="s">
        <v>4</v>
      </c>
      <c r="B41" s="3">
        <f>AVERAGE(B36:B40)</f>
        <v>0.75761999999999996</v>
      </c>
      <c r="C41" s="3">
        <f t="shared" ref="C41:G41" si="9">AVERAGE(C36:C40)</f>
        <v>0.79446000000000006</v>
      </c>
      <c r="D41" s="3">
        <f t="shared" si="9"/>
        <v>0.83331999999999995</v>
      </c>
      <c r="E41" s="3">
        <f t="shared" si="9"/>
        <v>0.71667999999999998</v>
      </c>
      <c r="F41" s="3">
        <f t="shared" si="9"/>
        <v>0.77502000000000004</v>
      </c>
      <c r="G41" s="3">
        <f t="shared" si="9"/>
        <v>0.75401813410537522</v>
      </c>
    </row>
    <row r="42" spans="1:7" x14ac:dyDescent="0.3">
      <c r="A42" s="4" t="s">
        <v>7</v>
      </c>
      <c r="B42" s="3">
        <f>_xlfn.STDEV.P(B36:B40)</f>
        <v>1.3797883895728348E-2</v>
      </c>
      <c r="C42" s="3">
        <f t="shared" ref="C42:G42" si="10">_xlfn.STDEV.P(C36:C40)</f>
        <v>2.8323107174178477E-2</v>
      </c>
      <c r="D42" s="3">
        <f t="shared" si="10"/>
        <v>2.6341784297955226E-2</v>
      </c>
      <c r="E42" s="3">
        <f t="shared" si="10"/>
        <v>4.080849911476777E-2</v>
      </c>
      <c r="F42" s="3">
        <f t="shared" si="10"/>
        <v>3.0615904363582015E-2</v>
      </c>
      <c r="G42" s="3">
        <f t="shared" si="10"/>
        <v>3.0648448186363079E-2</v>
      </c>
    </row>
    <row r="45" spans="1:7" x14ac:dyDescent="0.3">
      <c r="A45" s="7" t="s">
        <v>15</v>
      </c>
      <c r="B45" s="4"/>
      <c r="C45" s="4"/>
      <c r="D45" s="4"/>
      <c r="E45" s="4"/>
      <c r="F45" s="4"/>
      <c r="G45" s="4"/>
    </row>
    <row r="46" spans="1:7" x14ac:dyDescent="0.3">
      <c r="A46" s="4" t="s">
        <v>5</v>
      </c>
      <c r="B46" s="4" t="s">
        <v>1</v>
      </c>
      <c r="C46" s="4" t="s">
        <v>0</v>
      </c>
      <c r="D46" s="4" t="s">
        <v>2</v>
      </c>
      <c r="E46" s="4" t="s">
        <v>3</v>
      </c>
      <c r="F46" s="4" t="s">
        <v>6</v>
      </c>
      <c r="G46" s="4" t="s">
        <v>11</v>
      </c>
    </row>
    <row r="47" spans="1:7" x14ac:dyDescent="0.3">
      <c r="A47" s="4">
        <v>1</v>
      </c>
      <c r="B47" s="4">
        <v>0.72919999999999996</v>
      </c>
      <c r="C47" s="4">
        <v>0.69440000000000002</v>
      </c>
      <c r="D47" s="4">
        <v>0.70830000000000004</v>
      </c>
      <c r="E47" s="4">
        <v>0.66669999999999996</v>
      </c>
      <c r="F47" s="4">
        <v>0.6875</v>
      </c>
      <c r="G47" s="5">
        <f>(D47*$H$1)/((D47*$H$1)+((1-E47)*(1-$H$1)))</f>
        <v>0.68832304696524627</v>
      </c>
    </row>
    <row r="48" spans="1:7" x14ac:dyDescent="0.3">
      <c r="A48" s="4">
        <v>2</v>
      </c>
      <c r="B48" s="4">
        <v>0.74650000000000005</v>
      </c>
      <c r="C48" s="4">
        <v>0.69440000000000002</v>
      </c>
      <c r="D48" s="4">
        <v>0.66669999999999996</v>
      </c>
      <c r="E48" s="4">
        <v>0.75</v>
      </c>
      <c r="F48" s="4">
        <v>0.70830000000000004</v>
      </c>
      <c r="G48" s="5">
        <f t="shared" ref="G48:G51" si="11">(D48*$H$1)/((D48*$H$1)+((1-E48)*(1-$H$1)))</f>
        <v>0.7348450975458094</v>
      </c>
    </row>
    <row r="49" spans="1:7" x14ac:dyDescent="0.3">
      <c r="A49" s="4">
        <v>3</v>
      </c>
      <c r="B49" s="4">
        <v>0.72919999999999996</v>
      </c>
      <c r="C49" s="4">
        <v>0.75</v>
      </c>
      <c r="D49" s="4">
        <v>0.79169999999999996</v>
      </c>
      <c r="E49" s="4">
        <v>0.66669999999999996</v>
      </c>
      <c r="F49" s="4">
        <v>0.72919999999999996</v>
      </c>
      <c r="G49" s="5">
        <f t="shared" si="11"/>
        <v>0.71168993731173158</v>
      </c>
    </row>
    <row r="50" spans="1:7" x14ac:dyDescent="0.3">
      <c r="A50" s="4">
        <v>4</v>
      </c>
      <c r="B50" s="4">
        <v>0.72919999999999996</v>
      </c>
      <c r="C50" s="4">
        <v>0.75</v>
      </c>
      <c r="D50" s="4">
        <v>0.79169999999999996</v>
      </c>
      <c r="E50" s="4">
        <v>0.66669999999999996</v>
      </c>
      <c r="F50" s="4">
        <v>0.72919999999999996</v>
      </c>
      <c r="G50" s="5">
        <f t="shared" si="11"/>
        <v>0.71168993731173158</v>
      </c>
    </row>
    <row r="51" spans="1:7" x14ac:dyDescent="0.3">
      <c r="A51" s="4">
        <v>5</v>
      </c>
      <c r="B51" s="4">
        <v>0.76390000000000002</v>
      </c>
      <c r="C51" s="4">
        <v>0.69440000000000002</v>
      </c>
      <c r="D51" s="4">
        <v>0.66669999999999996</v>
      </c>
      <c r="E51" s="4">
        <v>0.75</v>
      </c>
      <c r="F51" s="4">
        <v>0.70830000000000004</v>
      </c>
      <c r="G51" s="5">
        <f t="shared" si="11"/>
        <v>0.7348450975458094</v>
      </c>
    </row>
    <row r="52" spans="1:7" x14ac:dyDescent="0.3">
      <c r="A52" s="4" t="s">
        <v>4</v>
      </c>
      <c r="B52" s="3">
        <f>AVERAGE(B47:B51)</f>
        <v>0.73960000000000004</v>
      </c>
      <c r="C52" s="3">
        <f t="shared" ref="C52:G52" si="12">AVERAGE(C47:C51)</f>
        <v>0.71663999999999994</v>
      </c>
      <c r="D52" s="3">
        <f t="shared" si="12"/>
        <v>0.72502</v>
      </c>
      <c r="E52" s="3">
        <f t="shared" si="12"/>
        <v>0.70002000000000009</v>
      </c>
      <c r="F52" s="3">
        <f t="shared" si="12"/>
        <v>0.71250000000000002</v>
      </c>
      <c r="G52" s="3">
        <f t="shared" si="12"/>
        <v>0.71627862333606562</v>
      </c>
    </row>
    <row r="53" spans="1:7" x14ac:dyDescent="0.3">
      <c r="A53" s="4" t="s">
        <v>7</v>
      </c>
      <c r="B53" s="3">
        <f>_xlfn.STDEV.P(B47:B51)</f>
        <v>1.3875013513506965E-2</v>
      </c>
      <c r="C53" s="3">
        <f t="shared" ref="C53:G53" si="13">_xlfn.STDEV.P(C47:C51)</f>
        <v>2.7238325939748932E-2</v>
      </c>
      <c r="D53" s="3">
        <f t="shared" si="13"/>
        <v>5.6523354465211985E-2</v>
      </c>
      <c r="E53" s="3">
        <f t="shared" si="13"/>
        <v>4.0808499114767763E-2</v>
      </c>
      <c r="F53" s="3">
        <f t="shared" si="13"/>
        <v>1.5608074833239342E-2</v>
      </c>
      <c r="G53" s="3">
        <f t="shared" si="13"/>
        <v>1.7395713599888406E-2</v>
      </c>
    </row>
  </sheetData>
  <mergeCells count="2">
    <mergeCell ref="S1:X1"/>
    <mergeCell ref="AB1:A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Orlando Grajales Lopera</dc:creator>
  <cp:lastModifiedBy>David Orlando Grajales Lopera</cp:lastModifiedBy>
  <dcterms:created xsi:type="dcterms:W3CDTF">2024-10-09T00:55:54Z</dcterms:created>
  <dcterms:modified xsi:type="dcterms:W3CDTF">2025-05-22T18:55:03Z</dcterms:modified>
</cp:coreProperties>
</file>