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rvis\prework\"/>
    </mc:Choice>
  </mc:AlternateContent>
  <xr:revisionPtr revIDLastSave="0" documentId="13_ncr:1_{0EB0EB4A-6983-4E35-926B-1009F512685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alesOrders" sheetId="1" r:id="rId1"/>
    <sheet name="SalesOrders_StringFunctions" sheetId="3" r:id="rId2"/>
    <sheet name="Data Visualization" sheetId="4" r:id="rId3"/>
  </sheets>
  <definedNames>
    <definedName name="_xlnm._FilterDatabase" localSheetId="2" hidden="1">'Data Visualization'!$A$1:$G$44</definedName>
    <definedName name="_xlnm._FilterDatabase" localSheetId="0" hidden="1">SalesOrders!$A$1:$G$44</definedName>
    <definedName name="_xlnm._FilterDatabase" localSheetId="1" hidden="1">SalesOrders_StringFunctions!$A$1:$G$44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o/BJRImrr7tXiaYZv6+NaV/r+Dg=="/>
    </ext>
  </extLst>
</workbook>
</file>

<file path=xl/calcChain.xml><?xml version="1.0" encoding="utf-8"?>
<calcChain xmlns="http://schemas.openxmlformats.org/spreadsheetml/2006/main">
  <c r="E61" i="4" l="1"/>
  <c r="E60" i="4"/>
  <c r="E59" i="4"/>
  <c r="E58" i="4"/>
  <c r="E57" i="4"/>
  <c r="F61" i="4"/>
  <c r="F60" i="4"/>
  <c r="F59" i="4"/>
  <c r="F58" i="4"/>
  <c r="F57" i="4"/>
  <c r="G64" i="4" a="1"/>
  <c r="G64" i="4" s="1"/>
  <c r="M67" i="4"/>
  <c r="L67" i="4"/>
  <c r="K67" i="4"/>
  <c r="J67" i="4"/>
  <c r="M66" i="4"/>
  <c r="L66" i="4"/>
  <c r="K66" i="4"/>
  <c r="J66" i="4"/>
  <c r="I66" i="4" s="1"/>
  <c r="M65" i="4"/>
  <c r="L65" i="4"/>
  <c r="K65" i="4"/>
  <c r="J65" i="4"/>
  <c r="M64" i="4"/>
  <c r="L64" i="4"/>
  <c r="K64" i="4"/>
  <c r="J64" i="4"/>
  <c r="M63" i="4"/>
  <c r="L63" i="4"/>
  <c r="K63" i="4"/>
  <c r="J63" i="4"/>
  <c r="M62" i="4"/>
  <c r="L62" i="4"/>
  <c r="K62" i="4"/>
  <c r="J62" i="4"/>
  <c r="I62" i="4" s="1"/>
  <c r="M61" i="4"/>
  <c r="L61" i="4"/>
  <c r="K61" i="4"/>
  <c r="J61" i="4"/>
  <c r="M60" i="4"/>
  <c r="L60" i="4"/>
  <c r="K60" i="4"/>
  <c r="J60" i="4"/>
  <c r="M59" i="4"/>
  <c r="L59" i="4"/>
  <c r="K59" i="4"/>
  <c r="J59" i="4"/>
  <c r="M58" i="4"/>
  <c r="L58" i="4"/>
  <c r="K58" i="4"/>
  <c r="J58" i="4"/>
  <c r="I58" i="4" s="1"/>
  <c r="M57" i="4"/>
  <c r="L57" i="4"/>
  <c r="K57" i="4"/>
  <c r="J57" i="4"/>
  <c r="M56" i="4"/>
  <c r="L56" i="4"/>
  <c r="K56" i="4"/>
  <c r="J56" i="4"/>
  <c r="M55" i="4"/>
  <c r="L55" i="4"/>
  <c r="K55" i="4"/>
  <c r="J55" i="4"/>
  <c r="M54" i="4"/>
  <c r="L54" i="4"/>
  <c r="K54" i="4"/>
  <c r="J54" i="4"/>
  <c r="I54" i="4" s="1"/>
  <c r="M53" i="4"/>
  <c r="L53" i="4"/>
  <c r="K53" i="4"/>
  <c r="J53" i="4"/>
  <c r="M52" i="4"/>
  <c r="L52" i="4"/>
  <c r="K52" i="4"/>
  <c r="J52" i="4"/>
  <c r="M51" i="4"/>
  <c r="L51" i="4"/>
  <c r="K51" i="4"/>
  <c r="J51" i="4"/>
  <c r="F51" i="4"/>
  <c r="E51" i="4"/>
  <c r="M50" i="4"/>
  <c r="L50" i="4"/>
  <c r="K50" i="4"/>
  <c r="J50" i="4"/>
  <c r="I50" i="4" s="1"/>
  <c r="F50" i="4"/>
  <c r="E50" i="4"/>
  <c r="M49" i="4"/>
  <c r="L49" i="4"/>
  <c r="K49" i="4"/>
  <c r="J49" i="4"/>
  <c r="I49" i="4" s="1"/>
  <c r="M48" i="4"/>
  <c r="L48" i="4"/>
  <c r="K48" i="4"/>
  <c r="J48" i="4"/>
  <c r="F48" i="4"/>
  <c r="E48" i="4"/>
  <c r="M47" i="4"/>
  <c r="L47" i="4"/>
  <c r="K47" i="4"/>
  <c r="J47" i="4"/>
  <c r="F47" i="4"/>
  <c r="E47" i="4"/>
  <c r="M46" i="4"/>
  <c r="L46" i="4"/>
  <c r="K46" i="4"/>
  <c r="J46" i="4"/>
  <c r="F46" i="4"/>
  <c r="E46" i="4"/>
  <c r="M45" i="4"/>
  <c r="L45" i="4"/>
  <c r="K45" i="4"/>
  <c r="J45" i="4"/>
  <c r="M44" i="4"/>
  <c r="L44" i="4"/>
  <c r="K44" i="4"/>
  <c r="J44" i="4"/>
  <c r="G44" i="4"/>
  <c r="M43" i="4"/>
  <c r="L43" i="4"/>
  <c r="K43" i="4"/>
  <c r="J43" i="4"/>
  <c r="G43" i="4"/>
  <c r="M42" i="4"/>
  <c r="L42" i="4"/>
  <c r="K42" i="4"/>
  <c r="J42" i="4"/>
  <c r="G42" i="4"/>
  <c r="M41" i="4"/>
  <c r="L41" i="4"/>
  <c r="K41" i="4"/>
  <c r="J41" i="4"/>
  <c r="G41" i="4"/>
  <c r="M40" i="4"/>
  <c r="L40" i="4"/>
  <c r="K40" i="4"/>
  <c r="J40" i="4"/>
  <c r="G40" i="4"/>
  <c r="M39" i="4"/>
  <c r="L39" i="4"/>
  <c r="K39" i="4"/>
  <c r="J39" i="4"/>
  <c r="G39" i="4"/>
  <c r="M38" i="4"/>
  <c r="L38" i="4"/>
  <c r="K38" i="4"/>
  <c r="J38" i="4"/>
  <c r="G38" i="4"/>
  <c r="M37" i="4"/>
  <c r="L37" i="4"/>
  <c r="K37" i="4"/>
  <c r="J37" i="4"/>
  <c r="G37" i="4"/>
  <c r="M36" i="4"/>
  <c r="L36" i="4"/>
  <c r="K36" i="4"/>
  <c r="J36" i="4"/>
  <c r="G36" i="4"/>
  <c r="M35" i="4"/>
  <c r="L35" i="4"/>
  <c r="K35" i="4"/>
  <c r="J35" i="4"/>
  <c r="G35" i="4"/>
  <c r="M34" i="4"/>
  <c r="L34" i="4"/>
  <c r="K34" i="4"/>
  <c r="J34" i="4"/>
  <c r="G34" i="4"/>
  <c r="M33" i="4"/>
  <c r="L33" i="4"/>
  <c r="K33" i="4"/>
  <c r="J33" i="4"/>
  <c r="G33" i="4"/>
  <c r="M32" i="4"/>
  <c r="L32" i="4"/>
  <c r="K32" i="4"/>
  <c r="J32" i="4"/>
  <c r="G32" i="4"/>
  <c r="M31" i="4"/>
  <c r="L31" i="4"/>
  <c r="K31" i="4"/>
  <c r="J31" i="4"/>
  <c r="G31" i="4"/>
  <c r="M30" i="4"/>
  <c r="L30" i="4"/>
  <c r="K30" i="4"/>
  <c r="J30" i="4"/>
  <c r="I30" i="4" s="1"/>
  <c r="G30" i="4"/>
  <c r="M29" i="4"/>
  <c r="L29" i="4"/>
  <c r="K29" i="4"/>
  <c r="J29" i="4"/>
  <c r="G29" i="4"/>
  <c r="M28" i="4"/>
  <c r="L28" i="4"/>
  <c r="K28" i="4"/>
  <c r="J28" i="4"/>
  <c r="G28" i="4"/>
  <c r="M27" i="4"/>
  <c r="L27" i="4"/>
  <c r="K27" i="4"/>
  <c r="J27" i="4"/>
  <c r="G27" i="4"/>
  <c r="M26" i="4"/>
  <c r="L26" i="4"/>
  <c r="K26" i="4"/>
  <c r="J26" i="4"/>
  <c r="G26" i="4"/>
  <c r="M25" i="4"/>
  <c r="L25" i="4"/>
  <c r="K25" i="4"/>
  <c r="J25" i="4"/>
  <c r="G25" i="4"/>
  <c r="G24" i="4"/>
  <c r="G23" i="4"/>
  <c r="G22" i="4"/>
  <c r="L21" i="4"/>
  <c r="K21" i="4"/>
  <c r="J21" i="4"/>
  <c r="G21" i="4"/>
  <c r="L20" i="4"/>
  <c r="K20" i="4"/>
  <c r="J20" i="4"/>
  <c r="G20" i="4"/>
  <c r="G19" i="4"/>
  <c r="L18" i="4"/>
  <c r="K18" i="4"/>
  <c r="J18" i="4"/>
  <c r="G18" i="4"/>
  <c r="L17" i="4"/>
  <c r="K17" i="4"/>
  <c r="J17" i="4"/>
  <c r="G17" i="4"/>
  <c r="L16" i="4"/>
  <c r="K16" i="4"/>
  <c r="J16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K25" i="3"/>
  <c r="J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25" i="3"/>
  <c r="J21" i="1"/>
  <c r="J20" i="1"/>
  <c r="G51" i="1"/>
  <c r="F51" i="1"/>
  <c r="E51" i="1"/>
  <c r="G50" i="1"/>
  <c r="F50" i="1"/>
  <c r="E50" i="1"/>
  <c r="F51" i="3"/>
  <c r="G51" i="3"/>
  <c r="E51" i="3"/>
  <c r="F50" i="3"/>
  <c r="G50" i="3"/>
  <c r="E50" i="3"/>
  <c r="K21" i="3"/>
  <c r="L21" i="3"/>
  <c r="J21" i="3"/>
  <c r="F48" i="3"/>
  <c r="E48" i="3"/>
  <c r="F47" i="3"/>
  <c r="E47" i="3"/>
  <c r="F46" i="3"/>
  <c r="E46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L20" i="3"/>
  <c r="K20" i="3"/>
  <c r="J20" i="3"/>
  <c r="G20" i="3"/>
  <c r="G19" i="3"/>
  <c r="L18" i="3"/>
  <c r="K18" i="3"/>
  <c r="J18" i="3"/>
  <c r="G18" i="3"/>
  <c r="L17" i="3"/>
  <c r="K17" i="3"/>
  <c r="J17" i="3"/>
  <c r="G17" i="3"/>
  <c r="L16" i="3"/>
  <c r="K16" i="3"/>
  <c r="J16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48" i="3" s="1"/>
  <c r="G3" i="3"/>
  <c r="G2" i="3"/>
  <c r="G46" i="3" s="1"/>
  <c r="K21" i="1"/>
  <c r="L21" i="1"/>
  <c r="K20" i="1"/>
  <c r="L20" i="1"/>
  <c r="K18" i="1"/>
  <c r="L18" i="1"/>
  <c r="J18" i="1"/>
  <c r="K17" i="1"/>
  <c r="L17" i="1"/>
  <c r="J17" i="1"/>
  <c r="K16" i="1"/>
  <c r="L16" i="1"/>
  <c r="J16" i="1"/>
  <c r="E46" i="1"/>
  <c r="E47" i="1"/>
  <c r="E48" i="1"/>
  <c r="F46" i="1"/>
  <c r="F47" i="1"/>
  <c r="F48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I25" i="4" l="1"/>
  <c r="I48" i="4"/>
  <c r="I55" i="4"/>
  <c r="I46" i="4"/>
  <c r="I40" i="4"/>
  <c r="I37" i="4"/>
  <c r="I61" i="4"/>
  <c r="I31" i="4"/>
  <c r="I34" i="4"/>
  <c r="I35" i="4"/>
  <c r="I42" i="4"/>
  <c r="G54" i="4"/>
  <c r="I39" i="4"/>
  <c r="I33" i="4"/>
  <c r="I53" i="4"/>
  <c r="F54" i="4"/>
  <c r="I26" i="4"/>
  <c r="I36" i="4"/>
  <c r="I67" i="4"/>
  <c r="E54" i="4"/>
  <c r="I59" i="4"/>
  <c r="I28" i="4"/>
  <c r="I56" i="4"/>
  <c r="I38" i="4"/>
  <c r="I44" i="4"/>
  <c r="I65" i="4"/>
  <c r="I27" i="4"/>
  <c r="I51" i="4"/>
  <c r="I43" i="4"/>
  <c r="I45" i="4"/>
  <c r="I29" i="4"/>
  <c r="I52" i="4"/>
  <c r="I32" i="4"/>
  <c r="I63" i="4"/>
  <c r="I41" i="4"/>
  <c r="G48" i="4"/>
  <c r="I60" i="4"/>
  <c r="G47" i="4"/>
  <c r="I47" i="4"/>
  <c r="I57" i="4"/>
  <c r="I64" i="4"/>
  <c r="G46" i="4"/>
  <c r="G50" i="4"/>
  <c r="G51" i="4"/>
  <c r="G47" i="3"/>
  <c r="G46" i="1"/>
  <c r="G47" i="1"/>
  <c r="G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<sst xmlns="http://schemas.openxmlformats.org/spreadsheetml/2006/main" count="483" uniqueCount="57">
  <si>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</si>
  <si>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</si>
  <si>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</si>
  <si>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</si>
  <si>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</si>
  <si>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</si>
  <si>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</si>
  <si>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</si>
  <si>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</si>
  <si>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</si>
  <si>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</si>
  <si>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</si>
  <si>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</si>
  <si>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</si>
  <si>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</si>
  <si>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</si>
  <si>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</si>
  <si>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</si>
  <si>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</si>
  <si>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</si>
  <si>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</si>
  <si>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</si>
  <si>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</si>
  <si>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</si>
  <si>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</si>
  <si>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</si>
  <si>
    <t>Mean</t>
  </si>
  <si>
    <t>Median</t>
  </si>
  <si>
    <t>Mode</t>
  </si>
  <si>
    <t xml:space="preserve">Standard deviation </t>
  </si>
  <si>
    <t>Variance</t>
  </si>
  <si>
    <t>Mean( East region )</t>
  </si>
  <si>
    <t>Median( East region )</t>
  </si>
  <si>
    <t>Mode( East region )</t>
  </si>
  <si>
    <t>Concanate Function</t>
  </si>
  <si>
    <t>Left Function</t>
  </si>
  <si>
    <t>Right Function</t>
  </si>
  <si>
    <t>Substite Function</t>
  </si>
  <si>
    <t>Lower Function</t>
  </si>
  <si>
    <t xml:space="preserve">Total sales </t>
  </si>
  <si>
    <t xml:space="preserve">East </t>
  </si>
  <si>
    <t>Average Total</t>
  </si>
  <si>
    <t>Bins</t>
  </si>
  <si>
    <t>Intervals</t>
  </si>
  <si>
    <t>Frequency</t>
  </si>
  <si>
    <t>0-9</t>
  </si>
  <si>
    <t>100+</t>
  </si>
  <si>
    <t>90-99</t>
  </si>
  <si>
    <t>80-89</t>
  </si>
  <si>
    <t>70-79</t>
  </si>
  <si>
    <t>60-69</t>
  </si>
  <si>
    <t>50-59</t>
  </si>
  <si>
    <t>40-49</t>
  </si>
  <si>
    <t>30-39</t>
  </si>
  <si>
    <t>20-29</t>
  </si>
  <si>
    <t>10-19</t>
  </si>
  <si>
    <t xml:space="preserve">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</si>
</sst>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"/>
  </numFmts>
  <fonts count="10" x14ac:knownFonts="1">
    <font>
      <sz val="12"/>
      <color rgb="FF000000"/>
      <name val="Arial Narrow"/>
    </font>
    <font>
      <b/>
      <sz val="14"/>
      <color theme="1"/>
      <name val="Arial"/>
    </font>
    <font>
      <sz val="12"/>
      <color theme="1"/>
      <name val="Arial Narrow"/>
    </font>
    <font>
      <sz val="10"/>
      <color theme="1"/>
      <name val="Arial"/>
    </font>
    <font>
      <sz val="11"/>
      <color rgb="FF24292E"/>
      <name val="Arial"/>
    </font>
    <font>
      <b/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 Narrow"/>
      <family val="2"/>
    </font>
    <font>
      <sz val="12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Sales For Each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Visualization'!$E$53:$G$53</c:f>
              <c:strCache>
                <c:ptCount val="3"/>
                <c:pt idx="0">
                  <c:v>Central</c:v>
                </c:pt>
                <c:pt idx="1">
                  <c:v>East </c:v>
                </c:pt>
                <c:pt idx="2">
                  <c:v>West</c:v>
                </c:pt>
              </c:strCache>
            </c:strRef>
          </c:cat>
          <c:val>
            <c:numRef>
              <c:f>'Data Visualization'!$E$54:$G$54</c:f>
              <c:numCache>
                <c:formatCode>0.0</c:formatCode>
                <c:ptCount val="3"/>
                <c:pt idx="0">
                  <c:v>11139.07</c:v>
                </c:pt>
                <c:pt idx="1">
                  <c:v>6002.09</c:v>
                </c:pt>
                <c:pt idx="2">
                  <c:v>2486.7199999999993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1-4A2F-8B78-50230DBA2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7069087"/>
        <c:axId val="1957067007"/>
      </c:barChart>
      <c:catAx>
        <c:axId val="1957069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</a:t>
                </a:r>
                <a:r>
                  <a:rPr lang="en-US" baseline="0"/>
                  <a:t> in the 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067007"/>
        <c:crosses val="autoZero"/>
        <c:auto val="1"/>
        <c:lblAlgn val="ctr"/>
        <c:lblOffset val="100"/>
        <c:noMultiLvlLbl val="0"/>
      </c:catAx>
      <c:valAx>
        <c:axId val="195706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06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Visualization'!$E$56</c:f>
              <c:strCache>
                <c:ptCount val="1"/>
                <c:pt idx="0">
                  <c:v>Average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Visualization'!$D$57:$D$61</c:f>
              <c:strCache>
                <c:ptCount val="5"/>
                <c:pt idx="0">
                  <c:v>Binder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Pencil</c:v>
                </c:pt>
              </c:strCache>
            </c:strRef>
          </c:cat>
          <c:val>
            <c:numRef>
              <c:f>'Data Visualization'!$E$57:$E$61</c:f>
              <c:numCache>
                <c:formatCode>General</c:formatCode>
                <c:ptCount val="5"/>
                <c:pt idx="0">
                  <c:v>638.51</c:v>
                </c:pt>
                <c:pt idx="1">
                  <c:v>257.98666666666662</c:v>
                </c:pt>
                <c:pt idx="2">
                  <c:v>482.60246511627901</c:v>
                </c:pt>
                <c:pt idx="3">
                  <c:v>454.79428571428571</c:v>
                </c:pt>
                <c:pt idx="4">
                  <c:v>370.71852713178288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98-4263-8587-9C36FA2E3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1023199"/>
        <c:axId val="1951020287"/>
      </c:barChart>
      <c:catAx>
        <c:axId val="195102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020287"/>
        <c:crosses val="autoZero"/>
        <c:auto val="1"/>
        <c:lblAlgn val="ctr"/>
        <c:lblOffset val="100"/>
        <c:noMultiLvlLbl val="0"/>
      </c:catAx>
      <c:valAx>
        <c:axId val="195102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02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Visualization'!$G$63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Visualization'!$F$64:$F$74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'Data Visualization'!$G$64:$G$74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9E-40D0-9119-B7DFAB086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2998399"/>
        <c:axId val="2092994655"/>
      </c:barChart>
      <c:catAx>
        <c:axId val="2092998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994655"/>
        <c:crosses val="autoZero"/>
        <c:auto val="1"/>
        <c:lblAlgn val="ctr"/>
        <c:lblOffset val="100"/>
        <c:noMultiLvlLbl val="0"/>
      </c:catAx>
      <c:valAx>
        <c:axId val="209299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99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Visualization'!$G$63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Visualization'!$F$64:$F$74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'Data Visualization'!$G$64:$G$74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4-4653-A1EF-EA7C7D6EF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453055"/>
        <c:axId val="2093452223"/>
      </c:barChart>
      <c:catAx>
        <c:axId val="2093453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52223"/>
        <c:crosses val="autoZero"/>
        <c:auto val="1"/>
        <c:lblAlgn val="ctr"/>
        <c:lblOffset val="100"/>
        <c:noMultiLvlLbl val="0"/>
      </c:catAx>
      <c:valAx>
        <c:axId val="209345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5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Visualization'!$F$56</c:f>
              <c:strCache>
                <c:ptCount val="1"/>
                <c:pt idx="0">
                  <c:v>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Visualization'!$D$57:$D$61</c:f>
              <c:strCache>
                <c:ptCount val="5"/>
                <c:pt idx="0">
                  <c:v>Binder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Pencil</c:v>
                </c:pt>
              </c:strCache>
            </c:strRef>
          </c:cat>
          <c:val>
            <c:numRef>
              <c:f>'Data Visualization'!$F$57:$F$61</c:f>
              <c:numCache>
                <c:formatCode>General</c:formatCode>
                <c:ptCount val="5"/>
                <c:pt idx="0">
                  <c:v>15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8B-43A6-B18B-2A80A36C4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0120719"/>
        <c:axId val="2040116559"/>
      </c:barChart>
      <c:catAx>
        <c:axId val="204012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16559"/>
        <c:crosses val="autoZero"/>
        <c:auto val="1"/>
        <c:lblAlgn val="ctr"/>
        <c:lblOffset val="100"/>
        <c:noMultiLvlLbl val="0"/>
      </c:catAx>
      <c:valAx>
        <c:axId val="204011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2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5290</xdr:colOff>
      <xdr:row>0</xdr:row>
      <xdr:rowOff>200025</xdr:rowOff>
    </xdr:from>
    <xdr:to>
      <xdr:col>27</xdr:col>
      <xdr:colOff>704849</xdr:colOff>
      <xdr:row>51</xdr:row>
      <xdr:rowOff>128058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81C21B-0E1F-44BE-A51D-4E2161D9F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50</xdr:row>
      <xdr:rowOff>57150</xdr:rowOff>
    </xdr:from>
    <xdr:to>
      <xdr:col>11</xdr:col>
      <xdr:colOff>952500</xdr:colOff>
      <xdr:row>64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F208C0-8833-4254-BBD7-2BDF6FE52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371475</xdr:colOff>
      <xdr:row>60</xdr:row>
      <xdr:rowOff>57150</xdr:rowOff>
    </xdr:from>
    <xdr:to>
      <xdr:col>19</xdr:col>
      <xdr:colOff>66675</xdr:colOff>
      <xdr:row>74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188C4E-423D-4AEE-BF2E-A3DA47A55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68</xdr:row>
      <xdr:rowOff>171450</xdr:rowOff>
    </xdr:from>
    <xdr:to>
      <xdr:col>11</xdr:col>
      <xdr:colOff>1009650</xdr:colOff>
      <xdr:row>82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2D4FC2-C22E-492C-80FB-6FE1A6335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809625</xdr:colOff>
      <xdr:row>78</xdr:row>
      <xdr:rowOff>0</xdr:rowOff>
    </xdr:from>
    <xdr:to>
      <xdr:col>7</xdr:col>
      <xdr:colOff>504825</xdr:colOff>
      <xdr:row>91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91CBE31-D214-4703-B309-1C097B990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L26" sqref="L26"/>
    </sheetView>
  </sheetViews>
  <sheetFormatPr defaultColWidth="11.28515625" defaultRowHeight="15" customHeight="1" x14ac:dyDescent="0.25"/>
  <cols>
    <col min="1" max="1" width="30" customWidth="1"/>
    <col min="2" max="2" width="18.7109375" customWidth="1"/>
    <col min="3" max="3" width="17" customWidth="1"/>
    <col min="4" max="4" width="22.140625" customWidth="1"/>
    <col min="5" max="7" width="17" customWidth="1"/>
    <col min="8" max="8" width="9.28515625" customWidth="1"/>
    <col min="9" max="9" width="23" customWidth="1"/>
    <col min="10" max="10" width="16.140625" customWidth="1"/>
    <col min="11" max="11" width="15.140625" customWidth="1"/>
    <col min="12" max="12" width="19" customWidth="1"/>
    <col min="13" max="26" width="9.2851562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1" t="s">
        <v>4</v>
      </c>
      <c r="K1" s="1" t="s">
        <v>5</v>
      </c>
      <c r="L1" s="1" t="s">
        <v>6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41883</v>
      </c>
      <c r="B2" s="5" t="s">
        <v>7</v>
      </c>
      <c r="C2" s="5" t="s">
        <v>8</v>
      </c>
      <c r="D2" s="5" t="s">
        <v>9</v>
      </c>
      <c r="E2" s="5">
        <v>2</v>
      </c>
      <c r="F2" s="6">
        <v>125</v>
      </c>
      <c r="G2" s="6">
        <f t="shared" ref="G2:G44" si="0">F2*E2</f>
        <v>250</v>
      </c>
      <c r="H2" s="3"/>
      <c r="I2" s="3"/>
      <c r="J2" s="5">
        <v>4</v>
      </c>
      <c r="K2" s="6">
        <v>4.99</v>
      </c>
      <c r="L2" s="6">
        <v>19.96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>
        <v>42172</v>
      </c>
      <c r="B3" s="5" t="s">
        <v>7</v>
      </c>
      <c r="C3" s="5" t="s">
        <v>10</v>
      </c>
      <c r="D3" s="5" t="s">
        <v>9</v>
      </c>
      <c r="E3" s="5">
        <v>5</v>
      </c>
      <c r="F3" s="6">
        <v>125</v>
      </c>
      <c r="G3" s="6">
        <f t="shared" si="0"/>
        <v>625</v>
      </c>
      <c r="H3" s="3"/>
      <c r="I3" s="3"/>
      <c r="J3" s="5">
        <v>15</v>
      </c>
      <c r="K3" s="6">
        <v>19.989999999999998</v>
      </c>
      <c r="L3" s="6">
        <v>299.84999999999997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42257</v>
      </c>
      <c r="B4" s="5" t="s">
        <v>7</v>
      </c>
      <c r="C4" s="5" t="s">
        <v>11</v>
      </c>
      <c r="D4" s="5" t="s">
        <v>12</v>
      </c>
      <c r="E4" s="5">
        <v>7</v>
      </c>
      <c r="F4" s="6">
        <v>1.29</v>
      </c>
      <c r="G4" s="6">
        <f t="shared" si="0"/>
        <v>9.0300000000000011</v>
      </c>
      <c r="H4" s="3"/>
      <c r="I4" s="3"/>
      <c r="J4" s="5">
        <v>16</v>
      </c>
      <c r="K4" s="6">
        <v>15.99</v>
      </c>
      <c r="L4" s="6">
        <v>255.84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>
        <v>42325</v>
      </c>
      <c r="B5" s="5" t="s">
        <v>7</v>
      </c>
      <c r="C5" s="5" t="s">
        <v>13</v>
      </c>
      <c r="D5" s="5" t="s">
        <v>14</v>
      </c>
      <c r="E5" s="5">
        <v>11</v>
      </c>
      <c r="F5" s="6">
        <v>4.99</v>
      </c>
      <c r="G5" s="6">
        <f t="shared" si="0"/>
        <v>54.89</v>
      </c>
      <c r="H5" s="3"/>
      <c r="I5" s="3"/>
      <c r="J5" s="5">
        <v>29</v>
      </c>
      <c r="K5" s="6">
        <v>1.99</v>
      </c>
      <c r="L5" s="6">
        <v>57.71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>
        <v>42308</v>
      </c>
      <c r="B6" s="5" t="s">
        <v>7</v>
      </c>
      <c r="C6" s="5" t="s">
        <v>15</v>
      </c>
      <c r="D6" s="5" t="s">
        <v>12</v>
      </c>
      <c r="E6" s="5">
        <v>14</v>
      </c>
      <c r="F6" s="6">
        <v>1.29</v>
      </c>
      <c r="G6" s="6">
        <f t="shared" si="0"/>
        <v>18.060000000000002</v>
      </c>
      <c r="H6" s="3"/>
      <c r="I6" s="3"/>
      <c r="J6" s="5">
        <v>35</v>
      </c>
      <c r="K6" s="6">
        <v>4.99</v>
      </c>
      <c r="L6" s="6">
        <v>174.65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>
        <v>41696</v>
      </c>
      <c r="B7" s="5" t="s">
        <v>7</v>
      </c>
      <c r="C7" s="5" t="s">
        <v>11</v>
      </c>
      <c r="D7" s="5" t="s">
        <v>16</v>
      </c>
      <c r="E7" s="5">
        <v>27</v>
      </c>
      <c r="F7" s="6">
        <v>19.989999999999998</v>
      </c>
      <c r="G7" s="6">
        <f t="shared" si="0"/>
        <v>539.7299999999999</v>
      </c>
      <c r="H7" s="3"/>
      <c r="I7" s="3"/>
      <c r="J7" s="5">
        <v>60</v>
      </c>
      <c r="K7" s="6">
        <v>4.99</v>
      </c>
      <c r="L7" s="6">
        <v>299.40000000000003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4">
        <v>41917</v>
      </c>
      <c r="B8" s="5" t="s">
        <v>7</v>
      </c>
      <c r="C8" s="5" t="s">
        <v>17</v>
      </c>
      <c r="D8" s="5" t="s">
        <v>14</v>
      </c>
      <c r="E8" s="5">
        <v>28</v>
      </c>
      <c r="F8" s="6">
        <v>8.99</v>
      </c>
      <c r="G8" s="6">
        <f t="shared" si="0"/>
        <v>251.72</v>
      </c>
      <c r="H8" s="3"/>
      <c r="I8" s="3"/>
      <c r="J8" s="5">
        <v>60</v>
      </c>
      <c r="K8" s="6">
        <v>8.99</v>
      </c>
      <c r="L8" s="6">
        <v>539.4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4">
        <v>42359</v>
      </c>
      <c r="B9" s="5" t="s">
        <v>7</v>
      </c>
      <c r="C9" s="5" t="s">
        <v>15</v>
      </c>
      <c r="D9" s="5" t="s">
        <v>14</v>
      </c>
      <c r="E9" s="5">
        <v>28</v>
      </c>
      <c r="F9" s="6">
        <v>4.99</v>
      </c>
      <c r="G9" s="6">
        <f t="shared" si="0"/>
        <v>139.72</v>
      </c>
      <c r="H9" s="3"/>
      <c r="I9" s="3"/>
      <c r="J9" s="5">
        <v>62</v>
      </c>
      <c r="K9" s="6">
        <v>4.99</v>
      </c>
      <c r="L9" s="6">
        <v>309.38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>
        <v>41679</v>
      </c>
      <c r="B10" s="5" t="s">
        <v>7</v>
      </c>
      <c r="C10" s="5" t="s">
        <v>13</v>
      </c>
      <c r="D10" s="5" t="s">
        <v>12</v>
      </c>
      <c r="E10" s="5">
        <v>36</v>
      </c>
      <c r="F10" s="6">
        <v>4.99</v>
      </c>
      <c r="G10" s="6">
        <f t="shared" si="0"/>
        <v>179.64000000000001</v>
      </c>
      <c r="H10" s="3"/>
      <c r="I10" s="3"/>
      <c r="J10" s="5">
        <v>64</v>
      </c>
      <c r="K10" s="6">
        <v>8.99</v>
      </c>
      <c r="L10" s="6">
        <v>575.36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4">
        <v>42223</v>
      </c>
      <c r="B11" s="5" t="s">
        <v>7</v>
      </c>
      <c r="C11" s="5" t="s">
        <v>10</v>
      </c>
      <c r="D11" s="5" t="s">
        <v>18</v>
      </c>
      <c r="E11" s="5">
        <v>42</v>
      </c>
      <c r="F11" s="6">
        <v>23.95</v>
      </c>
      <c r="G11" s="6">
        <f t="shared" si="0"/>
        <v>1005.9</v>
      </c>
      <c r="H11" s="3"/>
      <c r="I11" s="3"/>
      <c r="J11" s="5">
        <v>74</v>
      </c>
      <c r="K11" s="6">
        <v>15.99</v>
      </c>
      <c r="L11" s="6">
        <v>1183.26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4">
        <v>42019</v>
      </c>
      <c r="B12" s="5" t="s">
        <v>7</v>
      </c>
      <c r="C12" s="5" t="s">
        <v>11</v>
      </c>
      <c r="D12" s="5" t="s">
        <v>14</v>
      </c>
      <c r="E12" s="5">
        <v>46</v>
      </c>
      <c r="F12" s="6">
        <v>8.99</v>
      </c>
      <c r="G12" s="6">
        <f t="shared" si="0"/>
        <v>413.54</v>
      </c>
      <c r="H12" s="3"/>
      <c r="I12" s="3"/>
      <c r="J12" s="5">
        <v>81</v>
      </c>
      <c r="K12" s="6">
        <v>19.989999999999998</v>
      </c>
      <c r="L12" s="6">
        <v>1619.1899999999998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4">
        <v>41662</v>
      </c>
      <c r="B13" s="5" t="s">
        <v>7</v>
      </c>
      <c r="C13" s="5" t="s">
        <v>10</v>
      </c>
      <c r="D13" s="5" t="s">
        <v>14</v>
      </c>
      <c r="E13" s="5">
        <v>50</v>
      </c>
      <c r="F13" s="6">
        <v>19.989999999999998</v>
      </c>
      <c r="G13" s="6">
        <f t="shared" si="0"/>
        <v>999.49999999999989</v>
      </c>
      <c r="H13" s="3"/>
      <c r="I13" s="3"/>
      <c r="J13" s="5">
        <v>95</v>
      </c>
      <c r="K13" s="6">
        <v>1.99</v>
      </c>
      <c r="L13" s="6">
        <v>189.05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>
        <v>42087</v>
      </c>
      <c r="B14" s="5" t="s">
        <v>7</v>
      </c>
      <c r="C14" s="5" t="s">
        <v>13</v>
      </c>
      <c r="D14" s="5" t="s">
        <v>18</v>
      </c>
      <c r="E14" s="5">
        <v>50</v>
      </c>
      <c r="F14" s="6">
        <v>4.99</v>
      </c>
      <c r="G14" s="6">
        <f t="shared" si="0"/>
        <v>249.5</v>
      </c>
      <c r="H14" s="3"/>
      <c r="I14" s="3"/>
      <c r="J14" s="5">
        <v>96</v>
      </c>
      <c r="K14" s="6">
        <v>4.99</v>
      </c>
      <c r="L14" s="6">
        <v>479.04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>
        <v>42138</v>
      </c>
      <c r="B15" s="5" t="s">
        <v>7</v>
      </c>
      <c r="C15" s="5" t="s">
        <v>11</v>
      </c>
      <c r="D15" s="5" t="s">
        <v>12</v>
      </c>
      <c r="E15" s="5">
        <v>53</v>
      </c>
      <c r="F15" s="6">
        <v>1.29</v>
      </c>
      <c r="G15" s="6">
        <f t="shared" si="0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4">
        <v>42206</v>
      </c>
      <c r="B16" s="5" t="s">
        <v>7</v>
      </c>
      <c r="C16" s="5" t="s">
        <v>17</v>
      </c>
      <c r="D16" s="5" t="s">
        <v>18</v>
      </c>
      <c r="E16" s="5">
        <v>55</v>
      </c>
      <c r="F16" s="6">
        <v>12.49</v>
      </c>
      <c r="G16" s="6">
        <f t="shared" si="0"/>
        <v>686.95</v>
      </c>
      <c r="H16" s="3"/>
      <c r="I16" s="10" t="s">
        <v>31</v>
      </c>
      <c r="J16" s="11">
        <f>AVERAGE(J2:J14)</f>
        <v>53.153846153846153</v>
      </c>
      <c r="K16" s="11">
        <f t="shared" ref="K16:L16" si="1">AVERAGE(K2:K14)</f>
        <v>9.1438461538461517</v>
      </c>
      <c r="L16" s="11">
        <f t="shared" si="1"/>
        <v>461.69923076923078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4">
        <v>42104</v>
      </c>
      <c r="B17" s="5" t="s">
        <v>7</v>
      </c>
      <c r="C17" s="5" t="s">
        <v>15</v>
      </c>
      <c r="D17" s="5" t="s">
        <v>12</v>
      </c>
      <c r="E17" s="5">
        <v>66</v>
      </c>
      <c r="F17" s="6">
        <v>1.99</v>
      </c>
      <c r="G17" s="6">
        <f t="shared" si="0"/>
        <v>131.34</v>
      </c>
      <c r="H17" s="3"/>
      <c r="I17" s="10" t="s">
        <v>32</v>
      </c>
      <c r="J17" s="11">
        <f>MEDIAN(J2:J14)</f>
        <v>60</v>
      </c>
      <c r="K17" s="11">
        <f t="shared" ref="K17:L17" si="2">MEDIAN(K2:K14)</f>
        <v>4.99</v>
      </c>
      <c r="L17" s="11">
        <f t="shared" si="2"/>
        <v>299.84999999999997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4">
        <v>41985</v>
      </c>
      <c r="B18" s="5" t="s">
        <v>7</v>
      </c>
      <c r="C18" s="5" t="s">
        <v>8</v>
      </c>
      <c r="D18" s="5" t="s">
        <v>12</v>
      </c>
      <c r="E18" s="5">
        <v>67</v>
      </c>
      <c r="F18" s="6">
        <v>1.29</v>
      </c>
      <c r="G18" s="6">
        <f t="shared" si="0"/>
        <v>86.43</v>
      </c>
      <c r="H18" s="3"/>
      <c r="I18" s="10" t="s">
        <v>33</v>
      </c>
      <c r="J18" s="11">
        <f>MODE(J2:J14)</f>
        <v>60</v>
      </c>
      <c r="K18" s="11">
        <f t="shared" ref="K18:L18" si="3">MODE(K2:K14)</f>
        <v>4.99</v>
      </c>
      <c r="L18" s="11" t="e">
        <f t="shared" si="3"/>
        <v>#N/A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4">
        <v>41747</v>
      </c>
      <c r="B19" s="5" t="s">
        <v>7</v>
      </c>
      <c r="C19" s="5" t="s">
        <v>15</v>
      </c>
      <c r="D19" s="5" t="s">
        <v>12</v>
      </c>
      <c r="E19" s="5">
        <v>75</v>
      </c>
      <c r="F19" s="6">
        <v>1.99</v>
      </c>
      <c r="G19" s="6">
        <f t="shared" si="0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4">
        <v>42155</v>
      </c>
      <c r="B20" s="5" t="s">
        <v>7</v>
      </c>
      <c r="C20" s="5" t="s">
        <v>11</v>
      </c>
      <c r="D20" s="5" t="s">
        <v>14</v>
      </c>
      <c r="E20" s="5">
        <v>80</v>
      </c>
      <c r="F20" s="6">
        <v>8.99</v>
      </c>
      <c r="G20" s="6">
        <f t="shared" si="0"/>
        <v>719.2</v>
      </c>
      <c r="H20" s="3"/>
      <c r="I20" s="10" t="s">
        <v>29</v>
      </c>
      <c r="J20" s="11">
        <f>_xlfn.STDEV.S(J2:J14)</f>
        <v>30.620924637264391</v>
      </c>
      <c r="K20" s="11">
        <f t="shared" ref="K20:L20" si="4">STDEVA(K2:K14)</f>
        <v>6.5681828264007436</v>
      </c>
      <c r="L20" s="11">
        <f t="shared" si="4"/>
        <v>457.60998696964526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>
        <v>42036</v>
      </c>
      <c r="B21" s="5" t="s">
        <v>7</v>
      </c>
      <c r="C21" s="5" t="s">
        <v>8</v>
      </c>
      <c r="D21" s="5" t="s">
        <v>14</v>
      </c>
      <c r="E21" s="5">
        <v>87</v>
      </c>
      <c r="F21" s="6">
        <v>15</v>
      </c>
      <c r="G21" s="6">
        <f t="shared" si="0"/>
        <v>1305</v>
      </c>
      <c r="H21" s="3"/>
      <c r="I21" s="10" t="s">
        <v>30</v>
      </c>
      <c r="J21" s="11">
        <f>_xlfn.VAR.S(J2:J14)</f>
        <v>937.64102564102541</v>
      </c>
      <c r="K21" s="11">
        <f t="shared" ref="K21:L21" si="5">VARA(K2:K14)</f>
        <v>43.141025641025657</v>
      </c>
      <c r="L21" s="11">
        <f t="shared" si="5"/>
        <v>209406.90017435889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>
        <v>41764</v>
      </c>
      <c r="B22" s="5" t="s">
        <v>7</v>
      </c>
      <c r="C22" s="5" t="s">
        <v>13</v>
      </c>
      <c r="D22" s="5" t="s">
        <v>12</v>
      </c>
      <c r="E22" s="5">
        <v>90</v>
      </c>
      <c r="F22" s="6">
        <v>4.99</v>
      </c>
      <c r="G22" s="6">
        <f t="shared" si="0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>
        <v>41815</v>
      </c>
      <c r="B23" s="5" t="s">
        <v>7</v>
      </c>
      <c r="C23" s="5" t="s">
        <v>17</v>
      </c>
      <c r="D23" s="5" t="s">
        <v>12</v>
      </c>
      <c r="E23" s="5">
        <v>90</v>
      </c>
      <c r="F23" s="6">
        <v>4.99</v>
      </c>
      <c r="G23" s="6">
        <f t="shared" si="0"/>
        <v>449.1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>
        <v>42342</v>
      </c>
      <c r="B24" s="5" t="s">
        <v>7</v>
      </c>
      <c r="C24" s="5" t="s">
        <v>13</v>
      </c>
      <c r="D24" s="5" t="s">
        <v>14</v>
      </c>
      <c r="E24" s="5">
        <v>94</v>
      </c>
      <c r="F24" s="6">
        <v>19.989999999999998</v>
      </c>
      <c r="G24" s="6">
        <f t="shared" si="0"/>
        <v>1879.06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4">
        <v>41968</v>
      </c>
      <c r="B25" s="5" t="s">
        <v>7</v>
      </c>
      <c r="C25" s="5" t="s">
        <v>10</v>
      </c>
      <c r="D25" s="5" t="s">
        <v>18</v>
      </c>
      <c r="E25" s="5">
        <v>96</v>
      </c>
      <c r="F25" s="6">
        <v>4.99</v>
      </c>
      <c r="G25" s="6">
        <f t="shared" si="0"/>
        <v>479.04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>
        <v>42053</v>
      </c>
      <c r="B26" s="5" t="s">
        <v>19</v>
      </c>
      <c r="C26" s="5" t="s">
        <v>20</v>
      </c>
      <c r="D26" s="5" t="s">
        <v>14</v>
      </c>
      <c r="E26" s="5">
        <v>4</v>
      </c>
      <c r="F26" s="6">
        <v>4.99</v>
      </c>
      <c r="G26" s="6">
        <f t="shared" si="0"/>
        <v>19.96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6" ht="15.75" customHeight="1" x14ac:dyDescent="0.25">
      <c r="A27" s="4">
        <v>41951</v>
      </c>
      <c r="B27" s="5" t="s">
        <v>19</v>
      </c>
      <c r="C27" s="5" t="s">
        <v>21</v>
      </c>
      <c r="D27" s="5" t="s">
        <v>16</v>
      </c>
      <c r="E27" s="5">
        <v>15</v>
      </c>
      <c r="F27" s="6">
        <v>19.989999999999998</v>
      </c>
      <c r="G27" s="6">
        <f t="shared" si="0"/>
        <v>299.84999999999997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6" ht="15.75" customHeight="1" x14ac:dyDescent="0.25">
      <c r="A28" s="4">
        <v>41900</v>
      </c>
      <c r="B28" s="5" t="s">
        <v>19</v>
      </c>
      <c r="C28" s="5" t="s">
        <v>20</v>
      </c>
      <c r="D28" s="5" t="s">
        <v>18</v>
      </c>
      <c r="E28" s="5">
        <v>16</v>
      </c>
      <c r="F28" s="6">
        <v>15.99</v>
      </c>
      <c r="G28" s="6">
        <f t="shared" si="0"/>
        <v>255.84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6" ht="15.75" customHeight="1" x14ac:dyDescent="0.25">
      <c r="A29" s="4">
        <v>41832</v>
      </c>
      <c r="B29" s="5" t="s">
        <v>19</v>
      </c>
      <c r="C29" s="5" t="s">
        <v>22</v>
      </c>
      <c r="D29" s="5" t="s">
        <v>14</v>
      </c>
      <c r="E29" s="5">
        <v>29</v>
      </c>
      <c r="F29" s="6">
        <v>1.99</v>
      </c>
      <c r="G29" s="6">
        <f t="shared" si="0"/>
        <v>57.71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6" ht="15.75" customHeight="1" x14ac:dyDescent="0.25">
      <c r="A30" s="4">
        <v>41866</v>
      </c>
      <c r="B30" s="5" t="s">
        <v>19</v>
      </c>
      <c r="C30" s="5" t="s">
        <v>20</v>
      </c>
      <c r="D30" s="5" t="s">
        <v>12</v>
      </c>
      <c r="E30" s="5">
        <v>35</v>
      </c>
      <c r="F30" s="6">
        <v>4.99</v>
      </c>
      <c r="G30" s="6">
        <f t="shared" si="0"/>
        <v>174.65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6" ht="15.75" customHeight="1" x14ac:dyDescent="0.25">
      <c r="A31" s="4">
        <v>41730</v>
      </c>
      <c r="B31" s="5" t="s">
        <v>19</v>
      </c>
      <c r="C31" s="5" t="s">
        <v>20</v>
      </c>
      <c r="D31" s="5" t="s">
        <v>14</v>
      </c>
      <c r="E31" s="5">
        <v>60</v>
      </c>
      <c r="F31" s="6">
        <v>4.99</v>
      </c>
      <c r="G31" s="6">
        <f t="shared" si="0"/>
        <v>299.40000000000003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6" ht="15.75" customHeight="1" x14ac:dyDescent="0.25">
      <c r="A32" s="4">
        <v>41798</v>
      </c>
      <c r="B32" s="5" t="s">
        <v>19</v>
      </c>
      <c r="C32" s="5" t="s">
        <v>20</v>
      </c>
      <c r="D32" s="5" t="s">
        <v>14</v>
      </c>
      <c r="E32" s="5">
        <v>60</v>
      </c>
      <c r="F32" s="6">
        <v>8.99</v>
      </c>
      <c r="G32" s="6">
        <f t="shared" si="0"/>
        <v>539.4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6" ht="15.75" customHeight="1" x14ac:dyDescent="0.25">
      <c r="A33" s="4">
        <v>42189</v>
      </c>
      <c r="B33" s="5" t="s">
        <v>19</v>
      </c>
      <c r="C33" s="5" t="s">
        <v>20</v>
      </c>
      <c r="D33" s="5" t="s">
        <v>18</v>
      </c>
      <c r="E33" s="5">
        <v>62</v>
      </c>
      <c r="F33" s="6">
        <v>4.99</v>
      </c>
      <c r="G33" s="6">
        <f t="shared" si="0"/>
        <v>309.38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6" ht="15.75" customHeight="1" x14ac:dyDescent="0.25">
      <c r="A34" s="4">
        <v>41934</v>
      </c>
      <c r="B34" s="5" t="s">
        <v>19</v>
      </c>
      <c r="C34" s="5" t="s">
        <v>20</v>
      </c>
      <c r="D34" s="5" t="s">
        <v>16</v>
      </c>
      <c r="E34" s="5">
        <v>64</v>
      </c>
      <c r="F34" s="6">
        <v>8.99</v>
      </c>
      <c r="G34" s="6">
        <f t="shared" si="0"/>
        <v>575.36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6" ht="15.75" customHeight="1" x14ac:dyDescent="0.25">
      <c r="A35" s="4">
        <v>42002</v>
      </c>
      <c r="B35" s="5" t="s">
        <v>19</v>
      </c>
      <c r="C35" s="5" t="s">
        <v>21</v>
      </c>
      <c r="D35" s="5" t="s">
        <v>18</v>
      </c>
      <c r="E35" s="5">
        <v>74</v>
      </c>
      <c r="F35" s="6">
        <v>15.99</v>
      </c>
      <c r="G35" s="6">
        <f t="shared" si="0"/>
        <v>1183.26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6" ht="15.75" customHeight="1" x14ac:dyDescent="0.25">
      <c r="A36" s="4">
        <v>41849</v>
      </c>
      <c r="B36" s="5" t="s">
        <v>19</v>
      </c>
      <c r="C36" s="5" t="s">
        <v>21</v>
      </c>
      <c r="D36" s="5" t="s">
        <v>14</v>
      </c>
      <c r="E36" s="5">
        <v>81</v>
      </c>
      <c r="F36" s="6">
        <v>19.989999999999998</v>
      </c>
      <c r="G36" s="6">
        <f t="shared" si="0"/>
        <v>1619.1899999999998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6" ht="15.75" customHeight="1" x14ac:dyDescent="0.25">
      <c r="A37" s="4">
        <v>41645</v>
      </c>
      <c r="B37" s="5" t="s">
        <v>19</v>
      </c>
      <c r="C37" s="5" t="s">
        <v>20</v>
      </c>
      <c r="D37" s="5" t="s">
        <v>12</v>
      </c>
      <c r="E37" s="5">
        <v>95</v>
      </c>
      <c r="F37" s="6">
        <v>1.99</v>
      </c>
      <c r="G37" s="6">
        <f t="shared" si="0"/>
        <v>189.05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6" ht="15.75" customHeight="1" x14ac:dyDescent="0.25">
      <c r="A38" s="4">
        <v>42121</v>
      </c>
      <c r="B38" s="5" t="s">
        <v>19</v>
      </c>
      <c r="C38" s="5" t="s">
        <v>22</v>
      </c>
      <c r="D38" s="5" t="s">
        <v>16</v>
      </c>
      <c r="E38" s="5">
        <v>96</v>
      </c>
      <c r="F38" s="6">
        <v>4.99</v>
      </c>
      <c r="G38" s="6">
        <f t="shared" si="0"/>
        <v>479.04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6" ht="15.75" customHeight="1" x14ac:dyDescent="0.25">
      <c r="A39" s="4">
        <v>42240</v>
      </c>
      <c r="B39" s="5" t="s">
        <v>23</v>
      </c>
      <c r="C39" s="5" t="s">
        <v>24</v>
      </c>
      <c r="D39" s="5" t="s">
        <v>9</v>
      </c>
      <c r="E39" s="5">
        <v>3</v>
      </c>
      <c r="F39" s="6">
        <v>275</v>
      </c>
      <c r="G39" s="6">
        <f t="shared" si="0"/>
        <v>825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4">
        <v>42070</v>
      </c>
      <c r="B40" s="5" t="s">
        <v>23</v>
      </c>
      <c r="C40" s="5" t="s">
        <v>24</v>
      </c>
      <c r="D40" s="5" t="s">
        <v>14</v>
      </c>
      <c r="E40" s="5">
        <v>7</v>
      </c>
      <c r="F40" s="6">
        <v>19.989999999999998</v>
      </c>
      <c r="G40" s="6">
        <f t="shared" si="0"/>
        <v>139.92999999999998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4">
        <v>41781</v>
      </c>
      <c r="B41" s="5" t="s">
        <v>23</v>
      </c>
      <c r="C41" s="5" t="s">
        <v>25</v>
      </c>
      <c r="D41" s="5" t="s">
        <v>12</v>
      </c>
      <c r="E41" s="5">
        <v>32</v>
      </c>
      <c r="F41" s="6">
        <v>1.99</v>
      </c>
      <c r="G41" s="6">
        <f t="shared" si="0"/>
        <v>63.68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4">
        <v>41713</v>
      </c>
      <c r="B42" s="5" t="s">
        <v>23</v>
      </c>
      <c r="C42" s="5" t="s">
        <v>24</v>
      </c>
      <c r="D42" s="5" t="s">
        <v>12</v>
      </c>
      <c r="E42" s="5">
        <v>56</v>
      </c>
      <c r="F42" s="6">
        <v>2.99</v>
      </c>
      <c r="G42" s="6">
        <f t="shared" si="0"/>
        <v>167.44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4">
        <v>42291</v>
      </c>
      <c r="B43" s="5" t="s">
        <v>23</v>
      </c>
      <c r="C43" s="5" t="s">
        <v>25</v>
      </c>
      <c r="D43" s="5" t="s">
        <v>14</v>
      </c>
      <c r="E43" s="5">
        <v>57</v>
      </c>
      <c r="F43" s="6">
        <v>19.989999999999998</v>
      </c>
      <c r="G43" s="6">
        <f t="shared" si="0"/>
        <v>1139.4299999999998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4">
        <v>42274</v>
      </c>
      <c r="B44" s="5" t="s">
        <v>23</v>
      </c>
      <c r="C44" s="5" t="s">
        <v>24</v>
      </c>
      <c r="D44" s="5" t="s">
        <v>16</v>
      </c>
      <c r="E44" s="5">
        <v>76</v>
      </c>
      <c r="F44" s="6">
        <v>1.99</v>
      </c>
      <c r="G44" s="6">
        <f t="shared" si="0"/>
        <v>151.24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7"/>
      <c r="B46" s="8"/>
      <c r="C46" s="7"/>
      <c r="D46" s="9" t="s">
        <v>26</v>
      </c>
      <c r="E46" s="6">
        <f>AVERAGE(E2:E44)</f>
        <v>49.325581395348834</v>
      </c>
      <c r="F46" s="6">
        <f>AVERAGE(F2:F44)</f>
        <v>20.308604651162799</v>
      </c>
      <c r="G46" s="6">
        <f>AVERAGE(G2:G44)</f>
        <v>456.46232558139531</v>
      </c>
      <c r="H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7"/>
      <c r="B47" s="7"/>
      <c r="C47" s="7"/>
      <c r="D47" s="9" t="s">
        <v>27</v>
      </c>
      <c r="E47" s="6">
        <f>MEDIAN(E2:E44)</f>
        <v>53</v>
      </c>
      <c r="F47" s="6">
        <f t="shared" ref="F47:G47" si="6">MEDIAN(F2:F44)</f>
        <v>4.99</v>
      </c>
      <c r="G47" s="6">
        <f t="shared" si="6"/>
        <v>299.40000000000003</v>
      </c>
      <c r="H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7"/>
      <c r="B48" s="7"/>
      <c r="C48" s="7"/>
      <c r="D48" s="9" t="s">
        <v>28</v>
      </c>
      <c r="E48" s="6">
        <f>MODE(E2:E44)</f>
        <v>7</v>
      </c>
      <c r="F48" s="6">
        <f t="shared" ref="F48:G48" si="7">MODE(F2:F44)</f>
        <v>4.99</v>
      </c>
      <c r="G48" s="6">
        <f t="shared" si="7"/>
        <v>449.1</v>
      </c>
      <c r="H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7"/>
      <c r="B50" s="7"/>
      <c r="C50" s="7"/>
      <c r="D50" s="9" t="s">
        <v>29</v>
      </c>
      <c r="E50" s="12">
        <f>_xlfn.STDEV.S(E2:E44)</f>
        <v>30.078247899067208</v>
      </c>
      <c r="F50" s="12">
        <f t="shared" ref="F50:G50" si="8">_xlfn.STDEV.S(F2:F44)</f>
        <v>47.345117693751853</v>
      </c>
      <c r="G50" s="12">
        <f t="shared" si="8"/>
        <v>447.02210384167165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7"/>
      <c r="B51" s="7"/>
      <c r="C51" s="7"/>
      <c r="D51" s="9" t="s">
        <v>30</v>
      </c>
      <c r="E51" s="12">
        <f>_xlfn.VAR.S(E2:E44)</f>
        <v>904.70099667774082</v>
      </c>
      <c r="F51" s="12">
        <f t="shared" ref="F51:G51" si="9">_xlfn.VAR.S(F2:F44)</f>
        <v>2241.5601694352149</v>
      </c>
      <c r="G51" s="12">
        <f t="shared" si="9"/>
        <v>199828.76132303427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  <headerFooter>
    <oddFooter>&amp;LDeveloped by Contextures Inc.&amp;Cwww.contextures.com&amp;R&amp;D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5016-D7BE-42E3-82F9-9030027F063B}">
  <dimension ref="A1:Z1000"/>
  <sheetViews>
    <sheetView topLeftCell="A14" zoomScale="90" zoomScaleNormal="90" workbookViewId="0">
      <selection activeCell="P29" sqref="P29"/>
    </sheetView>
  </sheetViews>
  <sheetFormatPr defaultColWidth="11.28515625" defaultRowHeight="15" customHeight="1" x14ac:dyDescent="0.25"/>
  <cols>
    <col min="1" max="1" width="30" customWidth="1"/>
    <col min="2" max="2" width="18.7109375" customWidth="1"/>
    <col min="3" max="3" width="17" customWidth="1"/>
    <col min="4" max="4" width="22.140625" customWidth="1"/>
    <col min="5" max="7" width="17" customWidth="1"/>
    <col min="8" max="8" width="9.28515625" customWidth="1"/>
    <col min="9" max="9" width="23" customWidth="1"/>
    <col min="10" max="10" width="16.140625" customWidth="1"/>
    <col min="11" max="11" width="15.140625" customWidth="1"/>
    <col min="12" max="12" width="19" customWidth="1"/>
    <col min="13" max="13" width="17.42578125" customWidth="1"/>
    <col min="14" max="26" width="9.2851562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1" t="s">
        <v>4</v>
      </c>
      <c r="K1" s="1" t="s">
        <v>5</v>
      </c>
      <c r="L1" s="1" t="s">
        <v>6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41883</v>
      </c>
      <c r="B2" s="5" t="s">
        <v>7</v>
      </c>
      <c r="C2" s="5" t="s">
        <v>8</v>
      </c>
      <c r="D2" s="5" t="s">
        <v>9</v>
      </c>
      <c r="E2" s="5">
        <v>2</v>
      </c>
      <c r="F2" s="6">
        <v>125</v>
      </c>
      <c r="G2" s="6">
        <f t="shared" ref="G2:G44" si="0">F2*E2</f>
        <v>250</v>
      </c>
      <c r="H2" s="3"/>
      <c r="I2" s="3"/>
      <c r="J2" s="5">
        <v>4</v>
      </c>
      <c r="K2" s="6">
        <v>4.99</v>
      </c>
      <c r="L2" s="6">
        <v>19.96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>
        <v>42172</v>
      </c>
      <c r="B3" s="5" t="s">
        <v>7</v>
      </c>
      <c r="C3" s="5" t="s">
        <v>10</v>
      </c>
      <c r="D3" s="5" t="s">
        <v>9</v>
      </c>
      <c r="E3" s="5">
        <v>5</v>
      </c>
      <c r="F3" s="6">
        <v>125</v>
      </c>
      <c r="G3" s="6">
        <f t="shared" si="0"/>
        <v>625</v>
      </c>
      <c r="H3" s="3"/>
      <c r="I3" s="3"/>
      <c r="J3" s="5">
        <v>15</v>
      </c>
      <c r="K3" s="6">
        <v>19.989999999999998</v>
      </c>
      <c r="L3" s="6">
        <v>299.84999999999997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42257</v>
      </c>
      <c r="B4" s="5" t="s">
        <v>7</v>
      </c>
      <c r="C4" s="5" t="s">
        <v>11</v>
      </c>
      <c r="D4" s="5" t="s">
        <v>12</v>
      </c>
      <c r="E4" s="5">
        <v>7</v>
      </c>
      <c r="F4" s="6">
        <v>1.29</v>
      </c>
      <c r="G4" s="6">
        <f t="shared" si="0"/>
        <v>9.0300000000000011</v>
      </c>
      <c r="H4" s="3"/>
      <c r="I4" s="3"/>
      <c r="J4" s="5">
        <v>16</v>
      </c>
      <c r="K4" s="6">
        <v>15.99</v>
      </c>
      <c r="L4" s="6">
        <v>255.84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>
        <v>42325</v>
      </c>
      <c r="B5" s="5" t="s">
        <v>7</v>
      </c>
      <c r="C5" s="5" t="s">
        <v>13</v>
      </c>
      <c r="D5" s="5" t="s">
        <v>14</v>
      </c>
      <c r="E5" s="5">
        <v>11</v>
      </c>
      <c r="F5" s="6">
        <v>4.99</v>
      </c>
      <c r="G5" s="6">
        <f t="shared" si="0"/>
        <v>54.89</v>
      </c>
      <c r="H5" s="3"/>
      <c r="I5" s="3"/>
      <c r="J5" s="5">
        <v>29</v>
      </c>
      <c r="K5" s="6">
        <v>1.99</v>
      </c>
      <c r="L5" s="6">
        <v>57.71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>
        <v>42308</v>
      </c>
      <c r="B6" s="5" t="s">
        <v>7</v>
      </c>
      <c r="C6" s="5" t="s">
        <v>15</v>
      </c>
      <c r="D6" s="5" t="s">
        <v>12</v>
      </c>
      <c r="E6" s="5">
        <v>14</v>
      </c>
      <c r="F6" s="6">
        <v>1.29</v>
      </c>
      <c r="G6" s="6">
        <f t="shared" si="0"/>
        <v>18.060000000000002</v>
      </c>
      <c r="H6" s="3"/>
      <c r="I6" s="3"/>
      <c r="J6" s="5">
        <v>35</v>
      </c>
      <c r="K6" s="6">
        <v>4.99</v>
      </c>
      <c r="L6" s="6">
        <v>174.65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>
        <v>41696</v>
      </c>
      <c r="B7" s="5" t="s">
        <v>7</v>
      </c>
      <c r="C7" s="5" t="s">
        <v>11</v>
      </c>
      <c r="D7" s="5" t="s">
        <v>16</v>
      </c>
      <c r="E7" s="5">
        <v>27</v>
      </c>
      <c r="F7" s="6">
        <v>19.989999999999998</v>
      </c>
      <c r="G7" s="6">
        <f t="shared" si="0"/>
        <v>539.7299999999999</v>
      </c>
      <c r="H7" s="3"/>
      <c r="I7" s="3"/>
      <c r="J7" s="5">
        <v>60</v>
      </c>
      <c r="K7" s="6">
        <v>4.99</v>
      </c>
      <c r="L7" s="6">
        <v>299.40000000000003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4">
        <v>41917</v>
      </c>
      <c r="B8" s="5" t="s">
        <v>7</v>
      </c>
      <c r="C8" s="5" t="s">
        <v>17</v>
      </c>
      <c r="D8" s="5" t="s">
        <v>14</v>
      </c>
      <c r="E8" s="5">
        <v>28</v>
      </c>
      <c r="F8" s="6">
        <v>8.99</v>
      </c>
      <c r="G8" s="6">
        <f t="shared" si="0"/>
        <v>251.72</v>
      </c>
      <c r="H8" s="3"/>
      <c r="I8" s="3"/>
      <c r="J8" s="5">
        <v>60</v>
      </c>
      <c r="K8" s="6">
        <v>8.99</v>
      </c>
      <c r="L8" s="6">
        <v>539.4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4">
        <v>42359</v>
      </c>
      <c r="B9" s="5" t="s">
        <v>7</v>
      </c>
      <c r="C9" s="5" t="s">
        <v>15</v>
      </c>
      <c r="D9" s="5" t="s">
        <v>14</v>
      </c>
      <c r="E9" s="5">
        <v>28</v>
      </c>
      <c r="F9" s="6">
        <v>4.99</v>
      </c>
      <c r="G9" s="6">
        <f t="shared" si="0"/>
        <v>139.72</v>
      </c>
      <c r="H9" s="3"/>
      <c r="I9" s="3"/>
      <c r="J9" s="5">
        <v>62</v>
      </c>
      <c r="K9" s="6">
        <v>4.99</v>
      </c>
      <c r="L9" s="6">
        <v>309.38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>
        <v>41679</v>
      </c>
      <c r="B10" s="5" t="s">
        <v>7</v>
      </c>
      <c r="C10" s="5" t="s">
        <v>13</v>
      </c>
      <c r="D10" s="5" t="s">
        <v>12</v>
      </c>
      <c r="E10" s="5">
        <v>36</v>
      </c>
      <c r="F10" s="6">
        <v>4.99</v>
      </c>
      <c r="G10" s="6">
        <f t="shared" si="0"/>
        <v>179.64000000000001</v>
      </c>
      <c r="H10" s="3"/>
      <c r="I10" s="3"/>
      <c r="J10" s="5">
        <v>64</v>
      </c>
      <c r="K10" s="6">
        <v>8.99</v>
      </c>
      <c r="L10" s="6">
        <v>575.36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4">
        <v>42223</v>
      </c>
      <c r="B11" s="5" t="s">
        <v>7</v>
      </c>
      <c r="C11" s="5" t="s">
        <v>10</v>
      </c>
      <c r="D11" s="5" t="s">
        <v>18</v>
      </c>
      <c r="E11" s="5">
        <v>42</v>
      </c>
      <c r="F11" s="6">
        <v>23.95</v>
      </c>
      <c r="G11" s="6">
        <f t="shared" si="0"/>
        <v>1005.9</v>
      </c>
      <c r="H11" s="3"/>
      <c r="I11" s="3"/>
      <c r="J11" s="5">
        <v>74</v>
      </c>
      <c r="K11" s="6">
        <v>15.99</v>
      </c>
      <c r="L11" s="6">
        <v>1183.26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4">
        <v>42019</v>
      </c>
      <c r="B12" s="5" t="s">
        <v>7</v>
      </c>
      <c r="C12" s="5" t="s">
        <v>11</v>
      </c>
      <c r="D12" s="5" t="s">
        <v>14</v>
      </c>
      <c r="E12" s="5">
        <v>46</v>
      </c>
      <c r="F12" s="6">
        <v>8.99</v>
      </c>
      <c r="G12" s="6">
        <f t="shared" si="0"/>
        <v>413.54</v>
      </c>
      <c r="H12" s="3"/>
      <c r="I12" s="3"/>
      <c r="J12" s="5">
        <v>81</v>
      </c>
      <c r="K12" s="6">
        <v>19.989999999999998</v>
      </c>
      <c r="L12" s="6">
        <v>1619.1899999999998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4">
        <v>41662</v>
      </c>
      <c r="B13" s="5" t="s">
        <v>7</v>
      </c>
      <c r="C13" s="5" t="s">
        <v>10</v>
      </c>
      <c r="D13" s="5" t="s">
        <v>14</v>
      </c>
      <c r="E13" s="5">
        <v>50</v>
      </c>
      <c r="F13" s="6">
        <v>19.989999999999998</v>
      </c>
      <c r="G13" s="6">
        <f t="shared" si="0"/>
        <v>999.49999999999989</v>
      </c>
      <c r="H13" s="3"/>
      <c r="I13" s="3"/>
      <c r="J13" s="5">
        <v>95</v>
      </c>
      <c r="K13" s="6">
        <v>1.99</v>
      </c>
      <c r="L13" s="6">
        <v>189.05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>
        <v>42087</v>
      </c>
      <c r="B14" s="5" t="s">
        <v>7</v>
      </c>
      <c r="C14" s="5" t="s">
        <v>13</v>
      </c>
      <c r="D14" s="5" t="s">
        <v>18</v>
      </c>
      <c r="E14" s="5">
        <v>50</v>
      </c>
      <c r="F14" s="6">
        <v>4.99</v>
      </c>
      <c r="G14" s="6">
        <f t="shared" si="0"/>
        <v>249.5</v>
      </c>
      <c r="H14" s="3"/>
      <c r="I14" s="3"/>
      <c r="J14" s="5">
        <v>96</v>
      </c>
      <c r="K14" s="6">
        <v>4.99</v>
      </c>
      <c r="L14" s="6">
        <v>479.04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>
        <v>42138</v>
      </c>
      <c r="B15" s="5" t="s">
        <v>7</v>
      </c>
      <c r="C15" s="5" t="s">
        <v>11</v>
      </c>
      <c r="D15" s="5" t="s">
        <v>12</v>
      </c>
      <c r="E15" s="5">
        <v>53</v>
      </c>
      <c r="F15" s="6">
        <v>1.29</v>
      </c>
      <c r="G15" s="6">
        <f t="shared" si="0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4">
        <v>42206</v>
      </c>
      <c r="B16" s="5" t="s">
        <v>7</v>
      </c>
      <c r="C16" s="5" t="s">
        <v>17</v>
      </c>
      <c r="D16" s="5" t="s">
        <v>18</v>
      </c>
      <c r="E16" s="5">
        <v>55</v>
      </c>
      <c r="F16" s="6">
        <v>12.49</v>
      </c>
      <c r="G16" s="6">
        <f t="shared" si="0"/>
        <v>686.95</v>
      </c>
      <c r="H16" s="3"/>
      <c r="I16" s="10" t="s">
        <v>31</v>
      </c>
      <c r="J16" s="11">
        <f>AVERAGE(J2:J14)</f>
        <v>53.153846153846153</v>
      </c>
      <c r="K16" s="11">
        <f t="shared" ref="K16:L16" si="1">AVERAGE(K2:K14)</f>
        <v>9.1438461538461517</v>
      </c>
      <c r="L16" s="11">
        <f t="shared" si="1"/>
        <v>461.69923076923078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4">
        <v>42104</v>
      </c>
      <c r="B17" s="5" t="s">
        <v>7</v>
      </c>
      <c r="C17" s="5" t="s">
        <v>15</v>
      </c>
      <c r="D17" s="5" t="s">
        <v>12</v>
      </c>
      <c r="E17" s="5">
        <v>66</v>
      </c>
      <c r="F17" s="6">
        <v>1.99</v>
      </c>
      <c r="G17" s="6">
        <f t="shared" si="0"/>
        <v>131.34</v>
      </c>
      <c r="H17" s="3"/>
      <c r="I17" s="10" t="s">
        <v>32</v>
      </c>
      <c r="J17" s="11">
        <f>MEDIAN(J2:J14)</f>
        <v>60</v>
      </c>
      <c r="K17" s="11">
        <f t="shared" ref="K17:L17" si="2">MEDIAN(K2:K14)</f>
        <v>4.99</v>
      </c>
      <c r="L17" s="11">
        <f t="shared" si="2"/>
        <v>299.84999999999997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4">
        <v>41985</v>
      </c>
      <c r="B18" s="5" t="s">
        <v>7</v>
      </c>
      <c r="C18" s="5" t="s">
        <v>8</v>
      </c>
      <c r="D18" s="5" t="s">
        <v>12</v>
      </c>
      <c r="E18" s="5">
        <v>67</v>
      </c>
      <c r="F18" s="6">
        <v>1.29</v>
      </c>
      <c r="G18" s="6">
        <f t="shared" si="0"/>
        <v>86.43</v>
      </c>
      <c r="H18" s="3"/>
      <c r="I18" s="10" t="s">
        <v>33</v>
      </c>
      <c r="J18" s="11">
        <f>MODE(J2:J14)</f>
        <v>60</v>
      </c>
      <c r="K18" s="11">
        <f t="shared" ref="K18:L18" si="3">MODE(K2:K14)</f>
        <v>4.99</v>
      </c>
      <c r="L18" s="11" t="e">
        <f t="shared" si="3"/>
        <v>#N/A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4">
        <v>41747</v>
      </c>
      <c r="B19" s="5" t="s">
        <v>7</v>
      </c>
      <c r="C19" s="5" t="s">
        <v>15</v>
      </c>
      <c r="D19" s="5" t="s">
        <v>12</v>
      </c>
      <c r="E19" s="5">
        <v>75</v>
      </c>
      <c r="F19" s="6">
        <v>1.99</v>
      </c>
      <c r="G19" s="6">
        <f t="shared" si="0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4">
        <v>42155</v>
      </c>
      <c r="B20" s="5" t="s">
        <v>7</v>
      </c>
      <c r="C20" s="5" t="s">
        <v>11</v>
      </c>
      <c r="D20" s="5" t="s">
        <v>14</v>
      </c>
      <c r="E20" s="5">
        <v>80</v>
      </c>
      <c r="F20" s="6">
        <v>8.99</v>
      </c>
      <c r="G20" s="6">
        <f t="shared" si="0"/>
        <v>719.2</v>
      </c>
      <c r="H20" s="3"/>
      <c r="I20" s="10" t="s">
        <v>29</v>
      </c>
      <c r="J20" s="11">
        <f>STDEVA(J2:J14)</f>
        <v>30.620924637264391</v>
      </c>
      <c r="K20" s="11">
        <f t="shared" ref="K20:L20" si="4">STDEVA(K2:K14)</f>
        <v>6.5681828264007436</v>
      </c>
      <c r="L20" s="11">
        <f t="shared" si="4"/>
        <v>457.60998696964526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>
        <v>42036</v>
      </c>
      <c r="B21" s="5" t="s">
        <v>7</v>
      </c>
      <c r="C21" s="5" t="s">
        <v>8</v>
      </c>
      <c r="D21" s="5" t="s">
        <v>14</v>
      </c>
      <c r="E21" s="5">
        <v>87</v>
      </c>
      <c r="F21" s="6">
        <v>15</v>
      </c>
      <c r="G21" s="6">
        <f t="shared" si="0"/>
        <v>1305</v>
      </c>
      <c r="H21" s="3"/>
      <c r="I21" s="10" t="s">
        <v>30</v>
      </c>
      <c r="J21" s="11">
        <f>_xlfn.VAR.S(J2:J14)</f>
        <v>937.64102564102541</v>
      </c>
      <c r="K21" s="11">
        <f t="shared" ref="K21:L21" si="5">_xlfn.VAR.S(K2:K14)</f>
        <v>43.141025641025657</v>
      </c>
      <c r="L21" s="11">
        <f t="shared" si="5"/>
        <v>209406.90017435889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>
        <v>41764</v>
      </c>
      <c r="B22" s="5" t="s">
        <v>7</v>
      </c>
      <c r="C22" s="5" t="s">
        <v>13</v>
      </c>
      <c r="D22" s="5" t="s">
        <v>12</v>
      </c>
      <c r="E22" s="5">
        <v>90</v>
      </c>
      <c r="F22" s="6">
        <v>4.99</v>
      </c>
      <c r="G22" s="6">
        <f t="shared" si="0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>
        <v>41815</v>
      </c>
      <c r="B23" s="5" t="s">
        <v>7</v>
      </c>
      <c r="C23" s="5" t="s">
        <v>17</v>
      </c>
      <c r="D23" s="5" t="s">
        <v>12</v>
      </c>
      <c r="E23" s="5">
        <v>90</v>
      </c>
      <c r="F23" s="6">
        <v>4.99</v>
      </c>
      <c r="G23" s="6">
        <f t="shared" si="0"/>
        <v>449.1</v>
      </c>
      <c r="H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>
        <v>42342</v>
      </c>
      <c r="B24" s="5" t="s">
        <v>7</v>
      </c>
      <c r="C24" s="5" t="s">
        <v>13</v>
      </c>
      <c r="D24" s="5" t="s">
        <v>14</v>
      </c>
      <c r="E24" s="5">
        <v>94</v>
      </c>
      <c r="F24" s="6">
        <v>19.989999999999998</v>
      </c>
      <c r="G24" s="6">
        <f t="shared" si="0"/>
        <v>1879.06</v>
      </c>
      <c r="H24" s="3"/>
      <c r="I24" s="13" t="s">
        <v>34</v>
      </c>
      <c r="J24" s="13" t="s">
        <v>35</v>
      </c>
      <c r="K24" s="13" t="s">
        <v>36</v>
      </c>
      <c r="L24" s="13" t="s">
        <v>37</v>
      </c>
      <c r="M24" s="13" t="s">
        <v>38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4">
        <v>41968</v>
      </c>
      <c r="B25" s="5" t="s">
        <v>7</v>
      </c>
      <c r="C25" s="5" t="s">
        <v>10</v>
      </c>
      <c r="D25" s="5" t="s">
        <v>18</v>
      </c>
      <c r="E25" s="5">
        <v>96</v>
      </c>
      <c r="F25" s="6">
        <v>4.99</v>
      </c>
      <c r="G25" s="6">
        <f t="shared" si="0"/>
        <v>479.04</v>
      </c>
      <c r="H25" s="3"/>
      <c r="I25" s="14" t="str">
        <f>CONCATENATE(J25,"",K25)</f>
        <v>Ceal</v>
      </c>
      <c r="J25" s="14" t="str">
        <f>LEFT(B2,2)</f>
        <v>Ce</v>
      </c>
      <c r="K25" s="14" t="str">
        <f>RIGHT(B2,2)</f>
        <v>al</v>
      </c>
      <c r="L25" s="14" t="str">
        <f>SUBSTITUTE(B2,"Central","North",1)</f>
        <v>North</v>
      </c>
      <c r="M25" s="14" t="str">
        <f>LOWER(B2)</f>
        <v>central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>
        <v>42053</v>
      </c>
      <c r="B26" s="5" t="s">
        <v>19</v>
      </c>
      <c r="C26" s="5" t="s">
        <v>20</v>
      </c>
      <c r="D26" s="5" t="s">
        <v>14</v>
      </c>
      <c r="E26" s="5">
        <v>4</v>
      </c>
      <c r="F26" s="6">
        <v>4.99</v>
      </c>
      <c r="G26" s="6">
        <f t="shared" si="0"/>
        <v>19.96</v>
      </c>
      <c r="H26" s="3"/>
      <c r="I26" s="14" t="str">
        <f t="shared" ref="I26:I67" si="6">CONCATENATE(J26,"",K26)</f>
        <v>Ceal</v>
      </c>
      <c r="J26" s="14" t="str">
        <f t="shared" ref="J26:J67" si="7">LEFT(B3,2)</f>
        <v>Ce</v>
      </c>
      <c r="K26" s="14" t="str">
        <f t="shared" ref="K26:K67" si="8">RIGHT(B3,2)</f>
        <v>al</v>
      </c>
      <c r="L26" s="14" t="str">
        <f t="shared" ref="L26:L67" si="9">SUBSTITUTE(B3,"Central","North",1)</f>
        <v>North</v>
      </c>
      <c r="M26" s="14" t="str">
        <f t="shared" ref="M26:M67" si="10">LOWER(B3)</f>
        <v>central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6" ht="15.75" customHeight="1" x14ac:dyDescent="0.25">
      <c r="A27" s="4">
        <v>41951</v>
      </c>
      <c r="B27" s="5" t="s">
        <v>19</v>
      </c>
      <c r="C27" s="5" t="s">
        <v>21</v>
      </c>
      <c r="D27" s="5" t="s">
        <v>16</v>
      </c>
      <c r="E27" s="5">
        <v>15</v>
      </c>
      <c r="F27" s="6">
        <v>19.989999999999998</v>
      </c>
      <c r="G27" s="6">
        <f t="shared" si="0"/>
        <v>299.84999999999997</v>
      </c>
      <c r="H27" s="3"/>
      <c r="I27" s="14" t="str">
        <f t="shared" si="6"/>
        <v>Ceal</v>
      </c>
      <c r="J27" s="14" t="str">
        <f t="shared" si="7"/>
        <v>Ce</v>
      </c>
      <c r="K27" s="14" t="str">
        <f t="shared" si="8"/>
        <v>al</v>
      </c>
      <c r="L27" s="14" t="str">
        <f t="shared" si="9"/>
        <v>North</v>
      </c>
      <c r="M27" s="14" t="str">
        <f t="shared" si="10"/>
        <v>central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6" ht="15.75" customHeight="1" x14ac:dyDescent="0.25">
      <c r="A28" s="4">
        <v>41900</v>
      </c>
      <c r="B28" s="5" t="s">
        <v>19</v>
      </c>
      <c r="C28" s="5" t="s">
        <v>20</v>
      </c>
      <c r="D28" s="5" t="s">
        <v>18</v>
      </c>
      <c r="E28" s="5">
        <v>16</v>
      </c>
      <c r="F28" s="6">
        <v>15.99</v>
      </c>
      <c r="G28" s="6">
        <f t="shared" si="0"/>
        <v>255.84</v>
      </c>
      <c r="H28" s="3"/>
      <c r="I28" s="14" t="str">
        <f t="shared" si="6"/>
        <v>Ceal</v>
      </c>
      <c r="J28" s="14" t="str">
        <f t="shared" si="7"/>
        <v>Ce</v>
      </c>
      <c r="K28" s="14" t="str">
        <f t="shared" si="8"/>
        <v>al</v>
      </c>
      <c r="L28" s="14" t="str">
        <f t="shared" si="9"/>
        <v>North</v>
      </c>
      <c r="M28" s="14" t="str">
        <f t="shared" si="10"/>
        <v>central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6" ht="15.75" customHeight="1" x14ac:dyDescent="0.25">
      <c r="A29" s="4">
        <v>41832</v>
      </c>
      <c r="B29" s="5" t="s">
        <v>19</v>
      </c>
      <c r="C29" s="5" t="s">
        <v>22</v>
      </c>
      <c r="D29" s="5" t="s">
        <v>14</v>
      </c>
      <c r="E29" s="5">
        <v>29</v>
      </c>
      <c r="F29" s="6">
        <v>1.99</v>
      </c>
      <c r="G29" s="6">
        <f t="shared" si="0"/>
        <v>57.71</v>
      </c>
      <c r="H29" s="3"/>
      <c r="I29" s="14" t="str">
        <f t="shared" si="6"/>
        <v>Ceal</v>
      </c>
      <c r="J29" s="14" t="str">
        <f t="shared" si="7"/>
        <v>Ce</v>
      </c>
      <c r="K29" s="14" t="str">
        <f t="shared" si="8"/>
        <v>al</v>
      </c>
      <c r="L29" s="14" t="str">
        <f t="shared" si="9"/>
        <v>North</v>
      </c>
      <c r="M29" s="14" t="str">
        <f t="shared" si="10"/>
        <v>central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6" ht="15.75" customHeight="1" x14ac:dyDescent="0.25">
      <c r="A30" s="4">
        <v>41866</v>
      </c>
      <c r="B30" s="5" t="s">
        <v>19</v>
      </c>
      <c r="C30" s="5" t="s">
        <v>20</v>
      </c>
      <c r="D30" s="5" t="s">
        <v>12</v>
      </c>
      <c r="E30" s="5">
        <v>35</v>
      </c>
      <c r="F30" s="6">
        <v>4.99</v>
      </c>
      <c r="G30" s="6">
        <f t="shared" si="0"/>
        <v>174.65</v>
      </c>
      <c r="H30" s="3"/>
      <c r="I30" s="14" t="str">
        <f t="shared" si="6"/>
        <v>Ceal</v>
      </c>
      <c r="J30" s="14" t="str">
        <f t="shared" si="7"/>
        <v>Ce</v>
      </c>
      <c r="K30" s="14" t="str">
        <f t="shared" si="8"/>
        <v>al</v>
      </c>
      <c r="L30" s="14" t="str">
        <f t="shared" si="9"/>
        <v>North</v>
      </c>
      <c r="M30" s="14" t="str">
        <f t="shared" si="10"/>
        <v>central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6" ht="15.75" customHeight="1" x14ac:dyDescent="0.25">
      <c r="A31" s="4">
        <v>41730</v>
      </c>
      <c r="B31" s="5" t="s">
        <v>19</v>
      </c>
      <c r="C31" s="5" t="s">
        <v>20</v>
      </c>
      <c r="D31" s="5" t="s">
        <v>14</v>
      </c>
      <c r="E31" s="5">
        <v>60</v>
      </c>
      <c r="F31" s="6">
        <v>4.99</v>
      </c>
      <c r="G31" s="6">
        <f t="shared" si="0"/>
        <v>299.40000000000003</v>
      </c>
      <c r="H31" s="3"/>
      <c r="I31" s="14" t="str">
        <f t="shared" si="6"/>
        <v>Ceal</v>
      </c>
      <c r="J31" s="14" t="str">
        <f t="shared" si="7"/>
        <v>Ce</v>
      </c>
      <c r="K31" s="14" t="str">
        <f t="shared" si="8"/>
        <v>al</v>
      </c>
      <c r="L31" s="14" t="str">
        <f t="shared" si="9"/>
        <v>North</v>
      </c>
      <c r="M31" s="14" t="str">
        <f t="shared" si="10"/>
        <v>central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6" ht="15.75" customHeight="1" x14ac:dyDescent="0.25">
      <c r="A32" s="4">
        <v>41798</v>
      </c>
      <c r="B32" s="5" t="s">
        <v>19</v>
      </c>
      <c r="C32" s="5" t="s">
        <v>20</v>
      </c>
      <c r="D32" s="5" t="s">
        <v>14</v>
      </c>
      <c r="E32" s="5">
        <v>60</v>
      </c>
      <c r="F32" s="6">
        <v>8.99</v>
      </c>
      <c r="G32" s="6">
        <f t="shared" si="0"/>
        <v>539.4</v>
      </c>
      <c r="H32" s="3"/>
      <c r="I32" s="14" t="str">
        <f t="shared" si="6"/>
        <v>Ceal</v>
      </c>
      <c r="J32" s="14" t="str">
        <f t="shared" si="7"/>
        <v>Ce</v>
      </c>
      <c r="K32" s="14" t="str">
        <f t="shared" si="8"/>
        <v>al</v>
      </c>
      <c r="L32" s="14" t="str">
        <f t="shared" si="9"/>
        <v>North</v>
      </c>
      <c r="M32" s="14" t="str">
        <f t="shared" si="10"/>
        <v>central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6" ht="15.75" customHeight="1" x14ac:dyDescent="0.25">
      <c r="A33" s="4">
        <v>42189</v>
      </c>
      <c r="B33" s="5" t="s">
        <v>19</v>
      </c>
      <c r="C33" s="5" t="s">
        <v>20</v>
      </c>
      <c r="D33" s="5" t="s">
        <v>18</v>
      </c>
      <c r="E33" s="5">
        <v>62</v>
      </c>
      <c r="F33" s="6">
        <v>4.99</v>
      </c>
      <c r="G33" s="6">
        <f t="shared" si="0"/>
        <v>309.38</v>
      </c>
      <c r="H33" s="3"/>
      <c r="I33" s="14" t="str">
        <f t="shared" si="6"/>
        <v>Ceal</v>
      </c>
      <c r="J33" s="14" t="str">
        <f t="shared" si="7"/>
        <v>Ce</v>
      </c>
      <c r="K33" s="14" t="str">
        <f t="shared" si="8"/>
        <v>al</v>
      </c>
      <c r="L33" s="14" t="str">
        <f t="shared" si="9"/>
        <v>North</v>
      </c>
      <c r="M33" s="14" t="str">
        <f t="shared" si="10"/>
        <v>central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6" ht="15.75" customHeight="1" x14ac:dyDescent="0.25">
      <c r="A34" s="4">
        <v>41934</v>
      </c>
      <c r="B34" s="5" t="s">
        <v>19</v>
      </c>
      <c r="C34" s="5" t="s">
        <v>20</v>
      </c>
      <c r="D34" s="5" t="s">
        <v>16</v>
      </c>
      <c r="E34" s="5">
        <v>64</v>
      </c>
      <c r="F34" s="6">
        <v>8.99</v>
      </c>
      <c r="G34" s="6">
        <f t="shared" si="0"/>
        <v>575.36</v>
      </c>
      <c r="H34" s="3"/>
      <c r="I34" s="14" t="str">
        <f t="shared" si="6"/>
        <v>Ceal</v>
      </c>
      <c r="J34" s="14" t="str">
        <f t="shared" si="7"/>
        <v>Ce</v>
      </c>
      <c r="K34" s="14" t="str">
        <f t="shared" si="8"/>
        <v>al</v>
      </c>
      <c r="L34" s="14" t="str">
        <f t="shared" si="9"/>
        <v>North</v>
      </c>
      <c r="M34" s="14" t="str">
        <f t="shared" si="10"/>
        <v>central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6" ht="15.75" customHeight="1" x14ac:dyDescent="0.25">
      <c r="A35" s="4">
        <v>42002</v>
      </c>
      <c r="B35" s="5" t="s">
        <v>19</v>
      </c>
      <c r="C35" s="5" t="s">
        <v>21</v>
      </c>
      <c r="D35" s="5" t="s">
        <v>18</v>
      </c>
      <c r="E35" s="5">
        <v>74</v>
      </c>
      <c r="F35" s="6">
        <v>15.99</v>
      </c>
      <c r="G35" s="6">
        <f t="shared" si="0"/>
        <v>1183.26</v>
      </c>
      <c r="H35" s="3"/>
      <c r="I35" s="14" t="str">
        <f t="shared" si="6"/>
        <v>Ceal</v>
      </c>
      <c r="J35" s="14" t="str">
        <f t="shared" si="7"/>
        <v>Ce</v>
      </c>
      <c r="K35" s="14" t="str">
        <f t="shared" si="8"/>
        <v>al</v>
      </c>
      <c r="L35" s="14" t="str">
        <f t="shared" si="9"/>
        <v>North</v>
      </c>
      <c r="M35" s="14" t="str">
        <f t="shared" si="10"/>
        <v>central</v>
      </c>
      <c r="N35" s="3"/>
      <c r="O35" s="3"/>
      <c r="P35" s="3"/>
      <c r="Q35" s="3"/>
      <c r="R35" s="3"/>
      <c r="S35" s="3"/>
      <c r="T35" s="3"/>
      <c r="U35" s="3"/>
    </row>
    <row r="36" spans="1:26" ht="15.75" customHeight="1" x14ac:dyDescent="0.25">
      <c r="A36" s="4">
        <v>41849</v>
      </c>
      <c r="B36" s="5" t="s">
        <v>19</v>
      </c>
      <c r="C36" s="5" t="s">
        <v>21</v>
      </c>
      <c r="D36" s="5" t="s">
        <v>14</v>
      </c>
      <c r="E36" s="5">
        <v>81</v>
      </c>
      <c r="F36" s="6">
        <v>19.989999999999998</v>
      </c>
      <c r="G36" s="6">
        <f t="shared" si="0"/>
        <v>1619.1899999999998</v>
      </c>
      <c r="H36" s="3"/>
      <c r="I36" s="14" t="str">
        <f t="shared" si="6"/>
        <v>Ceal</v>
      </c>
      <c r="J36" s="14" t="str">
        <f t="shared" si="7"/>
        <v>Ce</v>
      </c>
      <c r="K36" s="14" t="str">
        <f t="shared" si="8"/>
        <v>al</v>
      </c>
      <c r="L36" s="14" t="str">
        <f t="shared" si="9"/>
        <v>North</v>
      </c>
      <c r="M36" s="14" t="str">
        <f t="shared" si="10"/>
        <v>central</v>
      </c>
      <c r="N36" s="3"/>
      <c r="O36" s="3"/>
      <c r="P36" s="3"/>
      <c r="Q36" s="3"/>
      <c r="R36" s="3"/>
      <c r="S36" s="3"/>
      <c r="T36" s="3"/>
      <c r="U36" s="3"/>
    </row>
    <row r="37" spans="1:26" ht="15.75" customHeight="1" x14ac:dyDescent="0.25">
      <c r="A37" s="4">
        <v>41645</v>
      </c>
      <c r="B37" s="5" t="s">
        <v>19</v>
      </c>
      <c r="C37" s="5" t="s">
        <v>20</v>
      </c>
      <c r="D37" s="5" t="s">
        <v>12</v>
      </c>
      <c r="E37" s="5">
        <v>95</v>
      </c>
      <c r="F37" s="6">
        <v>1.99</v>
      </c>
      <c r="G37" s="6">
        <f t="shared" si="0"/>
        <v>189.05</v>
      </c>
      <c r="H37" s="3"/>
      <c r="I37" s="14" t="str">
        <f t="shared" si="6"/>
        <v>Ceal</v>
      </c>
      <c r="J37" s="14" t="str">
        <f t="shared" si="7"/>
        <v>Ce</v>
      </c>
      <c r="K37" s="14" t="str">
        <f t="shared" si="8"/>
        <v>al</v>
      </c>
      <c r="L37" s="14" t="str">
        <f t="shared" si="9"/>
        <v>North</v>
      </c>
      <c r="M37" s="14" t="str">
        <f t="shared" si="10"/>
        <v>central</v>
      </c>
      <c r="N37" s="3"/>
      <c r="O37" s="3"/>
      <c r="P37" s="3"/>
      <c r="Q37" s="3"/>
      <c r="R37" s="3"/>
      <c r="S37" s="3"/>
      <c r="T37" s="3"/>
      <c r="U37" s="3"/>
    </row>
    <row r="38" spans="1:26" ht="15.75" customHeight="1" x14ac:dyDescent="0.25">
      <c r="A38" s="4">
        <v>42121</v>
      </c>
      <c r="B38" s="5" t="s">
        <v>19</v>
      </c>
      <c r="C38" s="5" t="s">
        <v>22</v>
      </c>
      <c r="D38" s="5" t="s">
        <v>16</v>
      </c>
      <c r="E38" s="5">
        <v>96</v>
      </c>
      <c r="F38" s="6">
        <v>4.99</v>
      </c>
      <c r="G38" s="6">
        <f t="shared" si="0"/>
        <v>479.04</v>
      </c>
      <c r="H38" s="3"/>
      <c r="I38" s="14" t="str">
        <f t="shared" si="6"/>
        <v>Ceal</v>
      </c>
      <c r="J38" s="14" t="str">
        <f t="shared" si="7"/>
        <v>Ce</v>
      </c>
      <c r="K38" s="14" t="str">
        <f t="shared" si="8"/>
        <v>al</v>
      </c>
      <c r="L38" s="14" t="str">
        <f t="shared" si="9"/>
        <v>North</v>
      </c>
      <c r="M38" s="14" t="str">
        <f t="shared" si="10"/>
        <v>central</v>
      </c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6" ht="15.75" customHeight="1" x14ac:dyDescent="0.25">
      <c r="A39" s="4">
        <v>42240</v>
      </c>
      <c r="B39" s="5" t="s">
        <v>23</v>
      </c>
      <c r="C39" s="5" t="s">
        <v>24</v>
      </c>
      <c r="D39" s="5" t="s">
        <v>9</v>
      </c>
      <c r="E39" s="5">
        <v>3</v>
      </c>
      <c r="F39" s="6">
        <v>275</v>
      </c>
      <c r="G39" s="6">
        <f t="shared" si="0"/>
        <v>825</v>
      </c>
      <c r="H39" s="3"/>
      <c r="I39" s="14" t="str">
        <f t="shared" si="6"/>
        <v>Ceal</v>
      </c>
      <c r="J39" s="14" t="str">
        <f t="shared" si="7"/>
        <v>Ce</v>
      </c>
      <c r="K39" s="14" t="str">
        <f t="shared" si="8"/>
        <v>al</v>
      </c>
      <c r="L39" s="14" t="str">
        <f t="shared" si="9"/>
        <v>North</v>
      </c>
      <c r="M39" s="14" t="str">
        <f t="shared" si="10"/>
        <v>central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4">
        <v>42070</v>
      </c>
      <c r="B40" s="5" t="s">
        <v>23</v>
      </c>
      <c r="C40" s="5" t="s">
        <v>24</v>
      </c>
      <c r="D40" s="5" t="s">
        <v>14</v>
      </c>
      <c r="E40" s="5">
        <v>7</v>
      </c>
      <c r="F40" s="6">
        <v>19.989999999999998</v>
      </c>
      <c r="G40" s="6">
        <f t="shared" si="0"/>
        <v>139.92999999999998</v>
      </c>
      <c r="H40" s="3"/>
      <c r="I40" s="14" t="str">
        <f t="shared" si="6"/>
        <v>Ceal</v>
      </c>
      <c r="J40" s="14" t="str">
        <f t="shared" si="7"/>
        <v>Ce</v>
      </c>
      <c r="K40" s="14" t="str">
        <f t="shared" si="8"/>
        <v>al</v>
      </c>
      <c r="L40" s="14" t="str">
        <f t="shared" si="9"/>
        <v>North</v>
      </c>
      <c r="M40" s="14" t="str">
        <f t="shared" si="10"/>
        <v>central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4">
        <v>41781</v>
      </c>
      <c r="B41" s="5" t="s">
        <v>23</v>
      </c>
      <c r="C41" s="5" t="s">
        <v>25</v>
      </c>
      <c r="D41" s="5" t="s">
        <v>12</v>
      </c>
      <c r="E41" s="5">
        <v>32</v>
      </c>
      <c r="F41" s="6">
        <v>1.99</v>
      </c>
      <c r="G41" s="6">
        <f t="shared" si="0"/>
        <v>63.68</v>
      </c>
      <c r="H41" s="3"/>
      <c r="I41" s="14" t="str">
        <f t="shared" si="6"/>
        <v>Ceal</v>
      </c>
      <c r="J41" s="14" t="str">
        <f t="shared" si="7"/>
        <v>Ce</v>
      </c>
      <c r="K41" s="14" t="str">
        <f t="shared" si="8"/>
        <v>al</v>
      </c>
      <c r="L41" s="14" t="str">
        <f t="shared" si="9"/>
        <v>North</v>
      </c>
      <c r="M41" s="14" t="str">
        <f t="shared" si="10"/>
        <v>central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4">
        <v>41713</v>
      </c>
      <c r="B42" s="5" t="s">
        <v>23</v>
      </c>
      <c r="C42" s="5" t="s">
        <v>24</v>
      </c>
      <c r="D42" s="5" t="s">
        <v>12</v>
      </c>
      <c r="E42" s="5">
        <v>56</v>
      </c>
      <c r="F42" s="6">
        <v>2.99</v>
      </c>
      <c r="G42" s="6">
        <f t="shared" si="0"/>
        <v>167.44</v>
      </c>
      <c r="H42" s="3"/>
      <c r="I42" s="14" t="str">
        <f t="shared" si="6"/>
        <v>Ceal</v>
      </c>
      <c r="J42" s="14" t="str">
        <f t="shared" si="7"/>
        <v>Ce</v>
      </c>
      <c r="K42" s="14" t="str">
        <f t="shared" si="8"/>
        <v>al</v>
      </c>
      <c r="L42" s="14" t="str">
        <f t="shared" si="9"/>
        <v>North</v>
      </c>
      <c r="M42" s="14" t="str">
        <f t="shared" si="10"/>
        <v>central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4">
        <v>42291</v>
      </c>
      <c r="B43" s="5" t="s">
        <v>23</v>
      </c>
      <c r="C43" s="5" t="s">
        <v>25</v>
      </c>
      <c r="D43" s="5" t="s">
        <v>14</v>
      </c>
      <c r="E43" s="5">
        <v>57</v>
      </c>
      <c r="F43" s="6">
        <v>19.989999999999998</v>
      </c>
      <c r="G43" s="6">
        <f t="shared" si="0"/>
        <v>1139.4299999999998</v>
      </c>
      <c r="H43" s="3"/>
      <c r="I43" s="14" t="str">
        <f t="shared" si="6"/>
        <v>Ceal</v>
      </c>
      <c r="J43" s="14" t="str">
        <f t="shared" si="7"/>
        <v>Ce</v>
      </c>
      <c r="K43" s="14" t="str">
        <f t="shared" si="8"/>
        <v>al</v>
      </c>
      <c r="L43" s="14" t="str">
        <f t="shared" si="9"/>
        <v>North</v>
      </c>
      <c r="M43" s="14" t="str">
        <f t="shared" si="10"/>
        <v>central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4">
        <v>42274</v>
      </c>
      <c r="B44" s="5" t="s">
        <v>23</v>
      </c>
      <c r="C44" s="5" t="s">
        <v>24</v>
      </c>
      <c r="D44" s="5" t="s">
        <v>16</v>
      </c>
      <c r="E44" s="5">
        <v>76</v>
      </c>
      <c r="F44" s="6">
        <v>1.99</v>
      </c>
      <c r="G44" s="6">
        <f t="shared" si="0"/>
        <v>151.24</v>
      </c>
      <c r="H44" s="3"/>
      <c r="I44" s="14" t="str">
        <f t="shared" si="6"/>
        <v>Ceal</v>
      </c>
      <c r="J44" s="14" t="str">
        <f t="shared" si="7"/>
        <v>Ce</v>
      </c>
      <c r="K44" s="14" t="str">
        <f t="shared" si="8"/>
        <v>al</v>
      </c>
      <c r="L44" s="14" t="str">
        <f t="shared" si="9"/>
        <v>North</v>
      </c>
      <c r="M44" s="14" t="str">
        <f t="shared" si="10"/>
        <v>central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3"/>
      <c r="I45" s="14" t="str">
        <f t="shared" si="6"/>
        <v>Ceal</v>
      </c>
      <c r="J45" s="14" t="str">
        <f t="shared" si="7"/>
        <v>Ce</v>
      </c>
      <c r="K45" s="14" t="str">
        <f t="shared" si="8"/>
        <v>al</v>
      </c>
      <c r="L45" s="14" t="str">
        <f t="shared" si="9"/>
        <v>North</v>
      </c>
      <c r="M45" s="14" t="str">
        <f t="shared" si="10"/>
        <v>central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7"/>
      <c r="B46" s="8"/>
      <c r="C46" s="7"/>
      <c r="D46" s="9" t="s">
        <v>26</v>
      </c>
      <c r="E46" s="6">
        <f>AVERAGE(E2:E44)</f>
        <v>49.325581395348834</v>
      </c>
      <c r="F46" s="6">
        <f>AVERAGE(F2:F44)</f>
        <v>20.308604651162799</v>
      </c>
      <c r="G46" s="6">
        <f>AVERAGE(G2:G44)</f>
        <v>456.46232558139531</v>
      </c>
      <c r="H46" s="3"/>
      <c r="I46" s="14" t="str">
        <f t="shared" si="6"/>
        <v>Ceal</v>
      </c>
      <c r="J46" s="14" t="str">
        <f t="shared" si="7"/>
        <v>Ce</v>
      </c>
      <c r="K46" s="14" t="str">
        <f t="shared" si="8"/>
        <v>al</v>
      </c>
      <c r="L46" s="14" t="str">
        <f t="shared" si="9"/>
        <v>North</v>
      </c>
      <c r="M46" s="14" t="str">
        <f t="shared" si="10"/>
        <v>central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7"/>
      <c r="B47" s="7"/>
      <c r="C47" s="7"/>
      <c r="D47" s="9" t="s">
        <v>27</v>
      </c>
      <c r="E47" s="6">
        <f>MEDIAN(E2:E44)</f>
        <v>53</v>
      </c>
      <c r="F47" s="6">
        <f t="shared" ref="F47:G47" si="11">MEDIAN(F2:F44)</f>
        <v>4.99</v>
      </c>
      <c r="G47" s="6">
        <f t="shared" si="11"/>
        <v>299.40000000000003</v>
      </c>
      <c r="H47" s="3"/>
      <c r="I47" s="14" t="str">
        <f t="shared" si="6"/>
        <v>Ceal</v>
      </c>
      <c r="J47" s="14" t="str">
        <f t="shared" si="7"/>
        <v>Ce</v>
      </c>
      <c r="K47" s="14" t="str">
        <f t="shared" si="8"/>
        <v>al</v>
      </c>
      <c r="L47" s="14" t="str">
        <f t="shared" si="9"/>
        <v>North</v>
      </c>
      <c r="M47" s="14" t="str">
        <f t="shared" si="10"/>
        <v>central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7"/>
      <c r="B48" s="7"/>
      <c r="C48" s="7"/>
      <c r="D48" s="9" t="s">
        <v>28</v>
      </c>
      <c r="E48" s="6">
        <f>MODE(E2:E44)</f>
        <v>7</v>
      </c>
      <c r="F48" s="6">
        <f t="shared" ref="F48:G48" si="12">MODE(F2:F44)</f>
        <v>4.99</v>
      </c>
      <c r="G48" s="6">
        <f t="shared" si="12"/>
        <v>449.1</v>
      </c>
      <c r="H48" s="3"/>
      <c r="I48" s="14" t="str">
        <f t="shared" si="6"/>
        <v>Ceal</v>
      </c>
      <c r="J48" s="14" t="str">
        <f t="shared" si="7"/>
        <v>Ce</v>
      </c>
      <c r="K48" s="14" t="str">
        <f t="shared" si="8"/>
        <v>al</v>
      </c>
      <c r="L48" s="14" t="str">
        <f t="shared" si="9"/>
        <v>North</v>
      </c>
      <c r="M48" s="14" t="str">
        <f t="shared" si="10"/>
        <v>central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3"/>
      <c r="I49" s="14" t="str">
        <f t="shared" si="6"/>
        <v>East</v>
      </c>
      <c r="J49" s="14" t="str">
        <f t="shared" si="7"/>
        <v>Ea</v>
      </c>
      <c r="K49" s="14" t="str">
        <f t="shared" si="8"/>
        <v>st</v>
      </c>
      <c r="L49" s="14" t="str">
        <f t="shared" si="9"/>
        <v>East</v>
      </c>
      <c r="M49" s="14" t="str">
        <f t="shared" si="10"/>
        <v>east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7"/>
      <c r="B50" s="7"/>
      <c r="C50" s="7"/>
      <c r="D50" s="10" t="s">
        <v>29</v>
      </c>
      <c r="E50" s="12">
        <f>_xlfn.STDEV.S(E2:E44)</f>
        <v>30.078247899067208</v>
      </c>
      <c r="F50" s="12">
        <f t="shared" ref="F50:G50" si="13">_xlfn.STDEV.S(F2:F44)</f>
        <v>47.345117693751853</v>
      </c>
      <c r="G50" s="12">
        <f t="shared" si="13"/>
        <v>447.02210384167165</v>
      </c>
      <c r="H50" s="3"/>
      <c r="I50" s="14" t="str">
        <f t="shared" si="6"/>
        <v>East</v>
      </c>
      <c r="J50" s="14" t="str">
        <f t="shared" si="7"/>
        <v>Ea</v>
      </c>
      <c r="K50" s="14" t="str">
        <f t="shared" si="8"/>
        <v>st</v>
      </c>
      <c r="L50" s="14" t="str">
        <f t="shared" si="9"/>
        <v>East</v>
      </c>
      <c r="M50" s="14" t="str">
        <f t="shared" si="10"/>
        <v>east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7"/>
      <c r="B51" s="7"/>
      <c r="C51" s="7"/>
      <c r="D51" s="10" t="s">
        <v>30</v>
      </c>
      <c r="E51" s="12">
        <f>_xlfn.VAR.S(E2:E44)</f>
        <v>904.70099667774082</v>
      </c>
      <c r="F51" s="12">
        <f t="shared" ref="F51:G51" si="14">_xlfn.VAR.S(F2:F44)</f>
        <v>2241.5601694352149</v>
      </c>
      <c r="G51" s="12">
        <f t="shared" si="14"/>
        <v>199828.76132303427</v>
      </c>
      <c r="H51" s="3"/>
      <c r="I51" s="14" t="str">
        <f t="shared" si="6"/>
        <v>East</v>
      </c>
      <c r="J51" s="14" t="str">
        <f t="shared" si="7"/>
        <v>Ea</v>
      </c>
      <c r="K51" s="14" t="str">
        <f t="shared" si="8"/>
        <v>st</v>
      </c>
      <c r="L51" s="14" t="str">
        <f t="shared" si="9"/>
        <v>East</v>
      </c>
      <c r="M51" s="14" t="str">
        <f t="shared" si="10"/>
        <v>east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3"/>
      <c r="I52" s="14" t="str">
        <f t="shared" si="6"/>
        <v>East</v>
      </c>
      <c r="J52" s="14" t="str">
        <f t="shared" si="7"/>
        <v>Ea</v>
      </c>
      <c r="K52" s="14" t="str">
        <f t="shared" si="8"/>
        <v>st</v>
      </c>
      <c r="L52" s="14" t="str">
        <f t="shared" si="9"/>
        <v>East</v>
      </c>
      <c r="M52" s="14" t="str">
        <f t="shared" si="10"/>
        <v>east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3"/>
      <c r="I53" s="14" t="str">
        <f t="shared" si="6"/>
        <v>East</v>
      </c>
      <c r="J53" s="14" t="str">
        <f t="shared" si="7"/>
        <v>Ea</v>
      </c>
      <c r="K53" s="14" t="str">
        <f t="shared" si="8"/>
        <v>st</v>
      </c>
      <c r="L53" s="14" t="str">
        <f t="shared" si="9"/>
        <v>East</v>
      </c>
      <c r="M53" s="14" t="str">
        <f t="shared" si="10"/>
        <v>east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3"/>
      <c r="I54" s="14" t="str">
        <f t="shared" si="6"/>
        <v>East</v>
      </c>
      <c r="J54" s="14" t="str">
        <f t="shared" si="7"/>
        <v>Ea</v>
      </c>
      <c r="K54" s="14" t="str">
        <f t="shared" si="8"/>
        <v>st</v>
      </c>
      <c r="L54" s="14" t="str">
        <f t="shared" si="9"/>
        <v>East</v>
      </c>
      <c r="M54" s="14" t="str">
        <f t="shared" si="10"/>
        <v>east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3"/>
      <c r="I55" s="14" t="str">
        <f t="shared" si="6"/>
        <v>East</v>
      </c>
      <c r="J55" s="14" t="str">
        <f t="shared" si="7"/>
        <v>Ea</v>
      </c>
      <c r="K55" s="14" t="str">
        <f t="shared" si="8"/>
        <v>st</v>
      </c>
      <c r="L55" s="14" t="str">
        <f t="shared" si="9"/>
        <v>East</v>
      </c>
      <c r="M55" s="14" t="str">
        <f t="shared" si="10"/>
        <v>east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3"/>
      <c r="I56" s="14" t="str">
        <f t="shared" si="6"/>
        <v>East</v>
      </c>
      <c r="J56" s="14" t="str">
        <f t="shared" si="7"/>
        <v>Ea</v>
      </c>
      <c r="K56" s="14" t="str">
        <f t="shared" si="8"/>
        <v>st</v>
      </c>
      <c r="L56" s="14" t="str">
        <f t="shared" si="9"/>
        <v>East</v>
      </c>
      <c r="M56" s="14" t="str">
        <f t="shared" si="10"/>
        <v>east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3"/>
      <c r="I57" s="14" t="str">
        <f t="shared" si="6"/>
        <v>East</v>
      </c>
      <c r="J57" s="14" t="str">
        <f t="shared" si="7"/>
        <v>Ea</v>
      </c>
      <c r="K57" s="14" t="str">
        <f t="shared" si="8"/>
        <v>st</v>
      </c>
      <c r="L57" s="14" t="str">
        <f t="shared" si="9"/>
        <v>East</v>
      </c>
      <c r="M57" s="14" t="str">
        <f t="shared" si="10"/>
        <v>east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3"/>
      <c r="I58" s="14" t="str">
        <f t="shared" si="6"/>
        <v>East</v>
      </c>
      <c r="J58" s="14" t="str">
        <f t="shared" si="7"/>
        <v>Ea</v>
      </c>
      <c r="K58" s="14" t="str">
        <f t="shared" si="8"/>
        <v>st</v>
      </c>
      <c r="L58" s="14" t="str">
        <f t="shared" si="9"/>
        <v>East</v>
      </c>
      <c r="M58" s="14" t="str">
        <f t="shared" si="10"/>
        <v>east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3"/>
      <c r="I59" s="14" t="str">
        <f t="shared" si="6"/>
        <v>East</v>
      </c>
      <c r="J59" s="14" t="str">
        <f t="shared" si="7"/>
        <v>Ea</v>
      </c>
      <c r="K59" s="14" t="str">
        <f t="shared" si="8"/>
        <v>st</v>
      </c>
      <c r="L59" s="14" t="str">
        <f t="shared" si="9"/>
        <v>East</v>
      </c>
      <c r="M59" s="14" t="str">
        <f t="shared" si="10"/>
        <v>east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3"/>
      <c r="I60" s="14" t="str">
        <f t="shared" si="6"/>
        <v>East</v>
      </c>
      <c r="J60" s="14" t="str">
        <f t="shared" si="7"/>
        <v>Ea</v>
      </c>
      <c r="K60" s="14" t="str">
        <f t="shared" si="8"/>
        <v>st</v>
      </c>
      <c r="L60" s="14" t="str">
        <f t="shared" si="9"/>
        <v>East</v>
      </c>
      <c r="M60" s="14" t="str">
        <f t="shared" si="10"/>
        <v>east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3"/>
      <c r="I61" s="14" t="str">
        <f t="shared" si="6"/>
        <v>East</v>
      </c>
      <c r="J61" s="14" t="str">
        <f t="shared" si="7"/>
        <v>Ea</v>
      </c>
      <c r="K61" s="14" t="str">
        <f t="shared" si="8"/>
        <v>st</v>
      </c>
      <c r="L61" s="14" t="str">
        <f t="shared" si="9"/>
        <v>East</v>
      </c>
      <c r="M61" s="14" t="str">
        <f t="shared" si="10"/>
        <v>east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3"/>
      <c r="I62" s="14" t="str">
        <f t="shared" si="6"/>
        <v>West</v>
      </c>
      <c r="J62" s="14" t="str">
        <f t="shared" si="7"/>
        <v>We</v>
      </c>
      <c r="K62" s="14" t="str">
        <f t="shared" si="8"/>
        <v>st</v>
      </c>
      <c r="L62" s="14" t="str">
        <f t="shared" si="9"/>
        <v>West</v>
      </c>
      <c r="M62" s="14" t="str">
        <f t="shared" si="10"/>
        <v>west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3"/>
      <c r="I63" s="14" t="str">
        <f t="shared" si="6"/>
        <v>West</v>
      </c>
      <c r="J63" s="14" t="str">
        <f t="shared" si="7"/>
        <v>We</v>
      </c>
      <c r="K63" s="14" t="str">
        <f t="shared" si="8"/>
        <v>st</v>
      </c>
      <c r="L63" s="14" t="str">
        <f t="shared" si="9"/>
        <v>West</v>
      </c>
      <c r="M63" s="14" t="str">
        <f t="shared" si="10"/>
        <v>west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3"/>
      <c r="I64" s="14" t="str">
        <f t="shared" si="6"/>
        <v>West</v>
      </c>
      <c r="J64" s="14" t="str">
        <f t="shared" si="7"/>
        <v>We</v>
      </c>
      <c r="K64" s="14" t="str">
        <f t="shared" si="8"/>
        <v>st</v>
      </c>
      <c r="L64" s="14" t="str">
        <f t="shared" si="9"/>
        <v>West</v>
      </c>
      <c r="M64" s="14" t="str">
        <f t="shared" si="10"/>
        <v>west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3"/>
      <c r="I65" s="14" t="str">
        <f t="shared" si="6"/>
        <v>West</v>
      </c>
      <c r="J65" s="14" t="str">
        <f t="shared" si="7"/>
        <v>We</v>
      </c>
      <c r="K65" s="14" t="str">
        <f t="shared" si="8"/>
        <v>st</v>
      </c>
      <c r="L65" s="14" t="str">
        <f t="shared" si="9"/>
        <v>West</v>
      </c>
      <c r="M65" s="14" t="str">
        <f t="shared" si="10"/>
        <v>west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3"/>
      <c r="I66" s="14" t="str">
        <f t="shared" si="6"/>
        <v>West</v>
      </c>
      <c r="J66" s="14" t="str">
        <f t="shared" si="7"/>
        <v>We</v>
      </c>
      <c r="K66" s="14" t="str">
        <f t="shared" si="8"/>
        <v>st</v>
      </c>
      <c r="L66" s="14" t="str">
        <f t="shared" si="9"/>
        <v>West</v>
      </c>
      <c r="M66" s="14" t="str">
        <f t="shared" si="10"/>
        <v>west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3"/>
      <c r="I67" s="14" t="str">
        <f t="shared" si="6"/>
        <v>West</v>
      </c>
      <c r="J67" s="14" t="str">
        <f t="shared" si="7"/>
        <v>We</v>
      </c>
      <c r="K67" s="14" t="str">
        <f t="shared" si="8"/>
        <v>st</v>
      </c>
      <c r="L67" s="14" t="str">
        <f t="shared" si="9"/>
        <v>West</v>
      </c>
      <c r="M67" s="14" t="str">
        <f t="shared" si="10"/>
        <v>west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  <headerFooter>
    <oddFooter>&amp;LDeveloped by Contextures Inc.&amp;Cwww.contextures.com&amp;R&amp;D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B9FF-EA16-421C-A40F-CF732E11E0D4}">
  <dimension ref="A1:Z1000"/>
  <sheetViews>
    <sheetView tabSelected="1" topLeftCell="C61" zoomScaleNormal="100" workbookViewId="0">
      <selection activeCell="F56" activeCellId="1" sqref="D56:D61 F56:F61"/>
    </sheetView>
  </sheetViews>
  <sheetFormatPr defaultColWidth="11.28515625" defaultRowHeight="15" customHeight="1" x14ac:dyDescent="0.25"/>
  <cols>
    <col min="1" max="1" width="30" customWidth="1"/>
    <col min="2" max="2" width="18.7109375" customWidth="1"/>
    <col min="3" max="3" width="17" customWidth="1"/>
    <col min="4" max="4" width="22.140625" customWidth="1"/>
    <col min="5" max="7" width="17" customWidth="1"/>
    <col min="8" max="8" width="9.28515625" customWidth="1"/>
    <col min="9" max="9" width="23" customWidth="1"/>
    <col min="10" max="10" width="16.140625" customWidth="1"/>
    <col min="11" max="11" width="15.140625" customWidth="1"/>
    <col min="12" max="12" width="19" customWidth="1"/>
    <col min="13" max="13" width="17.42578125" customWidth="1"/>
    <col min="14" max="26" width="9.2851562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1" t="s">
        <v>4</v>
      </c>
      <c r="K1" s="1" t="s">
        <v>5</v>
      </c>
      <c r="L1" s="1" t="s">
        <v>6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41883</v>
      </c>
      <c r="B2" s="5" t="s">
        <v>7</v>
      </c>
      <c r="C2" s="5" t="s">
        <v>8</v>
      </c>
      <c r="D2" s="5" t="s">
        <v>9</v>
      </c>
      <c r="E2" s="5">
        <v>2</v>
      </c>
      <c r="F2" s="6">
        <v>125</v>
      </c>
      <c r="G2" s="6">
        <f t="shared" ref="G2:G44" si="0">F2*E2</f>
        <v>250</v>
      </c>
      <c r="H2" s="3"/>
      <c r="I2" s="3"/>
      <c r="J2" s="5">
        <v>4</v>
      </c>
      <c r="K2" s="6">
        <v>4.99</v>
      </c>
      <c r="L2" s="6">
        <v>19.96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>
        <v>42172</v>
      </c>
      <c r="B3" s="5" t="s">
        <v>7</v>
      </c>
      <c r="C3" s="5" t="s">
        <v>10</v>
      </c>
      <c r="D3" s="5" t="s">
        <v>9</v>
      </c>
      <c r="E3" s="5">
        <v>5</v>
      </c>
      <c r="F3" s="6">
        <v>125</v>
      </c>
      <c r="G3" s="6">
        <f t="shared" si="0"/>
        <v>625</v>
      </c>
      <c r="H3" s="3"/>
      <c r="I3" s="3"/>
      <c r="J3" s="5">
        <v>15</v>
      </c>
      <c r="K3" s="6">
        <v>19.989999999999998</v>
      </c>
      <c r="L3" s="6">
        <v>299.84999999999997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42257</v>
      </c>
      <c r="B4" s="5" t="s">
        <v>7</v>
      </c>
      <c r="C4" s="5" t="s">
        <v>11</v>
      </c>
      <c r="D4" s="5" t="s">
        <v>12</v>
      </c>
      <c r="E4" s="5">
        <v>7</v>
      </c>
      <c r="F4" s="6">
        <v>1.29</v>
      </c>
      <c r="G4" s="6">
        <f t="shared" si="0"/>
        <v>9.0300000000000011</v>
      </c>
      <c r="H4" s="3"/>
      <c r="I4" s="3"/>
      <c r="J4" s="5">
        <v>16</v>
      </c>
      <c r="K4" s="6">
        <v>15.99</v>
      </c>
      <c r="L4" s="6">
        <v>255.84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>
        <v>42325</v>
      </c>
      <c r="B5" s="5" t="s">
        <v>7</v>
      </c>
      <c r="C5" s="5" t="s">
        <v>13</v>
      </c>
      <c r="D5" s="5" t="s">
        <v>14</v>
      </c>
      <c r="E5" s="5">
        <v>11</v>
      </c>
      <c r="F5" s="6">
        <v>4.99</v>
      </c>
      <c r="G5" s="6">
        <f t="shared" si="0"/>
        <v>54.89</v>
      </c>
      <c r="H5" s="3"/>
      <c r="I5" s="3"/>
      <c r="J5" s="5">
        <v>29</v>
      </c>
      <c r="K5" s="6">
        <v>1.99</v>
      </c>
      <c r="L5" s="6">
        <v>57.71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>
        <v>42308</v>
      </c>
      <c r="B6" s="5" t="s">
        <v>7</v>
      </c>
      <c r="C6" s="5" t="s">
        <v>15</v>
      </c>
      <c r="D6" s="5" t="s">
        <v>12</v>
      </c>
      <c r="E6" s="5">
        <v>14</v>
      </c>
      <c r="F6" s="6">
        <v>1.29</v>
      </c>
      <c r="G6" s="6">
        <f t="shared" si="0"/>
        <v>18.060000000000002</v>
      </c>
      <c r="H6" s="3"/>
      <c r="I6" s="3"/>
      <c r="J6" s="5">
        <v>35</v>
      </c>
      <c r="K6" s="6">
        <v>4.99</v>
      </c>
      <c r="L6" s="6">
        <v>174.65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>
        <v>41696</v>
      </c>
      <c r="B7" s="5" t="s">
        <v>7</v>
      </c>
      <c r="C7" s="5" t="s">
        <v>11</v>
      </c>
      <c r="D7" s="5" t="s">
        <v>16</v>
      </c>
      <c r="E7" s="5">
        <v>27</v>
      </c>
      <c r="F7" s="6">
        <v>19.989999999999998</v>
      </c>
      <c r="G7" s="6">
        <f t="shared" si="0"/>
        <v>539.7299999999999</v>
      </c>
      <c r="H7" s="3"/>
      <c r="I7" s="3"/>
      <c r="J7" s="5">
        <v>60</v>
      </c>
      <c r="K7" s="6">
        <v>4.99</v>
      </c>
      <c r="L7" s="6">
        <v>299.40000000000003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4">
        <v>41917</v>
      </c>
      <c r="B8" s="5" t="s">
        <v>7</v>
      </c>
      <c r="C8" s="5" t="s">
        <v>17</v>
      </c>
      <c r="D8" s="5" t="s">
        <v>14</v>
      </c>
      <c r="E8" s="5">
        <v>28</v>
      </c>
      <c r="F8" s="6">
        <v>8.99</v>
      </c>
      <c r="G8" s="6">
        <f t="shared" si="0"/>
        <v>251.72</v>
      </c>
      <c r="H8" s="3"/>
      <c r="I8" s="3"/>
      <c r="J8" s="5">
        <v>60</v>
      </c>
      <c r="K8" s="6">
        <v>8.99</v>
      </c>
      <c r="L8" s="6">
        <v>539.4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4">
        <v>42359</v>
      </c>
      <c r="B9" s="5" t="s">
        <v>7</v>
      </c>
      <c r="C9" s="5" t="s">
        <v>15</v>
      </c>
      <c r="D9" s="5" t="s">
        <v>14</v>
      </c>
      <c r="E9" s="5">
        <v>28</v>
      </c>
      <c r="F9" s="6">
        <v>4.99</v>
      </c>
      <c r="G9" s="6">
        <f t="shared" si="0"/>
        <v>139.72</v>
      </c>
      <c r="H9" s="3"/>
      <c r="I9" s="3"/>
      <c r="J9" s="5">
        <v>62</v>
      </c>
      <c r="K9" s="6">
        <v>4.99</v>
      </c>
      <c r="L9" s="6">
        <v>309.38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>
        <v>41679</v>
      </c>
      <c r="B10" s="5" t="s">
        <v>7</v>
      </c>
      <c r="C10" s="5" t="s">
        <v>13</v>
      </c>
      <c r="D10" s="5" t="s">
        <v>12</v>
      </c>
      <c r="E10" s="5">
        <v>36</v>
      </c>
      <c r="F10" s="6">
        <v>4.99</v>
      </c>
      <c r="G10" s="6">
        <f t="shared" si="0"/>
        <v>179.64000000000001</v>
      </c>
      <c r="H10" s="3"/>
      <c r="I10" s="3"/>
      <c r="J10" s="5">
        <v>64</v>
      </c>
      <c r="K10" s="6">
        <v>8.99</v>
      </c>
      <c r="L10" s="6">
        <v>575.36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4">
        <v>42223</v>
      </c>
      <c r="B11" s="5" t="s">
        <v>7</v>
      </c>
      <c r="C11" s="5" t="s">
        <v>10</v>
      </c>
      <c r="D11" s="5" t="s">
        <v>18</v>
      </c>
      <c r="E11" s="5">
        <v>42</v>
      </c>
      <c r="F11" s="6">
        <v>23.95</v>
      </c>
      <c r="G11" s="6">
        <f t="shared" si="0"/>
        <v>1005.9</v>
      </c>
      <c r="H11" s="3"/>
      <c r="I11" s="3"/>
      <c r="J11" s="5">
        <v>74</v>
      </c>
      <c r="K11" s="6">
        <v>15.99</v>
      </c>
      <c r="L11" s="6">
        <v>1183.26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4">
        <v>42019</v>
      </c>
      <c r="B12" s="5" t="s">
        <v>7</v>
      </c>
      <c r="C12" s="5" t="s">
        <v>11</v>
      </c>
      <c r="D12" s="5" t="s">
        <v>14</v>
      </c>
      <c r="E12" s="5">
        <v>46</v>
      </c>
      <c r="F12" s="6">
        <v>8.99</v>
      </c>
      <c r="G12" s="6">
        <f t="shared" si="0"/>
        <v>413.54</v>
      </c>
      <c r="H12" s="3"/>
      <c r="I12" s="3"/>
      <c r="J12" s="5">
        <v>81</v>
      </c>
      <c r="K12" s="6">
        <v>19.989999999999998</v>
      </c>
      <c r="L12" s="6">
        <v>1619.1899999999998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4">
        <v>41662</v>
      </c>
      <c r="B13" s="5" t="s">
        <v>7</v>
      </c>
      <c r="C13" s="5" t="s">
        <v>10</v>
      </c>
      <c r="D13" s="5" t="s">
        <v>14</v>
      </c>
      <c r="E13" s="5">
        <v>50</v>
      </c>
      <c r="F13" s="6">
        <v>19.989999999999998</v>
      </c>
      <c r="G13" s="6">
        <f t="shared" si="0"/>
        <v>999.49999999999989</v>
      </c>
      <c r="H13" s="3"/>
      <c r="I13" s="3"/>
      <c r="J13" s="5">
        <v>95</v>
      </c>
      <c r="K13" s="6">
        <v>1.99</v>
      </c>
      <c r="L13" s="6">
        <v>189.05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>
        <v>42087</v>
      </c>
      <c r="B14" s="5" t="s">
        <v>7</v>
      </c>
      <c r="C14" s="5" t="s">
        <v>13</v>
      </c>
      <c r="D14" s="5" t="s">
        <v>18</v>
      </c>
      <c r="E14" s="5">
        <v>50</v>
      </c>
      <c r="F14" s="6">
        <v>4.99</v>
      </c>
      <c r="G14" s="6">
        <f t="shared" si="0"/>
        <v>249.5</v>
      </c>
      <c r="H14" s="3"/>
      <c r="I14" s="3"/>
      <c r="J14" s="5">
        <v>96</v>
      </c>
      <c r="K14" s="6">
        <v>4.99</v>
      </c>
      <c r="L14" s="6">
        <v>479.04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>
        <v>42138</v>
      </c>
      <c r="B15" s="5" t="s">
        <v>7</v>
      </c>
      <c r="C15" s="5" t="s">
        <v>11</v>
      </c>
      <c r="D15" s="5" t="s">
        <v>12</v>
      </c>
      <c r="E15" s="5">
        <v>53</v>
      </c>
      <c r="F15" s="6">
        <v>1.29</v>
      </c>
      <c r="G15" s="6">
        <f t="shared" si="0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4">
        <v>42206</v>
      </c>
      <c r="B16" s="5" t="s">
        <v>7</v>
      </c>
      <c r="C16" s="5" t="s">
        <v>17</v>
      </c>
      <c r="D16" s="5" t="s">
        <v>18</v>
      </c>
      <c r="E16" s="5">
        <v>55</v>
      </c>
      <c r="F16" s="6">
        <v>12.49</v>
      </c>
      <c r="G16" s="6">
        <f t="shared" si="0"/>
        <v>686.95</v>
      </c>
      <c r="H16" s="3"/>
      <c r="I16" s="10" t="s">
        <v>31</v>
      </c>
      <c r="J16" s="11">
        <f>AVERAGE(J2:J14)</f>
        <v>53.153846153846153</v>
      </c>
      <c r="K16" s="11">
        <f t="shared" ref="K16:L16" si="1">AVERAGE(K2:K14)</f>
        <v>9.1438461538461517</v>
      </c>
      <c r="L16" s="11">
        <f t="shared" si="1"/>
        <v>461.69923076923078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4">
        <v>42104</v>
      </c>
      <c r="B17" s="5" t="s">
        <v>7</v>
      </c>
      <c r="C17" s="5" t="s">
        <v>15</v>
      </c>
      <c r="D17" s="5" t="s">
        <v>12</v>
      </c>
      <c r="E17" s="5">
        <v>66</v>
      </c>
      <c r="F17" s="6">
        <v>1.99</v>
      </c>
      <c r="G17" s="6">
        <f t="shared" si="0"/>
        <v>131.34</v>
      </c>
      <c r="H17" s="3"/>
      <c r="I17" s="10" t="s">
        <v>32</v>
      </c>
      <c r="J17" s="11">
        <f>MEDIAN(J2:J14)</f>
        <v>60</v>
      </c>
      <c r="K17" s="11">
        <f t="shared" ref="K17:L17" si="2">MEDIAN(K2:K14)</f>
        <v>4.99</v>
      </c>
      <c r="L17" s="11">
        <f t="shared" si="2"/>
        <v>299.84999999999997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4">
        <v>41985</v>
      </c>
      <c r="B18" s="5" t="s">
        <v>7</v>
      </c>
      <c r="C18" s="5" t="s">
        <v>8</v>
      </c>
      <c r="D18" s="5" t="s">
        <v>12</v>
      </c>
      <c r="E18" s="5">
        <v>67</v>
      </c>
      <c r="F18" s="6">
        <v>1.29</v>
      </c>
      <c r="G18" s="6">
        <f t="shared" si="0"/>
        <v>86.43</v>
      </c>
      <c r="H18" s="3"/>
      <c r="I18" s="10" t="s">
        <v>33</v>
      </c>
      <c r="J18" s="11">
        <f>MODE(J2:J14)</f>
        <v>60</v>
      </c>
      <c r="K18" s="11">
        <f t="shared" ref="K18:L18" si="3">MODE(K2:K14)</f>
        <v>4.99</v>
      </c>
      <c r="L18" s="11" t="e">
        <f t="shared" si="3"/>
        <v>#N/A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4">
        <v>41747</v>
      </c>
      <c r="B19" s="5" t="s">
        <v>7</v>
      </c>
      <c r="C19" s="5" t="s">
        <v>15</v>
      </c>
      <c r="D19" s="5" t="s">
        <v>12</v>
      </c>
      <c r="E19" s="5">
        <v>75</v>
      </c>
      <c r="F19" s="6">
        <v>1.99</v>
      </c>
      <c r="G19" s="6">
        <f t="shared" si="0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4">
        <v>42155</v>
      </c>
      <c r="B20" s="5" t="s">
        <v>7</v>
      </c>
      <c r="C20" s="5" t="s">
        <v>11</v>
      </c>
      <c r="D20" s="5" t="s">
        <v>14</v>
      </c>
      <c r="E20" s="5">
        <v>80</v>
      </c>
      <c r="F20" s="6">
        <v>8.99</v>
      </c>
      <c r="G20" s="6">
        <f t="shared" si="0"/>
        <v>719.2</v>
      </c>
      <c r="H20" s="3"/>
      <c r="I20" s="10" t="s">
        <v>29</v>
      </c>
      <c r="J20" s="11">
        <f>STDEVA(J2:J14)</f>
        <v>30.620924637264391</v>
      </c>
      <c r="K20" s="11">
        <f t="shared" ref="K20:L20" si="4">STDEVA(K2:K14)</f>
        <v>6.5681828264007436</v>
      </c>
      <c r="L20" s="11">
        <f t="shared" si="4"/>
        <v>457.60998696964526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>
        <v>42036</v>
      </c>
      <c r="B21" s="5" t="s">
        <v>7</v>
      </c>
      <c r="C21" s="5" t="s">
        <v>8</v>
      </c>
      <c r="D21" s="5" t="s">
        <v>14</v>
      </c>
      <c r="E21" s="5">
        <v>87</v>
      </c>
      <c r="F21" s="6">
        <v>15</v>
      </c>
      <c r="G21" s="6">
        <f t="shared" si="0"/>
        <v>1305</v>
      </c>
      <c r="H21" s="3"/>
      <c r="I21" s="10" t="s">
        <v>30</v>
      </c>
      <c r="J21" s="11">
        <f>_xlfn.VAR.S(J2:J14)</f>
        <v>937.64102564102541</v>
      </c>
      <c r="K21" s="11">
        <f t="shared" ref="K21:L21" si="5">_xlfn.VAR.S(K2:K14)</f>
        <v>43.141025641025657</v>
      </c>
      <c r="L21" s="11">
        <f t="shared" si="5"/>
        <v>209406.90017435889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>
        <v>41764</v>
      </c>
      <c r="B22" s="5" t="s">
        <v>7</v>
      </c>
      <c r="C22" s="5" t="s">
        <v>13</v>
      </c>
      <c r="D22" s="5" t="s">
        <v>12</v>
      </c>
      <c r="E22" s="5">
        <v>90</v>
      </c>
      <c r="F22" s="6">
        <v>4.99</v>
      </c>
      <c r="G22" s="6">
        <f t="shared" si="0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>
        <v>41815</v>
      </c>
      <c r="B23" s="5" t="s">
        <v>7</v>
      </c>
      <c r="C23" s="5" t="s">
        <v>17</v>
      </c>
      <c r="D23" s="5" t="s">
        <v>12</v>
      </c>
      <c r="E23" s="5">
        <v>90</v>
      </c>
      <c r="F23" s="6">
        <v>4.99</v>
      </c>
      <c r="G23" s="6">
        <f t="shared" si="0"/>
        <v>449.1</v>
      </c>
      <c r="H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>
        <v>42342</v>
      </c>
      <c r="B24" s="5" t="s">
        <v>7</v>
      </c>
      <c r="C24" s="5" t="s">
        <v>13</v>
      </c>
      <c r="D24" s="5" t="s">
        <v>14</v>
      </c>
      <c r="E24" s="5">
        <v>94</v>
      </c>
      <c r="F24" s="6">
        <v>19.989999999999998</v>
      </c>
      <c r="G24" s="6">
        <f t="shared" si="0"/>
        <v>1879.06</v>
      </c>
      <c r="H24" s="3"/>
      <c r="I24" s="13" t="s">
        <v>34</v>
      </c>
      <c r="J24" s="13" t="s">
        <v>35</v>
      </c>
      <c r="K24" s="13" t="s">
        <v>36</v>
      </c>
      <c r="L24" s="13" t="s">
        <v>37</v>
      </c>
      <c r="M24" s="13" t="s">
        <v>38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4">
        <v>41968</v>
      </c>
      <c r="B25" s="5" t="s">
        <v>7</v>
      </c>
      <c r="C25" s="5" t="s">
        <v>10</v>
      </c>
      <c r="D25" s="5" t="s">
        <v>18</v>
      </c>
      <c r="E25" s="5">
        <v>96</v>
      </c>
      <c r="F25" s="6">
        <v>4.99</v>
      </c>
      <c r="G25" s="6">
        <f t="shared" si="0"/>
        <v>479.04</v>
      </c>
      <c r="H25" s="3"/>
      <c r="I25" s="14" t="str">
        <f>CONCATENATE(J25,"",K25)</f>
        <v>Ceal</v>
      </c>
      <c r="J25" s="14" t="str">
        <f>LEFT(B2,2)</f>
        <v>Ce</v>
      </c>
      <c r="K25" s="14" t="str">
        <f>RIGHT(B2,2)</f>
        <v>al</v>
      </c>
      <c r="L25" s="14" t="str">
        <f>SUBSTITUTE(B2,"Central","North",1)</f>
        <v>North</v>
      </c>
      <c r="M25" s="14" t="str">
        <f>LOWER(B2)</f>
        <v>central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>
        <v>42053</v>
      </c>
      <c r="B26" s="5" t="s">
        <v>19</v>
      </c>
      <c r="C26" s="5" t="s">
        <v>20</v>
      </c>
      <c r="D26" s="5" t="s">
        <v>14</v>
      </c>
      <c r="E26" s="5">
        <v>4</v>
      </c>
      <c r="F26" s="6">
        <v>4.99</v>
      </c>
      <c r="G26" s="6">
        <f t="shared" si="0"/>
        <v>19.96</v>
      </c>
      <c r="H26" s="3"/>
      <c r="I26" s="14" t="str">
        <f t="shared" ref="I26:I67" si="6">CONCATENATE(J26,"",K26)</f>
        <v>Ceal</v>
      </c>
      <c r="J26" s="14" t="str">
        <f t="shared" ref="J26:J67" si="7">LEFT(B3,2)</f>
        <v>Ce</v>
      </c>
      <c r="K26" s="14" t="str">
        <f t="shared" ref="K26:K67" si="8">RIGHT(B3,2)</f>
        <v>al</v>
      </c>
      <c r="L26" s="14" t="str">
        <f t="shared" ref="L26:L67" si="9">SUBSTITUTE(B3,"Central","North",1)</f>
        <v>North</v>
      </c>
      <c r="M26" s="14" t="str">
        <f t="shared" ref="M26:M67" si="10">LOWER(B3)</f>
        <v>central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6" ht="15.75" customHeight="1" x14ac:dyDescent="0.25">
      <c r="A27" s="4">
        <v>41951</v>
      </c>
      <c r="B27" s="5" t="s">
        <v>19</v>
      </c>
      <c r="C27" s="5" t="s">
        <v>21</v>
      </c>
      <c r="D27" s="5" t="s">
        <v>16</v>
      </c>
      <c r="E27" s="5">
        <v>15</v>
      </c>
      <c r="F27" s="6">
        <v>19.989999999999998</v>
      </c>
      <c r="G27" s="6">
        <f t="shared" si="0"/>
        <v>299.84999999999997</v>
      </c>
      <c r="H27" s="3"/>
      <c r="I27" s="14" t="str">
        <f t="shared" si="6"/>
        <v>Ceal</v>
      </c>
      <c r="J27" s="14" t="str">
        <f t="shared" si="7"/>
        <v>Ce</v>
      </c>
      <c r="K27" s="14" t="str">
        <f t="shared" si="8"/>
        <v>al</v>
      </c>
      <c r="L27" s="14" t="str">
        <f t="shared" si="9"/>
        <v>North</v>
      </c>
      <c r="M27" s="14" t="str">
        <f t="shared" si="10"/>
        <v>central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6" ht="15.75" customHeight="1" x14ac:dyDescent="0.25">
      <c r="A28" s="4">
        <v>41900</v>
      </c>
      <c r="B28" s="5" t="s">
        <v>19</v>
      </c>
      <c r="C28" s="5" t="s">
        <v>20</v>
      </c>
      <c r="D28" s="5" t="s">
        <v>18</v>
      </c>
      <c r="E28" s="5">
        <v>16</v>
      </c>
      <c r="F28" s="6">
        <v>15.99</v>
      </c>
      <c r="G28" s="6">
        <f t="shared" si="0"/>
        <v>255.84</v>
      </c>
      <c r="H28" s="3"/>
      <c r="I28" s="14" t="str">
        <f t="shared" si="6"/>
        <v>Ceal</v>
      </c>
      <c r="J28" s="14" t="str">
        <f t="shared" si="7"/>
        <v>Ce</v>
      </c>
      <c r="K28" s="14" t="str">
        <f t="shared" si="8"/>
        <v>al</v>
      </c>
      <c r="L28" s="14" t="str">
        <f t="shared" si="9"/>
        <v>North</v>
      </c>
      <c r="M28" s="14" t="str">
        <f t="shared" si="10"/>
        <v>central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6" ht="15.75" customHeight="1" x14ac:dyDescent="0.25">
      <c r="A29" s="4">
        <v>41832</v>
      </c>
      <c r="B29" s="5" t="s">
        <v>19</v>
      </c>
      <c r="C29" s="5" t="s">
        <v>22</v>
      </c>
      <c r="D29" s="5" t="s">
        <v>14</v>
      </c>
      <c r="E29" s="5">
        <v>29</v>
      </c>
      <c r="F29" s="6">
        <v>1.99</v>
      </c>
      <c r="G29" s="6">
        <f t="shared" si="0"/>
        <v>57.71</v>
      </c>
      <c r="H29" s="3"/>
      <c r="I29" s="14" t="str">
        <f t="shared" si="6"/>
        <v>Ceal</v>
      </c>
      <c r="J29" s="14" t="str">
        <f t="shared" si="7"/>
        <v>Ce</v>
      </c>
      <c r="K29" s="14" t="str">
        <f t="shared" si="8"/>
        <v>al</v>
      </c>
      <c r="L29" s="14" t="str">
        <f t="shared" si="9"/>
        <v>North</v>
      </c>
      <c r="M29" s="14" t="str">
        <f t="shared" si="10"/>
        <v>central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6" ht="15.75" customHeight="1" x14ac:dyDescent="0.25">
      <c r="A30" s="4">
        <v>41866</v>
      </c>
      <c r="B30" s="5" t="s">
        <v>19</v>
      </c>
      <c r="C30" s="5" t="s">
        <v>20</v>
      </c>
      <c r="D30" s="5" t="s">
        <v>12</v>
      </c>
      <c r="E30" s="5">
        <v>35</v>
      </c>
      <c r="F30" s="6">
        <v>4.99</v>
      </c>
      <c r="G30" s="6">
        <f t="shared" si="0"/>
        <v>174.65</v>
      </c>
      <c r="H30" s="3"/>
      <c r="I30" s="14" t="str">
        <f t="shared" si="6"/>
        <v>Ceal</v>
      </c>
      <c r="J30" s="14" t="str">
        <f t="shared" si="7"/>
        <v>Ce</v>
      </c>
      <c r="K30" s="14" t="str">
        <f t="shared" si="8"/>
        <v>al</v>
      </c>
      <c r="L30" s="14" t="str">
        <f t="shared" si="9"/>
        <v>North</v>
      </c>
      <c r="M30" s="14" t="str">
        <f t="shared" si="10"/>
        <v>central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6" ht="15.75" customHeight="1" x14ac:dyDescent="0.25">
      <c r="A31" s="4">
        <v>41730</v>
      </c>
      <c r="B31" s="5" t="s">
        <v>19</v>
      </c>
      <c r="C31" s="5" t="s">
        <v>20</v>
      </c>
      <c r="D31" s="5" t="s">
        <v>14</v>
      </c>
      <c r="E31" s="5">
        <v>60</v>
      </c>
      <c r="F31" s="6">
        <v>4.99</v>
      </c>
      <c r="G31" s="6">
        <f t="shared" si="0"/>
        <v>299.40000000000003</v>
      </c>
      <c r="H31" s="3"/>
      <c r="I31" s="14" t="str">
        <f t="shared" si="6"/>
        <v>Ceal</v>
      </c>
      <c r="J31" s="14" t="str">
        <f t="shared" si="7"/>
        <v>Ce</v>
      </c>
      <c r="K31" s="14" t="str">
        <f t="shared" si="8"/>
        <v>al</v>
      </c>
      <c r="L31" s="14" t="str">
        <f t="shared" si="9"/>
        <v>North</v>
      </c>
      <c r="M31" s="14" t="str">
        <f t="shared" si="10"/>
        <v>central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6" ht="15.75" customHeight="1" x14ac:dyDescent="0.25">
      <c r="A32" s="4">
        <v>41798</v>
      </c>
      <c r="B32" s="5" t="s">
        <v>19</v>
      </c>
      <c r="C32" s="5" t="s">
        <v>20</v>
      </c>
      <c r="D32" s="5" t="s">
        <v>14</v>
      </c>
      <c r="E32" s="5">
        <v>60</v>
      </c>
      <c r="F32" s="6">
        <v>8.99</v>
      </c>
      <c r="G32" s="6">
        <f t="shared" si="0"/>
        <v>539.4</v>
      </c>
      <c r="H32" s="3"/>
      <c r="I32" s="14" t="str">
        <f t="shared" si="6"/>
        <v>Ceal</v>
      </c>
      <c r="J32" s="14" t="str">
        <f t="shared" si="7"/>
        <v>Ce</v>
      </c>
      <c r="K32" s="14" t="str">
        <f t="shared" si="8"/>
        <v>al</v>
      </c>
      <c r="L32" s="14" t="str">
        <f t="shared" si="9"/>
        <v>North</v>
      </c>
      <c r="M32" s="14" t="str">
        <f t="shared" si="10"/>
        <v>central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6" ht="15.75" customHeight="1" x14ac:dyDescent="0.25">
      <c r="A33" s="4">
        <v>42189</v>
      </c>
      <c r="B33" s="5" t="s">
        <v>19</v>
      </c>
      <c r="C33" s="5" t="s">
        <v>20</v>
      </c>
      <c r="D33" s="5" t="s">
        <v>18</v>
      </c>
      <c r="E33" s="5">
        <v>62</v>
      </c>
      <c r="F33" s="6">
        <v>4.99</v>
      </c>
      <c r="G33" s="6">
        <f t="shared" si="0"/>
        <v>309.38</v>
      </c>
      <c r="H33" s="3"/>
      <c r="I33" s="14" t="str">
        <f t="shared" si="6"/>
        <v>Ceal</v>
      </c>
      <c r="J33" s="14" t="str">
        <f t="shared" si="7"/>
        <v>Ce</v>
      </c>
      <c r="K33" s="14" t="str">
        <f t="shared" si="8"/>
        <v>al</v>
      </c>
      <c r="L33" s="14" t="str">
        <f t="shared" si="9"/>
        <v>North</v>
      </c>
      <c r="M33" s="14" t="str">
        <f t="shared" si="10"/>
        <v>central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6" ht="15.75" customHeight="1" x14ac:dyDescent="0.25">
      <c r="A34" s="4">
        <v>41934</v>
      </c>
      <c r="B34" s="5" t="s">
        <v>19</v>
      </c>
      <c r="C34" s="5" t="s">
        <v>20</v>
      </c>
      <c r="D34" s="5" t="s">
        <v>16</v>
      </c>
      <c r="E34" s="5">
        <v>64</v>
      </c>
      <c r="F34" s="6">
        <v>8.99</v>
      </c>
      <c r="G34" s="6">
        <f t="shared" si="0"/>
        <v>575.36</v>
      </c>
      <c r="H34" s="3"/>
      <c r="I34" s="14" t="str">
        <f t="shared" si="6"/>
        <v>Ceal</v>
      </c>
      <c r="J34" s="14" t="str">
        <f t="shared" si="7"/>
        <v>Ce</v>
      </c>
      <c r="K34" s="14" t="str">
        <f t="shared" si="8"/>
        <v>al</v>
      </c>
      <c r="L34" s="14" t="str">
        <f t="shared" si="9"/>
        <v>North</v>
      </c>
      <c r="M34" s="14" t="str">
        <f t="shared" si="10"/>
        <v>central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6" ht="15.75" customHeight="1" x14ac:dyDescent="0.25">
      <c r="A35" s="4">
        <v>42002</v>
      </c>
      <c r="B35" s="5" t="s">
        <v>19</v>
      </c>
      <c r="C35" s="5" t="s">
        <v>21</v>
      </c>
      <c r="D35" s="5" t="s">
        <v>18</v>
      </c>
      <c r="E35" s="5">
        <v>74</v>
      </c>
      <c r="F35" s="6">
        <v>15.99</v>
      </c>
      <c r="G35" s="6">
        <f t="shared" si="0"/>
        <v>1183.26</v>
      </c>
      <c r="H35" s="3"/>
      <c r="I35" s="14" t="str">
        <f t="shared" si="6"/>
        <v>Ceal</v>
      </c>
      <c r="J35" s="14" t="str">
        <f t="shared" si="7"/>
        <v>Ce</v>
      </c>
      <c r="K35" s="14" t="str">
        <f t="shared" si="8"/>
        <v>al</v>
      </c>
      <c r="L35" s="14" t="str">
        <f t="shared" si="9"/>
        <v>North</v>
      </c>
      <c r="M35" s="14" t="str">
        <f t="shared" si="10"/>
        <v>central</v>
      </c>
      <c r="N35" s="3"/>
      <c r="O35" s="3"/>
      <c r="P35" s="3"/>
      <c r="Q35" s="3"/>
      <c r="R35" s="3"/>
      <c r="S35" s="3"/>
      <c r="T35" s="3"/>
      <c r="U35" s="3"/>
    </row>
    <row r="36" spans="1:26" ht="15.75" customHeight="1" x14ac:dyDescent="0.25">
      <c r="A36" s="4">
        <v>41849</v>
      </c>
      <c r="B36" s="5" t="s">
        <v>19</v>
      </c>
      <c r="C36" s="5" t="s">
        <v>21</v>
      </c>
      <c r="D36" s="5" t="s">
        <v>14</v>
      </c>
      <c r="E36" s="5">
        <v>81</v>
      </c>
      <c r="F36" s="6">
        <v>19.989999999999998</v>
      </c>
      <c r="G36" s="6">
        <f t="shared" si="0"/>
        <v>1619.1899999999998</v>
      </c>
      <c r="H36" s="3"/>
      <c r="I36" s="14" t="str">
        <f t="shared" si="6"/>
        <v>Ceal</v>
      </c>
      <c r="J36" s="14" t="str">
        <f t="shared" si="7"/>
        <v>Ce</v>
      </c>
      <c r="K36" s="14" t="str">
        <f t="shared" si="8"/>
        <v>al</v>
      </c>
      <c r="L36" s="14" t="str">
        <f t="shared" si="9"/>
        <v>North</v>
      </c>
      <c r="M36" s="14" t="str">
        <f t="shared" si="10"/>
        <v>central</v>
      </c>
      <c r="N36" s="3"/>
      <c r="O36" s="3"/>
      <c r="P36" s="3"/>
      <c r="Q36" s="3"/>
      <c r="R36" s="3"/>
      <c r="S36" s="3"/>
      <c r="T36" s="3"/>
      <c r="U36" s="3"/>
    </row>
    <row r="37" spans="1:26" ht="15.75" customHeight="1" x14ac:dyDescent="0.25">
      <c r="A37" s="4">
        <v>41645</v>
      </c>
      <c r="B37" s="5" t="s">
        <v>19</v>
      </c>
      <c r="C37" s="5" t="s">
        <v>20</v>
      </c>
      <c r="D37" s="5" t="s">
        <v>12</v>
      </c>
      <c r="E37" s="5">
        <v>95</v>
      </c>
      <c r="F37" s="6">
        <v>1.99</v>
      </c>
      <c r="G37" s="6">
        <f t="shared" si="0"/>
        <v>189.05</v>
      </c>
      <c r="H37" s="3"/>
      <c r="I37" s="14" t="str">
        <f t="shared" si="6"/>
        <v>Ceal</v>
      </c>
      <c r="J37" s="14" t="str">
        <f t="shared" si="7"/>
        <v>Ce</v>
      </c>
      <c r="K37" s="14" t="str">
        <f t="shared" si="8"/>
        <v>al</v>
      </c>
      <c r="L37" s="14" t="str">
        <f t="shared" si="9"/>
        <v>North</v>
      </c>
      <c r="M37" s="14" t="str">
        <f t="shared" si="10"/>
        <v>central</v>
      </c>
      <c r="N37" s="3"/>
      <c r="O37" s="3"/>
      <c r="P37" s="3"/>
      <c r="Q37" s="3"/>
      <c r="R37" s="3"/>
      <c r="S37" s="3"/>
      <c r="T37" s="3"/>
      <c r="U37" s="3"/>
    </row>
    <row r="38" spans="1:26" ht="15.75" customHeight="1" x14ac:dyDescent="0.25">
      <c r="A38" s="4">
        <v>42121</v>
      </c>
      <c r="B38" s="5" t="s">
        <v>19</v>
      </c>
      <c r="C38" s="5" t="s">
        <v>22</v>
      </c>
      <c r="D38" s="5" t="s">
        <v>16</v>
      </c>
      <c r="E38" s="5">
        <v>96</v>
      </c>
      <c r="F38" s="6">
        <v>4.99</v>
      </c>
      <c r="G38" s="6">
        <f t="shared" si="0"/>
        <v>479.04</v>
      </c>
      <c r="H38" s="3"/>
      <c r="I38" s="14" t="str">
        <f t="shared" si="6"/>
        <v>Ceal</v>
      </c>
      <c r="J38" s="14" t="str">
        <f t="shared" si="7"/>
        <v>Ce</v>
      </c>
      <c r="K38" s="14" t="str">
        <f t="shared" si="8"/>
        <v>al</v>
      </c>
      <c r="L38" s="14" t="str">
        <f t="shared" si="9"/>
        <v>North</v>
      </c>
      <c r="M38" s="14" t="str">
        <f t="shared" si="10"/>
        <v>central</v>
      </c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6" ht="15.75" customHeight="1" x14ac:dyDescent="0.25">
      <c r="A39" s="4">
        <v>42240</v>
      </c>
      <c r="B39" s="5" t="s">
        <v>23</v>
      </c>
      <c r="C39" s="5" t="s">
        <v>24</v>
      </c>
      <c r="D39" s="5" t="s">
        <v>9</v>
      </c>
      <c r="E39" s="5">
        <v>3</v>
      </c>
      <c r="F39" s="6">
        <v>275</v>
      </c>
      <c r="G39" s="6">
        <f t="shared" si="0"/>
        <v>825</v>
      </c>
      <c r="H39" s="3"/>
      <c r="I39" s="14" t="str">
        <f t="shared" si="6"/>
        <v>Ceal</v>
      </c>
      <c r="J39" s="14" t="str">
        <f t="shared" si="7"/>
        <v>Ce</v>
      </c>
      <c r="K39" s="14" t="str">
        <f t="shared" si="8"/>
        <v>al</v>
      </c>
      <c r="L39" s="14" t="str">
        <f t="shared" si="9"/>
        <v>North</v>
      </c>
      <c r="M39" s="14" t="str">
        <f t="shared" si="10"/>
        <v>central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4">
        <v>42070</v>
      </c>
      <c r="B40" s="5" t="s">
        <v>23</v>
      </c>
      <c r="C40" s="5" t="s">
        <v>24</v>
      </c>
      <c r="D40" s="5" t="s">
        <v>14</v>
      </c>
      <c r="E40" s="5">
        <v>7</v>
      </c>
      <c r="F40" s="6">
        <v>19.989999999999998</v>
      </c>
      <c r="G40" s="6">
        <f t="shared" si="0"/>
        <v>139.92999999999998</v>
      </c>
      <c r="H40" s="3"/>
      <c r="I40" s="14" t="str">
        <f t="shared" si="6"/>
        <v>Ceal</v>
      </c>
      <c r="J40" s="14" t="str">
        <f t="shared" si="7"/>
        <v>Ce</v>
      </c>
      <c r="K40" s="14" t="str">
        <f t="shared" si="8"/>
        <v>al</v>
      </c>
      <c r="L40" s="14" t="str">
        <f t="shared" si="9"/>
        <v>North</v>
      </c>
      <c r="M40" s="14" t="str">
        <f t="shared" si="10"/>
        <v>central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4">
        <v>41781</v>
      </c>
      <c r="B41" s="5" t="s">
        <v>23</v>
      </c>
      <c r="C41" s="5" t="s">
        <v>25</v>
      </c>
      <c r="D41" s="5" t="s">
        <v>12</v>
      </c>
      <c r="E41" s="5">
        <v>32</v>
      </c>
      <c r="F41" s="6">
        <v>1.99</v>
      </c>
      <c r="G41" s="6">
        <f t="shared" si="0"/>
        <v>63.68</v>
      </c>
      <c r="H41" s="3"/>
      <c r="I41" s="14" t="str">
        <f t="shared" si="6"/>
        <v>Ceal</v>
      </c>
      <c r="J41" s="14" t="str">
        <f t="shared" si="7"/>
        <v>Ce</v>
      </c>
      <c r="K41" s="14" t="str">
        <f t="shared" si="8"/>
        <v>al</v>
      </c>
      <c r="L41" s="14" t="str">
        <f t="shared" si="9"/>
        <v>North</v>
      </c>
      <c r="M41" s="14" t="str">
        <f t="shared" si="10"/>
        <v>central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4">
        <v>41713</v>
      </c>
      <c r="B42" s="5" t="s">
        <v>23</v>
      </c>
      <c r="C42" s="5" t="s">
        <v>24</v>
      </c>
      <c r="D42" s="5" t="s">
        <v>12</v>
      </c>
      <c r="E42" s="5">
        <v>56</v>
      </c>
      <c r="F42" s="6">
        <v>2.99</v>
      </c>
      <c r="G42" s="6">
        <f t="shared" si="0"/>
        <v>167.44</v>
      </c>
      <c r="H42" s="3"/>
      <c r="I42" s="14" t="str">
        <f t="shared" si="6"/>
        <v>Ceal</v>
      </c>
      <c r="J42" s="14" t="str">
        <f t="shared" si="7"/>
        <v>Ce</v>
      </c>
      <c r="K42" s="14" t="str">
        <f t="shared" si="8"/>
        <v>al</v>
      </c>
      <c r="L42" s="14" t="str">
        <f t="shared" si="9"/>
        <v>North</v>
      </c>
      <c r="M42" s="14" t="str">
        <f t="shared" si="10"/>
        <v>central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4">
        <v>42291</v>
      </c>
      <c r="B43" s="5" t="s">
        <v>23</v>
      </c>
      <c r="C43" s="5" t="s">
        <v>25</v>
      </c>
      <c r="D43" s="5" t="s">
        <v>14</v>
      </c>
      <c r="E43" s="5">
        <v>57</v>
      </c>
      <c r="F43" s="6">
        <v>19.989999999999998</v>
      </c>
      <c r="G43" s="6">
        <f t="shared" si="0"/>
        <v>1139.4299999999998</v>
      </c>
      <c r="H43" s="3"/>
      <c r="I43" s="14" t="str">
        <f t="shared" si="6"/>
        <v>Ceal</v>
      </c>
      <c r="J43" s="14" t="str">
        <f t="shared" si="7"/>
        <v>Ce</v>
      </c>
      <c r="K43" s="14" t="str">
        <f t="shared" si="8"/>
        <v>al</v>
      </c>
      <c r="L43" s="14" t="str">
        <f t="shared" si="9"/>
        <v>North</v>
      </c>
      <c r="M43" s="14" t="str">
        <f t="shared" si="10"/>
        <v>central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4">
        <v>42274</v>
      </c>
      <c r="B44" s="5" t="s">
        <v>23</v>
      </c>
      <c r="C44" s="5" t="s">
        <v>24</v>
      </c>
      <c r="D44" s="5" t="s">
        <v>16</v>
      </c>
      <c r="E44" s="5">
        <v>76</v>
      </c>
      <c r="F44" s="6">
        <v>1.99</v>
      </c>
      <c r="G44" s="6">
        <f t="shared" si="0"/>
        <v>151.24</v>
      </c>
      <c r="H44" s="3"/>
      <c r="I44" s="14" t="str">
        <f t="shared" si="6"/>
        <v>Ceal</v>
      </c>
      <c r="J44" s="14" t="str">
        <f t="shared" si="7"/>
        <v>Ce</v>
      </c>
      <c r="K44" s="14" t="str">
        <f t="shared" si="8"/>
        <v>al</v>
      </c>
      <c r="L44" s="14" t="str">
        <f t="shared" si="9"/>
        <v>North</v>
      </c>
      <c r="M44" s="14" t="str">
        <f t="shared" si="10"/>
        <v>central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3"/>
      <c r="I45" s="14" t="str">
        <f t="shared" si="6"/>
        <v>Ceal</v>
      </c>
      <c r="J45" s="14" t="str">
        <f t="shared" si="7"/>
        <v>Ce</v>
      </c>
      <c r="K45" s="14" t="str">
        <f t="shared" si="8"/>
        <v>al</v>
      </c>
      <c r="L45" s="14" t="str">
        <f t="shared" si="9"/>
        <v>North</v>
      </c>
      <c r="M45" s="14" t="str">
        <f t="shared" si="10"/>
        <v>central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7"/>
      <c r="B46" s="8"/>
      <c r="C46" s="7"/>
      <c r="D46" s="9" t="s">
        <v>26</v>
      </c>
      <c r="E46" s="6">
        <f>AVERAGE(E2:E44)</f>
        <v>49.325581395348834</v>
      </c>
      <c r="F46" s="6">
        <f>AVERAGE(F2:F44)</f>
        <v>20.308604651162799</v>
      </c>
      <c r="G46" s="6">
        <f>AVERAGE(G2:G44)</f>
        <v>456.46232558139531</v>
      </c>
      <c r="H46" s="3"/>
      <c r="I46" s="14" t="str">
        <f t="shared" si="6"/>
        <v>Ceal</v>
      </c>
      <c r="J46" s="14" t="str">
        <f t="shared" si="7"/>
        <v>Ce</v>
      </c>
      <c r="K46" s="14" t="str">
        <f t="shared" si="8"/>
        <v>al</v>
      </c>
      <c r="L46" s="14" t="str">
        <f t="shared" si="9"/>
        <v>North</v>
      </c>
      <c r="M46" s="14" t="str">
        <f t="shared" si="10"/>
        <v>central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7"/>
      <c r="B47" s="7"/>
      <c r="C47" s="7"/>
      <c r="D47" s="9" t="s">
        <v>27</v>
      </c>
      <c r="E47" s="6">
        <f>MEDIAN(E2:E44)</f>
        <v>53</v>
      </c>
      <c r="F47" s="6">
        <f t="shared" ref="F47:G47" si="11">MEDIAN(F2:F44)</f>
        <v>4.99</v>
      </c>
      <c r="G47" s="6">
        <f t="shared" si="11"/>
        <v>299.40000000000003</v>
      </c>
      <c r="H47" s="3"/>
      <c r="I47" s="14" t="str">
        <f t="shared" si="6"/>
        <v>Ceal</v>
      </c>
      <c r="J47" s="14" t="str">
        <f t="shared" si="7"/>
        <v>Ce</v>
      </c>
      <c r="K47" s="14" t="str">
        <f t="shared" si="8"/>
        <v>al</v>
      </c>
      <c r="L47" s="14" t="str">
        <f t="shared" si="9"/>
        <v>North</v>
      </c>
      <c r="M47" s="14" t="str">
        <f t="shared" si="10"/>
        <v>central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7"/>
      <c r="B48" s="7"/>
      <c r="C48" s="7"/>
      <c r="D48" s="9" t="s">
        <v>28</v>
      </c>
      <c r="E48" s="6">
        <f>MODE(E2:E44)</f>
        <v>7</v>
      </c>
      <c r="F48" s="6">
        <f t="shared" ref="F48:G48" si="12">MODE(F2:F44)</f>
        <v>4.99</v>
      </c>
      <c r="G48" s="6">
        <f t="shared" si="12"/>
        <v>449.1</v>
      </c>
      <c r="H48" s="3"/>
      <c r="I48" s="14" t="str">
        <f t="shared" si="6"/>
        <v>Ceal</v>
      </c>
      <c r="J48" s="14" t="str">
        <f t="shared" si="7"/>
        <v>Ce</v>
      </c>
      <c r="K48" s="14" t="str">
        <f t="shared" si="8"/>
        <v>al</v>
      </c>
      <c r="L48" s="14" t="str">
        <f t="shared" si="9"/>
        <v>North</v>
      </c>
      <c r="M48" s="14" t="str">
        <f t="shared" si="10"/>
        <v>central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3"/>
      <c r="I49" s="14" t="str">
        <f t="shared" si="6"/>
        <v>East</v>
      </c>
      <c r="J49" s="14" t="str">
        <f t="shared" si="7"/>
        <v>Ea</v>
      </c>
      <c r="K49" s="14" t="str">
        <f t="shared" si="8"/>
        <v>st</v>
      </c>
      <c r="L49" s="14" t="str">
        <f t="shared" si="9"/>
        <v>East</v>
      </c>
      <c r="M49" s="14" t="str">
        <f t="shared" si="10"/>
        <v>east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7"/>
      <c r="B50" s="7"/>
      <c r="C50" s="7"/>
      <c r="D50" s="10" t="s">
        <v>29</v>
      </c>
      <c r="E50" s="12">
        <f>_xlfn.STDEV.S(E2:E44)</f>
        <v>30.078247899067208</v>
      </c>
      <c r="F50" s="12">
        <f t="shared" ref="F50:G50" si="13">_xlfn.STDEV.S(F2:F44)</f>
        <v>47.345117693751853</v>
      </c>
      <c r="G50" s="12">
        <f t="shared" si="13"/>
        <v>447.02210384167165</v>
      </c>
      <c r="H50" s="3"/>
      <c r="I50" s="14" t="str">
        <f t="shared" si="6"/>
        <v>East</v>
      </c>
      <c r="J50" s="14" t="str">
        <f t="shared" si="7"/>
        <v>Ea</v>
      </c>
      <c r="K50" s="14" t="str">
        <f t="shared" si="8"/>
        <v>st</v>
      </c>
      <c r="L50" s="14" t="str">
        <f t="shared" si="9"/>
        <v>East</v>
      </c>
      <c r="M50" s="14" t="str">
        <f t="shared" si="10"/>
        <v>east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7"/>
      <c r="B51" s="7"/>
      <c r="C51" s="7"/>
      <c r="D51" s="10" t="s">
        <v>30</v>
      </c>
      <c r="E51" s="12">
        <f>_xlfn.VAR.S(E2:E44)</f>
        <v>904.70099667774082</v>
      </c>
      <c r="F51" s="12">
        <f t="shared" ref="F51:G51" si="14">_xlfn.VAR.S(F2:F44)</f>
        <v>2241.5601694352149</v>
      </c>
      <c r="G51" s="12">
        <f t="shared" si="14"/>
        <v>199828.76132303427</v>
      </c>
      <c r="H51" s="3"/>
      <c r="I51" s="14" t="str">
        <f t="shared" si="6"/>
        <v>East</v>
      </c>
      <c r="J51" s="14" t="str">
        <f t="shared" si="7"/>
        <v>Ea</v>
      </c>
      <c r="K51" s="14" t="str">
        <f t="shared" si="8"/>
        <v>st</v>
      </c>
      <c r="L51" s="14" t="str">
        <f t="shared" si="9"/>
        <v>East</v>
      </c>
      <c r="M51" s="14" t="str">
        <f t="shared" si="10"/>
        <v>east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3"/>
      <c r="I52" s="14" t="str">
        <f t="shared" si="6"/>
        <v>East</v>
      </c>
      <c r="J52" s="14" t="str">
        <f t="shared" si="7"/>
        <v>Ea</v>
      </c>
      <c r="K52" s="14" t="str">
        <f t="shared" si="8"/>
        <v>st</v>
      </c>
      <c r="L52" s="14" t="str">
        <f t="shared" si="9"/>
        <v>East</v>
      </c>
      <c r="M52" s="14" t="str">
        <f t="shared" si="10"/>
        <v>east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7"/>
      <c r="B53" s="7"/>
      <c r="C53" s="7"/>
      <c r="D53" s="18"/>
      <c r="E53" s="16" t="s">
        <v>7</v>
      </c>
      <c r="F53" s="16" t="s">
        <v>40</v>
      </c>
      <c r="G53" s="16" t="s">
        <v>23</v>
      </c>
      <c r="H53" s="3"/>
      <c r="I53" s="14" t="str">
        <f t="shared" si="6"/>
        <v>East</v>
      </c>
      <c r="J53" s="14" t="str">
        <f t="shared" si="7"/>
        <v>Ea</v>
      </c>
      <c r="K53" s="14" t="str">
        <f t="shared" si="8"/>
        <v>st</v>
      </c>
      <c r="L53" s="14" t="str">
        <f t="shared" si="9"/>
        <v>East</v>
      </c>
      <c r="M53" s="14" t="str">
        <f t="shared" si="10"/>
        <v>east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7"/>
      <c r="B54" s="7"/>
      <c r="C54" s="7"/>
      <c r="D54" s="16" t="s">
        <v>39</v>
      </c>
      <c r="E54" s="17">
        <f>SUM(G2:G25)</f>
        <v>11139.07</v>
      </c>
      <c r="F54" s="17">
        <f>SUM(G26:G38)</f>
        <v>6002.09</v>
      </c>
      <c r="G54" s="17">
        <f>SUM(G39:G44)</f>
        <v>2486.7199999999993</v>
      </c>
      <c r="H54" s="3"/>
      <c r="I54" s="14" t="str">
        <f t="shared" si="6"/>
        <v>East</v>
      </c>
      <c r="J54" s="14" t="str">
        <f t="shared" si="7"/>
        <v>Ea</v>
      </c>
      <c r="K54" s="14" t="str">
        <f t="shared" si="8"/>
        <v>st</v>
      </c>
      <c r="L54" s="14" t="str">
        <f t="shared" si="9"/>
        <v>East</v>
      </c>
      <c r="M54" s="14" t="str">
        <f t="shared" si="10"/>
        <v>east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3"/>
      <c r="I55" s="14" t="str">
        <f t="shared" si="6"/>
        <v>East</v>
      </c>
      <c r="J55" s="14" t="str">
        <f t="shared" si="7"/>
        <v>Ea</v>
      </c>
      <c r="K55" s="14" t="str">
        <f t="shared" si="8"/>
        <v>st</v>
      </c>
      <c r="L55" s="14" t="str">
        <f t="shared" si="9"/>
        <v>East</v>
      </c>
      <c r="M55" s="14" t="str">
        <f t="shared" si="10"/>
        <v>east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7"/>
      <c r="B56" s="7"/>
      <c r="C56" s="7"/>
      <c r="D56" s="16" t="s">
        <v>3</v>
      </c>
      <c r="E56" s="16" t="s">
        <v>41</v>
      </c>
      <c r="F56" s="16" t="s">
        <v>56</v>
      </c>
      <c r="G56" s="7"/>
      <c r="H56" s="3"/>
      <c r="I56" s="14" t="str">
        <f t="shared" si="6"/>
        <v>East</v>
      </c>
      <c r="J56" s="14" t="str">
        <f t="shared" si="7"/>
        <v>Ea</v>
      </c>
      <c r="K56" s="14" t="str">
        <f t="shared" si="8"/>
        <v>st</v>
      </c>
      <c r="L56" s="14" t="str">
        <f t="shared" si="9"/>
        <v>East</v>
      </c>
      <c r="M56" s="14" t="str">
        <f t="shared" si="10"/>
        <v>east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7"/>
      <c r="B57" s="7"/>
      <c r="C57" s="7"/>
      <c r="D57" s="19" t="s">
        <v>14</v>
      </c>
      <c r="E57" s="15">
        <f>AVERAGEIF(D2:D44,D57,G2:G44)</f>
        <v>638.51</v>
      </c>
      <c r="F57" s="12">
        <f>COUNTIF(D2:D44,D57)</f>
        <v>15</v>
      </c>
      <c r="G57" s="7"/>
      <c r="H57" s="3"/>
      <c r="I57" s="14" t="str">
        <f t="shared" si="6"/>
        <v>East</v>
      </c>
      <c r="J57" s="14" t="str">
        <f t="shared" si="7"/>
        <v>Ea</v>
      </c>
      <c r="K57" s="14" t="str">
        <f t="shared" si="8"/>
        <v>st</v>
      </c>
      <c r="L57" s="14" t="str">
        <f t="shared" si="9"/>
        <v>East</v>
      </c>
      <c r="M57" s="14" t="str">
        <f t="shared" si="10"/>
        <v>east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7"/>
      <c r="B58" s="7"/>
      <c r="C58" s="7"/>
      <c r="D58" s="19" t="s">
        <v>9</v>
      </c>
      <c r="E58" s="15">
        <f ca="1">AVERAGEIF(D2:D45,D58,G3:G45)</f>
        <v>257.98666666666662</v>
      </c>
      <c r="F58" s="12">
        <f>COUNTIF(D2:D45,D58)</f>
        <v>3</v>
      </c>
      <c r="G58" s="7"/>
      <c r="H58" s="3"/>
      <c r="I58" s="14" t="str">
        <f t="shared" si="6"/>
        <v>East</v>
      </c>
      <c r="J58" s="14" t="str">
        <f t="shared" si="7"/>
        <v>Ea</v>
      </c>
      <c r="K58" s="14" t="str">
        <f t="shared" si="8"/>
        <v>st</v>
      </c>
      <c r="L58" s="14" t="str">
        <f t="shared" si="9"/>
        <v>East</v>
      </c>
      <c r="M58" s="14" t="str">
        <f t="shared" si="10"/>
        <v>east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7"/>
      <c r="B59" s="7"/>
      <c r="C59" s="7"/>
      <c r="D59" s="19" t="s">
        <v>16</v>
      </c>
      <c r="E59" s="15">
        <f ca="1">AVERAGEIF(D2:D46,D59,G4:G46)</f>
        <v>482.60246511627901</v>
      </c>
      <c r="F59" s="12">
        <f>COUNTIF(D2:D46,D59)</f>
        <v>5</v>
      </c>
      <c r="G59" s="7"/>
      <c r="H59" s="3"/>
      <c r="I59" s="14" t="str">
        <f t="shared" si="6"/>
        <v>East</v>
      </c>
      <c r="J59" s="14" t="str">
        <f t="shared" si="7"/>
        <v>Ea</v>
      </c>
      <c r="K59" s="14" t="str">
        <f t="shared" si="8"/>
        <v>st</v>
      </c>
      <c r="L59" s="14" t="str">
        <f t="shared" si="9"/>
        <v>East</v>
      </c>
      <c r="M59" s="14" t="str">
        <f t="shared" si="10"/>
        <v>east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7"/>
      <c r="B60" s="7"/>
      <c r="C60" s="7"/>
      <c r="D60" s="19" t="s">
        <v>18</v>
      </c>
      <c r="E60" s="15">
        <f ca="1">AVERAGEIF(D2:D47,D60,G5:G47)</f>
        <v>454.79428571428571</v>
      </c>
      <c r="F60" s="12">
        <f>COUNTIF(D2:D47,D60)</f>
        <v>7</v>
      </c>
      <c r="G60" s="7"/>
      <c r="H60" s="3"/>
      <c r="I60" s="14" t="str">
        <f t="shared" si="6"/>
        <v>East</v>
      </c>
      <c r="J60" s="14" t="str">
        <f t="shared" si="7"/>
        <v>Ea</v>
      </c>
      <c r="K60" s="14" t="str">
        <f t="shared" si="8"/>
        <v>st</v>
      </c>
      <c r="L60" s="14" t="str">
        <f t="shared" si="9"/>
        <v>East</v>
      </c>
      <c r="M60" s="14" t="str">
        <f t="shared" si="10"/>
        <v>east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7"/>
      <c r="B61" s="7"/>
      <c r="C61" s="7"/>
      <c r="D61" s="19" t="s">
        <v>12</v>
      </c>
      <c r="E61" s="15">
        <f ca="1">AVERAGEIF(D2:D48,D61,G6:G48)</f>
        <v>370.71852713178288</v>
      </c>
      <c r="F61" s="12">
        <f>COUNTIF(D2:D48,D61)</f>
        <v>13</v>
      </c>
      <c r="G61" s="7"/>
      <c r="H61" s="3"/>
      <c r="I61" s="14" t="str">
        <f t="shared" si="6"/>
        <v>East</v>
      </c>
      <c r="J61" s="14" t="str">
        <f t="shared" si="7"/>
        <v>Ea</v>
      </c>
      <c r="K61" s="14" t="str">
        <f t="shared" si="8"/>
        <v>st</v>
      </c>
      <c r="L61" s="14" t="str">
        <f t="shared" si="9"/>
        <v>East</v>
      </c>
      <c r="M61" s="14" t="str">
        <f t="shared" si="10"/>
        <v>east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3"/>
      <c r="I62" s="14" t="str">
        <f t="shared" si="6"/>
        <v>West</v>
      </c>
      <c r="J62" s="14" t="str">
        <f t="shared" si="7"/>
        <v>We</v>
      </c>
      <c r="K62" s="14" t="str">
        <f t="shared" si="8"/>
        <v>st</v>
      </c>
      <c r="L62" s="14" t="str">
        <f t="shared" si="9"/>
        <v>West</v>
      </c>
      <c r="M62" s="14" t="str">
        <f t="shared" si="10"/>
        <v>west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7"/>
      <c r="B63" s="7"/>
      <c r="C63" s="7"/>
      <c r="D63" s="7"/>
      <c r="E63" s="16" t="s">
        <v>42</v>
      </c>
      <c r="F63" s="16" t="s">
        <v>43</v>
      </c>
      <c r="G63" s="16" t="s">
        <v>44</v>
      </c>
      <c r="H63" s="3"/>
      <c r="I63" s="14" t="str">
        <f t="shared" si="6"/>
        <v>West</v>
      </c>
      <c r="J63" s="14" t="str">
        <f t="shared" si="7"/>
        <v>We</v>
      </c>
      <c r="K63" s="14" t="str">
        <f t="shared" si="8"/>
        <v>st</v>
      </c>
      <c r="L63" s="14" t="str">
        <f t="shared" si="9"/>
        <v>West</v>
      </c>
      <c r="M63" s="14" t="str">
        <f t="shared" si="10"/>
        <v>west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7"/>
      <c r="B64" s="7"/>
      <c r="C64" s="7"/>
      <c r="D64" s="7"/>
      <c r="E64" s="15">
        <v>9</v>
      </c>
      <c r="F64" s="19" t="s">
        <v>45</v>
      </c>
      <c r="G64" s="12" cm="1">
        <f t="array" ref="G64:G74">FREQUENCY(E2:E44,E64:E73)</f>
        <v>6</v>
      </c>
      <c r="H64" s="3"/>
      <c r="I64" s="14" t="str">
        <f t="shared" si="6"/>
        <v>West</v>
      </c>
      <c r="J64" s="14" t="str">
        <f t="shared" si="7"/>
        <v>We</v>
      </c>
      <c r="K64" s="14" t="str">
        <f t="shared" si="8"/>
        <v>st</v>
      </c>
      <c r="L64" s="14" t="str">
        <f t="shared" si="9"/>
        <v>West</v>
      </c>
      <c r="M64" s="14" t="str">
        <f t="shared" si="10"/>
        <v>west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7"/>
      <c r="B65" s="7"/>
      <c r="C65" s="7"/>
      <c r="D65" s="7"/>
      <c r="E65" s="15">
        <v>19</v>
      </c>
      <c r="F65" s="21" t="s">
        <v>55</v>
      </c>
      <c r="G65" s="12">
        <v>4</v>
      </c>
      <c r="H65" s="3"/>
      <c r="I65" s="14" t="str">
        <f t="shared" si="6"/>
        <v>West</v>
      </c>
      <c r="J65" s="14" t="str">
        <f t="shared" si="7"/>
        <v>We</v>
      </c>
      <c r="K65" s="14" t="str">
        <f t="shared" si="8"/>
        <v>st</v>
      </c>
      <c r="L65" s="14" t="str">
        <f t="shared" si="9"/>
        <v>West</v>
      </c>
      <c r="M65" s="14" t="str">
        <f t="shared" si="10"/>
        <v>west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7"/>
      <c r="B66" s="7"/>
      <c r="C66" s="7"/>
      <c r="D66" s="7"/>
      <c r="E66" s="15">
        <v>29</v>
      </c>
      <c r="F66" s="19" t="s">
        <v>54</v>
      </c>
      <c r="G66" s="12">
        <v>4</v>
      </c>
      <c r="H66" s="3"/>
      <c r="I66" s="14" t="str">
        <f t="shared" si="6"/>
        <v>West</v>
      </c>
      <c r="J66" s="14" t="str">
        <f t="shared" si="7"/>
        <v>We</v>
      </c>
      <c r="K66" s="14" t="str">
        <f t="shared" si="8"/>
        <v>st</v>
      </c>
      <c r="L66" s="14" t="str">
        <f t="shared" si="9"/>
        <v>West</v>
      </c>
      <c r="M66" s="14" t="str">
        <f t="shared" si="10"/>
        <v>west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7"/>
      <c r="B67" s="7"/>
      <c r="C67" s="7"/>
      <c r="D67" s="7"/>
      <c r="E67" s="15">
        <v>39</v>
      </c>
      <c r="F67" s="19" t="s">
        <v>53</v>
      </c>
      <c r="G67" s="12">
        <v>3</v>
      </c>
      <c r="H67" s="3"/>
      <c r="I67" s="14" t="str">
        <f t="shared" si="6"/>
        <v>West</v>
      </c>
      <c r="J67" s="14" t="str">
        <f t="shared" si="7"/>
        <v>We</v>
      </c>
      <c r="K67" s="14" t="str">
        <f t="shared" si="8"/>
        <v>st</v>
      </c>
      <c r="L67" s="14" t="str">
        <f t="shared" si="9"/>
        <v>West</v>
      </c>
      <c r="M67" s="14" t="str">
        <f t="shared" si="10"/>
        <v>west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7"/>
      <c r="B68" s="7"/>
      <c r="C68" s="7"/>
      <c r="D68" s="7"/>
      <c r="E68" s="15">
        <v>49</v>
      </c>
      <c r="F68" s="19" t="s">
        <v>52</v>
      </c>
      <c r="G68" s="12">
        <v>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7"/>
      <c r="B69" s="7"/>
      <c r="C69" s="7"/>
      <c r="D69" s="7"/>
      <c r="E69" s="15">
        <v>59</v>
      </c>
      <c r="F69" s="19" t="s">
        <v>51</v>
      </c>
      <c r="G69" s="12">
        <v>6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7"/>
      <c r="B70" s="7"/>
      <c r="C70" s="7"/>
      <c r="D70" s="7"/>
      <c r="E70" s="15">
        <v>69</v>
      </c>
      <c r="F70" s="19" t="s">
        <v>50</v>
      </c>
      <c r="G70" s="12">
        <v>6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7"/>
      <c r="B71" s="7"/>
      <c r="C71" s="7"/>
      <c r="D71" s="7"/>
      <c r="E71" s="15">
        <v>79</v>
      </c>
      <c r="F71" s="19" t="s">
        <v>49</v>
      </c>
      <c r="G71" s="12">
        <v>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7"/>
      <c r="B72" s="7"/>
      <c r="C72" s="7"/>
      <c r="D72" s="7"/>
      <c r="E72" s="15">
        <v>89</v>
      </c>
      <c r="F72" s="19" t="s">
        <v>48</v>
      </c>
      <c r="G72" s="12">
        <v>3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7"/>
      <c r="B73" s="7"/>
      <c r="C73" s="7"/>
      <c r="D73" s="7"/>
      <c r="E73" s="15">
        <v>99</v>
      </c>
      <c r="F73" s="19" t="s">
        <v>47</v>
      </c>
      <c r="G73" s="12">
        <v>6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7"/>
      <c r="B74" s="7"/>
      <c r="C74" s="7"/>
      <c r="D74" s="7"/>
      <c r="E74" s="20"/>
      <c r="F74" s="19" t="s">
        <v>46</v>
      </c>
      <c r="G74" s="7">
        <v>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8" type="noConversion"/>
  <pageMargins left="0.75" right="0.75" top="1" bottom="1" header="0" footer="0"/>
  <pageSetup orientation="portrait" r:id="rId1"/>
  <headerFooter>
    <oddFooter>&amp;LDeveloped by Contextures Inc.&amp;Cwww.contextures.com&amp;R&amp;D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SalesOrders</vt:lpstr>
      <vt:lpstr>SalesOrders_StringFunctions</vt:lpstr>
      <vt:lpstr>Data 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Jarvis</cp:lastModifiedBy>
  <dcterms:created xsi:type="dcterms:W3CDTF">2004-05-01T18:16:56Z</dcterms:created>
  <dcterms:modified xsi:type="dcterms:W3CDTF">2022-03-28T10:39:23Z</dcterms:modified>
</cp:coreProperties>
</file>