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projects/Log-VSWR-Bridge/documentation/"/>
    </mc:Choice>
  </mc:AlternateContent>
  <xr:revisionPtr revIDLastSave="245" documentId="8_{BE5EC775-3B26-41B7-BCAF-BA921C652DF7}" xr6:coauthVersionLast="45" xr6:coauthVersionMax="45" xr10:uidLastSave="{0A2F81BB-23EC-48D1-97F3-7BDAE73321FB}"/>
  <bookViews>
    <workbookView xWindow="8970" yWindow="1245" windowWidth="17790" windowHeight="12435" xr2:uid="{CB0DEE58-33FF-4A60-9B91-BC6572A7836B}"/>
  </bookViews>
  <sheets>
    <sheet name="Power Ticks" sheetId="1" r:id="rId1"/>
    <sheet name="VSWR interse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 s="1"/>
  <c r="C17" i="2"/>
  <c r="D17" i="2"/>
  <c r="C18" i="2"/>
  <c r="D18" i="2"/>
  <c r="E18" i="2"/>
  <c r="C19" i="2"/>
  <c r="D19" i="2"/>
  <c r="C20" i="2"/>
  <c r="D20" i="2"/>
  <c r="E20" i="2"/>
  <c r="C21" i="2"/>
  <c r="D21" i="2"/>
  <c r="E21" i="2"/>
  <c r="C22" i="2"/>
  <c r="D22" i="2"/>
  <c r="E22" i="2"/>
  <c r="C23" i="2"/>
  <c r="E23" i="2" s="1"/>
  <c r="D23" i="2"/>
  <c r="C24" i="2"/>
  <c r="D24" i="2"/>
  <c r="E24" i="2"/>
  <c r="C25" i="2"/>
  <c r="D25" i="2"/>
  <c r="E25" i="2"/>
  <c r="C26" i="2"/>
  <c r="D26" i="2"/>
  <c r="E26" i="2"/>
  <c r="E30" i="1"/>
  <c r="D3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7" i="1"/>
  <c r="B8" i="1"/>
  <c r="C8" i="1"/>
  <c r="B9" i="1"/>
  <c r="C9" i="1"/>
  <c r="B10" i="1"/>
  <c r="C10" i="1"/>
  <c r="B11" i="1"/>
  <c r="C11" i="1"/>
  <c r="D11" i="1" s="1"/>
  <c r="E11" i="1" s="1"/>
  <c r="B12" i="1"/>
  <c r="C12" i="1"/>
  <c r="D12" i="1" s="1"/>
  <c r="E12" i="1" s="1"/>
  <c r="B13" i="1"/>
  <c r="C13" i="1"/>
  <c r="B14" i="1"/>
  <c r="C14" i="1"/>
  <c r="B15" i="1"/>
  <c r="C15" i="1"/>
  <c r="B16" i="1"/>
  <c r="C16" i="1"/>
  <c r="B17" i="1"/>
  <c r="C17" i="1"/>
  <c r="B18" i="1"/>
  <c r="C18" i="1"/>
  <c r="D18" i="1" s="1"/>
  <c r="E18" i="1" s="1"/>
  <c r="B19" i="1"/>
  <c r="C19" i="1"/>
  <c r="D19" i="1" s="1"/>
  <c r="E19" i="1" s="1"/>
  <c r="B20" i="1"/>
  <c r="C20" i="1"/>
  <c r="D20" i="1" s="1"/>
  <c r="E20" i="1" s="1"/>
  <c r="B21" i="1"/>
  <c r="C21" i="1"/>
  <c r="D21" i="1" s="1"/>
  <c r="E21" i="1" s="1"/>
  <c r="B22" i="1"/>
  <c r="C22" i="1"/>
  <c r="B23" i="1"/>
  <c r="C23" i="1"/>
  <c r="B24" i="1"/>
  <c r="C24" i="1"/>
  <c r="D24" i="1" s="1"/>
  <c r="E24" i="1" s="1"/>
  <c r="B25" i="1"/>
  <c r="C25" i="1"/>
  <c r="D25" i="1" s="1"/>
  <c r="E25" i="1" s="1"/>
  <c r="B26" i="1"/>
  <c r="C26" i="1"/>
  <c r="B27" i="1"/>
  <c r="C27" i="1"/>
  <c r="B7" i="1"/>
  <c r="D27" i="1"/>
  <c r="E27" i="1" s="1"/>
  <c r="D26" i="1"/>
  <c r="E26" i="1" s="1"/>
  <c r="D23" i="1"/>
  <c r="E23" i="1" s="1"/>
  <c r="D22" i="1"/>
  <c r="E22" i="1" s="1"/>
  <c r="D10" i="1"/>
  <c r="E10" i="1" s="1"/>
  <c r="C7" i="1"/>
  <c r="C4" i="2"/>
  <c r="E4" i="2" s="1"/>
  <c r="D4" i="2"/>
  <c r="C3" i="2"/>
  <c r="D3" i="2"/>
  <c r="C8" i="2"/>
  <c r="D8" i="2"/>
  <c r="C9" i="2"/>
  <c r="D9" i="2"/>
  <c r="C10" i="2"/>
  <c r="D10" i="2"/>
  <c r="C11" i="2"/>
  <c r="D11" i="2"/>
  <c r="C12" i="2"/>
  <c r="D12" i="2"/>
  <c r="C13" i="2"/>
  <c r="D13" i="2"/>
  <c r="E13" i="2" s="1"/>
  <c r="C14" i="2"/>
  <c r="D14" i="2"/>
  <c r="C15" i="2"/>
  <c r="D15" i="2"/>
  <c r="C16" i="2"/>
  <c r="D16" i="2"/>
  <c r="D7" i="2"/>
  <c r="C7" i="2"/>
  <c r="D6" i="2"/>
  <c r="C6" i="2"/>
  <c r="C5" i="2"/>
  <c r="D5" i="2"/>
  <c r="E5" i="2" s="1"/>
  <c r="E2" i="2"/>
  <c r="D2" i="2"/>
  <c r="C2" i="2"/>
  <c r="F28" i="1" l="1"/>
  <c r="E28" i="1"/>
  <c r="E19" i="2"/>
  <c r="E17" i="2"/>
  <c r="E16" i="2"/>
  <c r="E15" i="2"/>
  <c r="E14" i="2"/>
  <c r="E12" i="2"/>
  <c r="E11" i="2"/>
  <c r="E10" i="2"/>
  <c r="E7" i="2"/>
  <c r="E3" i="2"/>
  <c r="D8" i="1"/>
  <c r="E8" i="1" s="1"/>
  <c r="D9" i="1"/>
  <c r="E9" i="1" s="1"/>
  <c r="D16" i="1"/>
  <c r="E16" i="1" s="1"/>
  <c r="D15" i="1"/>
  <c r="E15" i="1" s="1"/>
  <c r="D13" i="1"/>
  <c r="E13" i="1" s="1"/>
  <c r="D17" i="1"/>
  <c r="E17" i="1" s="1"/>
  <c r="D14" i="1"/>
  <c r="E14" i="1" s="1"/>
  <c r="D7" i="1"/>
  <c r="E7" i="1" s="1"/>
  <c r="E9" i="2"/>
  <c r="E8" i="2"/>
  <c r="E6" i="2"/>
</calcChain>
</file>

<file path=xl/sharedStrings.xml><?xml version="1.0" encoding="utf-8"?>
<sst xmlns="http://schemas.openxmlformats.org/spreadsheetml/2006/main" count="18" uniqueCount="18">
  <si>
    <t>Power</t>
  </si>
  <si>
    <t>Angle degrees</t>
  </si>
  <si>
    <t>Angle radians</t>
  </si>
  <si>
    <t>radius</t>
  </si>
  <si>
    <t>cm</t>
  </si>
  <si>
    <t>fwd full scale</t>
  </si>
  <si>
    <t>W</t>
  </si>
  <si>
    <t>tick</t>
  </si>
  <si>
    <t>Forward Power</t>
  </si>
  <si>
    <t>Reverse power</t>
  </si>
  <si>
    <t>reverse volts</t>
  </si>
  <si>
    <t>VSWR</t>
  </si>
  <si>
    <t>Forward volts</t>
  </si>
  <si>
    <t>minimum angle</t>
  </si>
  <si>
    <t>maximum angle</t>
  </si>
  <si>
    <t>45 degrees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</si>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</sst>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/>
    <xf numFmtId="167" fontId="1" fillId="0" borderId="1" xfId="0" applyNumberFormat="1" applyFont="1" applyBorder="1"/>
    <xf numFmtId="167" fontId="0" fillId="0" borderId="1" xfId="0" applyNumberFormat="1" applyFont="1" applyBorder="1"/>
    <xf numFmtId="0" fontId="0" fillId="0" borderId="1" xfId="0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CC14-4682-4C78-8281-B347C040EB4D}">
  <dimension ref="A1:F55"/>
  <sheetViews>
    <sheetView tabSelected="1" topLeftCell="A13" workbookViewId="0">
      <selection activeCell="B29" sqref="B29"/>
    </sheetView>
  </sheetViews>
  <sheetFormatPr defaultRowHeight="15" x14ac:dyDescent="0.25"/>
  <cols>
    <col min="2" max="2" width="10.5703125" customWidth="1"/>
    <col min="3" max="3" width="10.28515625" customWidth="1"/>
    <col min="4" max="4" width="9.28515625" customWidth="1"/>
    <col min="5" max="5" width="6.85546875" customWidth="1"/>
    <col min="6" max="6" width="9.140625" style="5"/>
  </cols>
  <sheetData>
    <row r="1" spans="1:6" x14ac:dyDescent="0.25">
      <c r="B1" t="s">
        <v>3</v>
      </c>
      <c r="C1">
        <v>13</v>
      </c>
      <c r="D1" t="s">
        <v>4</v>
      </c>
    </row>
    <row r="2" spans="1:6" ht="30" x14ac:dyDescent="0.25">
      <c r="B2" s="2" t="s">
        <v>13</v>
      </c>
      <c r="C2">
        <v>13.5</v>
      </c>
    </row>
    <row r="3" spans="1:6" ht="30" x14ac:dyDescent="0.25">
      <c r="B3" s="2" t="s">
        <v>14</v>
      </c>
      <c r="C3">
        <v>73</v>
      </c>
    </row>
    <row r="5" spans="1:6" ht="30" x14ac:dyDescent="0.25">
      <c r="B5" s="2" t="s">
        <v>5</v>
      </c>
      <c r="C5">
        <v>200</v>
      </c>
      <c r="D5" t="s">
        <v>6</v>
      </c>
    </row>
    <row r="6" spans="1:6" s="2" customFormat="1" ht="30" x14ac:dyDescent="0.25">
      <c r="A6" s="7" t="s">
        <v>7</v>
      </c>
      <c r="B6" s="7" t="s">
        <v>0</v>
      </c>
      <c r="C6" s="7" t="s">
        <v>1</v>
      </c>
      <c r="D6" s="7" t="s">
        <v>2</v>
      </c>
      <c r="E6" s="7" t="s">
        <v>16</v>
      </c>
      <c r="F6" s="8" t="s">
        <v>17</v>
      </c>
    </row>
    <row r="7" spans="1:6" s="4" customFormat="1" x14ac:dyDescent="0.25">
      <c r="A7" s="9">
        <v>0</v>
      </c>
      <c r="B7" s="9">
        <f>C$5*0.05*A7</f>
        <v>0</v>
      </c>
      <c r="C7" s="9">
        <f>C$2+(B7/C$5)*(C$3-C$2)</f>
        <v>13.5</v>
      </c>
      <c r="D7" s="9">
        <f>C7*PI()/180</f>
        <v>0.23561944901923448</v>
      </c>
      <c r="E7" s="10">
        <f>SIN(D7)*$C$1</f>
        <v>3.0347897301267701</v>
      </c>
      <c r="F7" s="11">
        <f>COS(D7)*C$1</f>
        <v>12.640808965169795</v>
      </c>
    </row>
    <row r="8" spans="1:6" x14ac:dyDescent="0.25">
      <c r="A8" s="12">
        <v>1</v>
      </c>
      <c r="B8" s="12">
        <f t="shared" ref="B8:B28" si="0">C$5*0.05*A8</f>
        <v>10</v>
      </c>
      <c r="C8" s="12">
        <f t="shared" ref="C8:C28" si="1">C$2+(B8/C$5)*(C$3-C$2)</f>
        <v>16.475000000000001</v>
      </c>
      <c r="D8" s="12">
        <f>C8*PI()/180</f>
        <v>0.28754299426606583</v>
      </c>
      <c r="E8" s="13">
        <f>SIN(D8)*$C$1</f>
        <v>3.6867603974276109</v>
      </c>
      <c r="F8" s="11">
        <f t="shared" ref="F8:F27" si="2">COS(D8)*C$1</f>
        <v>12.466266392627722</v>
      </c>
    </row>
    <row r="9" spans="1:6" x14ac:dyDescent="0.25">
      <c r="A9" s="12">
        <v>2</v>
      </c>
      <c r="B9" s="12">
        <f t="shared" si="0"/>
        <v>20</v>
      </c>
      <c r="C9" s="12">
        <f t="shared" si="1"/>
        <v>19.45</v>
      </c>
      <c r="D9" s="12">
        <f t="shared" ref="D9:D28" si="3">C9*PI()/180</f>
        <v>0.33946653951289707</v>
      </c>
      <c r="E9" s="13">
        <f t="shared" ref="E9:E28" si="4">SIN(D9)*$C$1</f>
        <v>4.3287935905458959</v>
      </c>
      <c r="F9" s="11">
        <f t="shared" si="2"/>
        <v>12.258121636305001</v>
      </c>
    </row>
    <row r="10" spans="1:6" x14ac:dyDescent="0.25">
      <c r="A10" s="12">
        <v>3</v>
      </c>
      <c r="B10" s="12">
        <f t="shared" si="0"/>
        <v>30</v>
      </c>
      <c r="C10" s="12">
        <f t="shared" si="1"/>
        <v>22.424999999999997</v>
      </c>
      <c r="D10" s="12">
        <f t="shared" si="3"/>
        <v>0.39139008475972836</v>
      </c>
      <c r="E10" s="13">
        <f t="shared" si="4"/>
        <v>4.9591587418305778</v>
      </c>
      <c r="F10" s="11">
        <f t="shared" si="2"/>
        <v>12.016935739751849</v>
      </c>
    </row>
    <row r="11" spans="1:6" x14ac:dyDescent="0.25">
      <c r="A11" s="12">
        <v>4</v>
      </c>
      <c r="B11" s="12">
        <f t="shared" si="0"/>
        <v>40</v>
      </c>
      <c r="C11" s="12">
        <f t="shared" si="1"/>
        <v>25.4</v>
      </c>
      <c r="D11" s="12">
        <f t="shared" si="3"/>
        <v>0.44331363000655966</v>
      </c>
      <c r="E11" s="13">
        <f t="shared" si="4"/>
        <v>5.5761567342408958</v>
      </c>
      <c r="F11" s="11">
        <f t="shared" si="2"/>
        <v>11.743358807222911</v>
      </c>
    </row>
    <row r="12" spans="1:6" s="4" customFormat="1" x14ac:dyDescent="0.25">
      <c r="A12" s="9">
        <v>5</v>
      </c>
      <c r="B12" s="9">
        <f t="shared" si="0"/>
        <v>50</v>
      </c>
      <c r="C12" s="9">
        <f t="shared" si="1"/>
        <v>28.375</v>
      </c>
      <c r="D12" s="9">
        <f t="shared" si="3"/>
        <v>0.49523717525339095</v>
      </c>
      <c r="E12" s="10">
        <f t="shared" si="4"/>
        <v>6.1781244812294993</v>
      </c>
      <c r="F12" s="11">
        <f t="shared" si="2"/>
        <v>11.438128251354446</v>
      </c>
    </row>
    <row r="13" spans="1:6" x14ac:dyDescent="0.25">
      <c r="A13" s="12">
        <v>6</v>
      </c>
      <c r="B13" s="12">
        <f t="shared" si="0"/>
        <v>60</v>
      </c>
      <c r="C13" s="12">
        <f t="shared" si="1"/>
        <v>31.349999999999998</v>
      </c>
      <c r="D13" s="12">
        <f t="shared" si="3"/>
        <v>0.54716072050022224</v>
      </c>
      <c r="E13" s="13">
        <f t="shared" si="4"/>
        <v>6.763439409507221</v>
      </c>
      <c r="F13" s="11">
        <f t="shared" si="2"/>
        <v>11.10206680550629</v>
      </c>
    </row>
    <row r="14" spans="1:6" x14ac:dyDescent="0.25">
      <c r="A14" s="12">
        <v>7</v>
      </c>
      <c r="B14" s="12">
        <f t="shared" si="0"/>
        <v>70</v>
      </c>
      <c r="C14" s="12">
        <f t="shared" si="1"/>
        <v>34.325000000000003</v>
      </c>
      <c r="D14" s="12">
        <f t="shared" si="3"/>
        <v>0.59908426574705365</v>
      </c>
      <c r="E14" s="13">
        <f t="shared" si="4"/>
        <v>7.3305238326064268</v>
      </c>
      <c r="F14" s="11">
        <f t="shared" si="2"/>
        <v>10.736080306126123</v>
      </c>
    </row>
    <row r="15" spans="1:6" x14ac:dyDescent="0.25">
      <c r="A15" s="12">
        <v>8</v>
      </c>
      <c r="B15" s="12">
        <f t="shared" si="0"/>
        <v>80</v>
      </c>
      <c r="C15" s="12">
        <f t="shared" si="1"/>
        <v>37.299999999999997</v>
      </c>
      <c r="D15" s="12">
        <f t="shared" si="3"/>
        <v>0.65100781099388483</v>
      </c>
      <c r="E15" s="13">
        <f t="shared" si="4"/>
        <v>7.8778492034542431</v>
      </c>
      <c r="F15" s="11">
        <f t="shared" si="2"/>
        <v>10.341155251113646</v>
      </c>
    </row>
    <row r="16" spans="1:6" x14ac:dyDescent="0.25">
      <c r="A16" s="12">
        <v>9</v>
      </c>
      <c r="B16" s="12">
        <f t="shared" si="0"/>
        <v>90</v>
      </c>
      <c r="C16" s="12">
        <f t="shared" si="1"/>
        <v>40.275000000000006</v>
      </c>
      <c r="D16" s="12">
        <f t="shared" si="3"/>
        <v>0.70293135624071634</v>
      </c>
      <c r="E16" s="13">
        <f t="shared" si="4"/>
        <v>8.4039402344930494</v>
      </c>
      <c r="F16" s="11">
        <f t="shared" si="2"/>
        <v>9.9183561407659138</v>
      </c>
    </row>
    <row r="17" spans="1:6" x14ac:dyDescent="0.25">
      <c r="A17" s="12">
        <v>10</v>
      </c>
      <c r="B17" s="12">
        <f t="shared" si="0"/>
        <v>100</v>
      </c>
      <c r="C17" s="12">
        <f t="shared" si="1"/>
        <v>43.25</v>
      </c>
      <c r="D17" s="12">
        <f t="shared" si="3"/>
        <v>0.75485490148754752</v>
      </c>
      <c r="E17" s="13">
        <f t="shared" si="4"/>
        <v>8.9073788742426689</v>
      </c>
      <c r="F17" s="11">
        <f t="shared" si="2"/>
        <v>9.4688226084712035</v>
      </c>
    </row>
    <row r="18" spans="1:6" x14ac:dyDescent="0.25">
      <c r="A18" s="12">
        <v>11</v>
      </c>
      <c r="B18" s="12">
        <f t="shared" si="0"/>
        <v>110</v>
      </c>
      <c r="C18" s="12">
        <f t="shared" si="1"/>
        <v>46.225000000000001</v>
      </c>
      <c r="D18" s="12">
        <f t="shared" si="3"/>
        <v>0.80677844673437882</v>
      </c>
      <c r="E18" s="13">
        <f t="shared" si="4"/>
        <v>9.3868081295856491</v>
      </c>
      <c r="F18" s="11">
        <f t="shared" si="2"/>
        <v>8.993766348885476</v>
      </c>
    </row>
    <row r="19" spans="1:6" x14ac:dyDescent="0.25">
      <c r="A19" s="12">
        <v>12</v>
      </c>
      <c r="B19" s="12">
        <f t="shared" si="0"/>
        <v>120</v>
      </c>
      <c r="C19" s="12">
        <f t="shared" si="1"/>
        <v>49.199999999999996</v>
      </c>
      <c r="D19" s="12">
        <f t="shared" si="3"/>
        <v>0.85870199198121011</v>
      </c>
      <c r="E19" s="13">
        <f t="shared" si="4"/>
        <v>9.8409357234728336</v>
      </c>
      <c r="F19" s="11">
        <f t="shared" si="2"/>
        <v>8.4944678518713719</v>
      </c>
    </row>
    <row r="20" spans="1:6" x14ac:dyDescent="0.25">
      <c r="A20" s="12">
        <v>13</v>
      </c>
      <c r="B20" s="12">
        <f t="shared" si="0"/>
        <v>130</v>
      </c>
      <c r="C20" s="12">
        <f t="shared" si="1"/>
        <v>52.175000000000004</v>
      </c>
      <c r="D20" s="12">
        <f t="shared" si="3"/>
        <v>0.91062553722804152</v>
      </c>
      <c r="E20" s="13">
        <f t="shared" si="4"/>
        <v>10.26853757819009</v>
      </c>
      <c r="F20" s="11">
        <f t="shared" si="2"/>
        <v>7.9722729510032462</v>
      </c>
    </row>
    <row r="21" spans="1:6" x14ac:dyDescent="0.25">
      <c r="A21" s="12">
        <v>14</v>
      </c>
      <c r="B21" s="12">
        <f t="shared" si="0"/>
        <v>140</v>
      </c>
      <c r="C21" s="12">
        <f t="shared" si="1"/>
        <v>55.15</v>
      </c>
      <c r="D21" s="12">
        <f t="shared" si="3"/>
        <v>0.9625490824748727</v>
      </c>
      <c r="E21" s="13">
        <f t="shared" si="4"/>
        <v>10.668461114797209</v>
      </c>
      <c r="F21" s="11">
        <f t="shared" si="2"/>
        <v>7.4285891959415755</v>
      </c>
    </row>
    <row r="22" spans="1:6" x14ac:dyDescent="0.25">
      <c r="A22" s="12">
        <v>15</v>
      </c>
      <c r="B22" s="12">
        <f t="shared" si="0"/>
        <v>150</v>
      </c>
      <c r="C22" s="12">
        <f t="shared" si="1"/>
        <v>58.125</v>
      </c>
      <c r="D22" s="12">
        <f t="shared" si="3"/>
        <v>1.014472627721704</v>
      </c>
      <c r="E22" s="13">
        <f t="shared" si="4"/>
        <v>11.039628359845526</v>
      </c>
      <c r="F22" s="11">
        <f t="shared" si="2"/>
        <v>6.8648820584547856</v>
      </c>
    </row>
    <row r="23" spans="1:6" x14ac:dyDescent="0.25">
      <c r="A23" s="12">
        <v>16</v>
      </c>
      <c r="B23" s="12">
        <f t="shared" si="0"/>
        <v>160</v>
      </c>
      <c r="C23" s="12">
        <f t="shared" si="1"/>
        <v>61.1</v>
      </c>
      <c r="D23" s="12">
        <f t="shared" si="3"/>
        <v>1.0663961729685352</v>
      </c>
      <c r="E23" s="13">
        <f t="shared" si="4"/>
        <v>11.38103885100023</v>
      </c>
      <c r="F23" s="11">
        <f t="shared" si="2"/>
        <v>6.2826709823150333</v>
      </c>
    </row>
    <row r="24" spans="1:6" x14ac:dyDescent="0.25">
      <c r="A24" s="12">
        <v>17</v>
      </c>
      <c r="B24" s="12">
        <f t="shared" si="0"/>
        <v>170</v>
      </c>
      <c r="C24" s="12">
        <f t="shared" si="1"/>
        <v>64.074999999999989</v>
      </c>
      <c r="D24" s="12">
        <f t="shared" si="3"/>
        <v>1.1183197182153664</v>
      </c>
      <c r="E24" s="13">
        <f t="shared" si="4"/>
        <v>11.691772333735466</v>
      </c>
      <c r="F24" s="11">
        <f t="shared" si="2"/>
        <v>5.6835252877151827</v>
      </c>
    </row>
    <row r="25" spans="1:6" x14ac:dyDescent="0.25">
      <c r="A25" s="12">
        <v>18</v>
      </c>
      <c r="B25" s="12">
        <f t="shared" si="0"/>
        <v>180</v>
      </c>
      <c r="C25" s="12">
        <f t="shared" si="1"/>
        <v>67.050000000000011</v>
      </c>
      <c r="D25" s="12">
        <f t="shared" si="3"/>
        <v>1.1702432634621982</v>
      </c>
      <c r="E25" s="13">
        <f t="shared" si="4"/>
        <v>11.970991241833342</v>
      </c>
      <c r="F25" s="11">
        <f t="shared" si="2"/>
        <v>5.0690599412464454</v>
      </c>
    </row>
    <row r="26" spans="1:6" x14ac:dyDescent="0.25">
      <c r="A26" s="12">
        <v>19</v>
      </c>
      <c r="B26" s="12">
        <f t="shared" si="0"/>
        <v>190</v>
      </c>
      <c r="C26" s="12">
        <f t="shared" si="1"/>
        <v>70.025000000000006</v>
      </c>
      <c r="D26" s="12">
        <f t="shared" si="3"/>
        <v>1.2221668087090294</v>
      </c>
      <c r="E26" s="13">
        <f t="shared" si="4"/>
        <v>12.217942955000863</v>
      </c>
      <c r="F26" s="11">
        <f t="shared" si="2"/>
        <v>4.4409312028385193</v>
      </c>
    </row>
    <row r="27" spans="1:6" x14ac:dyDescent="0.25">
      <c r="A27" s="12">
        <v>20</v>
      </c>
      <c r="B27" s="12">
        <f t="shared" si="0"/>
        <v>200</v>
      </c>
      <c r="C27" s="12">
        <f t="shared" si="1"/>
        <v>73</v>
      </c>
      <c r="D27" s="12">
        <f t="shared" si="3"/>
        <v>1.2740903539558606</v>
      </c>
      <c r="E27" s="13">
        <f t="shared" si="4"/>
        <v>12.43196182751946</v>
      </c>
      <c r="F27" s="11">
        <f t="shared" si="2"/>
        <v>3.800832161395578</v>
      </c>
    </row>
    <row r="28" spans="1:6" x14ac:dyDescent="0.25">
      <c r="A28" s="12">
        <v>20</v>
      </c>
      <c r="B28" s="12">
        <v>257.14</v>
      </c>
      <c r="C28" s="12">
        <f t="shared" si="1"/>
        <v>89.999149999999986</v>
      </c>
      <c r="D28" s="12">
        <f t="shared" si="3"/>
        <v>1.5707814914962543</v>
      </c>
      <c r="E28" s="13">
        <f t="shared" si="4"/>
        <v>12.999999998569439</v>
      </c>
      <c r="F28" s="11">
        <f t="shared" ref="F28" si="5">COS(D28)*C$1</f>
        <v>1.9285888234248967E-4</v>
      </c>
    </row>
    <row r="29" spans="1:6" x14ac:dyDescent="0.25">
      <c r="A29" t="s">
        <v>15</v>
      </c>
      <c r="E29" s="1"/>
    </row>
    <row r="30" spans="1:6" x14ac:dyDescent="0.25">
      <c r="C30">
        <v>45</v>
      </c>
      <c r="D30" s="12">
        <f t="shared" ref="D30" si="6">C30*PI()/180</f>
        <v>0.78539816339744828</v>
      </c>
      <c r="E30" s="13">
        <f t="shared" ref="E30" si="7">SIN(D30)*$C$1</f>
        <v>9.1923881554251174</v>
      </c>
    </row>
    <row r="31" spans="1:6" x14ac:dyDescent="0.25">
      <c r="E31" s="1"/>
    </row>
    <row r="33" spans="2:6" x14ac:dyDescent="0.25">
      <c r="B33" s="2"/>
    </row>
    <row r="34" spans="2:6" s="2" customFormat="1" x14ac:dyDescent="0.25">
      <c r="F34" s="6"/>
    </row>
    <row r="35" spans="2:6" x14ac:dyDescent="0.25">
      <c r="E35" s="1"/>
    </row>
    <row r="36" spans="2:6" x14ac:dyDescent="0.25">
      <c r="E36" s="1"/>
    </row>
    <row r="37" spans="2:6" x14ac:dyDescent="0.25">
      <c r="E37" s="1"/>
    </row>
    <row r="38" spans="2:6" x14ac:dyDescent="0.25">
      <c r="E38" s="1"/>
    </row>
    <row r="39" spans="2:6" x14ac:dyDescent="0.25">
      <c r="E39" s="1"/>
    </row>
    <row r="40" spans="2:6" x14ac:dyDescent="0.25">
      <c r="E40" s="1"/>
    </row>
    <row r="41" spans="2:6" x14ac:dyDescent="0.25">
      <c r="E41" s="1"/>
    </row>
    <row r="42" spans="2:6" x14ac:dyDescent="0.25">
      <c r="E42" s="1"/>
    </row>
    <row r="43" spans="2:6" x14ac:dyDescent="0.25">
      <c r="E43" s="1"/>
    </row>
    <row r="44" spans="2:6" x14ac:dyDescent="0.25">
      <c r="E44" s="1"/>
    </row>
    <row r="45" spans="2:6" x14ac:dyDescent="0.25">
      <c r="E45" s="1"/>
    </row>
    <row r="46" spans="2:6" x14ac:dyDescent="0.25">
      <c r="E46" s="1"/>
    </row>
    <row r="47" spans="2:6" x14ac:dyDescent="0.25">
      <c r="E47" s="1"/>
    </row>
    <row r="48" spans="2:6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ED81-E697-46FB-A21A-C195AF352D64}">
  <dimension ref="A1:E26"/>
  <sheetViews>
    <sheetView workbookViewId="0">
      <selection activeCell="A20" sqref="A20"/>
    </sheetView>
  </sheetViews>
  <sheetFormatPr defaultRowHeight="15" x14ac:dyDescent="0.25"/>
  <cols>
    <col min="1" max="1" width="10.140625" customWidth="1"/>
    <col min="2" max="2" width="9.42578125" customWidth="1"/>
    <col min="3" max="3" width="6.85546875" style="3" customWidth="1"/>
    <col min="4" max="4" width="6.28515625" style="3" customWidth="1"/>
  </cols>
  <sheetData>
    <row r="1" spans="1:5" s="2" customFormat="1" ht="30" x14ac:dyDescent="0.25">
      <c r="A1" s="2" t="s">
        <v>8</v>
      </c>
      <c r="B1" s="2" t="s">
        <v>9</v>
      </c>
      <c r="C1" s="3" t="s">
        <v>12</v>
      </c>
      <c r="D1" s="3" t="s">
        <v>10</v>
      </c>
      <c r="E1" s="2" t="s">
        <v>11</v>
      </c>
    </row>
    <row r="2" spans="1:5" x14ac:dyDescent="0.25">
      <c r="A2">
        <v>100</v>
      </c>
      <c r="B2">
        <v>25</v>
      </c>
      <c r="C2" s="3">
        <f>SQRT(50*A2)</f>
        <v>70.710678118654755</v>
      </c>
      <c r="D2" s="3">
        <f>SQRT(50*B2)</f>
        <v>35.355339059327378</v>
      </c>
      <c r="E2">
        <f>(C2+D2)/(C2-D2)</f>
        <v>3</v>
      </c>
    </row>
    <row r="3" spans="1:5" x14ac:dyDescent="0.25">
      <c r="A3">
        <v>150</v>
      </c>
      <c r="B3">
        <v>37</v>
      </c>
      <c r="C3" s="3">
        <f>SQRT(50*A3)</f>
        <v>86.602540378443862</v>
      </c>
      <c r="D3" s="3">
        <f>SQRT(50*B3)</f>
        <v>43.011626335213137</v>
      </c>
      <c r="E3">
        <f>(C3+D3)/(C3-D3)</f>
        <v>2.9734216305974641</v>
      </c>
    </row>
    <row r="4" spans="1:5" x14ac:dyDescent="0.25">
      <c r="A4">
        <v>60</v>
      </c>
      <c r="B4">
        <v>15</v>
      </c>
      <c r="C4" s="3">
        <f>SQRT(50*A4)</f>
        <v>54.772255750516614</v>
      </c>
      <c r="D4" s="3">
        <f>SQRT(50*B4)</f>
        <v>27.386127875258307</v>
      </c>
      <c r="E4">
        <f>(C4+D4)/(C4-D4)</f>
        <v>3</v>
      </c>
    </row>
    <row r="5" spans="1:5" x14ac:dyDescent="0.25">
      <c r="A5">
        <v>40</v>
      </c>
      <c r="B5">
        <v>10</v>
      </c>
      <c r="C5" s="3">
        <f>SQRT(50*A5)</f>
        <v>44.721359549995796</v>
      </c>
      <c r="D5" s="3">
        <f>SQRT(50*B5)</f>
        <v>22.360679774997898</v>
      </c>
      <c r="E5">
        <f>(C5+D5)/(C5-D5)</f>
        <v>3.0000000000000004</v>
      </c>
    </row>
    <row r="6" spans="1:5" x14ac:dyDescent="0.25">
      <c r="A6">
        <v>40</v>
      </c>
      <c r="B6">
        <v>4.5</v>
      </c>
      <c r="C6" s="3">
        <f>SQRT(50*A6)</f>
        <v>44.721359549995796</v>
      </c>
      <c r="D6" s="3">
        <f>SQRT(50*B6)</f>
        <v>15</v>
      </c>
      <c r="E6">
        <f>(C6+D6)/(C6-D6)</f>
        <v>2.0093750909858445</v>
      </c>
    </row>
    <row r="7" spans="1:5" x14ac:dyDescent="0.25">
      <c r="A7">
        <v>100</v>
      </c>
      <c r="B7">
        <v>11</v>
      </c>
      <c r="C7" s="3">
        <f>SQRT(50*A7)</f>
        <v>70.710678118654755</v>
      </c>
      <c r="D7" s="3">
        <f>SQRT(50*B7)</f>
        <v>23.45207879911715</v>
      </c>
      <c r="E7">
        <f>(C7+D7)/(C7-D7)</f>
        <v>1.9924999528888536</v>
      </c>
    </row>
    <row r="8" spans="1:5" x14ac:dyDescent="0.25">
      <c r="A8">
        <v>150</v>
      </c>
      <c r="B8">
        <v>17</v>
      </c>
      <c r="C8" s="3">
        <f t="shared" ref="C8:C16" si="0">SQRT(50*A8)</f>
        <v>86.602540378443862</v>
      </c>
      <c r="D8" s="3">
        <f t="shared" ref="D8:D16" si="1">SQRT(50*B8)</f>
        <v>29.154759474226502</v>
      </c>
      <c r="E8">
        <f t="shared" ref="E8:E16" si="2">(C8+D8)/(C8-D8)</f>
        <v>2.0150003713054194</v>
      </c>
    </row>
    <row r="9" spans="1:5" x14ac:dyDescent="0.25">
      <c r="A9">
        <v>175</v>
      </c>
      <c r="B9">
        <v>22</v>
      </c>
      <c r="C9" s="3">
        <f t="shared" si="0"/>
        <v>93.541434669348533</v>
      </c>
      <c r="D9" s="3">
        <f t="shared" si="1"/>
        <v>33.166247903554002</v>
      </c>
      <c r="E9">
        <f t="shared" si="2"/>
        <v>2.0986714801301218</v>
      </c>
    </row>
    <row r="10" spans="1:5" x14ac:dyDescent="0.25">
      <c r="A10">
        <v>200</v>
      </c>
      <c r="B10">
        <v>8</v>
      </c>
      <c r="C10" s="3">
        <f t="shared" si="0"/>
        <v>100</v>
      </c>
      <c r="D10" s="3">
        <f t="shared" si="1"/>
        <v>20</v>
      </c>
      <c r="E10">
        <f t="shared" si="2"/>
        <v>1.5</v>
      </c>
    </row>
    <row r="11" spans="1:5" x14ac:dyDescent="0.25">
      <c r="A11">
        <v>50</v>
      </c>
      <c r="B11">
        <v>2</v>
      </c>
      <c r="C11" s="3">
        <f t="shared" si="0"/>
        <v>50</v>
      </c>
      <c r="D11" s="3">
        <f t="shared" si="1"/>
        <v>10</v>
      </c>
      <c r="E11">
        <f t="shared" si="2"/>
        <v>1.5</v>
      </c>
    </row>
    <row r="12" spans="1:5" x14ac:dyDescent="0.25">
      <c r="A12">
        <v>100</v>
      </c>
      <c r="B12">
        <v>4</v>
      </c>
      <c r="C12" s="3">
        <f t="shared" si="0"/>
        <v>70.710678118654755</v>
      </c>
      <c r="D12" s="3">
        <f t="shared" si="1"/>
        <v>14.142135623730951</v>
      </c>
      <c r="E12">
        <f t="shared" si="2"/>
        <v>1.5</v>
      </c>
    </row>
    <row r="13" spans="1:5" x14ac:dyDescent="0.25">
      <c r="A13">
        <v>100</v>
      </c>
      <c r="B13">
        <v>36</v>
      </c>
      <c r="C13" s="3">
        <f t="shared" si="0"/>
        <v>70.710678118654755</v>
      </c>
      <c r="D13" s="3">
        <f t="shared" si="1"/>
        <v>42.426406871192853</v>
      </c>
      <c r="E13">
        <f t="shared" si="2"/>
        <v>4</v>
      </c>
    </row>
    <row r="14" spans="1:5" x14ac:dyDescent="0.25">
      <c r="A14">
        <v>200</v>
      </c>
      <c r="B14">
        <v>2</v>
      </c>
      <c r="C14" s="3">
        <f t="shared" si="0"/>
        <v>100</v>
      </c>
      <c r="D14" s="3">
        <f t="shared" si="1"/>
        <v>10</v>
      </c>
      <c r="E14">
        <f t="shared" si="2"/>
        <v>1.2222222222222223</v>
      </c>
    </row>
    <row r="15" spans="1:5" x14ac:dyDescent="0.25">
      <c r="A15">
        <v>50</v>
      </c>
      <c r="B15">
        <v>0.5</v>
      </c>
      <c r="C15" s="3">
        <f t="shared" si="0"/>
        <v>50</v>
      </c>
      <c r="D15" s="3">
        <f t="shared" si="1"/>
        <v>5</v>
      </c>
      <c r="E15">
        <f t="shared" si="2"/>
        <v>1.2222222222222223</v>
      </c>
    </row>
    <row r="16" spans="1:5" x14ac:dyDescent="0.25">
      <c r="A16">
        <v>50</v>
      </c>
      <c r="B16">
        <v>4.2</v>
      </c>
      <c r="C16" s="3">
        <f t="shared" si="0"/>
        <v>50</v>
      </c>
      <c r="D16" s="3">
        <f t="shared" si="1"/>
        <v>14.491376746189438</v>
      </c>
      <c r="E16">
        <f t="shared" si="2"/>
        <v>1.8162173251611111</v>
      </c>
    </row>
    <row r="17" spans="1:5" x14ac:dyDescent="0.25">
      <c r="A17">
        <v>200</v>
      </c>
      <c r="B17">
        <v>17</v>
      </c>
      <c r="C17" s="3">
        <f t="shared" ref="C17:C26" si="3">SQRT(50*A17)</f>
        <v>100</v>
      </c>
      <c r="D17" s="3">
        <f t="shared" ref="D17:D26" si="4">SQRT(50*B17)</f>
        <v>29.154759474226502</v>
      </c>
      <c r="E17">
        <f t="shared" ref="E17:E26" si="5">(C17+D17)/(C17-D17)</f>
        <v>1.8230548518956609</v>
      </c>
    </row>
    <row r="18" spans="1:5" x14ac:dyDescent="0.25">
      <c r="A18">
        <v>160</v>
      </c>
      <c r="B18">
        <v>30</v>
      </c>
      <c r="C18" s="3">
        <f t="shared" si="3"/>
        <v>89.442719099991592</v>
      </c>
      <c r="D18" s="3">
        <f t="shared" si="4"/>
        <v>38.729833462074168</v>
      </c>
      <c r="E18">
        <f t="shared" si="5"/>
        <v>2.5274158815808474</v>
      </c>
    </row>
    <row r="19" spans="1:5" x14ac:dyDescent="0.25">
      <c r="A19">
        <v>48</v>
      </c>
      <c r="B19">
        <v>9</v>
      </c>
      <c r="C19" s="3">
        <f t="shared" si="3"/>
        <v>48.989794855663561</v>
      </c>
      <c r="D19" s="3">
        <f t="shared" si="4"/>
        <v>21.213203435596427</v>
      </c>
      <c r="E19">
        <f t="shared" si="5"/>
        <v>2.5274158815808478</v>
      </c>
    </row>
    <row r="20" spans="1:5" x14ac:dyDescent="0.25">
      <c r="A20">
        <v>70</v>
      </c>
      <c r="B20">
        <v>26</v>
      </c>
      <c r="C20" s="3">
        <f t="shared" si="3"/>
        <v>59.16079783099616</v>
      </c>
      <c r="D20" s="3">
        <f t="shared" si="4"/>
        <v>36.055512754639892</v>
      </c>
      <c r="E20">
        <f t="shared" si="5"/>
        <v>4.1209753643365037</v>
      </c>
    </row>
    <row r="21" spans="1:5" x14ac:dyDescent="0.25">
      <c r="A21">
        <v>70</v>
      </c>
      <c r="B21">
        <v>26</v>
      </c>
      <c r="C21" s="3">
        <f t="shared" si="3"/>
        <v>59.16079783099616</v>
      </c>
      <c r="D21" s="3">
        <f t="shared" si="4"/>
        <v>36.055512754639892</v>
      </c>
      <c r="E21">
        <f t="shared" si="5"/>
        <v>4.1209753643365037</v>
      </c>
    </row>
    <row r="22" spans="1:5" x14ac:dyDescent="0.25">
      <c r="A22">
        <v>70</v>
      </c>
      <c r="B22">
        <v>26</v>
      </c>
      <c r="C22" s="3">
        <f t="shared" si="3"/>
        <v>59.16079783099616</v>
      </c>
      <c r="D22" s="3">
        <f t="shared" si="4"/>
        <v>36.055512754639892</v>
      </c>
      <c r="E22">
        <f t="shared" si="5"/>
        <v>4.1209753643365037</v>
      </c>
    </row>
    <row r="23" spans="1:5" x14ac:dyDescent="0.25">
      <c r="A23">
        <v>70</v>
      </c>
      <c r="B23">
        <v>26</v>
      </c>
      <c r="C23" s="3">
        <f t="shared" si="3"/>
        <v>59.16079783099616</v>
      </c>
      <c r="D23" s="3">
        <f t="shared" si="4"/>
        <v>36.055512754639892</v>
      </c>
      <c r="E23">
        <f t="shared" si="5"/>
        <v>4.1209753643365037</v>
      </c>
    </row>
    <row r="24" spans="1:5" x14ac:dyDescent="0.25">
      <c r="A24">
        <v>70</v>
      </c>
      <c r="B24">
        <v>26</v>
      </c>
      <c r="C24" s="3">
        <f t="shared" si="3"/>
        <v>59.16079783099616</v>
      </c>
      <c r="D24" s="3">
        <f t="shared" si="4"/>
        <v>36.055512754639892</v>
      </c>
      <c r="E24">
        <f t="shared" si="5"/>
        <v>4.1209753643365037</v>
      </c>
    </row>
    <row r="25" spans="1:5" x14ac:dyDescent="0.25">
      <c r="A25">
        <v>70</v>
      </c>
      <c r="B25">
        <v>26</v>
      </c>
      <c r="C25" s="3">
        <f t="shared" si="3"/>
        <v>59.16079783099616</v>
      </c>
      <c r="D25" s="3">
        <f t="shared" si="4"/>
        <v>36.055512754639892</v>
      </c>
      <c r="E25">
        <f t="shared" si="5"/>
        <v>4.1209753643365037</v>
      </c>
    </row>
    <row r="26" spans="1:5" x14ac:dyDescent="0.25">
      <c r="A26">
        <v>70</v>
      </c>
      <c r="B26">
        <v>26</v>
      </c>
      <c r="C26" s="3">
        <f t="shared" si="3"/>
        <v>59.16079783099616</v>
      </c>
      <c r="D26" s="3">
        <f t="shared" si="4"/>
        <v>36.055512754639892</v>
      </c>
      <c r="E26">
        <f t="shared" si="5"/>
        <v>4.1209753643365037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Ticks</vt:lpstr>
      <vt:lpstr>VSWR intersections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Barker</dc:creator>
  <cp:lastModifiedBy>Laurence Barker</cp:lastModifiedBy>
  <cp:lastPrinted>2020-12-23T16:38:21Z</cp:lastPrinted>
  <dcterms:created xsi:type="dcterms:W3CDTF">2020-12-23T13:23:31Z</dcterms:created>
  <dcterms:modified xsi:type="dcterms:W3CDTF">2020-12-23T18:10:00Z</dcterms:modified>
</cp:coreProperties>
</file>