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8cf9fb8f937025db/Documents/BVU/HK2/"/>
    </mc:Choice>
  </mc:AlternateContent>
  <xr:revisionPtr revIDLastSave="28" documentId="11_C932A1D4BA6A940AA429A1B9EF8A0CCDCE777B38" xr6:coauthVersionLast="47" xr6:coauthVersionMax="47" xr10:uidLastSave="{A87197E3-5766-4011-A29C-3239B72C7599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G6" i="1"/>
  <c r="E6" i="1"/>
  <c r="F7" i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I7" i="1"/>
  <c r="I8" i="1"/>
  <c r="I9" i="1"/>
  <c r="I10" i="1"/>
  <c r="I11" i="1"/>
  <c r="I12" i="1"/>
  <c r="I13" i="1"/>
  <c r="I14" i="1"/>
  <c r="I15" i="1"/>
  <c r="D6" i="1"/>
  <c r="G7" i="1"/>
  <c r="G15" i="1"/>
  <c r="D7" i="1"/>
  <c r="D8" i="1"/>
  <c r="D9" i="1"/>
  <c r="D10" i="1"/>
  <c r="G10" i="1" s="1"/>
  <c r="D11" i="1"/>
  <c r="G11" i="1" s="1"/>
  <c r="D12" i="1"/>
  <c r="G12" i="1" s="1"/>
  <c r="D13" i="1"/>
  <c r="D14" i="1"/>
  <c r="D15" i="1"/>
  <c r="G9" i="1" l="1"/>
  <c r="G14" i="1"/>
  <c r="G8" i="1"/>
  <c r="G13" i="1"/>
</calcChain>
</file>

<file path=xl/sharedStrings.xml><?xml version="1.0" encoding="utf-8"?>
<sst xmlns="http://schemas.openxmlformats.org/spreadsheetml/2006/main" count="42" uniqueCount="40">
  <si>
    <t>CÔNG TY ĐIỆN LỰC TỈNH BÀ RỊA VŨNG TÀU</t>
  </si>
  <si>
    <t>SỞ ĐIỆN LỰC THỊ XÃ BÀ RỊA</t>
  </si>
  <si>
    <t>BẢNG THU TIỀN ĐIỆN KHU VỰC CƠ QUAN</t>
  </si>
  <si>
    <t>HẠN CUỐI THANH TOÁN</t>
  </si>
  <si>
    <t>24/11/2009</t>
  </si>
  <si>
    <t>STT</t>
  </si>
  <si>
    <t>MÃ CQ</t>
  </si>
  <si>
    <t>SỐ KW TIÊU THỤ</t>
  </si>
  <si>
    <t>ĐỊNH MỨC</t>
  </si>
  <si>
    <t>TIỀN TRONG ĐM</t>
  </si>
  <si>
    <t>TIỀN VƯỢT ĐM</t>
  </si>
  <si>
    <t>TỔNG THU</t>
  </si>
  <si>
    <t>NGÀY NỘP</t>
  </si>
  <si>
    <t>GHI CHÚ</t>
  </si>
  <si>
    <t>A01</t>
  </si>
  <si>
    <t>A02</t>
  </si>
  <si>
    <t>A03</t>
  </si>
  <si>
    <t>C02</t>
  </si>
  <si>
    <t>B03</t>
  </si>
  <si>
    <t>D02</t>
  </si>
  <si>
    <t>B01</t>
  </si>
  <si>
    <t>D04</t>
  </si>
  <si>
    <t>C01</t>
  </si>
  <si>
    <t>18/11/2009</t>
  </si>
  <si>
    <t>28/11/2009</t>
  </si>
  <si>
    <t>20/11/2003</t>
  </si>
  <si>
    <t>26/11/2009</t>
  </si>
  <si>
    <t>21/11/2009</t>
  </si>
  <si>
    <t>29/11/2009</t>
  </si>
  <si>
    <t>30/11/2009</t>
  </si>
  <si>
    <t>22/11/2009</t>
  </si>
  <si>
    <t>BẢNG PHỤ</t>
  </si>
  <si>
    <t>KHU VỰC</t>
  </si>
  <si>
    <t>PHỤ MỨC</t>
  </si>
  <si>
    <t>A</t>
  </si>
  <si>
    <t>B</t>
  </si>
  <si>
    <t>C</t>
  </si>
  <si>
    <t>D</t>
  </si>
  <si>
    <t>18/11/2008</t>
  </si>
  <si>
    <t>22/11/2010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</si>
</sst>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#,##0\ &quot;usd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0" fillId="0" borderId="0" xfId="0" applyBorder="1"/>
    <xf numFmtId="0" fontId="0" fillId="0" borderId="1" xfId="0" applyBorder="1"/>
    <xf numFmtId="0" fontId="1" fillId="4" borderId="1" xfId="4" applyBorder="1" applyAlignment="1">
      <alignment horizontal="center" vertical="center" textRotation="20" wrapText="1"/>
    </xf>
    <xf numFmtId="0" fontId="0" fillId="4" borderId="1" xfId="4" applyFont="1" applyBorder="1" applyAlignment="1">
      <alignment horizontal="center" vertical="center" textRotation="20" wrapText="1"/>
    </xf>
    <xf numFmtId="44" fontId="3" fillId="0" borderId="1" xfId="0" applyNumberFormat="1" applyFont="1" applyBorder="1"/>
    <xf numFmtId="164" fontId="3" fillId="0" borderId="1" xfId="1" applyNumberFormat="1" applyFont="1" applyBorder="1"/>
    <xf numFmtId="165" fontId="3" fillId="0" borderId="1" xfId="0" applyNumberFormat="1" applyFont="1" applyBorder="1"/>
    <xf numFmtId="0" fontId="1" fillId="2" borderId="1" xfId="2" applyBorder="1" applyAlignment="1">
      <alignment horizontal="left" vertical="center"/>
    </xf>
    <xf numFmtId="0" fontId="2" fillId="3" borderId="1" xfId="3" applyBorder="1" applyAlignment="1">
      <alignment horizontal="center" vertical="center"/>
    </xf>
    <xf numFmtId="0" fontId="2" fillId="3" borderId="1" xfId="3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5">
    <cellStyle name="20% - Accent6" xfId="4" builtinId="50"/>
    <cellStyle name="40% - Accent2" xfId="2" builtinId="35"/>
    <cellStyle name="60% - Accent5" xfId="3" builtinId="48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G6" sqref="G6"/>
    </sheetView>
  </sheetViews>
  <sheetFormatPr defaultRowHeight="14.4" x14ac:dyDescent="0.3"/>
  <cols>
    <col min="1" max="1" width="10.5546875" customWidth="1"/>
    <col min="2" max="2" width="12.33203125" customWidth="1"/>
    <col min="3" max="3" width="10.44140625" customWidth="1"/>
    <col min="5" max="6" width="14" bestFit="1" customWidth="1"/>
    <col min="7" max="7" width="14.33203125" bestFit="1" customWidth="1"/>
    <col min="8" max="8" width="11.33203125" bestFit="1" customWidth="1"/>
  </cols>
  <sheetData>
    <row r="1" spans="1: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s="11" t="s">
        <v>1</v>
      </c>
      <c r="B2" s="11"/>
      <c r="C2" s="11"/>
      <c r="D2" s="11"/>
      <c r="E2" s="11"/>
      <c r="F2" s="11"/>
      <c r="G2" s="11"/>
      <c r="H2" s="11"/>
      <c r="I2" s="11"/>
    </row>
    <row r="3" spans="1:9" x14ac:dyDescent="0.3">
      <c r="A3" s="12" t="s">
        <v>2</v>
      </c>
      <c r="B3" s="12"/>
      <c r="C3" s="12"/>
      <c r="D3" s="12"/>
      <c r="E3" s="12"/>
      <c r="F3" s="12"/>
      <c r="G3" s="12"/>
      <c r="H3" s="12"/>
      <c r="I3" s="12"/>
    </row>
    <row r="4" spans="1:9" x14ac:dyDescent="0.3">
      <c r="A4" s="13" t="s">
        <v>3</v>
      </c>
      <c r="B4" s="13"/>
      <c r="C4" s="13"/>
      <c r="D4" s="13"/>
      <c r="E4" s="13"/>
      <c r="F4" s="13"/>
      <c r="G4" s="12" t="s">
        <v>4</v>
      </c>
      <c r="H4" s="12"/>
      <c r="I4" s="12"/>
    </row>
    <row r="5" spans="1:9" ht="53.25" customHeight="1" x14ac:dyDescent="0.3">
      <c r="A5" s="7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</row>
    <row r="6" spans="1:9" x14ac:dyDescent="0.3">
      <c r="A6" s="2">
        <v>1</v>
      </c>
      <c r="B6" s="2" t="s">
        <v>14</v>
      </c>
      <c r="C6" s="2">
        <v>100</v>
      </c>
      <c r="D6" s="2">
        <f>VLOOKUP(LEFT(B6,1),$A$18:$B$22,2,0)</f>
        <v>200</v>
      </c>
      <c r="E6" s="9">
        <f>D6*1050</f>
        <v>210000</v>
      </c>
      <c r="F6" s="8">
        <f>D6*1850</f>
        <v>370000</v>
      </c>
      <c r="G6" s="10">
        <f>VLOOKUP(LEFT(B6,1),$A$19:$C$22,3,0)+E6+F6</f>
        <v>580000</v>
      </c>
      <c r="H6" s="2" t="s">
        <v>38</v>
      </c>
      <c r="I6" s="2" t="str">
        <f>IF(H6&gt;$G$4,"Cắt điện","")</f>
        <v/>
      </c>
    </row>
    <row r="7" spans="1:9" x14ac:dyDescent="0.3">
      <c r="A7" s="2">
        <v>2</v>
      </c>
      <c r="B7" s="2" t="s">
        <v>17</v>
      </c>
      <c r="C7" s="2">
        <v>280</v>
      </c>
      <c r="D7" s="2">
        <f t="shared" ref="D7:D15" si="0">VLOOKUP(LEFT(B7,1),$A$18:$B$22,2,0)</f>
        <v>300</v>
      </c>
      <c r="E7" s="9">
        <f t="shared" ref="E7:E15" si="1">D7*1050</f>
        <v>315000</v>
      </c>
      <c r="F7" s="8">
        <f t="shared" ref="F7:F15" si="2">D7*1850</f>
        <v>555000</v>
      </c>
      <c r="G7" s="10">
        <f t="shared" ref="G7:G15" si="3">VLOOKUP(LEFT(B7,1),$A$19:$C$22,3,0)+E7+F7</f>
        <v>1520000</v>
      </c>
      <c r="H7" s="2" t="s">
        <v>23</v>
      </c>
      <c r="I7" s="2" t="str">
        <f t="shared" ref="I7:I15" si="4">IF(H7&gt;$G$4,"Cắt điện","")</f>
        <v/>
      </c>
    </row>
    <row r="8" spans="1:9" x14ac:dyDescent="0.3">
      <c r="A8" s="2">
        <v>3</v>
      </c>
      <c r="B8" s="2" t="s">
        <v>18</v>
      </c>
      <c r="C8" s="2">
        <v>272</v>
      </c>
      <c r="D8" s="2">
        <f t="shared" si="0"/>
        <v>250</v>
      </c>
      <c r="E8" s="9">
        <f t="shared" si="1"/>
        <v>262500</v>
      </c>
      <c r="F8" s="8">
        <f t="shared" si="2"/>
        <v>462500</v>
      </c>
      <c r="G8" s="10">
        <f t="shared" si="3"/>
        <v>1225000</v>
      </c>
      <c r="H8" s="2" t="s">
        <v>24</v>
      </c>
      <c r="I8" s="2" t="str">
        <f t="shared" si="4"/>
        <v>Cắt điện</v>
      </c>
    </row>
    <row r="9" spans="1:9" x14ac:dyDescent="0.3">
      <c r="A9" s="2">
        <v>4</v>
      </c>
      <c r="B9" s="2" t="s">
        <v>15</v>
      </c>
      <c r="C9" s="2">
        <v>318</v>
      </c>
      <c r="D9" s="2">
        <f t="shared" si="0"/>
        <v>200</v>
      </c>
      <c r="E9" s="9">
        <f t="shared" si="1"/>
        <v>210000</v>
      </c>
      <c r="F9" s="8">
        <f t="shared" si="2"/>
        <v>370000</v>
      </c>
      <c r="G9" s="10">
        <f t="shared" si="3"/>
        <v>580000</v>
      </c>
      <c r="H9" s="2" t="s">
        <v>25</v>
      </c>
      <c r="I9" s="2" t="str">
        <f t="shared" si="4"/>
        <v/>
      </c>
    </row>
    <row r="10" spans="1:9" x14ac:dyDescent="0.3">
      <c r="A10" s="2">
        <v>5</v>
      </c>
      <c r="B10" s="2" t="s">
        <v>19</v>
      </c>
      <c r="C10" s="2">
        <v>157</v>
      </c>
      <c r="D10" s="2">
        <f t="shared" si="0"/>
        <v>350</v>
      </c>
      <c r="E10" s="9">
        <f t="shared" si="1"/>
        <v>367500</v>
      </c>
      <c r="F10" s="8">
        <f t="shared" si="2"/>
        <v>647500</v>
      </c>
      <c r="G10" s="10">
        <f t="shared" si="3"/>
        <v>1765000</v>
      </c>
      <c r="H10" s="2" t="s">
        <v>26</v>
      </c>
      <c r="I10" s="2" t="str">
        <f t="shared" si="4"/>
        <v>Cắt điện</v>
      </c>
    </row>
    <row r="11" spans="1:9" x14ac:dyDescent="0.3">
      <c r="A11" s="2">
        <v>6</v>
      </c>
      <c r="B11" s="2" t="s">
        <v>20</v>
      </c>
      <c r="C11" s="2">
        <v>356</v>
      </c>
      <c r="D11" s="2">
        <f t="shared" si="0"/>
        <v>250</v>
      </c>
      <c r="E11" s="9">
        <f t="shared" si="1"/>
        <v>262500</v>
      </c>
      <c r="F11" s="8">
        <f t="shared" si="2"/>
        <v>462500</v>
      </c>
      <c r="G11" s="10">
        <f t="shared" si="3"/>
        <v>1225000</v>
      </c>
      <c r="H11" s="2" t="s">
        <v>27</v>
      </c>
      <c r="I11" s="2" t="str">
        <f t="shared" si="4"/>
        <v/>
      </c>
    </row>
    <row r="12" spans="1:9" x14ac:dyDescent="0.3">
      <c r="A12" s="2">
        <v>7</v>
      </c>
      <c r="B12" s="2" t="s">
        <v>18</v>
      </c>
      <c r="C12" s="2">
        <v>450</v>
      </c>
      <c r="D12" s="2">
        <f t="shared" si="0"/>
        <v>250</v>
      </c>
      <c r="E12" s="9">
        <f t="shared" si="1"/>
        <v>262500</v>
      </c>
      <c r="F12" s="8">
        <f t="shared" si="2"/>
        <v>462500</v>
      </c>
      <c r="G12" s="10">
        <f t="shared" si="3"/>
        <v>1225000</v>
      </c>
      <c r="H12" s="2" t="s">
        <v>28</v>
      </c>
      <c r="I12" s="2" t="str">
        <f t="shared" si="4"/>
        <v>Cắt điện</v>
      </c>
    </row>
    <row r="13" spans="1:9" x14ac:dyDescent="0.3">
      <c r="A13" s="2">
        <v>8</v>
      </c>
      <c r="B13" s="2" t="s">
        <v>21</v>
      </c>
      <c r="C13" s="2">
        <v>249</v>
      </c>
      <c r="D13" s="2">
        <f t="shared" si="0"/>
        <v>350</v>
      </c>
      <c r="E13" s="9">
        <f t="shared" si="1"/>
        <v>367500</v>
      </c>
      <c r="F13" s="8">
        <f t="shared" si="2"/>
        <v>647500</v>
      </c>
      <c r="G13" s="10">
        <f t="shared" si="3"/>
        <v>1765000</v>
      </c>
      <c r="H13" s="2" t="s">
        <v>29</v>
      </c>
      <c r="I13" s="2" t="str">
        <f t="shared" si="4"/>
        <v>Cắt điện</v>
      </c>
    </row>
    <row r="14" spans="1:9" x14ac:dyDescent="0.3">
      <c r="A14" s="2">
        <v>9</v>
      </c>
      <c r="B14" s="2" t="s">
        <v>22</v>
      </c>
      <c r="C14" s="2">
        <v>340</v>
      </c>
      <c r="D14" s="2">
        <f t="shared" si="0"/>
        <v>300</v>
      </c>
      <c r="E14" s="9">
        <f t="shared" si="1"/>
        <v>315000</v>
      </c>
      <c r="F14" s="8">
        <f t="shared" si="2"/>
        <v>555000</v>
      </c>
      <c r="G14" s="10">
        <f t="shared" si="3"/>
        <v>1520000</v>
      </c>
      <c r="H14" s="2" t="s">
        <v>30</v>
      </c>
      <c r="I14" s="2" t="str">
        <f t="shared" si="4"/>
        <v/>
      </c>
    </row>
    <row r="15" spans="1:9" x14ac:dyDescent="0.3">
      <c r="A15" s="2">
        <v>10</v>
      </c>
      <c r="B15" s="2" t="s">
        <v>16</v>
      </c>
      <c r="C15" s="2">
        <v>470</v>
      </c>
      <c r="D15" s="2">
        <f t="shared" si="0"/>
        <v>200</v>
      </c>
      <c r="E15" s="9">
        <f t="shared" si="1"/>
        <v>210000</v>
      </c>
      <c r="F15" s="8">
        <f t="shared" si="2"/>
        <v>370000</v>
      </c>
      <c r="G15" s="10">
        <f t="shared" si="3"/>
        <v>580000</v>
      </c>
      <c r="H15" s="2" t="s">
        <v>39</v>
      </c>
      <c r="I15" s="2" t="str">
        <f t="shared" si="4"/>
        <v/>
      </c>
    </row>
    <row r="16" spans="1:9" x14ac:dyDescent="0.3">
      <c r="A16" s="3"/>
      <c r="B16" s="3"/>
      <c r="C16" s="3"/>
      <c r="D16" s="3"/>
      <c r="E16" s="3"/>
      <c r="F16" s="3"/>
      <c r="G16" s="3"/>
      <c r="H16" s="4"/>
      <c r="I16" s="3"/>
    </row>
    <row r="17" spans="1:9" x14ac:dyDescent="0.3">
      <c r="A17" s="14" t="s">
        <v>31</v>
      </c>
      <c r="B17" s="15"/>
      <c r="C17" s="16"/>
      <c r="D17" s="1"/>
      <c r="E17" s="1"/>
      <c r="F17" s="1"/>
      <c r="G17" s="1"/>
      <c r="H17" s="1"/>
      <c r="I17" s="1"/>
    </row>
    <row r="18" spans="1:9" x14ac:dyDescent="0.3">
      <c r="A18" s="2" t="s">
        <v>32</v>
      </c>
      <c r="B18" s="2" t="s">
        <v>8</v>
      </c>
      <c r="C18" s="2" t="s">
        <v>33</v>
      </c>
      <c r="D18" s="1"/>
      <c r="E18" s="1"/>
      <c r="F18" s="1"/>
      <c r="G18" s="1"/>
      <c r="H18" s="1"/>
      <c r="I18" s="1"/>
    </row>
    <row r="19" spans="1:9" x14ac:dyDescent="0.3">
      <c r="A19" s="5" t="s">
        <v>34</v>
      </c>
      <c r="B19" s="5">
        <v>200</v>
      </c>
      <c r="C19" s="5">
        <v>0</v>
      </c>
    </row>
    <row r="20" spans="1:9" x14ac:dyDescent="0.3">
      <c r="A20" s="5" t="s">
        <v>35</v>
      </c>
      <c r="B20" s="5">
        <v>250</v>
      </c>
      <c r="C20" s="5">
        <v>500000</v>
      </c>
    </row>
    <row r="21" spans="1:9" x14ac:dyDescent="0.3">
      <c r="A21" s="2" t="s">
        <v>36</v>
      </c>
      <c r="B21" s="5">
        <v>300</v>
      </c>
      <c r="C21" s="5">
        <v>650000</v>
      </c>
    </row>
    <row r="22" spans="1:9" x14ac:dyDescent="0.3">
      <c r="A22" s="2" t="s">
        <v>37</v>
      </c>
      <c r="B22" s="5">
        <v>350</v>
      </c>
      <c r="C22" s="5">
        <v>750000</v>
      </c>
    </row>
  </sheetData>
  <mergeCells count="6">
    <mergeCell ref="A17:C17"/>
    <mergeCell ref="A1:I1"/>
    <mergeCell ref="A2:I2"/>
    <mergeCell ref="A3:I3"/>
    <mergeCell ref="G4:I4"/>
    <mergeCell ref="A4:F4"/>
  </mergeCells>
  <phoneticPr fontId="4" type="noConversion"/>
  <conditionalFormatting sqref="C6:C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{9BEA2F2B-C545-4B20-A877-C5A75EFDD71B}</x14:id>
        </ext>
      </extLst>
    </cfRule>
  </conditionalFormatting>
  <conditionalFormatting sqref="D6:D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EA2F2B-C545-4B20-A877-C5A75EFDD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84857300073</dc:creator>
  <cp:lastModifiedBy>Khôi Tạ</cp:lastModifiedBy>
  <dcterms:created xsi:type="dcterms:W3CDTF">2021-06-26T02:17:20Z</dcterms:created>
  <dcterms:modified xsi:type="dcterms:W3CDTF">2021-06-26T05:45:31Z</dcterms:modified>
</cp:coreProperties>
</file>